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bookViews>
    <workbookView xWindow="120" yWindow="270" windowWidth="24915" windowHeight="11955"/>
  </bookViews>
  <sheets>
    <sheet name="Guidance" sheetId="10" r:id="rId1"/>
    <sheet name="Criteria" sheetId="3" r:id="rId2"/>
    <sheet name="Sites" sheetId="12" r:id="rId3"/>
    <sheet name="Site Scores" sheetId="4" r:id="rId4"/>
    <sheet name="rawdata" sheetId="1" r:id="rId5"/>
    <sheet name="rs" sheetId="8" r:id="rId6"/>
  </sheets>
  <definedNames>
    <definedName name="inclusion">rs!$B$2:$B$4</definedName>
    <definedName name="opunit">rs!$E$2</definedName>
    <definedName name="sites">OFFSET(rs!$G$2,0,0,COUNTA(rs!$G:$G)-1,1)</definedName>
    <definedName name="w_ci.hts_index">Criteria!$E$10</definedName>
    <definedName name="w_ci.hts_pos_ou">Criteria!$E$6</definedName>
    <definedName name="w_ci.hts_pos_psnu">Criteria!$E$7</definedName>
    <definedName name="w_ci.hts_pos_yoyc">Criteria!$E$8</definedName>
    <definedName name="w_ci.hts_pos_yoyd">Criteria!$E$9</definedName>
    <definedName name="w_init.tx_netnew_yoyc">Criteria!$E$20</definedName>
    <definedName name="w_init.tx_netnew_yoyd">Criteria!$E$21</definedName>
    <definedName name="w_init.tx_new_ou">Criteria!$E$16</definedName>
    <definedName name="w_init.tx_new_psnu">Criteria!$E$17</definedName>
    <definedName name="w_init.tx_new_yoyc">Criteria!$E$18</definedName>
    <definedName name="w_init.tx_new_yoyd">Criteria!$E$19</definedName>
    <definedName name="w_lnk.lnk_neg_chng">Criteria!$E$13</definedName>
    <definedName name="w_lnk.lnk_pos_chng">Criteria!$E$14</definedName>
    <definedName name="w_lnk.proxylinkage">Criteria!$E$12</definedName>
    <definedName name="w_prfm.hts_tst_pos">Criteria!$E$23</definedName>
    <definedName name="w_prfm.kp_prev">Criteria!$E$24</definedName>
    <definedName name="w_prfm.ovc_serv">Criteria!$E$25</definedName>
    <definedName name="w_prfm.pmtct_stat">Criteria!$E$26</definedName>
    <definedName name="w_prfm.tx_new">Criteria!$E$27</definedName>
    <definedName name="w_prfm.vmmc_circ">Criteria!$E$28</definedName>
    <definedName name="w_stat.ovc">Criteria!$E$30</definedName>
    <definedName name="w_stat.pmtct">Criteria!$E$31</definedName>
    <definedName name="w_stat.tb">Criteria!$E$32</definedName>
    <definedName name="weights">rs!$C$2:$C$4</definedName>
  </definedNames>
  <calcPr calcId="145621"/>
</workbook>
</file>

<file path=xl/calcChain.xml><?xml version="1.0" encoding="utf-8"?>
<calcChain xmlns="http://schemas.openxmlformats.org/spreadsheetml/2006/main">
  <c r="AG4" i="1" l="1"/>
  <c r="AH4" i="1"/>
  <c r="AG5" i="1"/>
  <c r="AH5" i="1"/>
  <c r="AG6" i="1"/>
  <c r="AH6" i="1"/>
  <c r="AG7" i="1"/>
  <c r="AH7" i="1"/>
  <c r="AG8" i="1"/>
  <c r="AH8" i="1"/>
  <c r="AG9" i="1"/>
  <c r="AH9" i="1"/>
  <c r="AG10" i="1"/>
  <c r="AH10" i="1"/>
  <c r="AG11" i="1"/>
  <c r="AH11" i="1"/>
  <c r="AG12" i="1"/>
  <c r="AH12" i="1"/>
  <c r="AG13" i="1"/>
  <c r="AH13" i="1"/>
  <c r="AG14" i="1"/>
  <c r="AH14" i="1"/>
  <c r="AG15" i="1"/>
  <c r="AH15" i="1"/>
  <c r="AG16" i="1"/>
  <c r="AH16" i="1"/>
  <c r="AG17" i="1"/>
  <c r="AH17" i="1"/>
  <c r="AG18" i="1"/>
  <c r="AH18" i="1"/>
  <c r="AG19" i="1"/>
  <c r="AH19" i="1"/>
  <c r="AG20" i="1"/>
  <c r="AH20" i="1"/>
  <c r="AG21" i="1"/>
  <c r="AH21" i="1"/>
  <c r="AG22" i="1"/>
  <c r="AH22" i="1"/>
  <c r="AG23" i="1"/>
  <c r="AH23" i="1"/>
  <c r="AG24" i="1"/>
  <c r="AH24" i="1"/>
  <c r="AG25" i="1"/>
  <c r="AH25" i="1"/>
  <c r="AG26" i="1"/>
  <c r="AH26" i="1"/>
  <c r="AG27" i="1"/>
  <c r="AH27" i="1"/>
  <c r="AG28" i="1"/>
  <c r="AH28" i="1"/>
  <c r="AG29" i="1"/>
  <c r="AH29" i="1"/>
  <c r="AG30" i="1"/>
  <c r="AH30" i="1"/>
  <c r="AG31" i="1"/>
  <c r="AH31" i="1"/>
  <c r="AG32" i="1"/>
  <c r="AH32" i="1"/>
  <c r="AG33" i="1"/>
  <c r="AH33" i="1"/>
  <c r="AG34" i="1"/>
  <c r="AH34" i="1"/>
  <c r="AG35" i="1"/>
  <c r="AH35" i="1"/>
  <c r="AG36" i="1"/>
  <c r="AH36" i="1"/>
  <c r="AG37" i="1"/>
  <c r="AH37" i="1"/>
  <c r="AG38" i="1"/>
  <c r="AH38" i="1"/>
  <c r="AG39" i="1"/>
  <c r="AH39" i="1"/>
  <c r="AG40" i="1"/>
  <c r="AH40" i="1"/>
  <c r="AG41" i="1"/>
  <c r="AH41" i="1"/>
  <c r="AG42" i="1"/>
  <c r="AH42" i="1"/>
  <c r="AG43" i="1"/>
  <c r="AH43" i="1"/>
  <c r="AG44" i="1"/>
  <c r="AH44" i="1"/>
  <c r="AG45" i="1"/>
  <c r="AH45" i="1"/>
  <c r="AG46" i="1"/>
  <c r="AH46" i="1"/>
  <c r="AG47" i="1"/>
  <c r="AH47" i="1"/>
  <c r="AG48" i="1"/>
  <c r="AH48" i="1"/>
  <c r="AG49" i="1"/>
  <c r="AH49" i="1"/>
  <c r="AG50" i="1"/>
  <c r="AH50" i="1"/>
  <c r="AG51" i="1"/>
  <c r="AH51" i="1"/>
  <c r="AG52" i="1"/>
  <c r="AH52" i="1"/>
  <c r="AG53" i="1"/>
  <c r="AH53" i="1"/>
  <c r="AG54" i="1"/>
  <c r="AH54" i="1"/>
  <c r="AG55" i="1"/>
  <c r="AH55" i="1"/>
  <c r="AG56" i="1"/>
  <c r="AH56" i="1"/>
  <c r="AG57" i="1"/>
  <c r="AH57" i="1"/>
  <c r="AG58" i="1"/>
  <c r="AH58" i="1"/>
  <c r="AG59" i="1"/>
  <c r="AH59" i="1"/>
  <c r="AG60" i="1"/>
  <c r="AH60" i="1"/>
  <c r="AG61" i="1"/>
  <c r="AH61" i="1"/>
  <c r="AG62" i="1"/>
  <c r="AH62" i="1"/>
  <c r="AG63" i="1"/>
  <c r="AH63" i="1"/>
  <c r="AG64" i="1"/>
  <c r="AH64" i="1"/>
  <c r="AG65" i="1"/>
  <c r="AH65" i="1"/>
  <c r="AG66" i="1"/>
  <c r="AH66" i="1"/>
  <c r="AG67" i="1"/>
  <c r="AH67" i="1"/>
  <c r="AG68" i="1"/>
  <c r="AH68" i="1"/>
  <c r="AG69" i="1"/>
  <c r="AH69" i="1"/>
  <c r="AG70" i="1"/>
  <c r="AH70" i="1"/>
  <c r="AG71" i="1"/>
  <c r="AH71" i="1"/>
  <c r="AG72" i="1"/>
  <c r="AH72" i="1"/>
  <c r="AG73" i="1"/>
  <c r="AH73" i="1"/>
  <c r="AG74" i="1"/>
  <c r="AH74" i="1"/>
  <c r="AG75" i="1"/>
  <c r="AH75" i="1"/>
  <c r="AG76" i="1"/>
  <c r="AH76" i="1"/>
  <c r="AG77" i="1"/>
  <c r="AH77" i="1"/>
  <c r="AG78" i="1"/>
  <c r="AH78" i="1"/>
  <c r="AG79" i="1"/>
  <c r="AH79" i="1"/>
  <c r="AG80" i="1"/>
  <c r="AH80" i="1"/>
  <c r="AG81" i="1"/>
  <c r="AH81" i="1"/>
  <c r="AG82" i="1"/>
  <c r="AH82" i="1"/>
  <c r="AG83" i="1"/>
  <c r="AH83" i="1"/>
  <c r="AG84" i="1"/>
  <c r="AH84" i="1"/>
  <c r="AG85" i="1"/>
  <c r="AH85" i="1"/>
  <c r="AG86" i="1"/>
  <c r="AH86" i="1"/>
  <c r="AG87" i="1"/>
  <c r="AH87" i="1"/>
  <c r="AG88" i="1"/>
  <c r="AH88" i="1"/>
  <c r="AG89" i="1"/>
  <c r="AH89" i="1"/>
  <c r="AG90" i="1"/>
  <c r="AH90" i="1"/>
  <c r="AG91" i="1"/>
  <c r="AH91" i="1"/>
  <c r="AG92" i="1"/>
  <c r="AH92" i="1"/>
  <c r="AG93" i="1"/>
  <c r="AH93" i="1"/>
  <c r="AG94" i="1"/>
  <c r="AH94" i="1"/>
  <c r="AG95" i="1"/>
  <c r="AH95" i="1"/>
  <c r="AG96" i="1"/>
  <c r="AH96" i="1"/>
  <c r="AG97" i="1"/>
  <c r="AH97" i="1"/>
  <c r="AG98" i="1"/>
  <c r="AH98" i="1"/>
  <c r="AG99" i="1"/>
  <c r="AH99" i="1"/>
  <c r="AG100" i="1"/>
  <c r="AH100" i="1"/>
  <c r="AG101" i="1"/>
  <c r="AH101" i="1"/>
  <c r="AG102" i="1"/>
  <c r="AH102" i="1"/>
  <c r="AG103" i="1"/>
  <c r="AH103" i="1"/>
  <c r="AG104" i="1"/>
  <c r="AH104" i="1"/>
  <c r="AG105" i="1"/>
  <c r="AH105" i="1"/>
  <c r="AG106" i="1"/>
  <c r="AH106" i="1"/>
  <c r="AG107" i="1"/>
  <c r="AH107" i="1"/>
  <c r="AG108" i="1"/>
  <c r="AH108" i="1"/>
  <c r="AG109" i="1"/>
  <c r="AH109" i="1"/>
  <c r="AG110" i="1"/>
  <c r="AH110" i="1"/>
  <c r="AG111" i="1"/>
  <c r="AH111" i="1"/>
  <c r="AG112" i="1"/>
  <c r="AH112" i="1"/>
  <c r="AG113" i="1"/>
  <c r="AH113" i="1"/>
  <c r="AG114" i="1"/>
  <c r="AH114" i="1"/>
  <c r="AG115" i="1"/>
  <c r="AH115" i="1"/>
  <c r="AG116" i="1"/>
  <c r="AH116" i="1"/>
  <c r="AG117" i="1"/>
  <c r="AH117" i="1"/>
  <c r="AG118" i="1"/>
  <c r="AH118" i="1"/>
  <c r="AG119" i="1"/>
  <c r="AH119" i="1"/>
  <c r="AG120" i="1"/>
  <c r="AH120" i="1"/>
  <c r="AG121" i="1"/>
  <c r="AH121" i="1"/>
  <c r="AG122" i="1"/>
  <c r="AH122" i="1"/>
  <c r="AG123" i="1"/>
  <c r="AH123" i="1"/>
  <c r="AG124" i="1"/>
  <c r="AH124" i="1"/>
  <c r="AG125" i="1"/>
  <c r="AH125" i="1"/>
  <c r="AG126" i="1"/>
  <c r="AH126" i="1"/>
  <c r="AG127" i="1"/>
  <c r="AH127" i="1"/>
  <c r="AG128" i="1"/>
  <c r="AH128" i="1"/>
  <c r="AG129" i="1"/>
  <c r="AH129" i="1"/>
  <c r="AG130" i="1"/>
  <c r="AH130" i="1"/>
  <c r="AG131" i="1"/>
  <c r="AH131" i="1"/>
  <c r="AG132" i="1"/>
  <c r="AH132" i="1"/>
  <c r="AG133" i="1"/>
  <c r="AH133" i="1"/>
  <c r="AG134" i="1"/>
  <c r="AH134" i="1"/>
  <c r="AG135" i="1"/>
  <c r="AH135" i="1"/>
  <c r="AG136" i="1"/>
  <c r="AH136" i="1"/>
  <c r="AG137" i="1"/>
  <c r="AH137" i="1"/>
  <c r="AG138" i="1"/>
  <c r="AH138" i="1"/>
  <c r="AG139" i="1"/>
  <c r="AH139" i="1"/>
  <c r="AG140" i="1"/>
  <c r="AH140" i="1"/>
  <c r="AG141" i="1"/>
  <c r="AH141" i="1"/>
  <c r="AG142" i="1"/>
  <c r="AH142" i="1"/>
  <c r="AG143" i="1"/>
  <c r="AH143" i="1"/>
  <c r="AG144" i="1"/>
  <c r="AH144" i="1"/>
  <c r="AG145" i="1"/>
  <c r="AH145" i="1"/>
  <c r="AG146" i="1"/>
  <c r="AH146" i="1"/>
  <c r="AG147" i="1"/>
  <c r="AH147" i="1"/>
  <c r="AG148" i="1"/>
  <c r="AH148" i="1"/>
  <c r="AG149" i="1"/>
  <c r="AH149" i="1"/>
  <c r="AG150" i="1"/>
  <c r="AH150" i="1"/>
  <c r="AG151" i="1"/>
  <c r="AH151" i="1"/>
  <c r="AG152" i="1"/>
  <c r="AH152" i="1"/>
  <c r="AG153" i="1"/>
  <c r="AH153" i="1"/>
  <c r="AG154" i="1"/>
  <c r="AH154" i="1"/>
  <c r="AG155" i="1"/>
  <c r="AH155" i="1"/>
  <c r="AG156" i="1"/>
  <c r="AH156" i="1"/>
  <c r="AG157" i="1"/>
  <c r="AH157" i="1"/>
  <c r="AG158" i="1"/>
  <c r="AH158" i="1"/>
  <c r="AG159" i="1"/>
  <c r="AH159" i="1"/>
  <c r="AG160" i="1"/>
  <c r="AH160" i="1"/>
  <c r="AG161" i="1"/>
  <c r="AH161" i="1"/>
  <c r="AG162" i="1"/>
  <c r="AH162" i="1"/>
  <c r="AG163" i="1"/>
  <c r="AH163" i="1"/>
  <c r="AG164" i="1"/>
  <c r="AH164" i="1"/>
  <c r="AG165" i="1"/>
  <c r="AH165" i="1"/>
  <c r="AG166" i="1"/>
  <c r="AH166" i="1"/>
  <c r="AG167" i="1"/>
  <c r="AH167" i="1"/>
  <c r="AG168" i="1"/>
  <c r="AH168" i="1"/>
  <c r="AG169" i="1"/>
  <c r="AH169" i="1"/>
  <c r="AG170" i="1"/>
  <c r="AH170" i="1"/>
  <c r="AG171" i="1"/>
  <c r="AH171" i="1"/>
  <c r="AG172" i="1"/>
  <c r="AH172" i="1"/>
  <c r="AG173" i="1"/>
  <c r="AH173" i="1"/>
  <c r="AG174" i="1"/>
  <c r="AH174" i="1"/>
  <c r="AG175" i="1"/>
  <c r="AH175" i="1"/>
  <c r="AG176" i="1"/>
  <c r="AH176" i="1"/>
  <c r="AG177" i="1"/>
  <c r="AH177" i="1"/>
  <c r="AG178" i="1"/>
  <c r="AH178" i="1"/>
  <c r="AG179" i="1"/>
  <c r="AH179" i="1"/>
  <c r="AG180" i="1"/>
  <c r="AH180" i="1"/>
  <c r="AG181" i="1"/>
  <c r="AH181" i="1"/>
  <c r="AG182" i="1"/>
  <c r="AH182" i="1"/>
  <c r="AG183" i="1"/>
  <c r="AH183" i="1"/>
  <c r="AG184" i="1"/>
  <c r="AH184" i="1"/>
  <c r="AG185" i="1"/>
  <c r="AH185" i="1"/>
  <c r="AG186" i="1"/>
  <c r="AH186" i="1"/>
  <c r="AG187" i="1"/>
  <c r="AH187" i="1"/>
  <c r="AG188" i="1"/>
  <c r="AH188" i="1"/>
  <c r="AG189" i="1"/>
  <c r="AH189" i="1"/>
  <c r="AG190" i="1"/>
  <c r="AH190" i="1"/>
  <c r="AG191" i="1"/>
  <c r="AH191" i="1"/>
  <c r="AG192" i="1"/>
  <c r="AH192" i="1"/>
  <c r="AG193" i="1"/>
  <c r="AH193" i="1"/>
  <c r="AG194" i="1"/>
  <c r="AH194" i="1"/>
  <c r="AG195" i="1"/>
  <c r="AH195" i="1"/>
  <c r="AG196" i="1"/>
  <c r="AH196" i="1"/>
  <c r="AG197" i="1"/>
  <c r="AH197" i="1"/>
  <c r="AG198" i="1"/>
  <c r="AH198" i="1"/>
  <c r="AG199" i="1"/>
  <c r="AH199" i="1"/>
  <c r="AG200" i="1"/>
  <c r="AH200" i="1"/>
  <c r="AG201" i="1"/>
  <c r="AH201" i="1"/>
  <c r="AG202" i="1"/>
  <c r="AH202" i="1"/>
  <c r="AG203" i="1"/>
  <c r="AH203" i="1"/>
  <c r="AG204" i="1"/>
  <c r="AH204" i="1"/>
  <c r="AG205" i="1"/>
  <c r="AH205" i="1"/>
  <c r="AG206" i="1"/>
  <c r="AH206" i="1"/>
  <c r="AG207" i="1"/>
  <c r="AH207" i="1"/>
  <c r="AG208" i="1"/>
  <c r="AH208" i="1"/>
  <c r="AG209" i="1"/>
  <c r="AH209" i="1"/>
  <c r="AG210" i="1"/>
  <c r="AH210" i="1"/>
  <c r="AG211" i="1"/>
  <c r="AH211" i="1"/>
  <c r="AG212" i="1"/>
  <c r="AH212" i="1"/>
  <c r="AG213" i="1"/>
  <c r="AH213" i="1"/>
  <c r="AG214" i="1"/>
  <c r="AH214" i="1"/>
  <c r="AG215" i="1"/>
  <c r="AH215" i="1"/>
  <c r="AG216" i="1"/>
  <c r="AH216" i="1"/>
  <c r="AG217" i="1"/>
  <c r="AH217" i="1"/>
  <c r="AG218" i="1"/>
  <c r="AH218" i="1"/>
  <c r="AG219" i="1"/>
  <c r="AH219" i="1"/>
  <c r="AG220" i="1"/>
  <c r="AH220" i="1"/>
  <c r="AG221" i="1"/>
  <c r="AH221" i="1"/>
  <c r="AG222" i="1"/>
  <c r="AH222" i="1"/>
  <c r="AG223" i="1"/>
  <c r="AH223" i="1"/>
  <c r="AG224" i="1"/>
  <c r="AH224" i="1"/>
  <c r="AG225" i="1"/>
  <c r="AH225" i="1"/>
  <c r="AG226" i="1"/>
  <c r="AH226" i="1"/>
  <c r="AG227" i="1"/>
  <c r="AH227" i="1"/>
  <c r="AG228" i="1"/>
  <c r="AH228" i="1"/>
  <c r="AG229" i="1"/>
  <c r="AH229" i="1"/>
  <c r="AG230" i="1"/>
  <c r="AH230" i="1"/>
  <c r="AG231" i="1"/>
  <c r="AH231" i="1"/>
  <c r="AG232" i="1"/>
  <c r="AH232" i="1"/>
  <c r="AG233" i="1"/>
  <c r="AH233" i="1"/>
  <c r="AG234" i="1"/>
  <c r="AH234" i="1"/>
  <c r="AG235" i="1"/>
  <c r="AH235" i="1"/>
  <c r="AG236" i="1"/>
  <c r="AH236" i="1"/>
  <c r="AG237" i="1"/>
  <c r="AH237" i="1"/>
  <c r="AG238" i="1"/>
  <c r="AH238" i="1"/>
  <c r="AG239" i="1"/>
  <c r="AH239" i="1"/>
  <c r="AG240" i="1"/>
  <c r="AH240" i="1"/>
  <c r="AG241" i="1"/>
  <c r="AH241" i="1"/>
  <c r="AG242" i="1"/>
  <c r="AH242" i="1"/>
  <c r="AG243" i="1"/>
  <c r="AH243" i="1"/>
  <c r="AG244" i="1"/>
  <c r="AH244" i="1"/>
  <c r="AG245" i="1"/>
  <c r="AH245" i="1"/>
  <c r="AG246" i="1"/>
  <c r="AH246" i="1"/>
  <c r="AG247" i="1"/>
  <c r="AH247" i="1"/>
  <c r="AG248" i="1"/>
  <c r="AH248" i="1"/>
  <c r="AG249" i="1"/>
  <c r="AH249" i="1"/>
  <c r="AG250" i="1"/>
  <c r="AH250" i="1"/>
  <c r="AG251" i="1"/>
  <c r="AH251" i="1"/>
  <c r="AG252" i="1"/>
  <c r="AH252" i="1"/>
  <c r="AG253" i="1"/>
  <c r="AH253" i="1"/>
  <c r="AG254" i="1"/>
  <c r="AH254" i="1"/>
  <c r="AG255" i="1"/>
  <c r="AH255" i="1"/>
  <c r="AG256" i="1"/>
  <c r="AH256" i="1"/>
  <c r="AG257" i="1"/>
  <c r="AH257" i="1"/>
  <c r="AG258" i="1"/>
  <c r="AH258" i="1"/>
  <c r="AG259" i="1"/>
  <c r="AH259" i="1"/>
  <c r="AG260" i="1"/>
  <c r="AH260" i="1"/>
  <c r="AG261" i="1"/>
  <c r="AH261" i="1"/>
  <c r="AG262" i="1"/>
  <c r="AH262" i="1"/>
  <c r="AG263" i="1"/>
  <c r="AH263" i="1"/>
  <c r="AG264" i="1"/>
  <c r="AH264" i="1"/>
  <c r="AG265" i="1"/>
  <c r="AH265" i="1"/>
  <c r="AG266" i="1"/>
  <c r="AH266" i="1"/>
  <c r="AG267" i="1"/>
  <c r="AH267" i="1"/>
  <c r="AG268" i="1"/>
  <c r="AH268" i="1"/>
  <c r="AG269" i="1"/>
  <c r="AH269" i="1"/>
  <c r="AG270" i="1"/>
  <c r="AH270" i="1"/>
  <c r="AG271" i="1"/>
  <c r="AH271" i="1"/>
  <c r="AG272" i="1"/>
  <c r="AH272" i="1"/>
  <c r="AG273" i="1"/>
  <c r="AH273" i="1"/>
  <c r="AG274" i="1"/>
  <c r="AH274" i="1"/>
  <c r="AG275" i="1"/>
  <c r="AH275" i="1"/>
  <c r="AG276" i="1"/>
  <c r="AH276" i="1"/>
  <c r="AG277" i="1"/>
  <c r="AH277" i="1"/>
  <c r="AG278" i="1"/>
  <c r="AH278" i="1"/>
  <c r="AG279" i="1"/>
  <c r="AH279" i="1"/>
  <c r="AG280" i="1"/>
  <c r="AH280" i="1"/>
  <c r="AG281" i="1"/>
  <c r="AH281" i="1"/>
  <c r="AG282" i="1"/>
  <c r="AH282" i="1"/>
  <c r="AG283" i="1"/>
  <c r="AH283" i="1"/>
  <c r="AG284" i="1"/>
  <c r="AH284" i="1"/>
  <c r="AG285" i="1"/>
  <c r="AH285" i="1"/>
  <c r="AG286" i="1"/>
  <c r="AH286" i="1"/>
  <c r="AG287" i="1"/>
  <c r="AH287" i="1"/>
  <c r="AG288" i="1"/>
  <c r="AH288" i="1"/>
  <c r="AG289" i="1"/>
  <c r="AH289" i="1"/>
  <c r="AG290" i="1"/>
  <c r="AH290" i="1"/>
  <c r="AG291" i="1"/>
  <c r="AH291" i="1"/>
  <c r="AG292" i="1"/>
  <c r="AH292" i="1"/>
  <c r="AG293" i="1"/>
  <c r="AH293" i="1"/>
  <c r="AG294" i="1"/>
  <c r="AH294" i="1"/>
  <c r="AG295" i="1"/>
  <c r="AH295" i="1"/>
  <c r="AG296" i="1"/>
  <c r="AH296" i="1"/>
  <c r="AG297" i="1"/>
  <c r="AH297" i="1"/>
  <c r="AG298" i="1"/>
  <c r="AH298" i="1"/>
  <c r="AG299" i="1"/>
  <c r="AH299" i="1"/>
  <c r="AG300" i="1"/>
  <c r="AH300" i="1"/>
  <c r="AG301" i="1"/>
  <c r="AH301" i="1"/>
  <c r="AG302" i="1"/>
  <c r="AH302" i="1"/>
  <c r="AG303" i="1"/>
  <c r="AH303" i="1"/>
  <c r="AG304" i="1"/>
  <c r="AH304" i="1"/>
  <c r="AG305" i="1"/>
  <c r="AH305" i="1"/>
  <c r="AG306" i="1"/>
  <c r="AH306" i="1"/>
  <c r="AG307" i="1"/>
  <c r="AH307" i="1"/>
  <c r="AG308" i="1"/>
  <c r="AH308" i="1"/>
  <c r="AG309" i="1"/>
  <c r="AH309" i="1"/>
  <c r="AG310" i="1"/>
  <c r="AH310" i="1"/>
  <c r="AG311" i="1"/>
  <c r="AH311" i="1"/>
  <c r="AG312" i="1"/>
  <c r="AH312" i="1"/>
  <c r="AG313" i="1"/>
  <c r="AH313" i="1"/>
  <c r="AG314" i="1"/>
  <c r="AH314" i="1"/>
  <c r="AG315" i="1"/>
  <c r="AH315" i="1"/>
  <c r="AG316" i="1"/>
  <c r="AH316" i="1"/>
  <c r="AG317" i="1"/>
  <c r="AH317" i="1"/>
  <c r="AG318" i="1"/>
  <c r="AH318" i="1"/>
  <c r="AG319" i="1"/>
  <c r="AH319" i="1"/>
  <c r="AG320" i="1"/>
  <c r="AH320" i="1"/>
  <c r="AG321" i="1"/>
  <c r="AH321" i="1"/>
  <c r="AG322" i="1"/>
  <c r="AH322" i="1"/>
  <c r="AG323" i="1"/>
  <c r="AH323" i="1"/>
  <c r="AG324" i="1"/>
  <c r="AH324" i="1"/>
  <c r="AG325" i="1"/>
  <c r="AH325" i="1"/>
  <c r="AG326" i="1"/>
  <c r="AH326" i="1"/>
  <c r="AG327" i="1"/>
  <c r="AH327" i="1"/>
  <c r="AG328" i="1"/>
  <c r="AH328" i="1"/>
  <c r="AG329" i="1"/>
  <c r="AH329" i="1"/>
  <c r="AG330" i="1"/>
  <c r="AH330" i="1"/>
  <c r="AG331" i="1"/>
  <c r="AH331" i="1"/>
  <c r="AG332" i="1"/>
  <c r="AH332" i="1"/>
  <c r="AG333" i="1"/>
  <c r="AH333" i="1"/>
  <c r="AG334" i="1"/>
  <c r="AH334" i="1"/>
  <c r="AG335" i="1"/>
  <c r="AH335" i="1"/>
  <c r="AG336" i="1"/>
  <c r="AH336" i="1"/>
  <c r="AG337" i="1"/>
  <c r="AH337" i="1"/>
  <c r="AG338" i="1"/>
  <c r="AH338" i="1"/>
  <c r="AG339" i="1"/>
  <c r="AH339" i="1"/>
  <c r="AG340" i="1"/>
  <c r="AH340" i="1"/>
  <c r="AG341" i="1"/>
  <c r="AH341" i="1"/>
  <c r="AG342" i="1"/>
  <c r="AH342" i="1"/>
  <c r="AG343" i="1"/>
  <c r="AH343" i="1"/>
  <c r="AG344" i="1"/>
  <c r="AH344" i="1"/>
  <c r="AG345" i="1"/>
  <c r="AH345" i="1"/>
  <c r="AG346" i="1"/>
  <c r="AH346" i="1"/>
  <c r="AG347" i="1"/>
  <c r="AH347" i="1"/>
  <c r="AG348" i="1"/>
  <c r="AH348" i="1"/>
  <c r="AG349" i="1"/>
  <c r="AH349" i="1"/>
  <c r="AG350" i="1"/>
  <c r="AH350" i="1"/>
  <c r="AG351" i="1"/>
  <c r="AH351" i="1"/>
  <c r="AG352" i="1"/>
  <c r="AH352" i="1"/>
  <c r="AG353" i="1"/>
  <c r="AH353" i="1"/>
  <c r="AG354" i="1"/>
  <c r="AH354" i="1"/>
  <c r="AG355" i="1"/>
  <c r="AH355" i="1"/>
  <c r="AG356" i="1"/>
  <c r="AH356" i="1"/>
  <c r="AG357" i="1"/>
  <c r="AH357" i="1"/>
  <c r="AG358" i="1"/>
  <c r="AH358" i="1"/>
  <c r="AG359" i="1"/>
  <c r="AH359" i="1"/>
  <c r="AG360" i="1"/>
  <c r="AH360" i="1"/>
  <c r="AG361" i="1"/>
  <c r="AH361" i="1"/>
  <c r="AG362" i="1"/>
  <c r="AH362" i="1"/>
  <c r="AG363" i="1"/>
  <c r="AH363" i="1"/>
  <c r="AG364" i="1"/>
  <c r="AH364" i="1"/>
  <c r="AG365" i="1"/>
  <c r="AH365" i="1"/>
  <c r="AG366" i="1"/>
  <c r="AH366" i="1"/>
  <c r="AG367" i="1"/>
  <c r="AH367" i="1"/>
  <c r="AG368" i="1"/>
  <c r="AH368" i="1"/>
  <c r="AG369" i="1"/>
  <c r="AH369" i="1"/>
  <c r="AG370" i="1"/>
  <c r="AH370" i="1"/>
  <c r="AG371" i="1"/>
  <c r="AH371" i="1"/>
  <c r="AG372" i="1"/>
  <c r="AH372" i="1"/>
  <c r="AG373" i="1"/>
  <c r="AH373" i="1"/>
  <c r="AG374" i="1"/>
  <c r="AH374" i="1"/>
  <c r="AG375" i="1"/>
  <c r="AH375" i="1"/>
  <c r="AG376" i="1"/>
  <c r="AH376" i="1"/>
  <c r="AG377" i="1"/>
  <c r="AH377" i="1"/>
  <c r="AG378" i="1"/>
  <c r="AH378" i="1"/>
  <c r="AG379" i="1"/>
  <c r="AH379" i="1"/>
  <c r="AG380" i="1"/>
  <c r="AH380" i="1"/>
  <c r="AG381" i="1"/>
  <c r="AH381" i="1"/>
  <c r="AG382" i="1"/>
  <c r="AH382" i="1"/>
  <c r="AG383" i="1"/>
  <c r="AH383" i="1"/>
  <c r="AG384" i="1"/>
  <c r="AH384" i="1"/>
  <c r="AG385" i="1"/>
  <c r="AH385" i="1"/>
  <c r="AG386" i="1"/>
  <c r="AH386" i="1"/>
  <c r="AG387" i="1"/>
  <c r="AH387" i="1"/>
  <c r="AG388" i="1"/>
  <c r="AH388" i="1"/>
  <c r="AG389" i="1"/>
  <c r="AH389" i="1"/>
  <c r="AG390" i="1"/>
  <c r="AH390" i="1"/>
  <c r="AG391" i="1"/>
  <c r="AH391" i="1"/>
  <c r="AG392" i="1"/>
  <c r="AH392" i="1"/>
  <c r="AG393" i="1"/>
  <c r="AH393" i="1"/>
  <c r="AG394" i="1"/>
  <c r="AH394" i="1"/>
  <c r="AG395" i="1"/>
  <c r="AH395" i="1"/>
  <c r="AG396" i="1"/>
  <c r="AH396" i="1"/>
  <c r="AG397" i="1"/>
  <c r="AH397" i="1"/>
  <c r="AG398" i="1"/>
  <c r="AH398" i="1"/>
  <c r="AG399" i="1"/>
  <c r="AH399" i="1"/>
  <c r="AG400" i="1"/>
  <c r="AH400" i="1"/>
  <c r="AG401" i="1"/>
  <c r="AH401" i="1"/>
  <c r="AG402" i="1"/>
  <c r="AH402" i="1"/>
  <c r="AG403" i="1"/>
  <c r="AH403" i="1"/>
  <c r="AG404" i="1"/>
  <c r="AH404" i="1"/>
  <c r="AG405" i="1"/>
  <c r="AH405" i="1"/>
  <c r="AG406" i="1"/>
  <c r="AH406" i="1"/>
  <c r="AG407" i="1"/>
  <c r="AH407" i="1"/>
  <c r="AG408" i="1"/>
  <c r="AH408" i="1"/>
  <c r="AG409" i="1"/>
  <c r="AH409" i="1"/>
  <c r="AG410" i="1"/>
  <c r="AH410" i="1"/>
  <c r="AG411" i="1"/>
  <c r="AH411" i="1"/>
  <c r="AG412" i="1"/>
  <c r="AH412" i="1"/>
  <c r="AG413" i="1"/>
  <c r="AH413" i="1"/>
  <c r="AG414" i="1"/>
  <c r="AH414" i="1"/>
  <c r="AG415" i="1"/>
  <c r="AH415" i="1"/>
  <c r="AG416" i="1"/>
  <c r="AH416" i="1"/>
  <c r="AG417" i="1"/>
  <c r="AH417" i="1"/>
  <c r="AG418" i="1"/>
  <c r="AH418" i="1"/>
  <c r="AG419" i="1"/>
  <c r="AH419" i="1"/>
  <c r="AG420" i="1"/>
  <c r="AH420" i="1"/>
  <c r="AG421" i="1"/>
  <c r="AH421" i="1"/>
  <c r="AG422" i="1"/>
  <c r="AH422" i="1"/>
  <c r="AG423" i="1"/>
  <c r="AH423" i="1"/>
  <c r="AG424" i="1"/>
  <c r="AH424" i="1"/>
  <c r="AG425" i="1"/>
  <c r="AH425" i="1"/>
  <c r="AG426" i="1"/>
  <c r="AH426" i="1"/>
  <c r="AG427" i="1"/>
  <c r="AH427" i="1"/>
  <c r="AG428" i="1"/>
  <c r="AH428" i="1"/>
  <c r="AG429" i="1"/>
  <c r="AH429" i="1"/>
  <c r="AG430" i="1"/>
  <c r="AH430" i="1"/>
  <c r="AG431" i="1"/>
  <c r="AH431" i="1"/>
  <c r="AG432" i="1"/>
  <c r="AH432" i="1"/>
  <c r="AG433" i="1"/>
  <c r="AH433" i="1"/>
  <c r="AG434" i="1"/>
  <c r="AH434" i="1"/>
  <c r="AG435" i="1"/>
  <c r="AH435" i="1"/>
  <c r="AG436" i="1"/>
  <c r="AH436" i="1"/>
  <c r="AG437" i="1"/>
  <c r="AH437" i="1"/>
  <c r="AG438" i="1"/>
  <c r="AH438" i="1"/>
  <c r="AG439" i="1"/>
  <c r="AH439" i="1"/>
  <c r="AG440" i="1"/>
  <c r="AH440" i="1"/>
  <c r="AG441" i="1"/>
  <c r="AH441" i="1"/>
  <c r="AG442" i="1"/>
  <c r="AH442" i="1"/>
  <c r="AG443" i="1"/>
  <c r="AH443" i="1"/>
  <c r="AG444" i="1"/>
  <c r="AH444" i="1"/>
  <c r="AG445" i="1"/>
  <c r="AH445" i="1"/>
  <c r="AG446" i="1"/>
  <c r="AH446" i="1"/>
  <c r="AG447" i="1"/>
  <c r="AH447" i="1"/>
  <c r="AG448" i="1"/>
  <c r="AH448" i="1"/>
  <c r="AG449" i="1"/>
  <c r="AH449" i="1"/>
  <c r="AG450" i="1"/>
  <c r="AH450" i="1"/>
  <c r="AG451" i="1"/>
  <c r="AH451" i="1"/>
  <c r="AG452" i="1"/>
  <c r="AH452" i="1"/>
  <c r="AG453" i="1"/>
  <c r="AH453" i="1"/>
  <c r="AG454" i="1"/>
  <c r="AH454" i="1"/>
  <c r="AG455" i="1"/>
  <c r="AH455" i="1"/>
  <c r="AG456" i="1"/>
  <c r="AH456" i="1"/>
  <c r="AG457" i="1"/>
  <c r="AH457" i="1"/>
  <c r="AG458" i="1"/>
  <c r="AH458" i="1"/>
  <c r="AG459" i="1"/>
  <c r="AH459" i="1"/>
  <c r="AG460" i="1"/>
  <c r="AH460" i="1"/>
  <c r="AG461" i="1"/>
  <c r="AH461" i="1"/>
  <c r="AG462" i="1"/>
  <c r="AH462" i="1"/>
  <c r="AG463" i="1"/>
  <c r="AH463" i="1"/>
  <c r="AG464" i="1"/>
  <c r="AH464" i="1"/>
  <c r="AG465" i="1"/>
  <c r="AH465" i="1"/>
  <c r="AG466" i="1"/>
  <c r="AH466" i="1"/>
  <c r="AG467" i="1"/>
  <c r="AH467" i="1"/>
  <c r="AG468" i="1"/>
  <c r="AH468" i="1"/>
  <c r="AG469" i="1"/>
  <c r="AH469" i="1"/>
  <c r="AG470" i="1"/>
  <c r="AH470" i="1"/>
  <c r="AG471" i="1"/>
  <c r="AH471" i="1"/>
  <c r="AG472" i="1"/>
  <c r="AH472" i="1"/>
  <c r="AG473" i="1"/>
  <c r="AH473" i="1"/>
  <c r="AG474" i="1"/>
  <c r="AH474" i="1"/>
  <c r="AG475" i="1"/>
  <c r="AH475" i="1"/>
  <c r="AG476" i="1"/>
  <c r="AH476" i="1"/>
  <c r="AG477" i="1"/>
  <c r="AH477" i="1"/>
  <c r="AG478" i="1"/>
  <c r="AH478" i="1"/>
  <c r="AG479" i="1"/>
  <c r="AH479" i="1"/>
  <c r="AG480" i="1"/>
  <c r="AH480" i="1"/>
  <c r="AG481" i="1"/>
  <c r="AH481" i="1"/>
  <c r="AG482" i="1"/>
  <c r="AH482" i="1"/>
  <c r="AG483" i="1"/>
  <c r="AH483" i="1"/>
  <c r="AG484" i="1"/>
  <c r="AH484" i="1"/>
  <c r="AG485" i="1"/>
  <c r="AH485" i="1"/>
  <c r="AG486" i="1"/>
  <c r="AH486" i="1"/>
  <c r="AG487" i="1"/>
  <c r="AH487" i="1"/>
  <c r="AG488" i="1"/>
  <c r="AH488" i="1"/>
  <c r="AG489" i="1"/>
  <c r="AH489" i="1"/>
  <c r="AG490" i="1"/>
  <c r="AH490" i="1"/>
  <c r="AG491" i="1"/>
  <c r="AH491" i="1"/>
  <c r="AG492" i="1"/>
  <c r="AH492" i="1"/>
  <c r="AG493" i="1"/>
  <c r="AH493" i="1"/>
  <c r="AG494" i="1"/>
  <c r="AH494" i="1"/>
  <c r="AG495" i="1"/>
  <c r="AH495" i="1"/>
  <c r="AG496" i="1"/>
  <c r="AH496" i="1"/>
  <c r="AG497" i="1"/>
  <c r="AH497" i="1"/>
  <c r="AG498" i="1"/>
  <c r="AH498" i="1"/>
  <c r="AG499" i="1"/>
  <c r="AH499" i="1"/>
  <c r="AG500" i="1"/>
  <c r="AH500" i="1"/>
  <c r="AG501" i="1"/>
  <c r="AH501" i="1"/>
  <c r="AG502" i="1"/>
  <c r="AH502" i="1"/>
  <c r="AG503" i="1"/>
  <c r="AH503" i="1"/>
  <c r="AG504" i="1"/>
  <c r="AH504" i="1"/>
  <c r="AG505" i="1"/>
  <c r="AH505" i="1"/>
  <c r="AG506" i="1"/>
  <c r="AH506" i="1"/>
  <c r="AG507" i="1"/>
  <c r="AH507" i="1"/>
  <c r="AG508" i="1"/>
  <c r="AH508" i="1"/>
  <c r="AG509" i="1"/>
  <c r="AH509" i="1"/>
  <c r="AG510" i="1"/>
  <c r="AH510" i="1"/>
  <c r="AG511" i="1"/>
  <c r="AH511" i="1"/>
  <c r="AG512" i="1"/>
  <c r="AH512" i="1"/>
  <c r="AG513" i="1"/>
  <c r="AH513" i="1"/>
  <c r="AG514" i="1"/>
  <c r="AH514" i="1"/>
  <c r="AG515" i="1"/>
  <c r="AH515" i="1"/>
  <c r="AG516" i="1"/>
  <c r="AH516" i="1"/>
  <c r="AG517" i="1"/>
  <c r="AH517" i="1"/>
  <c r="AG518" i="1"/>
  <c r="AH518" i="1"/>
  <c r="AG519" i="1"/>
  <c r="AH519" i="1"/>
  <c r="AG520" i="1"/>
  <c r="AH520" i="1"/>
  <c r="AG521" i="1"/>
  <c r="AH521" i="1"/>
  <c r="AG522" i="1"/>
  <c r="AH522" i="1"/>
  <c r="AG523" i="1"/>
  <c r="AH523" i="1"/>
  <c r="AG524" i="1"/>
  <c r="AH524" i="1"/>
  <c r="AG525" i="1"/>
  <c r="AH525" i="1"/>
  <c r="AG526" i="1"/>
  <c r="AH526" i="1"/>
  <c r="AG527" i="1"/>
  <c r="AH527" i="1"/>
  <c r="AG528" i="1"/>
  <c r="AH528" i="1"/>
  <c r="AG529" i="1"/>
  <c r="AH529" i="1"/>
  <c r="AG530" i="1"/>
  <c r="AH530" i="1"/>
  <c r="AG531" i="1"/>
  <c r="AH531" i="1"/>
  <c r="AG532" i="1"/>
  <c r="AH532" i="1"/>
  <c r="AG533" i="1"/>
  <c r="AH533" i="1"/>
  <c r="AG534" i="1"/>
  <c r="AH534" i="1"/>
  <c r="AG535" i="1"/>
  <c r="AH535" i="1"/>
  <c r="AG536" i="1"/>
  <c r="AH536" i="1"/>
  <c r="AG537" i="1"/>
  <c r="AH537" i="1"/>
  <c r="AG538" i="1"/>
  <c r="AH538" i="1"/>
  <c r="AG539" i="1"/>
  <c r="AH539" i="1"/>
  <c r="AG540" i="1"/>
  <c r="AH540" i="1"/>
  <c r="AG541" i="1"/>
  <c r="AH541" i="1"/>
  <c r="AG542" i="1"/>
  <c r="AH542" i="1"/>
  <c r="AG543" i="1"/>
  <c r="AH543" i="1"/>
  <c r="AG544" i="1"/>
  <c r="AH544" i="1"/>
  <c r="AG545" i="1"/>
  <c r="AH545" i="1"/>
  <c r="AG546" i="1"/>
  <c r="AH546" i="1"/>
  <c r="AG547" i="1"/>
  <c r="AH547" i="1"/>
  <c r="AG548" i="1"/>
  <c r="AH548" i="1"/>
  <c r="AG549" i="1"/>
  <c r="AH549" i="1"/>
  <c r="AG550" i="1"/>
  <c r="AH550" i="1"/>
  <c r="AG551" i="1"/>
  <c r="AH551" i="1"/>
  <c r="AG552" i="1"/>
  <c r="AH552" i="1"/>
  <c r="AG553" i="1"/>
  <c r="AH553" i="1"/>
  <c r="AG554" i="1"/>
  <c r="AH554" i="1"/>
  <c r="AG555" i="1"/>
  <c r="AH555" i="1"/>
  <c r="AG556" i="1"/>
  <c r="AH556" i="1"/>
  <c r="AG557" i="1"/>
  <c r="AH557" i="1"/>
  <c r="AG558" i="1"/>
  <c r="AH558" i="1"/>
  <c r="AG559" i="1"/>
  <c r="AH559" i="1"/>
  <c r="AG560" i="1"/>
  <c r="AH560" i="1"/>
  <c r="AG561" i="1"/>
  <c r="AH561" i="1"/>
  <c r="AG562" i="1"/>
  <c r="AH562" i="1"/>
  <c r="AG563" i="1"/>
  <c r="AH563" i="1"/>
  <c r="AG564" i="1"/>
  <c r="AH564" i="1"/>
  <c r="AG565" i="1"/>
  <c r="AH565" i="1"/>
  <c r="AG566" i="1"/>
  <c r="AH566" i="1"/>
  <c r="AG567" i="1"/>
  <c r="AH567" i="1"/>
  <c r="AG568" i="1"/>
  <c r="AH568" i="1"/>
  <c r="AG569" i="1"/>
  <c r="AH569" i="1"/>
  <c r="AG570" i="1"/>
  <c r="AH570" i="1"/>
  <c r="AG571" i="1"/>
  <c r="AH571" i="1"/>
  <c r="AG572" i="1"/>
  <c r="AH572" i="1"/>
  <c r="AG573" i="1"/>
  <c r="AH573" i="1"/>
  <c r="AG574" i="1"/>
  <c r="AH574" i="1"/>
  <c r="AG575" i="1"/>
  <c r="AH575" i="1"/>
  <c r="AG576" i="1"/>
  <c r="AH576" i="1"/>
  <c r="AG577" i="1"/>
  <c r="AH577" i="1"/>
  <c r="AG578" i="1"/>
  <c r="AH578" i="1"/>
  <c r="AG579" i="1"/>
  <c r="AH579" i="1"/>
  <c r="AG580" i="1"/>
  <c r="AH580" i="1"/>
  <c r="AG581" i="1"/>
  <c r="AH581" i="1"/>
  <c r="AG582" i="1"/>
  <c r="AH582" i="1"/>
  <c r="AG583" i="1"/>
  <c r="AH583" i="1"/>
  <c r="AG584" i="1"/>
  <c r="AH584" i="1"/>
  <c r="AG585" i="1"/>
  <c r="AH585" i="1"/>
  <c r="AG586" i="1"/>
  <c r="AH586" i="1"/>
  <c r="AG587" i="1"/>
  <c r="AH587" i="1"/>
  <c r="AG588" i="1"/>
  <c r="AH588" i="1"/>
  <c r="AG589" i="1"/>
  <c r="AH589" i="1"/>
  <c r="AG590" i="1"/>
  <c r="AH590" i="1"/>
  <c r="AG591" i="1"/>
  <c r="AH591" i="1"/>
  <c r="AG592" i="1"/>
  <c r="AH592" i="1"/>
  <c r="AG593" i="1"/>
  <c r="AH593" i="1"/>
  <c r="AG594" i="1"/>
  <c r="AH594" i="1"/>
  <c r="AG595" i="1"/>
  <c r="AH595" i="1"/>
  <c r="AG596" i="1"/>
  <c r="AH596" i="1"/>
  <c r="AG597" i="1"/>
  <c r="AH597" i="1"/>
  <c r="AG598" i="1"/>
  <c r="AH598" i="1"/>
  <c r="AG599" i="1"/>
  <c r="AH599" i="1"/>
  <c r="AG600" i="1"/>
  <c r="AH600" i="1"/>
  <c r="AG601" i="1"/>
  <c r="AH601" i="1"/>
  <c r="AG602" i="1"/>
  <c r="AH602" i="1"/>
  <c r="AG603" i="1"/>
  <c r="AH603" i="1"/>
  <c r="AG604" i="1"/>
  <c r="AH604" i="1"/>
  <c r="AG605" i="1"/>
  <c r="AH605" i="1"/>
  <c r="AG606" i="1"/>
  <c r="AH606" i="1"/>
  <c r="AG607" i="1"/>
  <c r="AH607" i="1"/>
  <c r="AG608" i="1"/>
  <c r="AH608" i="1"/>
  <c r="AG609" i="1"/>
  <c r="AH609" i="1"/>
  <c r="AG610" i="1"/>
  <c r="AH610" i="1"/>
  <c r="AG611" i="1"/>
  <c r="AH611" i="1"/>
  <c r="AG612" i="1"/>
  <c r="AH612" i="1"/>
  <c r="AG613" i="1"/>
  <c r="AH613" i="1"/>
  <c r="AG614" i="1"/>
  <c r="AH614" i="1"/>
  <c r="AG615" i="1"/>
  <c r="AH615" i="1"/>
  <c r="AG616" i="1"/>
  <c r="AH616" i="1"/>
  <c r="AG617" i="1"/>
  <c r="AH617" i="1"/>
  <c r="AG618" i="1"/>
  <c r="AH618" i="1"/>
  <c r="AG619" i="1"/>
  <c r="AH619" i="1"/>
  <c r="AG620" i="1"/>
  <c r="AH620" i="1"/>
  <c r="AG621" i="1"/>
  <c r="AH621" i="1"/>
  <c r="AG622" i="1"/>
  <c r="AH622" i="1"/>
  <c r="AG623" i="1"/>
  <c r="AH623" i="1"/>
  <c r="AG624" i="1"/>
  <c r="AH624" i="1"/>
  <c r="AG625" i="1"/>
  <c r="AH625" i="1"/>
  <c r="AG626" i="1"/>
  <c r="AH626" i="1"/>
  <c r="AG627" i="1"/>
  <c r="AH627" i="1"/>
  <c r="AG628" i="1"/>
  <c r="AH628" i="1"/>
  <c r="AG629" i="1"/>
  <c r="AH629" i="1"/>
  <c r="AG630" i="1"/>
  <c r="AH630" i="1"/>
  <c r="AG631" i="1"/>
  <c r="AH631" i="1"/>
  <c r="AG632" i="1"/>
  <c r="AH632" i="1"/>
  <c r="AG633" i="1"/>
  <c r="AH633" i="1"/>
  <c r="AG634" i="1"/>
  <c r="AH634" i="1"/>
  <c r="AG635" i="1"/>
  <c r="AH635" i="1"/>
  <c r="AG636" i="1"/>
  <c r="AH636" i="1"/>
  <c r="AG637" i="1"/>
  <c r="AH637" i="1"/>
  <c r="AG638" i="1"/>
  <c r="AH638" i="1"/>
  <c r="AG639" i="1"/>
  <c r="AH639" i="1"/>
  <c r="AG640" i="1"/>
  <c r="AH640" i="1"/>
  <c r="AG641" i="1"/>
  <c r="AH641" i="1"/>
  <c r="AG642" i="1"/>
  <c r="AH642" i="1"/>
  <c r="AG643" i="1"/>
  <c r="AH643" i="1"/>
  <c r="AG644" i="1"/>
  <c r="AH644" i="1"/>
  <c r="AG645" i="1"/>
  <c r="AH645" i="1"/>
  <c r="AG646" i="1"/>
  <c r="AH646" i="1"/>
  <c r="AG647" i="1"/>
  <c r="AH647" i="1"/>
  <c r="AG648" i="1"/>
  <c r="AH648" i="1"/>
  <c r="AG649" i="1"/>
  <c r="AH649" i="1"/>
  <c r="AG650" i="1"/>
  <c r="AH650" i="1"/>
  <c r="AG651" i="1"/>
  <c r="AH651" i="1"/>
  <c r="AG652" i="1"/>
  <c r="AH652" i="1"/>
  <c r="AG653" i="1"/>
  <c r="AH653" i="1"/>
  <c r="AG654" i="1"/>
  <c r="AH654" i="1"/>
  <c r="AG655" i="1"/>
  <c r="AH655" i="1"/>
  <c r="AG656" i="1"/>
  <c r="AH656" i="1"/>
  <c r="AG657" i="1"/>
  <c r="AH657" i="1"/>
  <c r="AG658" i="1"/>
  <c r="AH658" i="1"/>
  <c r="AG659" i="1"/>
  <c r="AH659" i="1"/>
  <c r="AG660" i="1"/>
  <c r="AH660" i="1"/>
  <c r="AG661" i="1"/>
  <c r="AH661" i="1"/>
  <c r="AG662" i="1"/>
  <c r="AH662" i="1"/>
  <c r="AG663" i="1"/>
  <c r="AH663" i="1"/>
  <c r="AG664" i="1"/>
  <c r="AH664" i="1"/>
  <c r="AG665" i="1"/>
  <c r="AH665" i="1"/>
  <c r="AG666" i="1"/>
  <c r="AH666" i="1"/>
  <c r="AG667" i="1"/>
  <c r="AH667" i="1"/>
  <c r="AG668" i="1"/>
  <c r="AH668" i="1"/>
  <c r="AG669" i="1"/>
  <c r="AH669" i="1"/>
  <c r="AG670" i="1"/>
  <c r="AH670" i="1"/>
  <c r="AG671" i="1"/>
  <c r="AH671" i="1"/>
  <c r="AG672" i="1"/>
  <c r="AH672" i="1"/>
  <c r="AG673" i="1"/>
  <c r="AH673" i="1"/>
  <c r="AG674" i="1"/>
  <c r="AH674" i="1"/>
  <c r="AG675" i="1"/>
  <c r="AH675" i="1"/>
  <c r="AG676" i="1"/>
  <c r="AH676" i="1"/>
  <c r="AG677" i="1"/>
  <c r="AH677" i="1"/>
  <c r="AG678" i="1"/>
  <c r="AH678" i="1"/>
  <c r="AG679" i="1"/>
  <c r="AH679" i="1"/>
  <c r="AG680" i="1"/>
  <c r="AH680" i="1"/>
  <c r="AG681" i="1"/>
  <c r="AH681" i="1"/>
  <c r="AG682" i="1"/>
  <c r="AH682" i="1"/>
  <c r="AG683" i="1"/>
  <c r="AH683" i="1"/>
  <c r="AG684" i="1"/>
  <c r="AH684" i="1"/>
  <c r="AG685" i="1"/>
  <c r="AH685" i="1"/>
  <c r="AG686" i="1"/>
  <c r="AH686" i="1"/>
  <c r="AG687" i="1"/>
  <c r="AH687" i="1"/>
  <c r="AG688" i="1"/>
  <c r="AH688" i="1"/>
  <c r="AG689" i="1"/>
  <c r="AH689" i="1"/>
  <c r="AG690" i="1"/>
  <c r="AH690" i="1"/>
  <c r="AG691" i="1"/>
  <c r="AH691" i="1"/>
  <c r="AG692" i="1"/>
  <c r="AH692" i="1"/>
  <c r="AG693" i="1"/>
  <c r="AH693" i="1"/>
  <c r="AG694" i="1"/>
  <c r="AH694" i="1"/>
  <c r="AG695" i="1"/>
  <c r="AH695" i="1"/>
  <c r="AG696" i="1"/>
  <c r="AH696" i="1"/>
  <c r="AG697" i="1"/>
  <c r="AH697" i="1"/>
  <c r="AG698" i="1"/>
  <c r="AH698" i="1"/>
  <c r="AG699" i="1"/>
  <c r="AH699" i="1"/>
  <c r="AG700" i="1"/>
  <c r="AH700" i="1"/>
  <c r="AG701" i="1"/>
  <c r="AH701" i="1"/>
  <c r="AG702" i="1"/>
  <c r="AH702" i="1"/>
  <c r="AG703" i="1"/>
  <c r="AH703" i="1"/>
  <c r="AG704" i="1"/>
  <c r="AH704" i="1"/>
  <c r="AG705" i="1"/>
  <c r="AH705" i="1"/>
  <c r="AG706" i="1"/>
  <c r="AH706" i="1"/>
  <c r="AG707" i="1"/>
  <c r="AH707" i="1"/>
  <c r="AG708" i="1"/>
  <c r="AH708" i="1"/>
  <c r="AG709" i="1"/>
  <c r="AH709" i="1"/>
  <c r="AG710" i="1"/>
  <c r="AH710" i="1"/>
  <c r="AG711" i="1"/>
  <c r="AH711" i="1"/>
  <c r="AG712" i="1"/>
  <c r="AH712" i="1"/>
  <c r="AG713" i="1"/>
  <c r="AH713" i="1"/>
  <c r="AG714" i="1"/>
  <c r="AH714" i="1"/>
  <c r="AG715" i="1"/>
  <c r="AH715" i="1"/>
  <c r="AG716" i="1"/>
  <c r="AH716" i="1"/>
  <c r="AG717" i="1"/>
  <c r="AH717" i="1"/>
  <c r="AG718" i="1"/>
  <c r="AH718" i="1"/>
  <c r="AG719" i="1"/>
  <c r="AH719" i="1"/>
  <c r="AG720" i="1"/>
  <c r="AH720" i="1"/>
  <c r="AG721" i="1"/>
  <c r="AH721" i="1"/>
  <c r="AG722" i="1"/>
  <c r="AH722" i="1"/>
  <c r="AG723" i="1"/>
  <c r="AH723" i="1"/>
  <c r="AG724" i="1"/>
  <c r="AH724" i="1"/>
  <c r="AG725" i="1"/>
  <c r="AH725" i="1"/>
  <c r="AG726" i="1"/>
  <c r="AH726" i="1"/>
  <c r="AG727" i="1"/>
  <c r="AH727" i="1"/>
  <c r="AG728" i="1"/>
  <c r="AH728" i="1"/>
  <c r="AG729" i="1"/>
  <c r="AH729" i="1"/>
  <c r="AG730" i="1"/>
  <c r="AH730" i="1"/>
  <c r="AG731" i="1"/>
  <c r="AH731" i="1"/>
  <c r="AG732" i="1"/>
  <c r="AH732" i="1"/>
  <c r="AG733" i="1"/>
  <c r="AH733" i="1"/>
  <c r="AG734" i="1"/>
  <c r="AH734" i="1"/>
  <c r="AG735" i="1"/>
  <c r="AH735" i="1"/>
  <c r="AG736" i="1"/>
  <c r="AH736" i="1"/>
  <c r="AG737" i="1"/>
  <c r="AH737" i="1"/>
  <c r="AG738" i="1"/>
  <c r="AH738" i="1"/>
  <c r="AG739" i="1"/>
  <c r="AH739" i="1"/>
  <c r="AG740" i="1"/>
  <c r="AH740" i="1"/>
  <c r="AG741" i="1"/>
  <c r="AH741" i="1"/>
  <c r="AG742" i="1"/>
  <c r="AH742" i="1"/>
  <c r="AG743" i="1"/>
  <c r="AH743" i="1"/>
  <c r="AG744" i="1"/>
  <c r="AH744" i="1"/>
  <c r="AG745" i="1"/>
  <c r="AH745" i="1"/>
  <c r="AG746" i="1"/>
  <c r="AH746" i="1"/>
  <c r="AG747" i="1"/>
  <c r="AH747" i="1"/>
  <c r="AG748" i="1"/>
  <c r="AH748" i="1"/>
  <c r="AG749" i="1"/>
  <c r="AH749" i="1"/>
  <c r="AG750" i="1"/>
  <c r="AH750" i="1"/>
  <c r="AG751" i="1"/>
  <c r="AH751" i="1"/>
  <c r="AG752" i="1"/>
  <c r="AH752" i="1"/>
  <c r="AG753" i="1"/>
  <c r="AH753" i="1"/>
  <c r="AG754" i="1"/>
  <c r="AH754" i="1"/>
  <c r="AG755" i="1"/>
  <c r="AH755" i="1"/>
  <c r="AG756" i="1"/>
  <c r="AH756" i="1"/>
  <c r="AG757" i="1"/>
  <c r="AH757" i="1"/>
  <c r="AG758" i="1"/>
  <c r="AH758" i="1"/>
  <c r="AG759" i="1"/>
  <c r="AH759" i="1"/>
  <c r="AG760" i="1"/>
  <c r="AH760" i="1"/>
  <c r="AG761" i="1"/>
  <c r="AH761" i="1"/>
  <c r="AG762" i="1"/>
  <c r="AH762" i="1"/>
  <c r="AG763" i="1"/>
  <c r="AH763" i="1"/>
  <c r="AG764" i="1"/>
  <c r="AH764" i="1"/>
  <c r="AG765" i="1"/>
  <c r="AH765" i="1"/>
  <c r="AG766" i="1"/>
  <c r="AH766" i="1"/>
  <c r="AG767" i="1"/>
  <c r="AH767" i="1"/>
  <c r="AG768" i="1"/>
  <c r="AH768" i="1"/>
  <c r="AG769" i="1"/>
  <c r="AH769" i="1"/>
  <c r="AG770" i="1"/>
  <c r="AH770" i="1"/>
  <c r="AG771" i="1"/>
  <c r="AH771" i="1"/>
  <c r="AG772" i="1"/>
  <c r="AH772" i="1"/>
  <c r="AG773" i="1"/>
  <c r="AH773" i="1"/>
  <c r="AG774" i="1"/>
  <c r="AH774" i="1"/>
  <c r="AG775" i="1"/>
  <c r="AH775" i="1"/>
  <c r="AG776" i="1"/>
  <c r="AH776" i="1"/>
  <c r="AG777" i="1"/>
  <c r="AH777" i="1"/>
  <c r="AG778" i="1"/>
  <c r="AH778" i="1"/>
  <c r="AG779" i="1"/>
  <c r="AH779" i="1"/>
  <c r="AG780" i="1"/>
  <c r="AH780" i="1"/>
  <c r="AG781" i="1"/>
  <c r="AH781" i="1"/>
  <c r="AG782" i="1"/>
  <c r="AH782" i="1"/>
  <c r="AG783" i="1"/>
  <c r="AH783" i="1"/>
  <c r="AG784" i="1"/>
  <c r="AH784" i="1"/>
  <c r="AG785" i="1"/>
  <c r="AH785" i="1"/>
  <c r="AG786" i="1"/>
  <c r="AH786" i="1"/>
  <c r="AG787" i="1"/>
  <c r="AH787" i="1"/>
  <c r="AG788" i="1"/>
  <c r="AH788" i="1"/>
  <c r="AG789" i="1"/>
  <c r="AH789" i="1"/>
  <c r="AG790" i="1"/>
  <c r="AH790" i="1"/>
  <c r="AG791" i="1"/>
  <c r="AH791" i="1"/>
  <c r="AG792" i="1"/>
  <c r="AH792" i="1"/>
  <c r="AG793" i="1"/>
  <c r="AH793" i="1"/>
  <c r="AG794" i="1"/>
  <c r="AH794" i="1"/>
  <c r="AG795" i="1"/>
  <c r="AH795" i="1"/>
  <c r="AG796" i="1"/>
  <c r="AH796" i="1"/>
  <c r="AG797" i="1"/>
  <c r="AH797" i="1"/>
  <c r="AG798" i="1"/>
  <c r="AH798" i="1"/>
  <c r="AG799" i="1"/>
  <c r="AH799" i="1"/>
  <c r="AG800" i="1"/>
  <c r="AH800" i="1"/>
  <c r="AG801" i="1"/>
  <c r="AH801" i="1"/>
  <c r="AG802" i="1"/>
  <c r="AH802" i="1"/>
  <c r="AG803" i="1"/>
  <c r="AH803" i="1"/>
  <c r="AG804" i="1"/>
  <c r="AH804" i="1"/>
  <c r="AG805" i="1"/>
  <c r="AH805" i="1"/>
  <c r="AG806" i="1"/>
  <c r="AH806" i="1"/>
  <c r="AG807" i="1"/>
  <c r="AH807" i="1"/>
  <c r="AG808" i="1"/>
  <c r="AH808" i="1"/>
  <c r="AG809" i="1"/>
  <c r="AH809" i="1"/>
  <c r="AG810" i="1"/>
  <c r="AH810" i="1"/>
  <c r="AG811" i="1"/>
  <c r="AH811" i="1"/>
  <c r="AG812" i="1"/>
  <c r="AH812" i="1"/>
  <c r="AG813" i="1"/>
  <c r="AH813" i="1"/>
  <c r="AG814" i="1"/>
  <c r="AH814" i="1"/>
  <c r="AG815" i="1"/>
  <c r="AH815" i="1"/>
  <c r="AG816" i="1"/>
  <c r="AH816" i="1"/>
  <c r="AG817" i="1"/>
  <c r="AH817" i="1"/>
  <c r="AG818" i="1"/>
  <c r="AH818" i="1"/>
  <c r="AG819" i="1"/>
  <c r="AH819" i="1"/>
  <c r="AG820" i="1"/>
  <c r="AH820" i="1"/>
  <c r="AG821" i="1"/>
  <c r="AH821" i="1"/>
  <c r="AG822" i="1"/>
  <c r="AH822" i="1"/>
  <c r="AG823" i="1"/>
  <c r="AH823" i="1"/>
  <c r="AG824" i="1"/>
  <c r="AH824" i="1"/>
  <c r="AG825" i="1"/>
  <c r="AH825" i="1"/>
  <c r="AG826" i="1"/>
  <c r="AH826" i="1"/>
  <c r="AG827" i="1"/>
  <c r="AH827" i="1"/>
  <c r="AG828" i="1"/>
  <c r="AH828" i="1"/>
  <c r="AG829" i="1"/>
  <c r="AH829" i="1"/>
  <c r="AG830" i="1"/>
  <c r="AH830" i="1"/>
  <c r="AG831" i="1"/>
  <c r="AH831" i="1"/>
  <c r="AG832" i="1"/>
  <c r="AH832" i="1"/>
  <c r="AG833" i="1"/>
  <c r="AH833" i="1"/>
  <c r="AG834" i="1"/>
  <c r="AH834" i="1"/>
  <c r="AG835" i="1"/>
  <c r="AH835" i="1"/>
  <c r="AG836" i="1"/>
  <c r="AH836" i="1"/>
  <c r="AG837" i="1"/>
  <c r="AH837" i="1"/>
  <c r="AG838" i="1"/>
  <c r="AH838" i="1"/>
  <c r="AG839" i="1"/>
  <c r="AH839" i="1"/>
  <c r="AG840" i="1"/>
  <c r="AH840" i="1"/>
  <c r="AG841" i="1"/>
  <c r="AH841" i="1"/>
  <c r="AG842" i="1"/>
  <c r="AH842" i="1"/>
  <c r="AG843" i="1"/>
  <c r="AH843" i="1"/>
  <c r="AG844" i="1"/>
  <c r="AH844" i="1"/>
  <c r="AG845" i="1"/>
  <c r="AH845" i="1"/>
  <c r="AG846" i="1"/>
  <c r="AH846" i="1"/>
  <c r="AG847" i="1"/>
  <c r="AH847" i="1"/>
  <c r="AG848" i="1"/>
  <c r="AH848" i="1"/>
  <c r="AG849" i="1"/>
  <c r="AH849" i="1"/>
  <c r="AG850" i="1"/>
  <c r="AH850" i="1"/>
  <c r="AG851" i="1"/>
  <c r="AH851" i="1"/>
  <c r="AG852" i="1"/>
  <c r="AH852" i="1"/>
  <c r="AG853" i="1"/>
  <c r="AH853" i="1"/>
  <c r="AG854" i="1"/>
  <c r="AH854" i="1"/>
  <c r="AG855" i="1"/>
  <c r="AH855" i="1"/>
  <c r="AG856" i="1"/>
  <c r="AH856" i="1"/>
  <c r="AG857" i="1"/>
  <c r="AH857" i="1"/>
  <c r="AG858" i="1"/>
  <c r="AH858" i="1"/>
  <c r="AG859" i="1"/>
  <c r="AH859" i="1"/>
  <c r="AG860" i="1"/>
  <c r="AH860" i="1"/>
  <c r="AG861" i="1"/>
  <c r="AH861" i="1"/>
  <c r="AG862" i="1"/>
  <c r="AH862" i="1"/>
  <c r="AG863" i="1"/>
  <c r="AH863" i="1"/>
  <c r="AG864" i="1"/>
  <c r="AH864" i="1"/>
  <c r="AG865" i="1"/>
  <c r="AH865" i="1"/>
  <c r="AG866" i="1"/>
  <c r="AH866" i="1"/>
  <c r="AG867" i="1"/>
  <c r="AH867" i="1"/>
  <c r="AG868" i="1"/>
  <c r="AH868" i="1"/>
  <c r="AG869" i="1"/>
  <c r="AH869" i="1"/>
  <c r="AG870" i="1"/>
  <c r="AH870" i="1"/>
  <c r="AG871" i="1"/>
  <c r="AH871" i="1"/>
  <c r="AG872" i="1"/>
  <c r="AH872" i="1"/>
  <c r="AG873" i="1"/>
  <c r="AH873" i="1"/>
  <c r="AG874" i="1"/>
  <c r="AH874" i="1"/>
  <c r="AG875" i="1"/>
  <c r="AH875" i="1"/>
  <c r="AG876" i="1"/>
  <c r="AH876" i="1"/>
  <c r="AG877" i="1"/>
  <c r="AH877" i="1"/>
  <c r="AG878" i="1"/>
  <c r="AH878" i="1"/>
  <c r="AG879" i="1"/>
  <c r="AH879" i="1"/>
  <c r="AG880" i="1"/>
  <c r="AH880" i="1"/>
  <c r="AG881" i="1"/>
  <c r="AH881" i="1"/>
  <c r="AG882" i="1"/>
  <c r="AH882" i="1"/>
  <c r="AG883" i="1"/>
  <c r="AH883" i="1"/>
  <c r="AG884" i="1"/>
  <c r="AH884" i="1"/>
  <c r="AG885" i="1"/>
  <c r="AH885" i="1"/>
  <c r="AG886" i="1"/>
  <c r="AH886" i="1"/>
  <c r="AG887" i="1"/>
  <c r="AH887" i="1"/>
  <c r="AG888" i="1"/>
  <c r="AH888" i="1"/>
  <c r="AG889" i="1"/>
  <c r="AH889" i="1"/>
  <c r="AG890" i="1"/>
  <c r="AH890" i="1"/>
  <c r="AG891" i="1"/>
  <c r="AH891" i="1"/>
  <c r="AG892" i="1"/>
  <c r="AH892" i="1"/>
  <c r="AG893" i="1"/>
  <c r="AH893" i="1"/>
  <c r="AG894" i="1"/>
  <c r="AH894" i="1"/>
  <c r="AG895" i="1"/>
  <c r="AH895" i="1"/>
  <c r="AG896" i="1"/>
  <c r="AH896" i="1"/>
  <c r="AG897" i="1"/>
  <c r="AH897" i="1"/>
  <c r="AG898" i="1"/>
  <c r="AH898" i="1"/>
  <c r="AG899" i="1"/>
  <c r="AH899" i="1"/>
  <c r="AG900" i="1"/>
  <c r="AH900" i="1"/>
  <c r="AG901" i="1"/>
  <c r="AH901" i="1"/>
  <c r="AG902" i="1"/>
  <c r="AH902" i="1"/>
  <c r="AG903" i="1"/>
  <c r="AH903" i="1"/>
  <c r="AG904" i="1"/>
  <c r="AH904" i="1"/>
  <c r="AG905" i="1"/>
  <c r="AH905" i="1"/>
  <c r="AG906" i="1"/>
  <c r="AH906" i="1"/>
  <c r="AG907" i="1"/>
  <c r="AH907" i="1"/>
  <c r="AG908" i="1"/>
  <c r="AH908" i="1"/>
  <c r="AG909" i="1"/>
  <c r="AH909" i="1"/>
  <c r="AG910" i="1"/>
  <c r="AH910" i="1"/>
  <c r="AG911" i="1"/>
  <c r="AH911" i="1"/>
  <c r="AG912" i="1"/>
  <c r="AH912" i="1"/>
  <c r="AG913" i="1"/>
  <c r="AH913" i="1"/>
  <c r="AG914" i="1"/>
  <c r="AH914" i="1"/>
  <c r="AG915" i="1"/>
  <c r="AH915" i="1"/>
  <c r="AG916" i="1"/>
  <c r="AH916" i="1"/>
  <c r="AG917" i="1"/>
  <c r="AH917" i="1"/>
  <c r="AG918" i="1"/>
  <c r="AH918" i="1"/>
  <c r="AG919" i="1"/>
  <c r="AH919" i="1"/>
  <c r="AG920" i="1"/>
  <c r="AH920" i="1"/>
  <c r="AG921" i="1"/>
  <c r="AH921" i="1"/>
  <c r="AG922" i="1"/>
  <c r="AH922" i="1"/>
  <c r="AG923" i="1"/>
  <c r="AH923" i="1"/>
  <c r="AG924" i="1"/>
  <c r="AH924" i="1"/>
  <c r="AG925" i="1"/>
  <c r="AH925" i="1"/>
  <c r="AG926" i="1"/>
  <c r="AH926" i="1"/>
  <c r="AG927" i="1"/>
  <c r="AH927" i="1"/>
  <c r="AG928" i="1"/>
  <c r="AH928" i="1"/>
  <c r="AG929" i="1"/>
  <c r="AH929" i="1"/>
  <c r="AG930" i="1"/>
  <c r="AH930" i="1"/>
  <c r="AG931" i="1"/>
  <c r="AH931" i="1"/>
  <c r="AG932" i="1"/>
  <c r="AH932" i="1"/>
  <c r="AG933" i="1"/>
  <c r="AH933" i="1"/>
  <c r="AG934" i="1"/>
  <c r="AH934" i="1"/>
  <c r="AG935" i="1"/>
  <c r="AH935" i="1"/>
  <c r="AG936" i="1"/>
  <c r="AH936" i="1"/>
  <c r="AG937" i="1"/>
  <c r="AH937" i="1"/>
  <c r="AG938" i="1"/>
  <c r="AH938" i="1"/>
  <c r="AG939" i="1"/>
  <c r="AH939" i="1"/>
  <c r="AG940" i="1"/>
  <c r="AH940" i="1"/>
  <c r="AG941" i="1"/>
  <c r="AH941" i="1"/>
  <c r="AG942" i="1"/>
  <c r="AH942" i="1"/>
  <c r="AG943" i="1"/>
  <c r="AH943" i="1"/>
  <c r="AG944" i="1"/>
  <c r="AH944" i="1"/>
  <c r="AG945" i="1"/>
  <c r="AH945" i="1"/>
  <c r="AG946" i="1"/>
  <c r="AH946" i="1"/>
  <c r="AG947" i="1"/>
  <c r="AH947" i="1"/>
  <c r="AG948" i="1"/>
  <c r="AH948" i="1"/>
  <c r="AG949" i="1"/>
  <c r="AH949" i="1"/>
  <c r="AG950" i="1"/>
  <c r="AH950" i="1"/>
  <c r="AG951" i="1"/>
  <c r="AH951" i="1"/>
  <c r="AG952" i="1"/>
  <c r="AH952" i="1"/>
  <c r="AG953" i="1"/>
  <c r="AH953" i="1"/>
  <c r="AG954" i="1"/>
  <c r="AH954" i="1"/>
  <c r="AG955" i="1"/>
  <c r="AH955" i="1"/>
  <c r="AG956" i="1"/>
  <c r="AH956" i="1"/>
  <c r="AG957" i="1"/>
  <c r="AH957" i="1"/>
  <c r="AG958" i="1"/>
  <c r="AH958" i="1"/>
  <c r="AG959" i="1"/>
  <c r="AH959" i="1"/>
  <c r="AG960" i="1"/>
  <c r="AH960" i="1"/>
  <c r="AG961" i="1"/>
  <c r="AH961" i="1"/>
  <c r="AG962" i="1"/>
  <c r="AH962" i="1"/>
  <c r="AG963" i="1"/>
  <c r="AH963" i="1"/>
  <c r="AG964" i="1"/>
  <c r="AH964" i="1"/>
  <c r="AG965" i="1"/>
  <c r="AH965" i="1"/>
  <c r="AG966" i="1"/>
  <c r="AH966" i="1"/>
  <c r="AG967" i="1"/>
  <c r="AH967" i="1"/>
  <c r="AG968" i="1"/>
  <c r="AH968" i="1"/>
  <c r="AG969" i="1"/>
  <c r="AH969" i="1"/>
  <c r="AG970" i="1"/>
  <c r="AH970" i="1"/>
  <c r="AG971" i="1"/>
  <c r="AH971" i="1"/>
  <c r="AG972" i="1"/>
  <c r="AH972" i="1"/>
  <c r="AG973" i="1"/>
  <c r="AH973" i="1"/>
  <c r="AG974" i="1"/>
  <c r="AH974" i="1"/>
  <c r="AG975" i="1"/>
  <c r="AH975" i="1"/>
  <c r="AG976" i="1"/>
  <c r="AH976" i="1"/>
  <c r="AG977" i="1"/>
  <c r="AH977" i="1"/>
  <c r="AG978" i="1"/>
  <c r="AH978" i="1"/>
  <c r="AG979" i="1"/>
  <c r="AH979" i="1"/>
  <c r="AG980" i="1"/>
  <c r="AH980" i="1"/>
  <c r="AG981" i="1"/>
  <c r="AH981" i="1"/>
  <c r="AG982" i="1"/>
  <c r="AH982" i="1"/>
  <c r="AG983" i="1"/>
  <c r="AH983" i="1"/>
  <c r="AG984" i="1"/>
  <c r="AH984" i="1"/>
  <c r="AG985" i="1"/>
  <c r="AH985" i="1"/>
  <c r="AG986" i="1"/>
  <c r="AH986" i="1"/>
  <c r="AG987" i="1"/>
  <c r="AH987" i="1"/>
  <c r="AG988" i="1"/>
  <c r="AH988" i="1"/>
  <c r="AG989" i="1"/>
  <c r="AH989" i="1"/>
  <c r="AG990" i="1"/>
  <c r="AH990" i="1"/>
  <c r="AG991" i="1"/>
  <c r="AH991" i="1"/>
  <c r="AG992" i="1"/>
  <c r="AH992" i="1"/>
  <c r="AG993" i="1"/>
  <c r="AH993" i="1"/>
  <c r="AG994" i="1"/>
  <c r="AH994" i="1"/>
  <c r="AG995" i="1"/>
  <c r="AH995" i="1"/>
  <c r="AG996" i="1"/>
  <c r="AH996" i="1"/>
  <c r="AG997" i="1"/>
  <c r="AH997" i="1"/>
  <c r="AG998" i="1"/>
  <c r="AH998" i="1"/>
  <c r="AG999" i="1"/>
  <c r="AH999" i="1"/>
  <c r="AG1000" i="1"/>
  <c r="AH1000" i="1"/>
  <c r="AG1001" i="1"/>
  <c r="AH1001" i="1"/>
  <c r="AG1002" i="1"/>
  <c r="AH1002" i="1"/>
  <c r="AG1003" i="1"/>
  <c r="AH1003" i="1"/>
  <c r="AG1004" i="1"/>
  <c r="AH1004" i="1"/>
  <c r="AG1005" i="1"/>
  <c r="AH1005" i="1"/>
  <c r="AG1006" i="1"/>
  <c r="AH1006" i="1"/>
  <c r="AG1007" i="1"/>
  <c r="AH1007" i="1"/>
  <c r="AG1008" i="1"/>
  <c r="AH1008" i="1"/>
  <c r="AG1009" i="1"/>
  <c r="AH1009" i="1"/>
  <c r="AG1010" i="1"/>
  <c r="AH1010" i="1"/>
  <c r="AG1011" i="1"/>
  <c r="AH1011" i="1"/>
  <c r="AG1012" i="1"/>
  <c r="AH1012" i="1"/>
  <c r="AG1013" i="1"/>
  <c r="AH1013" i="1"/>
  <c r="AG1014" i="1"/>
  <c r="AH1014" i="1"/>
  <c r="AG1015" i="1"/>
  <c r="AH1015" i="1"/>
  <c r="AG1016" i="1"/>
  <c r="AH1016" i="1"/>
  <c r="AG1017" i="1"/>
  <c r="AH1017" i="1"/>
  <c r="AG1018" i="1"/>
  <c r="AH1018" i="1"/>
  <c r="AG1019" i="1"/>
  <c r="AH1019" i="1"/>
  <c r="AG1020" i="1"/>
  <c r="AH1020" i="1"/>
  <c r="AG1021" i="1"/>
  <c r="AH1021" i="1"/>
  <c r="AG1022" i="1"/>
  <c r="AH1022" i="1"/>
  <c r="AG1023" i="1"/>
  <c r="AH1023" i="1"/>
  <c r="AG1024" i="1"/>
  <c r="AH1024" i="1"/>
  <c r="AG1025" i="1"/>
  <c r="AH1025" i="1"/>
  <c r="AG1026" i="1"/>
  <c r="AH1026" i="1"/>
  <c r="AG1027" i="1"/>
  <c r="AH1027" i="1"/>
  <c r="AG1028" i="1"/>
  <c r="AH1028" i="1"/>
  <c r="AG1029" i="1"/>
  <c r="AH1029" i="1"/>
  <c r="AG1030" i="1"/>
  <c r="AH1030" i="1"/>
  <c r="AG1031" i="1"/>
  <c r="AH1031" i="1"/>
  <c r="AG1032" i="1"/>
  <c r="AH1032" i="1"/>
  <c r="AG1033" i="1"/>
  <c r="AH1033" i="1"/>
  <c r="AG1034" i="1"/>
  <c r="AH1034" i="1"/>
  <c r="AG1035" i="1"/>
  <c r="AH1035" i="1"/>
  <c r="AG1036" i="1"/>
  <c r="AH1036" i="1"/>
  <c r="AG1037" i="1"/>
  <c r="AH1037" i="1"/>
  <c r="AG1038" i="1"/>
  <c r="AH1038" i="1"/>
  <c r="AG1039" i="1"/>
  <c r="AH1039" i="1"/>
  <c r="AG1040" i="1"/>
  <c r="AH1040" i="1"/>
  <c r="AG1041" i="1"/>
  <c r="AH1041" i="1"/>
  <c r="AG1042" i="1"/>
  <c r="AH1042" i="1"/>
  <c r="AG1043" i="1"/>
  <c r="AH1043" i="1"/>
  <c r="AG1044" i="1"/>
  <c r="AH1044" i="1"/>
  <c r="AG1045" i="1"/>
  <c r="AH1045" i="1"/>
  <c r="AG1046" i="1"/>
  <c r="AH1046" i="1"/>
  <c r="AG1047" i="1"/>
  <c r="AH1047" i="1"/>
  <c r="AG1048" i="1"/>
  <c r="AH1048" i="1"/>
  <c r="AG1049" i="1"/>
  <c r="AH1049" i="1"/>
  <c r="AG1050" i="1"/>
  <c r="AH1050" i="1"/>
  <c r="AG1051" i="1"/>
  <c r="AH1051" i="1"/>
  <c r="AG1052" i="1"/>
  <c r="AH1052" i="1"/>
  <c r="AG1053" i="1"/>
  <c r="AH1053" i="1"/>
  <c r="AG1054" i="1"/>
  <c r="AH1054" i="1"/>
  <c r="AG1055" i="1"/>
  <c r="AH1055" i="1"/>
  <c r="AG1056" i="1"/>
  <c r="AH1056" i="1"/>
  <c r="AG1057" i="1"/>
  <c r="AH1057" i="1"/>
  <c r="AG1058" i="1"/>
  <c r="AH1058" i="1"/>
  <c r="AG1059" i="1"/>
  <c r="AH1059" i="1"/>
  <c r="AG1060" i="1"/>
  <c r="AH1060" i="1"/>
  <c r="AG1061" i="1"/>
  <c r="AH1061" i="1"/>
  <c r="AG1062" i="1"/>
  <c r="AH1062" i="1"/>
  <c r="AG1063" i="1"/>
  <c r="AH1063" i="1"/>
  <c r="AG1064" i="1"/>
  <c r="AH1064" i="1"/>
  <c r="AG1065" i="1"/>
  <c r="AH1065" i="1"/>
  <c r="AG1066" i="1"/>
  <c r="AH1066" i="1"/>
  <c r="AG1067" i="1"/>
  <c r="AH1067" i="1"/>
  <c r="AG1068" i="1"/>
  <c r="AH1068" i="1"/>
  <c r="AG1069" i="1"/>
  <c r="AH1069" i="1"/>
  <c r="AG1070" i="1"/>
  <c r="AH1070" i="1"/>
  <c r="AG1071" i="1"/>
  <c r="AH1071" i="1"/>
  <c r="AG1072" i="1"/>
  <c r="AH1072" i="1"/>
  <c r="AG1073" i="1"/>
  <c r="AH1073" i="1"/>
  <c r="AG1074" i="1"/>
  <c r="AH1074" i="1"/>
  <c r="AG1075" i="1"/>
  <c r="AH1075" i="1"/>
  <c r="AG1076" i="1"/>
  <c r="AH1076" i="1"/>
  <c r="AG1077" i="1"/>
  <c r="AH1077" i="1"/>
  <c r="AG1078" i="1"/>
  <c r="AH1078" i="1"/>
  <c r="AG1079" i="1"/>
  <c r="AH1079" i="1"/>
  <c r="AG1080" i="1"/>
  <c r="AH1080" i="1"/>
  <c r="AG1081" i="1"/>
  <c r="AH1081" i="1"/>
  <c r="AG1082" i="1"/>
  <c r="AH1082" i="1"/>
  <c r="AG1083" i="1"/>
  <c r="AH1083" i="1"/>
  <c r="AG1084" i="1"/>
  <c r="AH1084" i="1"/>
  <c r="AG1085" i="1"/>
  <c r="AH1085" i="1"/>
  <c r="AG1086" i="1"/>
  <c r="AH1086" i="1"/>
  <c r="AG1087" i="1"/>
  <c r="AH1087" i="1"/>
  <c r="AG1088" i="1"/>
  <c r="AH1088" i="1"/>
  <c r="AG1089" i="1"/>
  <c r="AH1089" i="1"/>
  <c r="AG1090" i="1"/>
  <c r="AH1090" i="1"/>
  <c r="AG1091" i="1"/>
  <c r="AH1091" i="1"/>
  <c r="AG1092" i="1"/>
  <c r="AH1092" i="1"/>
  <c r="AG1093" i="1"/>
  <c r="AH1093" i="1"/>
  <c r="AG1094" i="1"/>
  <c r="AH1094" i="1"/>
  <c r="AG1095" i="1"/>
  <c r="AH1095" i="1"/>
  <c r="AG1096" i="1"/>
  <c r="AH1096" i="1"/>
  <c r="AG1097" i="1"/>
  <c r="AH1097" i="1"/>
  <c r="AG1098" i="1"/>
  <c r="AH1098" i="1"/>
  <c r="AG1099" i="1"/>
  <c r="AH1099" i="1"/>
  <c r="AG1100" i="1"/>
  <c r="AH1100" i="1"/>
  <c r="AG1101" i="1"/>
  <c r="AH1101" i="1"/>
  <c r="AG1102" i="1"/>
  <c r="AH1102" i="1"/>
  <c r="AG1103" i="1"/>
  <c r="AH1103" i="1"/>
  <c r="AG1104" i="1"/>
  <c r="AH1104" i="1"/>
  <c r="AG1105" i="1"/>
  <c r="AH1105" i="1"/>
  <c r="AG1106" i="1"/>
  <c r="AH1106" i="1"/>
  <c r="AG1107" i="1"/>
  <c r="AH1107" i="1"/>
  <c r="AG1108" i="1"/>
  <c r="AH1108" i="1"/>
  <c r="AG1109" i="1"/>
  <c r="AH1109" i="1"/>
  <c r="AG1110" i="1"/>
  <c r="AH1110" i="1"/>
  <c r="AG1111" i="1"/>
  <c r="AH1111" i="1"/>
  <c r="AG1112" i="1"/>
  <c r="AH1112" i="1"/>
  <c r="AG1113" i="1"/>
  <c r="AH1113" i="1"/>
  <c r="AG1114" i="1"/>
  <c r="AH1114" i="1"/>
  <c r="AG1115" i="1"/>
  <c r="AH1115" i="1"/>
  <c r="AG1116" i="1"/>
  <c r="AH1116" i="1"/>
  <c r="AG1117" i="1"/>
  <c r="AH1117" i="1"/>
  <c r="AG1118" i="1"/>
  <c r="AH1118" i="1"/>
  <c r="AG1119" i="1"/>
  <c r="AH1119" i="1"/>
  <c r="AG1120" i="1"/>
  <c r="AH1120" i="1"/>
  <c r="AG1121" i="1"/>
  <c r="AH1121" i="1"/>
  <c r="AG1122" i="1"/>
  <c r="AH1122" i="1"/>
  <c r="AG1123" i="1"/>
  <c r="AH1123" i="1"/>
  <c r="AG1124" i="1"/>
  <c r="AH1124" i="1"/>
  <c r="AG1125" i="1"/>
  <c r="AH1125" i="1"/>
  <c r="AG1126" i="1"/>
  <c r="AH1126" i="1"/>
  <c r="AG1127" i="1"/>
  <c r="AH1127" i="1"/>
  <c r="AG1128" i="1"/>
  <c r="AH1128" i="1"/>
  <c r="AG1129" i="1"/>
  <c r="AH1129" i="1"/>
  <c r="AG1130" i="1"/>
  <c r="AH1130" i="1"/>
  <c r="AG1131" i="1"/>
  <c r="AH1131" i="1"/>
  <c r="AG1132" i="1"/>
  <c r="AH1132" i="1"/>
  <c r="AG1133" i="1"/>
  <c r="AH1133" i="1"/>
  <c r="AG1134" i="1"/>
  <c r="AH1134" i="1"/>
  <c r="AG1135" i="1"/>
  <c r="AH1135" i="1"/>
  <c r="AG1136" i="1"/>
  <c r="AH1136" i="1"/>
  <c r="AG1137" i="1"/>
  <c r="AH1137" i="1"/>
  <c r="AG1138" i="1"/>
  <c r="AH1138" i="1"/>
  <c r="AG1139" i="1"/>
  <c r="AH1139" i="1"/>
  <c r="AG1140" i="1"/>
  <c r="AH1140" i="1"/>
  <c r="AG1141" i="1"/>
  <c r="AH1141" i="1"/>
  <c r="AG1142" i="1"/>
  <c r="AH1142" i="1"/>
  <c r="AG1143" i="1"/>
  <c r="AH1143" i="1"/>
  <c r="AG1144" i="1"/>
  <c r="AH1144" i="1"/>
  <c r="AG1145" i="1"/>
  <c r="AH1145" i="1"/>
  <c r="AG1146" i="1"/>
  <c r="AH1146" i="1"/>
  <c r="AG1147" i="1"/>
  <c r="AH1147" i="1"/>
  <c r="AG1148" i="1"/>
  <c r="AH1148" i="1"/>
  <c r="AG1149" i="1"/>
  <c r="AH1149" i="1"/>
  <c r="AG1150" i="1"/>
  <c r="AH1150" i="1"/>
  <c r="AG1151" i="1"/>
  <c r="AH1151" i="1"/>
  <c r="AG1152" i="1"/>
  <c r="AH1152" i="1"/>
  <c r="AG1153" i="1"/>
  <c r="AH1153" i="1"/>
  <c r="AG1154" i="1"/>
  <c r="AH1154" i="1"/>
  <c r="AG1155" i="1"/>
  <c r="AH1155" i="1"/>
  <c r="AG1156" i="1"/>
  <c r="AH1156" i="1"/>
  <c r="AG1157" i="1"/>
  <c r="AH1157" i="1"/>
  <c r="AG1158" i="1"/>
  <c r="AH1158" i="1"/>
  <c r="AG1159" i="1"/>
  <c r="AH1159" i="1"/>
  <c r="AG1160" i="1"/>
  <c r="AH1160" i="1"/>
  <c r="AG1161" i="1"/>
  <c r="AH1161" i="1"/>
  <c r="AG1162" i="1"/>
  <c r="AH1162" i="1"/>
  <c r="AG1163" i="1"/>
  <c r="AH1163" i="1"/>
  <c r="AG1164" i="1"/>
  <c r="AH1164" i="1"/>
  <c r="AG1165" i="1"/>
  <c r="AH1165" i="1"/>
  <c r="AG1166" i="1"/>
  <c r="AH1166" i="1"/>
  <c r="AG1167" i="1"/>
  <c r="AH1167" i="1"/>
  <c r="AG1168" i="1"/>
  <c r="AH1168" i="1"/>
  <c r="AG1169" i="1"/>
  <c r="AH1169" i="1"/>
  <c r="AG1170" i="1"/>
  <c r="AH1170" i="1"/>
  <c r="AG1171" i="1"/>
  <c r="AH1171" i="1"/>
  <c r="AG1172" i="1"/>
  <c r="AH1172" i="1"/>
  <c r="AG1173" i="1"/>
  <c r="AH1173" i="1"/>
  <c r="AG1174" i="1"/>
  <c r="AH1174" i="1"/>
  <c r="AG1175" i="1"/>
  <c r="AH1175" i="1"/>
  <c r="AG1176" i="1"/>
  <c r="AH1176" i="1"/>
  <c r="AG1177" i="1"/>
  <c r="AH1177" i="1"/>
  <c r="AG1178" i="1"/>
  <c r="AH1178" i="1"/>
  <c r="AG1179" i="1"/>
  <c r="AH1179" i="1"/>
  <c r="AG1180" i="1"/>
  <c r="AH1180" i="1"/>
  <c r="AG1181" i="1"/>
  <c r="AH1181" i="1"/>
  <c r="AG1182" i="1"/>
  <c r="AH1182" i="1"/>
  <c r="AG1183" i="1"/>
  <c r="AH1183" i="1"/>
  <c r="AG1184" i="1"/>
  <c r="AH1184" i="1"/>
  <c r="AG1185" i="1"/>
  <c r="AH1185" i="1"/>
  <c r="AG1186" i="1"/>
  <c r="AH1186" i="1"/>
  <c r="AG1187" i="1"/>
  <c r="AH1187" i="1"/>
  <c r="AG1188" i="1"/>
  <c r="AH1188" i="1"/>
  <c r="AG1189" i="1"/>
  <c r="AH1189" i="1"/>
  <c r="AG1190" i="1"/>
  <c r="AH1190" i="1"/>
  <c r="AG1191" i="1"/>
  <c r="AH1191" i="1"/>
  <c r="AG1192" i="1"/>
  <c r="AH1192" i="1"/>
  <c r="AG1193" i="1"/>
  <c r="AH1193" i="1"/>
  <c r="AG1194" i="1"/>
  <c r="AH1194" i="1"/>
  <c r="AG1195" i="1"/>
  <c r="AH1195" i="1"/>
  <c r="AG1196" i="1"/>
  <c r="AH1196" i="1"/>
  <c r="AG1197" i="1"/>
  <c r="AH1197" i="1"/>
  <c r="AG1198" i="1"/>
  <c r="AH1198" i="1"/>
  <c r="AG1199" i="1"/>
  <c r="AH1199" i="1"/>
  <c r="AG1200" i="1"/>
  <c r="AH1200" i="1"/>
  <c r="AG1201" i="1"/>
  <c r="AH1201" i="1"/>
  <c r="AG1202" i="1"/>
  <c r="AH1202" i="1"/>
  <c r="AG1203" i="1"/>
  <c r="AH1203" i="1"/>
  <c r="AG1204" i="1"/>
  <c r="AH1204" i="1"/>
  <c r="AG1205" i="1"/>
  <c r="AH1205" i="1"/>
  <c r="AG1206" i="1"/>
  <c r="AH1206" i="1"/>
  <c r="AG1207" i="1"/>
  <c r="AH1207" i="1"/>
  <c r="AG1208" i="1"/>
  <c r="AH1208" i="1"/>
  <c r="AG1209" i="1"/>
  <c r="AH1209" i="1"/>
  <c r="AG1210" i="1"/>
  <c r="AH1210" i="1"/>
  <c r="AG1211" i="1"/>
  <c r="AH1211" i="1"/>
  <c r="AG1212" i="1"/>
  <c r="AH1212" i="1"/>
  <c r="AG1213" i="1"/>
  <c r="AH1213" i="1"/>
  <c r="AG1214" i="1"/>
  <c r="AH1214" i="1"/>
  <c r="AG1215" i="1"/>
  <c r="AH1215" i="1"/>
  <c r="AG1216" i="1"/>
  <c r="AH1216" i="1"/>
  <c r="AG1217" i="1"/>
  <c r="AH1217" i="1"/>
  <c r="AG1218" i="1"/>
  <c r="AH1218" i="1"/>
  <c r="AG1219" i="1"/>
  <c r="AH1219" i="1"/>
  <c r="AG1220" i="1"/>
  <c r="AH1220" i="1"/>
  <c r="AG1221" i="1"/>
  <c r="AH1221" i="1"/>
  <c r="AG1222" i="1"/>
  <c r="AH1222" i="1"/>
  <c r="AG1223" i="1"/>
  <c r="AH1223" i="1"/>
  <c r="AG1224" i="1"/>
  <c r="AH1224" i="1"/>
  <c r="AG1225" i="1"/>
  <c r="AH1225" i="1"/>
  <c r="AG1226" i="1"/>
  <c r="AH1226" i="1"/>
  <c r="AG1227" i="1"/>
  <c r="AH1227" i="1"/>
  <c r="AG1228" i="1"/>
  <c r="AH1228" i="1"/>
  <c r="AG1229" i="1"/>
  <c r="AH1229" i="1"/>
  <c r="AG1230" i="1"/>
  <c r="AH1230" i="1"/>
  <c r="AG1231" i="1"/>
  <c r="AH1231" i="1"/>
  <c r="AG1232" i="1"/>
  <c r="AH1232" i="1"/>
  <c r="AG1233" i="1"/>
  <c r="AH1233" i="1"/>
  <c r="AG1234" i="1"/>
  <c r="AH1234" i="1"/>
  <c r="AG1235" i="1"/>
  <c r="AH1235" i="1"/>
  <c r="AG1236" i="1"/>
  <c r="AH1236" i="1"/>
  <c r="AG1237" i="1"/>
  <c r="AH1237" i="1"/>
  <c r="AG1238" i="1"/>
  <c r="AH1238" i="1"/>
  <c r="AG1239" i="1"/>
  <c r="AH1239" i="1"/>
  <c r="AG1240" i="1"/>
  <c r="AH1240" i="1"/>
  <c r="AG1241" i="1"/>
  <c r="AH1241" i="1"/>
  <c r="AG1242" i="1"/>
  <c r="AH1242" i="1"/>
  <c r="AG1243" i="1"/>
  <c r="AH1243" i="1"/>
  <c r="AG1244" i="1"/>
  <c r="AH1244" i="1"/>
  <c r="AG1245" i="1"/>
  <c r="AH1245" i="1"/>
  <c r="AG1246" i="1"/>
  <c r="AH1246" i="1"/>
  <c r="AG1247" i="1"/>
  <c r="AH1247" i="1"/>
  <c r="AG1248" i="1"/>
  <c r="AH1248" i="1"/>
  <c r="AG1249" i="1"/>
  <c r="AH1249" i="1"/>
  <c r="AG1250" i="1"/>
  <c r="AH1250" i="1"/>
  <c r="AG1251" i="1"/>
  <c r="AH1251" i="1"/>
  <c r="AG1252" i="1"/>
  <c r="AH1252" i="1"/>
  <c r="AG1253" i="1"/>
  <c r="AH1253" i="1"/>
  <c r="AG1254" i="1"/>
  <c r="AH1254" i="1"/>
  <c r="AG1255" i="1"/>
  <c r="AH1255" i="1"/>
  <c r="AG1256" i="1"/>
  <c r="AH1256" i="1"/>
  <c r="AG1257" i="1"/>
  <c r="AH1257" i="1"/>
  <c r="AG1258" i="1"/>
  <c r="AH1258" i="1"/>
  <c r="AG1259" i="1"/>
  <c r="AH1259" i="1"/>
  <c r="AG1260" i="1"/>
  <c r="AH1260" i="1"/>
  <c r="AG1261" i="1"/>
  <c r="AH1261" i="1"/>
  <c r="AG1262" i="1"/>
  <c r="AH1262" i="1"/>
  <c r="AG1263" i="1"/>
  <c r="AH1263" i="1"/>
  <c r="AG1264" i="1"/>
  <c r="AH1264" i="1"/>
  <c r="AG1265" i="1"/>
  <c r="AH1265" i="1"/>
  <c r="AG1266" i="1"/>
  <c r="AH1266" i="1"/>
  <c r="AG1267" i="1"/>
  <c r="AH1267" i="1"/>
  <c r="AG1268" i="1"/>
  <c r="AH1268" i="1"/>
  <c r="AG1269" i="1"/>
  <c r="AH1269" i="1"/>
  <c r="AG1270" i="1"/>
  <c r="AH1270" i="1"/>
  <c r="AG1271" i="1"/>
  <c r="AH1271" i="1"/>
  <c r="AG1272" i="1"/>
  <c r="AH1272" i="1"/>
  <c r="AG1273" i="1"/>
  <c r="AH1273" i="1"/>
  <c r="AG1274" i="1"/>
  <c r="AH1274" i="1"/>
  <c r="AG1275" i="1"/>
  <c r="AH1275" i="1"/>
  <c r="AG1276" i="1"/>
  <c r="AH1276" i="1"/>
  <c r="AG1277" i="1"/>
  <c r="AH1277" i="1"/>
  <c r="AG1278" i="1"/>
  <c r="AH1278" i="1"/>
  <c r="AG1279" i="1"/>
  <c r="AH1279" i="1"/>
  <c r="AG1280" i="1"/>
  <c r="AH1280" i="1"/>
  <c r="AG1281" i="1"/>
  <c r="AH1281" i="1"/>
  <c r="AG1282" i="1"/>
  <c r="AH1282" i="1"/>
  <c r="AG1283" i="1"/>
  <c r="AH1283" i="1"/>
  <c r="AG1284" i="1"/>
  <c r="AH1284" i="1"/>
  <c r="AG1285" i="1"/>
  <c r="AH1285" i="1"/>
  <c r="AG1286" i="1"/>
  <c r="AH1286" i="1"/>
  <c r="AG1287" i="1"/>
  <c r="AH1287" i="1"/>
  <c r="AG1288" i="1"/>
  <c r="AH1288" i="1"/>
  <c r="AG1289" i="1"/>
  <c r="AH1289" i="1"/>
  <c r="AG1290" i="1"/>
  <c r="AH1290" i="1"/>
  <c r="AG1291" i="1"/>
  <c r="AH1291" i="1"/>
  <c r="AG1292" i="1"/>
  <c r="AH1292" i="1"/>
  <c r="AG1293" i="1"/>
  <c r="AH1293" i="1"/>
  <c r="AG1294" i="1"/>
  <c r="AH1294" i="1"/>
  <c r="AG1295" i="1"/>
  <c r="AH1295" i="1"/>
  <c r="AG1296" i="1"/>
  <c r="AH1296" i="1"/>
  <c r="AG1297" i="1"/>
  <c r="AH1297" i="1"/>
  <c r="AG1298" i="1"/>
  <c r="AH1298" i="1"/>
  <c r="AG1299" i="1"/>
  <c r="AH1299" i="1"/>
  <c r="AG1300" i="1"/>
  <c r="AH1300" i="1"/>
  <c r="AG1301" i="1"/>
  <c r="AH1301" i="1"/>
  <c r="AG1302" i="1"/>
  <c r="AH1302" i="1"/>
  <c r="AG1303" i="1"/>
  <c r="AH1303" i="1"/>
  <c r="AG1304" i="1"/>
  <c r="AH1304" i="1"/>
  <c r="AG1305" i="1"/>
  <c r="AH1305" i="1"/>
  <c r="AG1306" i="1"/>
  <c r="AH1306" i="1"/>
  <c r="AG1307" i="1"/>
  <c r="AH1307" i="1"/>
  <c r="AG1308" i="1"/>
  <c r="AH1308" i="1"/>
  <c r="AG1309" i="1"/>
  <c r="AH1309" i="1"/>
  <c r="AG1310" i="1"/>
  <c r="AH1310" i="1"/>
  <c r="AG1311" i="1"/>
  <c r="AH1311" i="1"/>
  <c r="AG1312" i="1"/>
  <c r="AH1312" i="1"/>
  <c r="AG1313" i="1"/>
  <c r="AH1313" i="1"/>
  <c r="AG1314" i="1"/>
  <c r="AH1314" i="1"/>
  <c r="AG1315" i="1"/>
  <c r="AH1315" i="1"/>
  <c r="AG1316" i="1"/>
  <c r="AH1316" i="1"/>
  <c r="AG1317" i="1"/>
  <c r="AH1317" i="1"/>
  <c r="AG1318" i="1"/>
  <c r="AH1318" i="1"/>
  <c r="AG1319" i="1"/>
  <c r="AH1319" i="1"/>
  <c r="AG1320" i="1"/>
  <c r="AH1320" i="1"/>
  <c r="AG1321" i="1"/>
  <c r="AH1321" i="1"/>
  <c r="AG1322" i="1"/>
  <c r="AH1322" i="1"/>
  <c r="AG1323" i="1"/>
  <c r="AH1323" i="1"/>
  <c r="AG1324" i="1"/>
  <c r="AH1324" i="1"/>
  <c r="AG1325" i="1"/>
  <c r="AH1325" i="1"/>
  <c r="AG1326" i="1"/>
  <c r="AH1326" i="1"/>
  <c r="AG1327" i="1"/>
  <c r="AH1327" i="1"/>
  <c r="AG1328" i="1"/>
  <c r="AH1328" i="1"/>
  <c r="AG1329" i="1"/>
  <c r="AH1329" i="1"/>
  <c r="AG1330" i="1"/>
  <c r="AH1330" i="1"/>
  <c r="AG1331" i="1"/>
  <c r="AH1331" i="1"/>
  <c r="AG1332" i="1"/>
  <c r="AH1332" i="1"/>
  <c r="AG1333" i="1"/>
  <c r="AH1333" i="1"/>
  <c r="AG1334" i="1"/>
  <c r="AH1334" i="1"/>
  <c r="AG1335" i="1"/>
  <c r="AH1335" i="1"/>
  <c r="AG1336" i="1"/>
  <c r="AH1336" i="1"/>
  <c r="AG1337" i="1"/>
  <c r="AH1337" i="1"/>
  <c r="AG1338" i="1"/>
  <c r="AH1338" i="1"/>
  <c r="AG1339" i="1"/>
  <c r="AH1339" i="1"/>
  <c r="AG1340" i="1"/>
  <c r="AH1340" i="1"/>
  <c r="AG1341" i="1"/>
  <c r="AH1341" i="1"/>
  <c r="AG1342" i="1"/>
  <c r="AH1342" i="1"/>
  <c r="AG1343" i="1"/>
  <c r="AH1343" i="1"/>
  <c r="AG1344" i="1"/>
  <c r="AH1344" i="1"/>
  <c r="AG1345" i="1"/>
  <c r="AH1345" i="1"/>
  <c r="AG1346" i="1"/>
  <c r="AH1346" i="1"/>
  <c r="AG1347" i="1"/>
  <c r="AH1347" i="1"/>
  <c r="AG1348" i="1"/>
  <c r="AH1348" i="1"/>
  <c r="AG1349" i="1"/>
  <c r="AH1349" i="1"/>
  <c r="AG1350" i="1"/>
  <c r="AH1350" i="1"/>
  <c r="AG1351" i="1"/>
  <c r="AH1351" i="1"/>
  <c r="AG1352" i="1"/>
  <c r="AH1352" i="1"/>
  <c r="AG1353" i="1"/>
  <c r="AH1353" i="1"/>
  <c r="AG1354" i="1"/>
  <c r="AH1354" i="1"/>
  <c r="AG1355" i="1"/>
  <c r="AH1355" i="1"/>
  <c r="AG1356" i="1"/>
  <c r="AH1356" i="1"/>
  <c r="AG1357" i="1"/>
  <c r="AH1357" i="1"/>
  <c r="AG1358" i="1"/>
  <c r="AH1358" i="1"/>
  <c r="AG1359" i="1"/>
  <c r="AH1359" i="1"/>
  <c r="AG1360" i="1"/>
  <c r="AH1360" i="1"/>
  <c r="AG1361" i="1"/>
  <c r="AH1361" i="1"/>
  <c r="AG1362" i="1"/>
  <c r="AH1362" i="1"/>
  <c r="AG1363" i="1"/>
  <c r="AH1363" i="1"/>
  <c r="AG1364" i="1"/>
  <c r="AH1364" i="1"/>
  <c r="AG1365" i="1"/>
  <c r="AH1365" i="1"/>
  <c r="AG1366" i="1"/>
  <c r="AH1366" i="1"/>
  <c r="AG1367" i="1"/>
  <c r="AH1367" i="1"/>
  <c r="AG1368" i="1"/>
  <c r="AH1368" i="1"/>
  <c r="AG1369" i="1"/>
  <c r="AH1369" i="1"/>
  <c r="AG1370" i="1"/>
  <c r="AH1370" i="1"/>
  <c r="AG1371" i="1"/>
  <c r="AH1371" i="1"/>
  <c r="AG1372" i="1"/>
  <c r="AH1372" i="1"/>
  <c r="AG1373" i="1"/>
  <c r="AH1373" i="1"/>
  <c r="AG1374" i="1"/>
  <c r="AH1374" i="1"/>
  <c r="AG1375" i="1"/>
  <c r="AH1375" i="1"/>
  <c r="AG1376" i="1"/>
  <c r="AH1376" i="1"/>
  <c r="AG1377" i="1"/>
  <c r="AH1377" i="1"/>
  <c r="AG1378" i="1"/>
  <c r="AH1378" i="1"/>
  <c r="AG1379" i="1"/>
  <c r="AH1379" i="1"/>
  <c r="AG1380" i="1"/>
  <c r="AH1380" i="1"/>
  <c r="AG1381" i="1"/>
  <c r="AH1381" i="1"/>
  <c r="AG1382" i="1"/>
  <c r="AH1382" i="1"/>
  <c r="AG1383" i="1"/>
  <c r="AH1383" i="1"/>
  <c r="AG1384" i="1"/>
  <c r="AH1384" i="1"/>
  <c r="AG1385" i="1"/>
  <c r="AH1385" i="1"/>
  <c r="AG1386" i="1"/>
  <c r="AH1386" i="1"/>
  <c r="AG1387" i="1"/>
  <c r="AH1387" i="1"/>
  <c r="AG1388" i="1"/>
  <c r="AH1388" i="1"/>
  <c r="AG1389" i="1"/>
  <c r="AH1389" i="1"/>
  <c r="AG1390" i="1"/>
  <c r="AH1390" i="1"/>
  <c r="AG1391" i="1"/>
  <c r="AH1391" i="1"/>
  <c r="AG1392" i="1"/>
  <c r="AH1392" i="1"/>
  <c r="AG1393" i="1"/>
  <c r="AH1393" i="1"/>
  <c r="AG1394" i="1"/>
  <c r="AH1394" i="1"/>
  <c r="AG1395" i="1"/>
  <c r="AH1395" i="1"/>
  <c r="AG1396" i="1"/>
  <c r="AH1396" i="1"/>
  <c r="AG1397" i="1"/>
  <c r="AH1397" i="1"/>
  <c r="AG1398" i="1"/>
  <c r="AH1398" i="1"/>
  <c r="AG1399" i="1"/>
  <c r="AH1399" i="1"/>
  <c r="AG1400" i="1"/>
  <c r="AH1400" i="1"/>
  <c r="AG1401" i="1"/>
  <c r="AH1401" i="1"/>
  <c r="AG1402" i="1"/>
  <c r="AH1402" i="1"/>
  <c r="AG1403" i="1"/>
  <c r="AH1403" i="1"/>
  <c r="AG1404" i="1"/>
  <c r="AH1404" i="1"/>
  <c r="AG1405" i="1"/>
  <c r="AH1405" i="1"/>
  <c r="AG1406" i="1"/>
  <c r="AH1406" i="1"/>
  <c r="AG1407" i="1"/>
  <c r="AH1407" i="1"/>
  <c r="AG1408" i="1"/>
  <c r="AH1408" i="1"/>
  <c r="AG1409" i="1"/>
  <c r="AH1409" i="1"/>
  <c r="AG1410" i="1"/>
  <c r="AH1410" i="1"/>
  <c r="AG1411" i="1"/>
  <c r="AH1411" i="1"/>
  <c r="AG1412" i="1"/>
  <c r="AH1412" i="1"/>
  <c r="AG1413" i="1"/>
  <c r="AH1413" i="1"/>
  <c r="AG1414" i="1"/>
  <c r="AH1414" i="1"/>
  <c r="AG1415" i="1"/>
  <c r="AH1415" i="1"/>
  <c r="AG1416" i="1"/>
  <c r="AH1416" i="1"/>
  <c r="AG1417" i="1"/>
  <c r="AH1417" i="1"/>
  <c r="AG1418" i="1"/>
  <c r="AH1418" i="1"/>
  <c r="AG1419" i="1"/>
  <c r="AH1419" i="1"/>
  <c r="AG1420" i="1"/>
  <c r="AH1420" i="1"/>
  <c r="AG1421" i="1"/>
  <c r="AH1421" i="1"/>
  <c r="AG1422" i="1"/>
  <c r="AH1422" i="1"/>
  <c r="AG1423" i="1"/>
  <c r="AH1423" i="1"/>
  <c r="AG1424" i="1"/>
  <c r="AH1424" i="1"/>
  <c r="AG1425" i="1"/>
  <c r="AH1425" i="1"/>
  <c r="AG1426" i="1"/>
  <c r="AH1426" i="1"/>
  <c r="AG1427" i="1"/>
  <c r="AH1427" i="1"/>
  <c r="AG1428" i="1"/>
  <c r="AH1428" i="1"/>
  <c r="AG1429" i="1"/>
  <c r="AH1429" i="1"/>
  <c r="AG1430" i="1"/>
  <c r="AH1430" i="1"/>
  <c r="AG1431" i="1"/>
  <c r="AH1431" i="1"/>
  <c r="AG1432" i="1"/>
  <c r="AH1432" i="1"/>
  <c r="AG1433" i="1"/>
  <c r="AH1433" i="1"/>
  <c r="AG1434" i="1"/>
  <c r="AH1434" i="1"/>
  <c r="AG1435" i="1"/>
  <c r="AH1435" i="1"/>
  <c r="AG1436" i="1"/>
  <c r="AH1436" i="1"/>
  <c r="AG1437" i="1"/>
  <c r="AH1437" i="1"/>
  <c r="AG1438" i="1"/>
  <c r="AH1438" i="1"/>
  <c r="AG1439" i="1"/>
  <c r="AH1439" i="1"/>
  <c r="AG1440" i="1"/>
  <c r="AH1440" i="1"/>
  <c r="AG1441" i="1"/>
  <c r="AH1441" i="1"/>
  <c r="AG1442" i="1"/>
  <c r="AH1442" i="1"/>
  <c r="AG1443" i="1"/>
  <c r="AH1443" i="1"/>
  <c r="AG1444" i="1"/>
  <c r="AH1444" i="1"/>
  <c r="AG1445" i="1"/>
  <c r="AH1445" i="1"/>
  <c r="AG1446" i="1"/>
  <c r="AH1446" i="1"/>
  <c r="AG1447" i="1"/>
  <c r="AH1447" i="1"/>
  <c r="AG1448" i="1"/>
  <c r="AH1448" i="1"/>
  <c r="AG1449" i="1"/>
  <c r="AH1449" i="1"/>
  <c r="AG1450" i="1"/>
  <c r="AH1450" i="1"/>
  <c r="AG1451" i="1"/>
  <c r="AH1451" i="1"/>
  <c r="AG1452" i="1"/>
  <c r="AH1452" i="1"/>
  <c r="AG1453" i="1"/>
  <c r="AH1453" i="1"/>
  <c r="AG1454" i="1"/>
  <c r="AH1454" i="1"/>
  <c r="AG1455" i="1"/>
  <c r="AH1455" i="1"/>
  <c r="AG1456" i="1"/>
  <c r="AH1456" i="1"/>
  <c r="AG1457" i="1"/>
  <c r="AH1457" i="1"/>
  <c r="AG1458" i="1"/>
  <c r="AH1458" i="1"/>
  <c r="AG1459" i="1"/>
  <c r="AH1459" i="1"/>
  <c r="AG1460" i="1"/>
  <c r="AH1460" i="1"/>
  <c r="AG1461" i="1"/>
  <c r="AH1461" i="1"/>
  <c r="AG1462" i="1"/>
  <c r="AH1462" i="1"/>
  <c r="AG1463" i="1"/>
  <c r="AH1463" i="1"/>
  <c r="AG1464" i="1"/>
  <c r="AH1464" i="1"/>
  <c r="AG1465" i="1"/>
  <c r="AH1465" i="1"/>
  <c r="AG1466" i="1"/>
  <c r="AH1466" i="1"/>
  <c r="AG1467" i="1"/>
  <c r="AH1467" i="1"/>
  <c r="AG1468" i="1"/>
  <c r="AH1468" i="1"/>
  <c r="AG1469" i="1"/>
  <c r="AH1469" i="1"/>
  <c r="AG1470" i="1"/>
  <c r="AH1470" i="1"/>
  <c r="AG1471" i="1"/>
  <c r="AH1471" i="1"/>
  <c r="AG1472" i="1"/>
  <c r="AH1472" i="1"/>
  <c r="AG1473" i="1"/>
  <c r="AH1473" i="1"/>
  <c r="AG1474" i="1"/>
  <c r="AH1474" i="1"/>
  <c r="AG1475" i="1"/>
  <c r="AH1475" i="1"/>
  <c r="AG1476" i="1"/>
  <c r="AH1476" i="1"/>
  <c r="AG1477" i="1"/>
  <c r="AH1477" i="1"/>
  <c r="AG1478" i="1"/>
  <c r="AH1478" i="1"/>
  <c r="AG1479" i="1"/>
  <c r="AH1479" i="1"/>
  <c r="AG1480" i="1"/>
  <c r="AH1480" i="1"/>
  <c r="AG1481" i="1"/>
  <c r="AH1481" i="1"/>
  <c r="AG1482" i="1"/>
  <c r="AH1482" i="1"/>
  <c r="AG1483" i="1"/>
  <c r="AH1483" i="1"/>
  <c r="AG1484" i="1"/>
  <c r="AH1484" i="1"/>
  <c r="AG1485" i="1"/>
  <c r="AH1485" i="1"/>
  <c r="AG1486" i="1"/>
  <c r="AH1486" i="1"/>
  <c r="AG1487" i="1"/>
  <c r="AH1487" i="1"/>
  <c r="AG1488" i="1"/>
  <c r="AH1488" i="1"/>
  <c r="AG1489" i="1"/>
  <c r="AH1489" i="1"/>
  <c r="AG1490" i="1"/>
  <c r="AH1490" i="1"/>
  <c r="AG1491" i="1"/>
  <c r="AH1491" i="1"/>
  <c r="AG1492" i="1"/>
  <c r="AH1492" i="1"/>
  <c r="AG1493" i="1"/>
  <c r="AH1493" i="1"/>
  <c r="AG1494" i="1"/>
  <c r="AH1494" i="1"/>
  <c r="AG1495" i="1"/>
  <c r="AH1495" i="1"/>
  <c r="AG1496" i="1"/>
  <c r="AH1496" i="1"/>
  <c r="AG1497" i="1"/>
  <c r="AH1497" i="1"/>
  <c r="AG1498" i="1"/>
  <c r="AH1498" i="1"/>
  <c r="AG1499" i="1"/>
  <c r="AH1499" i="1"/>
  <c r="AG1500" i="1"/>
  <c r="AH1500" i="1"/>
  <c r="AG1501" i="1"/>
  <c r="AH1501" i="1"/>
  <c r="AG1502" i="1"/>
  <c r="AH1502" i="1"/>
  <c r="AG1503" i="1"/>
  <c r="AH1503" i="1"/>
  <c r="AG1504" i="1"/>
  <c r="AH1504" i="1"/>
  <c r="AG1505" i="1"/>
  <c r="AH1505" i="1"/>
  <c r="AG1506" i="1"/>
  <c r="AH1506" i="1"/>
  <c r="AG1507" i="1"/>
  <c r="AH1507" i="1"/>
  <c r="AG1508" i="1"/>
  <c r="AH1508" i="1"/>
  <c r="AG1509" i="1"/>
  <c r="AH1509" i="1"/>
  <c r="AG1510" i="1"/>
  <c r="AH1510" i="1"/>
  <c r="AG1511" i="1"/>
  <c r="AH1511" i="1"/>
  <c r="AG1512" i="1"/>
  <c r="AH1512" i="1"/>
  <c r="AG1513" i="1"/>
  <c r="AH1513" i="1"/>
  <c r="AG1514" i="1"/>
  <c r="AH1514" i="1"/>
  <c r="AG1515" i="1"/>
  <c r="AH1515" i="1"/>
  <c r="AG1516" i="1"/>
  <c r="AH1516" i="1"/>
  <c r="AG1517" i="1"/>
  <c r="AH1517" i="1"/>
  <c r="AG1518" i="1"/>
  <c r="AH1518" i="1"/>
  <c r="AG1519" i="1"/>
  <c r="AH1519" i="1"/>
  <c r="AG1520" i="1"/>
  <c r="AH1520" i="1"/>
  <c r="AG1521" i="1"/>
  <c r="AH1521" i="1"/>
  <c r="AG1522" i="1"/>
  <c r="AH1522" i="1"/>
  <c r="AG1523" i="1"/>
  <c r="AH1523" i="1"/>
  <c r="AG1524" i="1"/>
  <c r="AH1524" i="1"/>
  <c r="AG1525" i="1"/>
  <c r="AH1525" i="1"/>
  <c r="AG1526" i="1"/>
  <c r="AH1526" i="1"/>
  <c r="AG1527" i="1"/>
  <c r="AH1527" i="1"/>
  <c r="AG1528" i="1"/>
  <c r="AH1528" i="1"/>
  <c r="AG1529" i="1"/>
  <c r="AH1529" i="1"/>
  <c r="AG1530" i="1"/>
  <c r="AH1530" i="1"/>
  <c r="AG1531" i="1"/>
  <c r="AH1531" i="1"/>
  <c r="AG1532" i="1"/>
  <c r="AH1532" i="1"/>
  <c r="AG1533" i="1"/>
  <c r="AH1533" i="1"/>
  <c r="AG1534" i="1"/>
  <c r="AH1534" i="1"/>
  <c r="AG1535" i="1"/>
  <c r="AH1535" i="1"/>
  <c r="AG1536" i="1"/>
  <c r="AH1536" i="1"/>
  <c r="AG1537" i="1"/>
  <c r="AH1537" i="1"/>
  <c r="AG1538" i="1"/>
  <c r="AH1538" i="1"/>
  <c r="AG1539" i="1"/>
  <c r="AH1539" i="1"/>
  <c r="AG1540" i="1"/>
  <c r="AH1540" i="1"/>
  <c r="AG1541" i="1"/>
  <c r="AH1541" i="1"/>
  <c r="AG1542" i="1"/>
  <c r="AH1542" i="1"/>
  <c r="AG1543" i="1"/>
  <c r="AH1543" i="1"/>
  <c r="AG1544" i="1"/>
  <c r="AH1544" i="1"/>
  <c r="AG1545" i="1"/>
  <c r="AH1545" i="1"/>
  <c r="AG1546" i="1"/>
  <c r="AH1546" i="1"/>
  <c r="AG1547" i="1"/>
  <c r="AH1547" i="1"/>
  <c r="AG1548" i="1"/>
  <c r="AH1548" i="1"/>
  <c r="AG1549" i="1"/>
  <c r="AH1549" i="1"/>
  <c r="AG1550" i="1"/>
  <c r="AH1550" i="1"/>
  <c r="AG1551" i="1"/>
  <c r="AH1551" i="1"/>
  <c r="AG1552" i="1"/>
  <c r="AH1552" i="1"/>
  <c r="AG1553" i="1"/>
  <c r="AH1553" i="1"/>
  <c r="AG1554" i="1"/>
  <c r="AH1554" i="1"/>
  <c r="AG1555" i="1"/>
  <c r="AH1555" i="1"/>
  <c r="AG1556" i="1"/>
  <c r="AH1556" i="1"/>
  <c r="AG1557" i="1"/>
  <c r="AH1557" i="1"/>
  <c r="AG1558" i="1"/>
  <c r="AH1558" i="1"/>
  <c r="AG1559" i="1"/>
  <c r="AH1559" i="1"/>
  <c r="AG1560" i="1"/>
  <c r="AH1560" i="1"/>
  <c r="AG1561" i="1"/>
  <c r="AH1561" i="1"/>
  <c r="AG1562" i="1"/>
  <c r="AH1562" i="1"/>
  <c r="AG1563" i="1"/>
  <c r="AH1563" i="1"/>
  <c r="AG1564" i="1"/>
  <c r="AH1564" i="1"/>
  <c r="AG1565" i="1"/>
  <c r="AH1565" i="1"/>
  <c r="AG1566" i="1"/>
  <c r="AH1566" i="1"/>
  <c r="AG1567" i="1"/>
  <c r="AH1567" i="1"/>
  <c r="AG1568" i="1"/>
  <c r="AH1568" i="1"/>
  <c r="AG1569" i="1"/>
  <c r="AH1569" i="1"/>
  <c r="AG1570" i="1"/>
  <c r="AH1570" i="1"/>
  <c r="AG1571" i="1"/>
  <c r="AH1571" i="1"/>
  <c r="AG1572" i="1"/>
  <c r="AH1572" i="1"/>
  <c r="AG1573" i="1"/>
  <c r="AH1573" i="1"/>
  <c r="AG1574" i="1"/>
  <c r="AH1574" i="1"/>
  <c r="AG1575" i="1"/>
  <c r="AH1575" i="1"/>
  <c r="AG1576" i="1"/>
  <c r="AH1576" i="1"/>
  <c r="AG1577" i="1"/>
  <c r="AH1577" i="1"/>
  <c r="AG1578" i="1"/>
  <c r="AH1578" i="1"/>
  <c r="AG1579" i="1"/>
  <c r="AH1579" i="1"/>
  <c r="AG1580" i="1"/>
  <c r="AH1580" i="1"/>
  <c r="AG1581" i="1"/>
  <c r="AH1581" i="1"/>
  <c r="AG1582" i="1"/>
  <c r="AH1582" i="1"/>
  <c r="AG1583" i="1"/>
  <c r="AH1583" i="1"/>
  <c r="AG1584" i="1"/>
  <c r="AH1584" i="1"/>
  <c r="AG1585" i="1"/>
  <c r="AH1585" i="1"/>
  <c r="AG1586" i="1"/>
  <c r="AH1586" i="1"/>
  <c r="AG1587" i="1"/>
  <c r="AH1587" i="1"/>
  <c r="AG1588" i="1"/>
  <c r="AH1588" i="1"/>
  <c r="AG1589" i="1"/>
  <c r="AH1589" i="1"/>
  <c r="AG1590" i="1"/>
  <c r="AH1590" i="1"/>
  <c r="AG1591" i="1"/>
  <c r="AH1591" i="1"/>
  <c r="AG1592" i="1"/>
  <c r="AH1592" i="1"/>
  <c r="AG1593" i="1"/>
  <c r="AH1593" i="1"/>
  <c r="AG1594" i="1"/>
  <c r="AH1594" i="1"/>
  <c r="AG1595" i="1"/>
  <c r="AH1595" i="1"/>
  <c r="AG1596" i="1"/>
  <c r="AH1596" i="1"/>
  <c r="AG1597" i="1"/>
  <c r="AH1597" i="1"/>
  <c r="AG1598" i="1"/>
  <c r="AH1598" i="1"/>
  <c r="AG1599" i="1"/>
  <c r="AH1599" i="1"/>
  <c r="AG1600" i="1"/>
  <c r="AH1600" i="1"/>
  <c r="AG1601" i="1"/>
  <c r="AH1601" i="1"/>
  <c r="AG1602" i="1"/>
  <c r="AH1602" i="1"/>
  <c r="AG1603" i="1"/>
  <c r="AH1603" i="1"/>
  <c r="AG1604" i="1"/>
  <c r="AH1604" i="1"/>
  <c r="AG1605" i="1"/>
  <c r="AH1605" i="1"/>
  <c r="AG1606" i="1"/>
  <c r="AH1606" i="1"/>
  <c r="AG1607" i="1"/>
  <c r="AH1607" i="1"/>
  <c r="AG1608" i="1"/>
  <c r="AH1608" i="1"/>
  <c r="AG1609" i="1"/>
  <c r="AH1609" i="1"/>
  <c r="AG1610" i="1"/>
  <c r="AH1610" i="1"/>
  <c r="AG1611" i="1"/>
  <c r="AH1611" i="1"/>
  <c r="AG1612" i="1"/>
  <c r="AH1612" i="1"/>
  <c r="AG1613" i="1"/>
  <c r="AH1613" i="1"/>
  <c r="AG1614" i="1"/>
  <c r="AH1614" i="1"/>
  <c r="AG1615" i="1"/>
  <c r="AH1615" i="1"/>
  <c r="AG1616" i="1"/>
  <c r="AH1616" i="1"/>
  <c r="AG1617" i="1"/>
  <c r="AH1617" i="1"/>
  <c r="AG1618" i="1"/>
  <c r="AH1618" i="1"/>
  <c r="AG1619" i="1"/>
  <c r="AH1619" i="1"/>
  <c r="AG1620" i="1"/>
  <c r="AH1620" i="1"/>
  <c r="AG1621" i="1"/>
  <c r="AH1621" i="1"/>
  <c r="AG1622" i="1"/>
  <c r="AH1622" i="1"/>
  <c r="AG1623" i="1"/>
  <c r="AH1623" i="1"/>
  <c r="AG1624" i="1"/>
  <c r="AH1624" i="1"/>
  <c r="AG1625" i="1"/>
  <c r="AH1625" i="1"/>
  <c r="AG1626" i="1"/>
  <c r="AH1626" i="1"/>
  <c r="AG1627" i="1"/>
  <c r="AH1627" i="1"/>
  <c r="AG1628" i="1"/>
  <c r="AH1628" i="1"/>
  <c r="AG1629" i="1"/>
  <c r="AH1629" i="1"/>
  <c r="AG1630" i="1"/>
  <c r="AH1630" i="1"/>
  <c r="AG1631" i="1"/>
  <c r="AH1631" i="1"/>
  <c r="AG1632" i="1"/>
  <c r="AH1632" i="1"/>
  <c r="AG1633" i="1"/>
  <c r="AH1633" i="1"/>
  <c r="AG1634" i="1"/>
  <c r="AH1634" i="1"/>
  <c r="AG1635" i="1"/>
  <c r="AH1635" i="1"/>
  <c r="AG1636" i="1"/>
  <c r="AH1636" i="1"/>
  <c r="AG1637" i="1"/>
  <c r="AH1637" i="1"/>
  <c r="AG1638" i="1"/>
  <c r="AH1638" i="1"/>
  <c r="AG1639" i="1"/>
  <c r="AH1639" i="1"/>
  <c r="AG1640" i="1"/>
  <c r="AH1640" i="1"/>
  <c r="AG1641" i="1"/>
  <c r="AH1641" i="1"/>
  <c r="AG1642" i="1"/>
  <c r="AH1642" i="1"/>
  <c r="AG1643" i="1"/>
  <c r="AH1643" i="1"/>
  <c r="AG1644" i="1"/>
  <c r="AH1644" i="1"/>
  <c r="AG1645" i="1"/>
  <c r="AH1645" i="1"/>
  <c r="AG1646" i="1"/>
  <c r="AH1646" i="1"/>
  <c r="AG1647" i="1"/>
  <c r="AH1647" i="1"/>
  <c r="AG1648" i="1"/>
  <c r="AH1648" i="1"/>
  <c r="AG1649" i="1"/>
  <c r="AH1649" i="1"/>
  <c r="AG1650" i="1"/>
  <c r="AH1650" i="1"/>
  <c r="AG1651" i="1"/>
  <c r="AH1651" i="1"/>
  <c r="AG1652" i="1"/>
  <c r="AH1652" i="1"/>
  <c r="AG1653" i="1"/>
  <c r="AH1653" i="1"/>
  <c r="AG1654" i="1"/>
  <c r="AH1654" i="1"/>
  <c r="AG1655" i="1"/>
  <c r="AH1655" i="1"/>
  <c r="AG1656" i="1"/>
  <c r="AH1656" i="1"/>
  <c r="AG1657" i="1"/>
  <c r="AH1657" i="1"/>
  <c r="AG1658" i="1"/>
  <c r="AH1658" i="1"/>
  <c r="AG1659" i="1"/>
  <c r="AH1659" i="1"/>
  <c r="AG1660" i="1"/>
  <c r="AH1660" i="1"/>
  <c r="AG1661" i="1"/>
  <c r="AH1661" i="1"/>
  <c r="AG1662" i="1"/>
  <c r="AH1662" i="1"/>
  <c r="AG1663" i="1"/>
  <c r="AH1663" i="1"/>
  <c r="AG1664" i="1"/>
  <c r="AH1664" i="1"/>
  <c r="AG1665" i="1"/>
  <c r="AH1665" i="1"/>
  <c r="AG1666" i="1"/>
  <c r="AH1666" i="1"/>
  <c r="AG1667" i="1"/>
  <c r="AH1667" i="1"/>
  <c r="AG1668" i="1"/>
  <c r="AH1668" i="1"/>
  <c r="AG1669" i="1"/>
  <c r="AH1669" i="1"/>
  <c r="AG1670" i="1"/>
  <c r="AH1670" i="1"/>
  <c r="AG1671" i="1"/>
  <c r="AH1671" i="1"/>
  <c r="AG1672" i="1"/>
  <c r="AH1672" i="1"/>
  <c r="AG1673" i="1"/>
  <c r="AH1673" i="1"/>
  <c r="AG1674" i="1"/>
  <c r="AH1674" i="1"/>
  <c r="AG1675" i="1"/>
  <c r="AH1675" i="1"/>
  <c r="AG1676" i="1"/>
  <c r="AH1676" i="1"/>
  <c r="AG1677" i="1"/>
  <c r="AH1677" i="1"/>
  <c r="AG1678" i="1"/>
  <c r="AH1678" i="1"/>
  <c r="AG1679" i="1"/>
  <c r="AH1679" i="1"/>
  <c r="AG1680" i="1"/>
  <c r="AH1680" i="1"/>
  <c r="AG1681" i="1"/>
  <c r="AH1681" i="1"/>
  <c r="AG1682" i="1"/>
  <c r="AH1682" i="1"/>
  <c r="AG1683" i="1"/>
  <c r="AH1683" i="1"/>
  <c r="AG1684" i="1"/>
  <c r="AH1684" i="1"/>
  <c r="AG1685" i="1"/>
  <c r="AH1685" i="1"/>
  <c r="AG1686" i="1"/>
  <c r="AH1686" i="1"/>
  <c r="AG1687" i="1"/>
  <c r="AH1687" i="1"/>
  <c r="AG1688" i="1"/>
  <c r="AH1688" i="1"/>
  <c r="AG1689" i="1"/>
  <c r="AH1689" i="1"/>
  <c r="AG1690" i="1"/>
  <c r="AH1690" i="1"/>
  <c r="AG1691" i="1"/>
  <c r="AH1691" i="1"/>
  <c r="AG1692" i="1"/>
  <c r="AH1692" i="1"/>
  <c r="AG1693" i="1"/>
  <c r="AH1693" i="1"/>
  <c r="AG1694" i="1"/>
  <c r="AH1694" i="1"/>
  <c r="AG1695" i="1"/>
  <c r="AH1695" i="1"/>
  <c r="AG1696" i="1"/>
  <c r="AH1696" i="1"/>
  <c r="AG1697" i="1"/>
  <c r="AH1697" i="1"/>
  <c r="AG1698" i="1"/>
  <c r="AH1698" i="1"/>
  <c r="AG1699" i="1"/>
  <c r="AH1699" i="1"/>
  <c r="AG1700" i="1"/>
  <c r="AH1700" i="1"/>
  <c r="AG1701" i="1"/>
  <c r="AH1701" i="1"/>
  <c r="AG1702" i="1"/>
  <c r="AH1702" i="1"/>
  <c r="AG1703" i="1"/>
  <c r="AH1703" i="1"/>
  <c r="AG1704" i="1"/>
  <c r="AH1704" i="1"/>
  <c r="AG1705" i="1"/>
  <c r="AH1705" i="1"/>
  <c r="AG1706" i="1"/>
  <c r="AH1706" i="1"/>
  <c r="AG1707" i="1"/>
  <c r="AH1707" i="1"/>
  <c r="AG1708" i="1"/>
  <c r="AH1708" i="1"/>
  <c r="AG1709" i="1"/>
  <c r="AH1709" i="1"/>
  <c r="AG1710" i="1"/>
  <c r="AH1710" i="1"/>
  <c r="AG1711" i="1"/>
  <c r="AH1711" i="1"/>
  <c r="AG1712" i="1"/>
  <c r="AH1712" i="1"/>
  <c r="AG1713" i="1"/>
  <c r="AH1713" i="1"/>
  <c r="AG1714" i="1"/>
  <c r="AH1714" i="1"/>
  <c r="AG1715" i="1"/>
  <c r="AH1715" i="1"/>
  <c r="AG1716" i="1"/>
  <c r="AH1716" i="1"/>
  <c r="AG1717" i="1"/>
  <c r="AH1717" i="1"/>
  <c r="AG1718" i="1"/>
  <c r="AH1718" i="1"/>
  <c r="AG1719" i="1"/>
  <c r="AH1719" i="1"/>
  <c r="AG1720" i="1"/>
  <c r="AH1720" i="1"/>
  <c r="AG1721" i="1"/>
  <c r="AH1721" i="1"/>
  <c r="AG1722" i="1"/>
  <c r="AH1722" i="1"/>
  <c r="AG1723" i="1"/>
  <c r="AH1723" i="1"/>
  <c r="AG1724" i="1"/>
  <c r="AH1724" i="1"/>
  <c r="AG1725" i="1"/>
  <c r="AH1725" i="1"/>
  <c r="AG1726" i="1"/>
  <c r="AH1726" i="1"/>
  <c r="AG1727" i="1"/>
  <c r="AH1727" i="1"/>
  <c r="AG1728" i="1"/>
  <c r="AH1728" i="1"/>
  <c r="AG1729" i="1"/>
  <c r="AH1729" i="1"/>
  <c r="AG1730" i="1"/>
  <c r="AH1730" i="1"/>
  <c r="AG1731" i="1"/>
  <c r="AH1731" i="1"/>
  <c r="AG1732" i="1"/>
  <c r="AH1732" i="1"/>
  <c r="AG1733" i="1"/>
  <c r="AH1733" i="1"/>
  <c r="AG1734" i="1"/>
  <c r="AH1734" i="1"/>
  <c r="AG1735" i="1"/>
  <c r="AH1735" i="1"/>
  <c r="AG1736" i="1"/>
  <c r="AH1736" i="1"/>
  <c r="AG1737" i="1"/>
  <c r="AH1737" i="1"/>
  <c r="AG1738" i="1"/>
  <c r="AH1738" i="1"/>
  <c r="AG1739" i="1"/>
  <c r="AH1739" i="1"/>
  <c r="AG1740" i="1"/>
  <c r="AH1740" i="1"/>
  <c r="AG1741" i="1"/>
  <c r="AH1741" i="1"/>
  <c r="AG1742" i="1"/>
  <c r="AH1742" i="1"/>
  <c r="AG1743" i="1"/>
  <c r="AH1743" i="1"/>
  <c r="AG1744" i="1"/>
  <c r="AH1744" i="1"/>
  <c r="AG1745" i="1"/>
  <c r="AH1745" i="1"/>
  <c r="AG1746" i="1"/>
  <c r="AH1746" i="1"/>
  <c r="AG1747" i="1"/>
  <c r="AH1747" i="1"/>
  <c r="AG1748" i="1"/>
  <c r="AH1748" i="1"/>
  <c r="AG1749" i="1"/>
  <c r="AH1749" i="1"/>
  <c r="AG1750" i="1"/>
  <c r="AH1750" i="1"/>
  <c r="AG1751" i="1"/>
  <c r="AH1751" i="1"/>
  <c r="AG1752" i="1"/>
  <c r="AH1752" i="1"/>
  <c r="AG1753" i="1"/>
  <c r="AH1753" i="1"/>
  <c r="AG1754" i="1"/>
  <c r="AH1754" i="1"/>
  <c r="AG1755" i="1"/>
  <c r="AH1755" i="1"/>
  <c r="AG1756" i="1"/>
  <c r="AH1756" i="1"/>
  <c r="AG1757" i="1"/>
  <c r="AH1757" i="1"/>
  <c r="AG1758" i="1"/>
  <c r="AH1758" i="1"/>
  <c r="AG1759" i="1"/>
  <c r="AH1759" i="1"/>
  <c r="AG1760" i="1"/>
  <c r="AH1760" i="1"/>
  <c r="AG1761" i="1"/>
  <c r="AH1761" i="1"/>
  <c r="AG1762" i="1"/>
  <c r="AH1762" i="1"/>
  <c r="AG1763" i="1"/>
  <c r="AH1763" i="1"/>
  <c r="AG1764" i="1"/>
  <c r="AH1764" i="1"/>
  <c r="AG1765" i="1"/>
  <c r="AH1765" i="1"/>
  <c r="AG1766" i="1"/>
  <c r="AH1766" i="1"/>
  <c r="AG1767" i="1"/>
  <c r="AH1767" i="1"/>
  <c r="AG1768" i="1"/>
  <c r="AH1768" i="1"/>
  <c r="AG1769" i="1"/>
  <c r="AH1769" i="1"/>
  <c r="AG1770" i="1"/>
  <c r="AH1770" i="1"/>
  <c r="AG1771" i="1"/>
  <c r="AH1771" i="1"/>
  <c r="AG1772" i="1"/>
  <c r="AH1772" i="1"/>
  <c r="AG1773" i="1"/>
  <c r="AH1773" i="1"/>
  <c r="AG1774" i="1"/>
  <c r="AH1774" i="1"/>
  <c r="AG1775" i="1"/>
  <c r="AH1775" i="1"/>
  <c r="AG1776" i="1"/>
  <c r="AH1776" i="1"/>
  <c r="AG1777" i="1"/>
  <c r="AH1777" i="1"/>
  <c r="AG1778" i="1"/>
  <c r="AH1778" i="1"/>
  <c r="AG1779" i="1"/>
  <c r="AH1779" i="1"/>
  <c r="AG1780" i="1"/>
  <c r="AH1780" i="1"/>
  <c r="AG1781" i="1"/>
  <c r="AH1781" i="1"/>
  <c r="AG1782" i="1"/>
  <c r="AH1782" i="1"/>
  <c r="AG1783" i="1"/>
  <c r="AH1783" i="1"/>
  <c r="AG1784" i="1"/>
  <c r="AH1784" i="1"/>
  <c r="AG1785" i="1"/>
  <c r="AH1785" i="1"/>
  <c r="AG1786" i="1"/>
  <c r="AH1786" i="1"/>
  <c r="AG1787" i="1"/>
  <c r="AH1787" i="1"/>
  <c r="AG1788" i="1"/>
  <c r="AH1788" i="1"/>
  <c r="AG1789" i="1"/>
  <c r="AH1789" i="1"/>
  <c r="AG1790" i="1"/>
  <c r="AH1790" i="1"/>
  <c r="AG1791" i="1"/>
  <c r="AH1791" i="1"/>
  <c r="AG1792" i="1"/>
  <c r="AH1792" i="1"/>
  <c r="AG1793" i="1"/>
  <c r="AH1793" i="1"/>
  <c r="AG1794" i="1"/>
  <c r="AH1794" i="1"/>
  <c r="AG1795" i="1"/>
  <c r="AH1795" i="1"/>
  <c r="AG1796" i="1"/>
  <c r="AH1796" i="1"/>
  <c r="AG1797" i="1"/>
  <c r="AH1797" i="1"/>
  <c r="AG1798" i="1"/>
  <c r="AH1798" i="1"/>
  <c r="AG1799" i="1"/>
  <c r="AH1799" i="1"/>
  <c r="AG1800" i="1"/>
  <c r="AH1800" i="1"/>
  <c r="AG1801" i="1"/>
  <c r="AH1801" i="1"/>
  <c r="AG1802" i="1"/>
  <c r="AH1802" i="1"/>
  <c r="AG1803" i="1"/>
  <c r="AH1803" i="1"/>
  <c r="AG1804" i="1"/>
  <c r="AH1804" i="1"/>
  <c r="AG1805" i="1"/>
  <c r="AH1805" i="1"/>
  <c r="AG1806" i="1"/>
  <c r="AH1806" i="1"/>
  <c r="AG1807" i="1"/>
  <c r="AH1807" i="1"/>
  <c r="AG1808" i="1"/>
  <c r="AH1808" i="1"/>
  <c r="AG1809" i="1"/>
  <c r="AH1809" i="1"/>
  <c r="AG1810" i="1"/>
  <c r="AH1810" i="1"/>
  <c r="AG1811" i="1"/>
  <c r="AH1811" i="1"/>
  <c r="AG1812" i="1"/>
  <c r="AH1812" i="1"/>
  <c r="AG1813" i="1"/>
  <c r="AH1813" i="1"/>
  <c r="AG1814" i="1"/>
  <c r="AH1814" i="1"/>
  <c r="AG1815" i="1"/>
  <c r="AH1815" i="1"/>
  <c r="AG1816" i="1"/>
  <c r="AH1816" i="1"/>
  <c r="AG1817" i="1"/>
  <c r="AH1817" i="1"/>
  <c r="AG1818" i="1"/>
  <c r="AH1818" i="1"/>
  <c r="AG1819" i="1"/>
  <c r="AH1819" i="1"/>
  <c r="AG1820" i="1"/>
  <c r="AH1820" i="1"/>
  <c r="AG1821" i="1"/>
  <c r="AH1821" i="1"/>
  <c r="AG1822" i="1"/>
  <c r="AH1822" i="1"/>
  <c r="AG1823" i="1"/>
  <c r="AH1823" i="1"/>
  <c r="AG1824" i="1"/>
  <c r="AH1824" i="1"/>
  <c r="AG1825" i="1"/>
  <c r="AH1825" i="1"/>
  <c r="AG1826" i="1"/>
  <c r="AH1826" i="1"/>
  <c r="AG1827" i="1"/>
  <c r="AH1827" i="1"/>
  <c r="AG1828" i="1"/>
  <c r="AH1828" i="1"/>
  <c r="AG1829" i="1"/>
  <c r="AH1829" i="1"/>
  <c r="AG1830" i="1"/>
  <c r="AH1830" i="1"/>
  <c r="AG1831" i="1"/>
  <c r="AH1831" i="1"/>
  <c r="AG1832" i="1"/>
  <c r="AH1832" i="1"/>
  <c r="AG1833" i="1"/>
  <c r="AH1833" i="1"/>
  <c r="AG1834" i="1"/>
  <c r="AH1834" i="1"/>
  <c r="AG1835" i="1"/>
  <c r="AH1835" i="1"/>
  <c r="AG1836" i="1"/>
  <c r="AH1836" i="1"/>
  <c r="AG1837" i="1"/>
  <c r="AH1837" i="1"/>
  <c r="AG1838" i="1"/>
  <c r="AH1838" i="1"/>
  <c r="AG1839" i="1"/>
  <c r="AH1839" i="1"/>
  <c r="AG1840" i="1"/>
  <c r="AH1840" i="1"/>
  <c r="AG1841" i="1"/>
  <c r="AH1841" i="1"/>
  <c r="AG1842" i="1"/>
  <c r="AH1842" i="1"/>
  <c r="AG1843" i="1"/>
  <c r="AH1843" i="1"/>
  <c r="AG1844" i="1"/>
  <c r="AH1844" i="1"/>
  <c r="AG1845" i="1"/>
  <c r="AH1845" i="1"/>
  <c r="AG1846" i="1"/>
  <c r="AH1846" i="1"/>
  <c r="AG1847" i="1"/>
  <c r="AH1847" i="1"/>
  <c r="AG1848" i="1"/>
  <c r="AH1848" i="1"/>
  <c r="AG1849" i="1"/>
  <c r="AH1849" i="1"/>
  <c r="AG1850" i="1"/>
  <c r="AH1850" i="1"/>
  <c r="AG1851" i="1"/>
  <c r="AH1851" i="1"/>
  <c r="AG1852" i="1"/>
  <c r="AH1852" i="1"/>
  <c r="AG1853" i="1"/>
  <c r="AH1853" i="1"/>
  <c r="AG1854" i="1"/>
  <c r="AH1854" i="1"/>
  <c r="AG1855" i="1"/>
  <c r="AH1855" i="1"/>
  <c r="AG1856" i="1"/>
  <c r="AH1856" i="1"/>
  <c r="AG1857" i="1"/>
  <c r="AH1857" i="1"/>
  <c r="AG1858" i="1"/>
  <c r="AH1858" i="1"/>
  <c r="AG1859" i="1"/>
  <c r="AH1859" i="1"/>
  <c r="AG1860" i="1"/>
  <c r="AH1860" i="1"/>
  <c r="AG1861" i="1"/>
  <c r="AH1861" i="1"/>
  <c r="AG1862" i="1"/>
  <c r="AH1862" i="1"/>
  <c r="AG1863" i="1"/>
  <c r="AH1863" i="1"/>
  <c r="AG1864" i="1"/>
  <c r="AH1864" i="1"/>
  <c r="AG1865" i="1"/>
  <c r="AH1865" i="1"/>
  <c r="AG1866" i="1"/>
  <c r="AH1866" i="1"/>
  <c r="AG1867" i="1"/>
  <c r="AH1867" i="1"/>
  <c r="AG1868" i="1"/>
  <c r="AH1868" i="1"/>
  <c r="AG1869" i="1"/>
  <c r="AH1869" i="1"/>
  <c r="AG1870" i="1"/>
  <c r="AH1870" i="1"/>
  <c r="AG1871" i="1"/>
  <c r="AH1871" i="1"/>
  <c r="AG1872" i="1"/>
  <c r="AH1872" i="1"/>
  <c r="AG1873" i="1"/>
  <c r="AH1873" i="1"/>
  <c r="AG1874" i="1"/>
  <c r="AH1874" i="1"/>
  <c r="AG1875" i="1"/>
  <c r="AH1875" i="1"/>
  <c r="AG1876" i="1"/>
  <c r="AH1876" i="1"/>
  <c r="AG1877" i="1"/>
  <c r="AH1877" i="1"/>
  <c r="AG1878" i="1"/>
  <c r="AH1878" i="1"/>
  <c r="AG1879" i="1"/>
  <c r="AH1879" i="1"/>
  <c r="AG1880" i="1"/>
  <c r="AH1880" i="1"/>
  <c r="AG1881" i="1"/>
  <c r="AH1881" i="1"/>
  <c r="AG1882" i="1"/>
  <c r="AH1882" i="1"/>
  <c r="AG1883" i="1"/>
  <c r="AH1883" i="1"/>
  <c r="AG1884" i="1"/>
  <c r="AH1884" i="1"/>
  <c r="AG1885" i="1"/>
  <c r="AH1885" i="1"/>
  <c r="AG1886" i="1"/>
  <c r="AH1886" i="1"/>
  <c r="AG1887" i="1"/>
  <c r="AH1887" i="1"/>
  <c r="AG1888" i="1"/>
  <c r="AH1888" i="1"/>
  <c r="AG1889" i="1"/>
  <c r="AH1889" i="1"/>
  <c r="AG1890" i="1"/>
  <c r="AH1890" i="1"/>
  <c r="AG1891" i="1"/>
  <c r="AH1891" i="1"/>
  <c r="AG1892" i="1"/>
  <c r="AH1892" i="1"/>
  <c r="AG1893" i="1"/>
  <c r="AH1893" i="1"/>
  <c r="AG1894" i="1"/>
  <c r="AH1894" i="1"/>
  <c r="AG1895" i="1"/>
  <c r="AH1895" i="1"/>
  <c r="AG1896" i="1"/>
  <c r="AH1896" i="1"/>
  <c r="AG1897" i="1"/>
  <c r="AH1897" i="1"/>
  <c r="AG1898" i="1"/>
  <c r="AH1898" i="1"/>
  <c r="AG1899" i="1"/>
  <c r="AH1899" i="1"/>
  <c r="AG1900" i="1"/>
  <c r="AH1900" i="1"/>
  <c r="AG1901" i="1"/>
  <c r="AH1901" i="1"/>
  <c r="AG1902" i="1"/>
  <c r="AH1902" i="1"/>
  <c r="AG1903" i="1"/>
  <c r="AH1903" i="1"/>
  <c r="AG1904" i="1"/>
  <c r="AH1904" i="1"/>
  <c r="AG1905" i="1"/>
  <c r="AH1905" i="1"/>
  <c r="AG1906" i="1"/>
  <c r="AH1906" i="1"/>
  <c r="AG1907" i="1"/>
  <c r="AH1907" i="1"/>
  <c r="AG1908" i="1"/>
  <c r="AH1908" i="1"/>
  <c r="AG1909" i="1"/>
  <c r="AH1909" i="1"/>
  <c r="AG1910" i="1"/>
  <c r="AH1910" i="1"/>
  <c r="AG1911" i="1"/>
  <c r="AH1911" i="1"/>
  <c r="AG1912" i="1"/>
  <c r="AH1912" i="1"/>
  <c r="AG1913" i="1"/>
  <c r="AH1913" i="1"/>
  <c r="AG1914" i="1"/>
  <c r="AH1914" i="1"/>
  <c r="AG1915" i="1"/>
  <c r="AH1915" i="1"/>
  <c r="AG1916" i="1"/>
  <c r="AH1916" i="1"/>
  <c r="AG1917" i="1"/>
  <c r="AH1917" i="1"/>
  <c r="AG1918" i="1"/>
  <c r="AH1918" i="1"/>
  <c r="AG1919" i="1"/>
  <c r="AH1919" i="1"/>
  <c r="AG1920" i="1"/>
  <c r="AH1920" i="1"/>
  <c r="AG1921" i="1"/>
  <c r="AH1921" i="1"/>
  <c r="AG1922" i="1"/>
  <c r="AH1922" i="1"/>
  <c r="AG1923" i="1"/>
  <c r="AH1923" i="1"/>
  <c r="AG1924" i="1"/>
  <c r="AH1924" i="1"/>
  <c r="AG1925" i="1"/>
  <c r="AH1925" i="1"/>
  <c r="AG1926" i="1"/>
  <c r="AH1926" i="1"/>
  <c r="AG1927" i="1"/>
  <c r="AH1927" i="1"/>
  <c r="AG1928" i="1"/>
  <c r="AH1928" i="1"/>
  <c r="AG1929" i="1"/>
  <c r="AH1929" i="1"/>
  <c r="AG1930" i="1"/>
  <c r="AH1930" i="1"/>
  <c r="AG1931" i="1"/>
  <c r="AH1931" i="1"/>
  <c r="AG1932" i="1"/>
  <c r="AH1932" i="1"/>
  <c r="AG1933" i="1"/>
  <c r="AH1933" i="1"/>
  <c r="AG1934" i="1"/>
  <c r="AH1934" i="1"/>
  <c r="AG1935" i="1"/>
  <c r="AH1935" i="1"/>
  <c r="AG1936" i="1"/>
  <c r="AH1936" i="1"/>
  <c r="AG1937" i="1"/>
  <c r="AH1937" i="1"/>
  <c r="AG1938" i="1"/>
  <c r="AH1938" i="1"/>
  <c r="AG1939" i="1"/>
  <c r="AH1939" i="1"/>
  <c r="AG1940" i="1"/>
  <c r="AH1940" i="1"/>
  <c r="AG1941" i="1"/>
  <c r="AH1941" i="1"/>
  <c r="AG1942" i="1"/>
  <c r="AH1942" i="1"/>
  <c r="AG1943" i="1"/>
  <c r="AH1943" i="1"/>
  <c r="AG1944" i="1"/>
  <c r="AH1944" i="1"/>
  <c r="AG1945" i="1"/>
  <c r="AH1945" i="1"/>
  <c r="AG1946" i="1"/>
  <c r="AH1946" i="1"/>
  <c r="AG1947" i="1"/>
  <c r="AH1947" i="1"/>
  <c r="AG1948" i="1"/>
  <c r="AH1948" i="1"/>
  <c r="AG1949" i="1"/>
  <c r="AH1949" i="1"/>
  <c r="AG1950" i="1"/>
  <c r="AH1950" i="1"/>
  <c r="AG1951" i="1"/>
  <c r="AH1951" i="1"/>
  <c r="AG1952" i="1"/>
  <c r="AH1952" i="1"/>
  <c r="AG1953" i="1"/>
  <c r="AH1953" i="1"/>
  <c r="AG1954" i="1"/>
  <c r="AH1954" i="1"/>
  <c r="AG1955" i="1"/>
  <c r="AH1955" i="1"/>
  <c r="AG1956" i="1"/>
  <c r="AH1956" i="1"/>
  <c r="AG1957" i="1"/>
  <c r="AH1957" i="1"/>
  <c r="AG1958" i="1"/>
  <c r="AH1958" i="1"/>
  <c r="AG1959" i="1"/>
  <c r="AH1959" i="1"/>
  <c r="AG1960" i="1"/>
  <c r="AH1960" i="1"/>
  <c r="AG1961" i="1"/>
  <c r="AH1961" i="1"/>
  <c r="AG1962" i="1"/>
  <c r="AH1962" i="1"/>
  <c r="AG1963" i="1"/>
  <c r="AH1963" i="1"/>
  <c r="AG1964" i="1"/>
  <c r="AH1964" i="1"/>
  <c r="AG1965" i="1"/>
  <c r="AH1965" i="1"/>
  <c r="AG1966" i="1"/>
  <c r="AH1966" i="1"/>
  <c r="AG1967" i="1"/>
  <c r="AH1967" i="1"/>
  <c r="AG1968" i="1"/>
  <c r="AH1968" i="1"/>
  <c r="AG1969" i="1"/>
  <c r="AH1969" i="1"/>
  <c r="AG1970" i="1"/>
  <c r="AH1970" i="1"/>
  <c r="AG1971" i="1"/>
  <c r="AH1971" i="1"/>
  <c r="AG1972" i="1"/>
  <c r="AH1972" i="1"/>
  <c r="AG1973" i="1"/>
  <c r="AH1973" i="1"/>
  <c r="AG1974" i="1"/>
  <c r="AH1974" i="1"/>
  <c r="AG1975" i="1"/>
  <c r="AH1975" i="1"/>
  <c r="AG1976" i="1"/>
  <c r="AH1976" i="1"/>
  <c r="AG1977" i="1"/>
  <c r="AH1977" i="1"/>
  <c r="AG1978" i="1"/>
  <c r="AH1978" i="1"/>
  <c r="AG1979" i="1"/>
  <c r="AH1979" i="1"/>
  <c r="AG1980" i="1"/>
  <c r="AH1980" i="1"/>
  <c r="AG1981" i="1"/>
  <c r="AH1981" i="1"/>
  <c r="AG1982" i="1"/>
  <c r="AH1982" i="1"/>
  <c r="AG1983" i="1"/>
  <c r="AH1983" i="1"/>
  <c r="AG1984" i="1"/>
  <c r="AH1984" i="1"/>
  <c r="AG1985" i="1"/>
  <c r="AH1985" i="1"/>
  <c r="AG1986" i="1"/>
  <c r="AH1986" i="1"/>
  <c r="AG1987" i="1"/>
  <c r="AH1987" i="1"/>
  <c r="AG1988" i="1"/>
  <c r="AH1988" i="1"/>
  <c r="AG1989" i="1"/>
  <c r="AH1989" i="1"/>
  <c r="AG1990" i="1"/>
  <c r="AH1990" i="1"/>
  <c r="AG1991" i="1"/>
  <c r="AH1991" i="1"/>
  <c r="AG1992" i="1"/>
  <c r="AH1992" i="1"/>
  <c r="AG1993" i="1"/>
  <c r="AH1993" i="1"/>
  <c r="AG1994" i="1"/>
  <c r="AH1994" i="1"/>
  <c r="AG1995" i="1"/>
  <c r="AH1995" i="1"/>
  <c r="AG1996" i="1"/>
  <c r="AH1996" i="1"/>
  <c r="AG1997" i="1"/>
  <c r="AH1997" i="1"/>
  <c r="AG1998" i="1"/>
  <c r="AH1998" i="1"/>
  <c r="AG1999" i="1"/>
  <c r="AH1999" i="1"/>
  <c r="AG2000" i="1"/>
  <c r="AH2000" i="1"/>
  <c r="AG2001" i="1"/>
  <c r="AH2001" i="1"/>
  <c r="AG2002" i="1"/>
  <c r="AH2002" i="1"/>
  <c r="AG2003" i="1"/>
  <c r="AH2003" i="1"/>
  <c r="AG2004" i="1"/>
  <c r="AH2004" i="1"/>
  <c r="AG2005" i="1"/>
  <c r="AH2005" i="1"/>
  <c r="AG2006" i="1"/>
  <c r="AH2006" i="1"/>
  <c r="AG2007" i="1"/>
  <c r="AH2007" i="1"/>
  <c r="AG2008" i="1"/>
  <c r="AH2008" i="1"/>
  <c r="AG2009" i="1"/>
  <c r="AH2009" i="1"/>
  <c r="AG2010" i="1"/>
  <c r="AH2010" i="1"/>
  <c r="AG2011" i="1"/>
  <c r="AH2011" i="1"/>
  <c r="AG2012" i="1"/>
  <c r="AH2012" i="1"/>
  <c r="AG2013" i="1"/>
  <c r="AH2013" i="1"/>
  <c r="AG2014" i="1"/>
  <c r="AH2014" i="1"/>
  <c r="AG2015" i="1"/>
  <c r="AH2015" i="1"/>
  <c r="AG2016" i="1"/>
  <c r="AH2016" i="1"/>
  <c r="AG2017" i="1"/>
  <c r="AH2017" i="1"/>
  <c r="AG2018" i="1"/>
  <c r="AH2018" i="1"/>
  <c r="AG2019" i="1"/>
  <c r="AH2019" i="1"/>
  <c r="AG2020" i="1"/>
  <c r="AH2020" i="1"/>
  <c r="AG2021" i="1"/>
  <c r="AH2021" i="1"/>
  <c r="AG2022" i="1"/>
  <c r="AH2022" i="1"/>
  <c r="AG2023" i="1"/>
  <c r="AH2023" i="1"/>
  <c r="AG2024" i="1"/>
  <c r="AH2024" i="1"/>
  <c r="AG2025" i="1"/>
  <c r="AH2025" i="1"/>
  <c r="AG2026" i="1"/>
  <c r="AH2026" i="1"/>
  <c r="AG2027" i="1"/>
  <c r="AH2027" i="1"/>
  <c r="AG2028" i="1"/>
  <c r="AH2028" i="1"/>
  <c r="AG2029" i="1"/>
  <c r="AH2029" i="1"/>
  <c r="AG2030" i="1"/>
  <c r="AH2030" i="1"/>
  <c r="AG2031" i="1"/>
  <c r="AH2031" i="1"/>
  <c r="AG2032" i="1"/>
  <c r="AH2032" i="1"/>
  <c r="AG2033" i="1"/>
  <c r="AH2033" i="1"/>
  <c r="AG2034" i="1"/>
  <c r="AH2034" i="1"/>
  <c r="AG2035" i="1"/>
  <c r="AH2035" i="1"/>
  <c r="AG2036" i="1"/>
  <c r="AH2036" i="1"/>
  <c r="AG2037" i="1"/>
  <c r="AH2037" i="1"/>
  <c r="AG2038" i="1"/>
  <c r="AH2038" i="1"/>
  <c r="AG2039" i="1"/>
  <c r="AH2039" i="1"/>
  <c r="AG2040" i="1"/>
  <c r="AH2040" i="1"/>
  <c r="AG2041" i="1"/>
  <c r="AH2041" i="1"/>
  <c r="AG2042" i="1"/>
  <c r="AH2042" i="1"/>
  <c r="AG2043" i="1"/>
  <c r="AH2043" i="1"/>
  <c r="AG2044" i="1"/>
  <c r="AH2044" i="1"/>
  <c r="AG2045" i="1"/>
  <c r="AH2045" i="1"/>
  <c r="AG2046" i="1"/>
  <c r="AH2046" i="1"/>
  <c r="AG2047" i="1"/>
  <c r="AH2047" i="1"/>
  <c r="AG2048" i="1"/>
  <c r="AH2048" i="1"/>
  <c r="AG2049" i="1"/>
  <c r="AH2049" i="1"/>
  <c r="AG2050" i="1"/>
  <c r="AH2050" i="1"/>
  <c r="AG2051" i="1"/>
  <c r="AH2051" i="1"/>
  <c r="AG2052" i="1"/>
  <c r="AH2052" i="1"/>
  <c r="AG2053" i="1"/>
  <c r="AH2053" i="1"/>
  <c r="AG2054" i="1"/>
  <c r="AH2054" i="1"/>
  <c r="AG2055" i="1"/>
  <c r="AH2055" i="1"/>
  <c r="AG2056" i="1"/>
  <c r="AH2056" i="1"/>
  <c r="AG2057" i="1"/>
  <c r="AH2057" i="1"/>
  <c r="AG2058" i="1"/>
  <c r="AH2058" i="1"/>
  <c r="AG2059" i="1"/>
  <c r="AH2059" i="1"/>
  <c r="AG2060" i="1"/>
  <c r="AH2060" i="1"/>
  <c r="AG2061" i="1"/>
  <c r="AH2061" i="1"/>
  <c r="AG2062" i="1"/>
  <c r="AH2062" i="1"/>
  <c r="AG2063" i="1"/>
  <c r="AH2063" i="1"/>
  <c r="AG2064" i="1"/>
  <c r="AH2064" i="1"/>
  <c r="AG2065" i="1"/>
  <c r="AH2065" i="1"/>
  <c r="AG2066" i="1"/>
  <c r="AH2066" i="1"/>
  <c r="AG2067" i="1"/>
  <c r="AH2067" i="1"/>
  <c r="AG2068" i="1"/>
  <c r="AH2068" i="1"/>
  <c r="AG2069" i="1"/>
  <c r="AH2069" i="1"/>
  <c r="AG2070" i="1"/>
  <c r="AH2070" i="1"/>
  <c r="AG2071" i="1"/>
  <c r="AH2071" i="1"/>
  <c r="AG2072" i="1"/>
  <c r="AH2072" i="1"/>
  <c r="AG2073" i="1"/>
  <c r="AH2073" i="1"/>
  <c r="AG2074" i="1"/>
  <c r="AH2074" i="1"/>
  <c r="AG2075" i="1"/>
  <c r="AH2075" i="1"/>
  <c r="AG2076" i="1"/>
  <c r="AH2076" i="1"/>
  <c r="AG2077" i="1"/>
  <c r="AH2077" i="1"/>
  <c r="AG2078" i="1"/>
  <c r="AH2078" i="1"/>
  <c r="AG2079" i="1"/>
  <c r="AH2079" i="1"/>
  <c r="AG2080" i="1"/>
  <c r="AH2080" i="1"/>
  <c r="AG2081" i="1"/>
  <c r="AH2081" i="1"/>
  <c r="AG2082" i="1"/>
  <c r="AH2082" i="1"/>
  <c r="AG2083" i="1"/>
  <c r="AH2083" i="1"/>
  <c r="AG2084" i="1"/>
  <c r="AH2084" i="1"/>
  <c r="AG2085" i="1"/>
  <c r="AH2085" i="1"/>
  <c r="AG2086" i="1"/>
  <c r="AH2086" i="1"/>
  <c r="AG2087" i="1"/>
  <c r="AH2087" i="1"/>
  <c r="AG2088" i="1"/>
  <c r="AH2088" i="1"/>
  <c r="AG2089" i="1"/>
  <c r="AH2089" i="1"/>
  <c r="AG2090" i="1"/>
  <c r="AH2090" i="1"/>
  <c r="AG2091" i="1"/>
  <c r="AH2091" i="1"/>
  <c r="AG2092" i="1"/>
  <c r="AH2092" i="1"/>
  <c r="AG2093" i="1"/>
  <c r="AH2093" i="1"/>
  <c r="AG2094" i="1"/>
  <c r="AH2094" i="1"/>
  <c r="AG2095" i="1"/>
  <c r="AH2095" i="1"/>
  <c r="AG2096" i="1"/>
  <c r="AH2096" i="1"/>
  <c r="AG2097" i="1"/>
  <c r="AH2097" i="1"/>
  <c r="AG2098" i="1"/>
  <c r="AH2098" i="1"/>
  <c r="AG2099" i="1"/>
  <c r="AH2099" i="1"/>
  <c r="AG2100" i="1"/>
  <c r="AH2100" i="1"/>
  <c r="AG2101" i="1"/>
  <c r="AH2101" i="1"/>
  <c r="AG2102" i="1"/>
  <c r="AH2102" i="1"/>
  <c r="AG2103" i="1"/>
  <c r="AH2103" i="1"/>
  <c r="AG2104" i="1"/>
  <c r="AH2104" i="1"/>
  <c r="AG2105" i="1"/>
  <c r="AH2105" i="1"/>
  <c r="AG2106" i="1"/>
  <c r="AH2106" i="1"/>
  <c r="AG2107" i="1"/>
  <c r="AH2107" i="1"/>
  <c r="AG2108" i="1"/>
  <c r="AH2108" i="1"/>
  <c r="AG2109" i="1"/>
  <c r="AH2109" i="1"/>
  <c r="AG2110" i="1"/>
  <c r="AH2110" i="1"/>
  <c r="AG2111" i="1"/>
  <c r="AH2111" i="1"/>
  <c r="AG2112" i="1"/>
  <c r="AH2112" i="1"/>
  <c r="AG2113" i="1"/>
  <c r="AH2113" i="1"/>
  <c r="AG2114" i="1"/>
  <c r="AH2114" i="1"/>
  <c r="AG2115" i="1"/>
  <c r="AH2115" i="1"/>
  <c r="AG2116" i="1"/>
  <c r="AH2116" i="1"/>
  <c r="AG2117" i="1"/>
  <c r="AH2117" i="1"/>
  <c r="AG2118" i="1"/>
  <c r="AH2118" i="1"/>
  <c r="AG2119" i="1"/>
  <c r="AH2119" i="1"/>
  <c r="AG2120" i="1"/>
  <c r="AH2120" i="1"/>
  <c r="AG2121" i="1"/>
  <c r="AH2121" i="1"/>
  <c r="AG2122" i="1"/>
  <c r="AH2122" i="1"/>
  <c r="AG2123" i="1"/>
  <c r="AH2123" i="1"/>
  <c r="AG2124" i="1"/>
  <c r="AH2124" i="1"/>
  <c r="AG2125" i="1"/>
  <c r="AH2125" i="1"/>
  <c r="AG2126" i="1"/>
  <c r="AH2126" i="1"/>
  <c r="AG2127" i="1"/>
  <c r="AH2127" i="1"/>
  <c r="AG2128" i="1"/>
  <c r="AH2128" i="1"/>
  <c r="AG2129" i="1"/>
  <c r="AH2129" i="1"/>
  <c r="AG2130" i="1"/>
  <c r="AH2130" i="1"/>
  <c r="AG2131" i="1"/>
  <c r="AH2131" i="1"/>
  <c r="AG2132" i="1"/>
  <c r="AH2132" i="1"/>
  <c r="AG2133" i="1"/>
  <c r="AH2133" i="1"/>
  <c r="AG2134" i="1"/>
  <c r="AH2134" i="1"/>
  <c r="AG2135" i="1"/>
  <c r="AH2135" i="1"/>
  <c r="AG2136" i="1"/>
  <c r="AH2136" i="1"/>
  <c r="AG2137" i="1"/>
  <c r="AH2137" i="1"/>
  <c r="AG2138" i="1"/>
  <c r="AH2138" i="1"/>
  <c r="AG2139" i="1"/>
  <c r="AH2139" i="1"/>
  <c r="AG2140" i="1"/>
  <c r="AH2140" i="1"/>
  <c r="AG2141" i="1"/>
  <c r="AH2141" i="1"/>
  <c r="AG2142" i="1"/>
  <c r="AH2142" i="1"/>
  <c r="AG2143" i="1"/>
  <c r="AH2143" i="1"/>
  <c r="AG2144" i="1"/>
  <c r="AH2144" i="1"/>
  <c r="AG2145" i="1"/>
  <c r="AH2145" i="1"/>
  <c r="AG2146" i="1"/>
  <c r="AH2146" i="1"/>
  <c r="AG2147" i="1"/>
  <c r="AH2147" i="1"/>
  <c r="AG2148" i="1"/>
  <c r="AH2148" i="1"/>
  <c r="AG2149" i="1"/>
  <c r="AH2149" i="1"/>
  <c r="AG2150" i="1"/>
  <c r="AH2150" i="1"/>
  <c r="AG2151" i="1"/>
  <c r="AH2151" i="1"/>
  <c r="AG2152" i="1"/>
  <c r="AH2152" i="1"/>
  <c r="AG2153" i="1"/>
  <c r="AH2153" i="1"/>
  <c r="AG2154" i="1"/>
  <c r="AH2154" i="1"/>
  <c r="AG2155" i="1"/>
  <c r="AH2155" i="1"/>
  <c r="AG2156" i="1"/>
  <c r="AH2156" i="1"/>
  <c r="AG2157" i="1"/>
  <c r="AH2157" i="1"/>
  <c r="AG2158" i="1"/>
  <c r="AH2158" i="1"/>
  <c r="AG2159" i="1"/>
  <c r="AH2159" i="1"/>
  <c r="AG2160" i="1"/>
  <c r="AH2160" i="1"/>
  <c r="AG2161" i="1"/>
  <c r="AH2161" i="1"/>
  <c r="AG2162" i="1"/>
  <c r="AH2162" i="1"/>
  <c r="AG2163" i="1"/>
  <c r="AH2163" i="1"/>
  <c r="AG2164" i="1"/>
  <c r="AH2164" i="1"/>
  <c r="AG2165" i="1"/>
  <c r="AH2165" i="1"/>
  <c r="AG2166" i="1"/>
  <c r="AH2166" i="1"/>
  <c r="AG2167" i="1"/>
  <c r="AH2167" i="1"/>
  <c r="AG2168" i="1"/>
  <c r="AH2168" i="1"/>
  <c r="AG2169" i="1"/>
  <c r="AH2169" i="1"/>
  <c r="AG2170" i="1"/>
  <c r="AH2170" i="1"/>
  <c r="AG2171" i="1"/>
  <c r="AH2171" i="1"/>
  <c r="AG2172" i="1"/>
  <c r="AH2172" i="1"/>
  <c r="AG2173" i="1"/>
  <c r="AH2173" i="1"/>
  <c r="AG2174" i="1"/>
  <c r="AH2174" i="1"/>
  <c r="AG2175" i="1"/>
  <c r="AH2175" i="1"/>
  <c r="AG2176" i="1"/>
  <c r="AH2176" i="1"/>
  <c r="AG2177" i="1"/>
  <c r="AH2177" i="1"/>
  <c r="AG2178" i="1"/>
  <c r="AH2178" i="1"/>
  <c r="AG2179" i="1"/>
  <c r="AH2179" i="1"/>
  <c r="AG2180" i="1"/>
  <c r="AH2180" i="1"/>
  <c r="AG2181" i="1"/>
  <c r="AH2181" i="1"/>
  <c r="AG2182" i="1"/>
  <c r="AH2182" i="1"/>
  <c r="AG2183" i="1"/>
  <c r="AH2183" i="1"/>
  <c r="AG2184" i="1"/>
  <c r="AH2184" i="1"/>
  <c r="AG2185" i="1"/>
  <c r="AH2185" i="1"/>
  <c r="AG2186" i="1"/>
  <c r="AH2186" i="1"/>
  <c r="AG2187" i="1"/>
  <c r="AH2187" i="1"/>
  <c r="AG2188" i="1"/>
  <c r="AH2188" i="1"/>
  <c r="AG2189" i="1"/>
  <c r="AH2189" i="1"/>
  <c r="AG2190" i="1"/>
  <c r="AH2190" i="1"/>
  <c r="AG2191" i="1"/>
  <c r="AH2191" i="1"/>
  <c r="AG2192" i="1"/>
  <c r="AH2192" i="1"/>
  <c r="AG2193" i="1"/>
  <c r="AH2193" i="1"/>
  <c r="AG2194" i="1"/>
  <c r="AH2194" i="1"/>
  <c r="AG2195" i="1"/>
  <c r="AH2195" i="1"/>
  <c r="AG2196" i="1"/>
  <c r="AH2196" i="1"/>
  <c r="AG2197" i="1"/>
  <c r="AH2197" i="1"/>
  <c r="AG2198" i="1"/>
  <c r="AH2198" i="1"/>
  <c r="AG2199" i="1"/>
  <c r="AH2199" i="1"/>
  <c r="AG2200" i="1"/>
  <c r="AH2200" i="1"/>
  <c r="AG2201" i="1"/>
  <c r="AH2201" i="1"/>
  <c r="AG2202" i="1"/>
  <c r="AH2202" i="1"/>
  <c r="AG2203" i="1"/>
  <c r="AH2203" i="1"/>
  <c r="AG2204" i="1"/>
  <c r="AH2204" i="1"/>
  <c r="AG2205" i="1"/>
  <c r="AH2205" i="1"/>
  <c r="AG2206" i="1"/>
  <c r="AH2206" i="1"/>
  <c r="AG2207" i="1"/>
  <c r="AH2207" i="1"/>
  <c r="AG2208" i="1"/>
  <c r="AH2208" i="1"/>
  <c r="AG2209" i="1"/>
  <c r="AH2209" i="1"/>
  <c r="AG2210" i="1"/>
  <c r="AH2210" i="1"/>
  <c r="AG2211" i="1"/>
  <c r="AH2211" i="1"/>
  <c r="AG2212" i="1"/>
  <c r="AH2212" i="1"/>
  <c r="AG2213" i="1"/>
  <c r="AH2213" i="1"/>
  <c r="AG2214" i="1"/>
  <c r="AH2214" i="1"/>
  <c r="AG2215" i="1"/>
  <c r="AH2215" i="1"/>
  <c r="AG2216" i="1"/>
  <c r="AH2216" i="1"/>
  <c r="AG2217" i="1"/>
  <c r="AH2217" i="1"/>
  <c r="AG2218" i="1"/>
  <c r="AH2218" i="1"/>
  <c r="AG2219" i="1"/>
  <c r="AH2219" i="1"/>
  <c r="AG2220" i="1"/>
  <c r="AH2220" i="1"/>
  <c r="AG2221" i="1"/>
  <c r="AH2221" i="1"/>
  <c r="AG2222" i="1"/>
  <c r="AH2222" i="1"/>
  <c r="AG2223" i="1"/>
  <c r="AH2223" i="1"/>
  <c r="AG2224" i="1"/>
  <c r="AH2224" i="1"/>
  <c r="AG2225" i="1"/>
  <c r="AH2225" i="1"/>
  <c r="AG2226" i="1"/>
  <c r="AH2226" i="1"/>
  <c r="AG2227" i="1"/>
  <c r="AH2227" i="1"/>
  <c r="AG2228" i="1"/>
  <c r="AH2228" i="1"/>
  <c r="AG2229" i="1"/>
  <c r="AH2229" i="1"/>
  <c r="AG2230" i="1"/>
  <c r="AH2230" i="1"/>
  <c r="AG2231" i="1"/>
  <c r="AH2231" i="1"/>
  <c r="AG2232" i="1"/>
  <c r="AH2232" i="1"/>
  <c r="AG2233" i="1"/>
  <c r="AH2233" i="1"/>
  <c r="AG2234" i="1"/>
  <c r="AH2234" i="1"/>
  <c r="AG2235" i="1"/>
  <c r="AH2235" i="1"/>
  <c r="AG2236" i="1"/>
  <c r="AH2236" i="1"/>
  <c r="AG2237" i="1"/>
  <c r="AH2237" i="1"/>
  <c r="AG2238" i="1"/>
  <c r="AH2238" i="1"/>
  <c r="AG2239" i="1"/>
  <c r="AH2239" i="1"/>
  <c r="AG2240" i="1"/>
  <c r="AH2240" i="1"/>
  <c r="AG2241" i="1"/>
  <c r="AH2241" i="1"/>
  <c r="AG2242" i="1"/>
  <c r="AH2242" i="1"/>
  <c r="AG2243" i="1"/>
  <c r="AH2243" i="1"/>
  <c r="AG2244" i="1"/>
  <c r="AH2244" i="1"/>
  <c r="AG2245" i="1"/>
  <c r="AH2245" i="1"/>
  <c r="AG2246" i="1"/>
  <c r="AH2246" i="1"/>
  <c r="AG2247" i="1"/>
  <c r="AH2247" i="1"/>
  <c r="AG2248" i="1"/>
  <c r="AH2248" i="1"/>
  <c r="AG2249" i="1"/>
  <c r="AH2249" i="1"/>
  <c r="AG2250" i="1"/>
  <c r="AH2250" i="1"/>
  <c r="AG2251" i="1"/>
  <c r="AH2251" i="1"/>
  <c r="AG2252" i="1"/>
  <c r="AH2252" i="1"/>
  <c r="AG2253" i="1"/>
  <c r="AH2253" i="1"/>
  <c r="AG2254" i="1"/>
  <c r="AH2254" i="1"/>
  <c r="AG2255" i="1"/>
  <c r="AH2255" i="1"/>
  <c r="AG2256" i="1"/>
  <c r="AH2256" i="1"/>
  <c r="AG2257" i="1"/>
  <c r="AH2257" i="1"/>
  <c r="AG2258" i="1"/>
  <c r="AH2258" i="1"/>
  <c r="AG2259" i="1"/>
  <c r="AH2259" i="1"/>
  <c r="AG2260" i="1"/>
  <c r="AH2260" i="1"/>
  <c r="AG2261" i="1"/>
  <c r="AH2261" i="1"/>
  <c r="AG2262" i="1"/>
  <c r="AH2262" i="1"/>
  <c r="AG2263" i="1"/>
  <c r="AH2263" i="1"/>
  <c r="AG2264" i="1"/>
  <c r="AH2264" i="1"/>
  <c r="AG2265" i="1"/>
  <c r="AH2265" i="1"/>
  <c r="AG2266" i="1"/>
  <c r="AH2266" i="1"/>
  <c r="AG2267" i="1"/>
  <c r="AH2267" i="1"/>
  <c r="AG2268" i="1"/>
  <c r="AH2268" i="1"/>
  <c r="AG2269" i="1"/>
  <c r="AH2269" i="1"/>
  <c r="AG2270" i="1"/>
  <c r="AH2270" i="1"/>
  <c r="AG2271" i="1"/>
  <c r="AH2271" i="1"/>
  <c r="AG2272" i="1"/>
  <c r="AH2272" i="1"/>
  <c r="AG2273" i="1"/>
  <c r="AH2273" i="1"/>
  <c r="AG2274" i="1"/>
  <c r="AH2274" i="1"/>
  <c r="AG2275" i="1"/>
  <c r="AH2275" i="1"/>
  <c r="AG2276" i="1"/>
  <c r="AH2276" i="1"/>
  <c r="AG2277" i="1"/>
  <c r="AH2277" i="1"/>
  <c r="AG2278" i="1"/>
  <c r="AH2278" i="1"/>
  <c r="AG2279" i="1"/>
  <c r="AH2279" i="1"/>
  <c r="AG2280" i="1"/>
  <c r="AH2280" i="1"/>
  <c r="AG2281" i="1"/>
  <c r="AH2281" i="1"/>
  <c r="AG2282" i="1"/>
  <c r="AH2282" i="1"/>
  <c r="AG2283" i="1"/>
  <c r="AH2283" i="1"/>
  <c r="AG2284" i="1"/>
  <c r="AH2284" i="1"/>
  <c r="AG2285" i="1"/>
  <c r="AH2285" i="1"/>
  <c r="AG2286" i="1"/>
  <c r="AH2286" i="1"/>
  <c r="AG2287" i="1"/>
  <c r="AH2287" i="1"/>
  <c r="AG2288" i="1"/>
  <c r="AH2288" i="1"/>
  <c r="AG2289" i="1"/>
  <c r="AH2289" i="1"/>
  <c r="AG2290" i="1"/>
  <c r="AH2290" i="1"/>
  <c r="AG2291" i="1"/>
  <c r="AH2291" i="1"/>
  <c r="AG2292" i="1"/>
  <c r="AH2292" i="1"/>
  <c r="AG2293" i="1"/>
  <c r="AH2293" i="1"/>
  <c r="AG2294" i="1"/>
  <c r="AH2294" i="1"/>
  <c r="AG2295" i="1"/>
  <c r="AH2295" i="1"/>
  <c r="AG2296" i="1"/>
  <c r="AH2296" i="1"/>
  <c r="AG2297" i="1"/>
  <c r="AH2297" i="1"/>
  <c r="AG2298" i="1"/>
  <c r="AH2298" i="1"/>
  <c r="AG2299" i="1"/>
  <c r="AH2299" i="1"/>
  <c r="AG2300" i="1"/>
  <c r="AH2300" i="1"/>
  <c r="AG2301" i="1"/>
  <c r="AH2301" i="1"/>
  <c r="AG2302" i="1"/>
  <c r="AH2302" i="1"/>
  <c r="AG2303" i="1"/>
  <c r="AH2303" i="1"/>
  <c r="AG2304" i="1"/>
  <c r="AH2304" i="1"/>
  <c r="AG2305" i="1"/>
  <c r="AH2305" i="1"/>
  <c r="AG2306" i="1"/>
  <c r="AH2306" i="1"/>
  <c r="AG2307" i="1"/>
  <c r="AH2307" i="1"/>
  <c r="AG2308" i="1"/>
  <c r="AH2308" i="1"/>
  <c r="AG2309" i="1"/>
  <c r="AH2309" i="1"/>
  <c r="AG2310" i="1"/>
  <c r="AH2310" i="1"/>
  <c r="AG2311" i="1"/>
  <c r="AH2311" i="1"/>
  <c r="AG2312" i="1"/>
  <c r="AH2312" i="1"/>
  <c r="AG2313" i="1"/>
  <c r="AH2313" i="1"/>
  <c r="AG2314" i="1"/>
  <c r="AH2314" i="1"/>
  <c r="AG2315" i="1"/>
  <c r="AH2315" i="1"/>
  <c r="AG2316" i="1"/>
  <c r="AH2316" i="1"/>
  <c r="AG2317" i="1"/>
  <c r="AH2317" i="1"/>
  <c r="AG2318" i="1"/>
  <c r="AH2318" i="1"/>
  <c r="AG2319" i="1"/>
  <c r="AH2319" i="1"/>
  <c r="AG2320" i="1"/>
  <c r="AH2320" i="1"/>
  <c r="AG2321" i="1"/>
  <c r="AH2321" i="1"/>
  <c r="AG2322" i="1"/>
  <c r="AH2322" i="1"/>
  <c r="AG2323" i="1"/>
  <c r="AH2323" i="1"/>
  <c r="AG2324" i="1"/>
  <c r="AH2324" i="1"/>
  <c r="AG2325" i="1"/>
  <c r="AH2325" i="1"/>
  <c r="AG2326" i="1"/>
  <c r="AH2326" i="1"/>
  <c r="AG2327" i="1"/>
  <c r="AH2327" i="1"/>
  <c r="AG2328" i="1"/>
  <c r="AH2328" i="1"/>
  <c r="AG2329" i="1"/>
  <c r="AH2329" i="1"/>
  <c r="AG2330" i="1"/>
  <c r="AH2330" i="1"/>
  <c r="AG2331" i="1"/>
  <c r="AH2331" i="1"/>
  <c r="AG2332" i="1"/>
  <c r="AH2332" i="1"/>
  <c r="AG2333" i="1"/>
  <c r="AH2333" i="1"/>
  <c r="AG2334" i="1"/>
  <c r="AH2334" i="1"/>
  <c r="AG2335" i="1"/>
  <c r="AH2335" i="1"/>
  <c r="AG2336" i="1"/>
  <c r="AH2336" i="1"/>
  <c r="AG2337" i="1"/>
  <c r="AH2337" i="1"/>
  <c r="AG2338" i="1"/>
  <c r="AH2338" i="1"/>
  <c r="AG2339" i="1"/>
  <c r="AH2339" i="1"/>
  <c r="AG2340" i="1"/>
  <c r="AH2340" i="1"/>
  <c r="AG2341" i="1"/>
  <c r="AH2341" i="1"/>
  <c r="AG2342" i="1"/>
  <c r="AH2342" i="1"/>
  <c r="AG2343" i="1"/>
  <c r="AH2343" i="1"/>
  <c r="AG2344" i="1"/>
  <c r="AH2344" i="1"/>
  <c r="AG2345" i="1"/>
  <c r="AH2345" i="1"/>
  <c r="AG2346" i="1"/>
  <c r="AH2346" i="1"/>
  <c r="AG2347" i="1"/>
  <c r="AH2347" i="1"/>
  <c r="AG2348" i="1"/>
  <c r="AH2348" i="1"/>
  <c r="AG2349" i="1"/>
  <c r="AH2349" i="1"/>
  <c r="AG2350" i="1"/>
  <c r="AH2350" i="1"/>
  <c r="AG2351" i="1"/>
  <c r="AH2351" i="1"/>
  <c r="AG2352" i="1"/>
  <c r="AH2352" i="1"/>
  <c r="AG2353" i="1"/>
  <c r="AH2353" i="1"/>
  <c r="AG2354" i="1"/>
  <c r="AH2354" i="1"/>
  <c r="AG2355" i="1"/>
  <c r="AH2355" i="1"/>
  <c r="AG2356" i="1"/>
  <c r="AH2356" i="1"/>
  <c r="AG2357" i="1"/>
  <c r="AH2357" i="1"/>
  <c r="AG2358" i="1"/>
  <c r="AH2358" i="1"/>
  <c r="AG2359" i="1"/>
  <c r="AH2359" i="1"/>
  <c r="AG2360" i="1"/>
  <c r="AH2360" i="1"/>
  <c r="AG2361" i="1"/>
  <c r="AH2361" i="1"/>
  <c r="AG2362" i="1"/>
  <c r="AH2362" i="1"/>
  <c r="AG2363" i="1"/>
  <c r="AH2363" i="1"/>
  <c r="AG2364" i="1"/>
  <c r="AH2364" i="1"/>
  <c r="AG2365" i="1"/>
  <c r="AH2365" i="1"/>
  <c r="AG2366" i="1"/>
  <c r="AH2366" i="1"/>
  <c r="AG2367" i="1"/>
  <c r="AH2367" i="1"/>
  <c r="AG2368" i="1"/>
  <c r="AH2368" i="1"/>
  <c r="AG2369" i="1"/>
  <c r="AH2369" i="1"/>
  <c r="AG2370" i="1"/>
  <c r="AH2370" i="1"/>
  <c r="AG2371" i="1"/>
  <c r="AH2371" i="1"/>
  <c r="AG2372" i="1"/>
  <c r="AH2372" i="1"/>
  <c r="AG2373" i="1"/>
  <c r="AH2373" i="1"/>
  <c r="AG2374" i="1"/>
  <c r="AH2374" i="1"/>
  <c r="AG2375" i="1"/>
  <c r="AH2375" i="1"/>
  <c r="AG2376" i="1"/>
  <c r="AH2376" i="1"/>
  <c r="AG2377" i="1"/>
  <c r="AH2377" i="1"/>
  <c r="AG2378" i="1"/>
  <c r="AH2378" i="1"/>
  <c r="AG2379" i="1"/>
  <c r="AH2379" i="1"/>
  <c r="AG2380" i="1"/>
  <c r="AH2380" i="1"/>
  <c r="AG2381" i="1"/>
  <c r="AH2381" i="1"/>
  <c r="AG2382" i="1"/>
  <c r="AH2382" i="1"/>
  <c r="AG2383" i="1"/>
  <c r="AH2383" i="1"/>
  <c r="AG2384" i="1"/>
  <c r="AH2384" i="1"/>
  <c r="AG2385" i="1"/>
  <c r="AH2385" i="1"/>
  <c r="AG2386" i="1"/>
  <c r="AH2386" i="1"/>
  <c r="AG2387" i="1"/>
  <c r="AH2387" i="1"/>
  <c r="AG2388" i="1"/>
  <c r="AH2388" i="1"/>
  <c r="AG2389" i="1"/>
  <c r="AH2389" i="1"/>
  <c r="AG2390" i="1"/>
  <c r="AH2390" i="1"/>
  <c r="AG2391" i="1"/>
  <c r="AH2391" i="1"/>
  <c r="AG2392" i="1"/>
  <c r="AH2392" i="1"/>
  <c r="AG2393" i="1"/>
  <c r="AH2393" i="1"/>
  <c r="AG2394" i="1"/>
  <c r="AH2394" i="1"/>
  <c r="AG2395" i="1"/>
  <c r="AH2395" i="1"/>
  <c r="AG2396" i="1"/>
  <c r="AH2396" i="1"/>
  <c r="AG2397" i="1"/>
  <c r="AH2397" i="1"/>
  <c r="AG2398" i="1"/>
  <c r="AH2398" i="1"/>
  <c r="AG2399" i="1"/>
  <c r="AH2399" i="1"/>
  <c r="AG2400" i="1"/>
  <c r="AH2400" i="1"/>
  <c r="AG2401" i="1"/>
  <c r="AH2401" i="1"/>
  <c r="AG2402" i="1"/>
  <c r="AH2402" i="1"/>
  <c r="AG2403" i="1"/>
  <c r="AH2403" i="1"/>
  <c r="AG2404" i="1"/>
  <c r="AH2404" i="1"/>
  <c r="AG2405" i="1"/>
  <c r="AH2405" i="1"/>
  <c r="AG2406" i="1"/>
  <c r="AH2406" i="1"/>
  <c r="AG2407" i="1"/>
  <c r="AH2407" i="1"/>
  <c r="AG2408" i="1"/>
  <c r="AH2408" i="1"/>
  <c r="AG2409" i="1"/>
  <c r="AH2409" i="1"/>
  <c r="AG2410" i="1"/>
  <c r="AH2410" i="1"/>
  <c r="AG2411" i="1"/>
  <c r="AH2411" i="1"/>
  <c r="AG2412" i="1"/>
  <c r="AH2412" i="1"/>
  <c r="AG2413" i="1"/>
  <c r="AH2413" i="1"/>
  <c r="AG2414" i="1"/>
  <c r="AH2414" i="1"/>
  <c r="AG2415" i="1"/>
  <c r="AH2415" i="1"/>
  <c r="AG2416" i="1"/>
  <c r="AH2416" i="1"/>
  <c r="AG2417" i="1"/>
  <c r="AH2417" i="1"/>
  <c r="AG2418" i="1"/>
  <c r="AH2418" i="1"/>
  <c r="AG2419" i="1"/>
  <c r="AH2419" i="1"/>
  <c r="AG2420" i="1"/>
  <c r="AH2420" i="1"/>
  <c r="AG2421" i="1"/>
  <c r="AH2421" i="1"/>
  <c r="AG2422" i="1"/>
  <c r="AH2422" i="1"/>
  <c r="AG2423" i="1"/>
  <c r="AH2423" i="1"/>
  <c r="AG2424" i="1"/>
  <c r="AH2424" i="1"/>
  <c r="AG2425" i="1"/>
  <c r="AH2425" i="1"/>
  <c r="AG2426" i="1"/>
  <c r="AH2426" i="1"/>
  <c r="AG2427" i="1"/>
  <c r="AH2427" i="1"/>
  <c r="AG2428" i="1"/>
  <c r="AH2428" i="1"/>
  <c r="AG2429" i="1"/>
  <c r="AH2429" i="1"/>
  <c r="AG2430" i="1"/>
  <c r="AH2430" i="1"/>
  <c r="AG2431" i="1"/>
  <c r="AH2431" i="1"/>
  <c r="AG2432" i="1"/>
  <c r="AH2432" i="1"/>
  <c r="AG2433" i="1"/>
  <c r="AH2433" i="1"/>
  <c r="AG2434" i="1"/>
  <c r="AH2434" i="1"/>
  <c r="AG2435" i="1"/>
  <c r="AH2435" i="1"/>
  <c r="AG2436" i="1"/>
  <c r="AH2436" i="1"/>
  <c r="AG2437" i="1"/>
  <c r="AH2437" i="1"/>
  <c r="AG2438" i="1"/>
  <c r="AH2438" i="1"/>
  <c r="AG2439" i="1"/>
  <c r="AH2439" i="1"/>
  <c r="AG2440" i="1"/>
  <c r="AH2440" i="1"/>
  <c r="AG2441" i="1"/>
  <c r="AH2441" i="1"/>
  <c r="AG2442" i="1"/>
  <c r="AH2442" i="1"/>
  <c r="AG2443" i="1"/>
  <c r="AH2443" i="1"/>
  <c r="AG2444" i="1"/>
  <c r="AH2444" i="1"/>
  <c r="AG2445" i="1"/>
  <c r="AH2445" i="1"/>
  <c r="AG2446" i="1"/>
  <c r="AH2446" i="1"/>
  <c r="AG2447" i="1"/>
  <c r="AH2447" i="1"/>
  <c r="AG2448" i="1"/>
  <c r="AH2448" i="1"/>
  <c r="AG2449" i="1"/>
  <c r="AH2449" i="1"/>
  <c r="AG2450" i="1"/>
  <c r="AH2450" i="1"/>
  <c r="AG2451" i="1"/>
  <c r="AH2451" i="1"/>
  <c r="AG2452" i="1"/>
  <c r="AH2452" i="1"/>
  <c r="AG2453" i="1"/>
  <c r="AH2453" i="1"/>
  <c r="AG2454" i="1"/>
  <c r="AH2454" i="1"/>
  <c r="AG2455" i="1"/>
  <c r="AH2455" i="1"/>
  <c r="AG2456" i="1"/>
  <c r="AH2456" i="1"/>
  <c r="AG2457" i="1"/>
  <c r="AH2457" i="1"/>
  <c r="AG2458" i="1"/>
  <c r="AH2458" i="1"/>
  <c r="AG2459" i="1"/>
  <c r="AH2459" i="1"/>
  <c r="AG2460" i="1"/>
  <c r="AH2460" i="1"/>
  <c r="AG2461" i="1"/>
  <c r="AH2461" i="1"/>
  <c r="AG2462" i="1"/>
  <c r="AH2462" i="1"/>
  <c r="AG2463" i="1"/>
  <c r="AH2463" i="1"/>
  <c r="AG2464" i="1"/>
  <c r="AH2464" i="1"/>
  <c r="AG2465" i="1"/>
  <c r="AH2465" i="1"/>
  <c r="AG2466" i="1"/>
  <c r="AH2466" i="1"/>
  <c r="AG2467" i="1"/>
  <c r="AH2467" i="1"/>
  <c r="AG2468" i="1"/>
  <c r="AH2468" i="1"/>
  <c r="AG2469" i="1"/>
  <c r="AH2469" i="1"/>
  <c r="AG2470" i="1"/>
  <c r="AH2470" i="1"/>
  <c r="AG2471" i="1"/>
  <c r="AH2471" i="1"/>
  <c r="AG2472" i="1"/>
  <c r="AH2472" i="1"/>
  <c r="AG2473" i="1"/>
  <c r="AH2473" i="1"/>
  <c r="AG2474" i="1"/>
  <c r="AH2474" i="1"/>
  <c r="AG2475" i="1"/>
  <c r="AH2475" i="1"/>
  <c r="AG2476" i="1"/>
  <c r="AH2476" i="1"/>
  <c r="AG2477" i="1"/>
  <c r="AH2477" i="1"/>
  <c r="AG2478" i="1"/>
  <c r="AH2478" i="1"/>
  <c r="AG2479" i="1"/>
  <c r="AH2479" i="1"/>
  <c r="AG2480" i="1"/>
  <c r="AH2480" i="1"/>
  <c r="AG2481" i="1"/>
  <c r="AH2481" i="1"/>
  <c r="AG2482" i="1"/>
  <c r="AH2482" i="1"/>
  <c r="AG2483" i="1"/>
  <c r="AH2483" i="1"/>
  <c r="AG2484" i="1"/>
  <c r="AH2484" i="1"/>
  <c r="AG2485" i="1"/>
  <c r="AH2485" i="1"/>
  <c r="AG2486" i="1"/>
  <c r="AH2486" i="1"/>
  <c r="AG2487" i="1"/>
  <c r="AH2487" i="1"/>
  <c r="AG2488" i="1"/>
  <c r="AH2488" i="1"/>
  <c r="AG2489" i="1"/>
  <c r="AH2489" i="1"/>
  <c r="AG2490" i="1"/>
  <c r="AH2490" i="1"/>
  <c r="AG2491" i="1"/>
  <c r="AH2491" i="1"/>
  <c r="AG2492" i="1"/>
  <c r="AH2492" i="1"/>
  <c r="AG2493" i="1"/>
  <c r="AH2493" i="1"/>
  <c r="AG2494" i="1"/>
  <c r="AH2494" i="1"/>
  <c r="AG2495" i="1"/>
  <c r="AH2495" i="1"/>
  <c r="AG2496" i="1"/>
  <c r="AH2496" i="1"/>
  <c r="AG2497" i="1"/>
  <c r="AH2497" i="1"/>
  <c r="AG2498" i="1"/>
  <c r="AH2498" i="1"/>
  <c r="AG2499" i="1"/>
  <c r="AH2499" i="1"/>
  <c r="AG2500" i="1"/>
  <c r="AH2500" i="1"/>
  <c r="AG2501" i="1"/>
  <c r="AH2501" i="1"/>
  <c r="AG2502" i="1"/>
  <c r="AH2502" i="1"/>
  <c r="AG2503" i="1"/>
  <c r="AH2503" i="1"/>
  <c r="AG2504" i="1"/>
  <c r="AH2504" i="1"/>
  <c r="AG2505" i="1"/>
  <c r="AH2505" i="1"/>
  <c r="AG2506" i="1"/>
  <c r="AH2506" i="1"/>
  <c r="AG2507" i="1"/>
  <c r="AH2507" i="1"/>
  <c r="AG2508" i="1"/>
  <c r="AH2508" i="1"/>
  <c r="AG2509" i="1"/>
  <c r="AH2509" i="1"/>
  <c r="AG2510" i="1"/>
  <c r="AH2510" i="1"/>
  <c r="AG2511" i="1"/>
  <c r="AH2511" i="1"/>
  <c r="AG2512" i="1"/>
  <c r="AH2512" i="1"/>
  <c r="AG2513" i="1"/>
  <c r="AH2513" i="1"/>
  <c r="AG2514" i="1"/>
  <c r="AH2514" i="1"/>
  <c r="AG2515" i="1"/>
  <c r="AH2515" i="1"/>
  <c r="AG2516" i="1"/>
  <c r="AH2516" i="1"/>
  <c r="AG2517" i="1"/>
  <c r="AH2517" i="1"/>
  <c r="AG2518" i="1"/>
  <c r="AH2518" i="1"/>
  <c r="AG2519" i="1"/>
  <c r="AH2519" i="1"/>
  <c r="AG2520" i="1"/>
  <c r="AH2520" i="1"/>
  <c r="AG2521" i="1"/>
  <c r="AH2521" i="1"/>
  <c r="AG2522" i="1"/>
  <c r="AH2522" i="1"/>
  <c r="AG2523" i="1"/>
  <c r="AH2523" i="1"/>
  <c r="AG2524" i="1"/>
  <c r="AH2524" i="1"/>
  <c r="AG2525" i="1"/>
  <c r="AH2525" i="1"/>
  <c r="AG2526" i="1"/>
  <c r="AH2526" i="1"/>
  <c r="AG2527" i="1"/>
  <c r="AH2527" i="1"/>
  <c r="AG2528" i="1"/>
  <c r="AH2528" i="1"/>
  <c r="AG2529" i="1"/>
  <c r="AH2529" i="1"/>
  <c r="AG2530" i="1"/>
  <c r="AH2530" i="1"/>
  <c r="AG2531" i="1"/>
  <c r="AH2531" i="1"/>
  <c r="AG2532" i="1"/>
  <c r="AH2532" i="1"/>
  <c r="AG2533" i="1"/>
  <c r="AH2533" i="1"/>
  <c r="AG2534" i="1"/>
  <c r="AH2534" i="1"/>
  <c r="AG2535" i="1"/>
  <c r="AH2535" i="1"/>
  <c r="AG2536" i="1"/>
  <c r="AH2536" i="1"/>
  <c r="AG2537" i="1"/>
  <c r="AH2537" i="1"/>
  <c r="AG2538" i="1"/>
  <c r="AH2538" i="1"/>
  <c r="AG2539" i="1"/>
  <c r="AH2539" i="1"/>
  <c r="AG2540" i="1"/>
  <c r="AH2540" i="1"/>
  <c r="AG2541" i="1"/>
  <c r="AH2541" i="1"/>
  <c r="AG2542" i="1"/>
  <c r="AH2542" i="1"/>
  <c r="AG2543" i="1"/>
  <c r="AH2543" i="1"/>
  <c r="AG2544" i="1"/>
  <c r="AH2544" i="1"/>
  <c r="AG2545" i="1"/>
  <c r="AH2545" i="1"/>
  <c r="AG2546" i="1"/>
  <c r="AH2546" i="1"/>
  <c r="AG2547" i="1"/>
  <c r="AH2547" i="1"/>
  <c r="AG2548" i="1"/>
  <c r="AH2548" i="1"/>
  <c r="AG2549" i="1"/>
  <c r="AH2549" i="1"/>
  <c r="AG2550" i="1"/>
  <c r="AH2550" i="1"/>
  <c r="AG2551" i="1"/>
  <c r="AH2551" i="1"/>
  <c r="AG2552" i="1"/>
  <c r="AH2552" i="1"/>
  <c r="AG2553" i="1"/>
  <c r="AH2553" i="1"/>
  <c r="AG2554" i="1"/>
  <c r="AH2554" i="1"/>
  <c r="AG2555" i="1"/>
  <c r="AH2555" i="1"/>
  <c r="AG2556" i="1"/>
  <c r="AH2556" i="1"/>
  <c r="AG2557" i="1"/>
  <c r="AH2557" i="1"/>
  <c r="AG2558" i="1"/>
  <c r="AH2558" i="1"/>
  <c r="AG2559" i="1"/>
  <c r="AH2559" i="1"/>
  <c r="AG2560" i="1"/>
  <c r="AH2560" i="1"/>
  <c r="AG2561" i="1"/>
  <c r="AH2561" i="1"/>
  <c r="AG2562" i="1"/>
  <c r="AH2562" i="1"/>
  <c r="AG2563" i="1"/>
  <c r="AH2563" i="1"/>
  <c r="AG2564" i="1"/>
  <c r="AH2564" i="1"/>
  <c r="AG2565" i="1"/>
  <c r="AH2565" i="1"/>
  <c r="AG2566" i="1"/>
  <c r="AH2566" i="1"/>
  <c r="AG2567" i="1"/>
  <c r="AH2567" i="1"/>
  <c r="AG2568" i="1"/>
  <c r="AH2568" i="1"/>
  <c r="AG2569" i="1"/>
  <c r="AH2569" i="1"/>
  <c r="AG2570" i="1"/>
  <c r="AH2570" i="1"/>
  <c r="AG2571" i="1"/>
  <c r="AH2571" i="1"/>
  <c r="AG2572" i="1"/>
  <c r="AH2572" i="1"/>
  <c r="AG2573" i="1"/>
  <c r="AH2573" i="1"/>
  <c r="AG2574" i="1"/>
  <c r="AH2574" i="1"/>
  <c r="AG2575" i="1"/>
  <c r="AH2575" i="1"/>
  <c r="AG2576" i="1"/>
  <c r="AH2576" i="1"/>
  <c r="AG2577" i="1"/>
  <c r="AH2577" i="1"/>
  <c r="AG2578" i="1"/>
  <c r="AH2578" i="1"/>
  <c r="AG2579" i="1"/>
  <c r="AH2579" i="1"/>
  <c r="AG2580" i="1"/>
  <c r="AH2580" i="1"/>
  <c r="AG2581" i="1"/>
  <c r="AH2581" i="1"/>
  <c r="AG2582" i="1"/>
  <c r="AH2582" i="1"/>
  <c r="AG2583" i="1"/>
  <c r="AH2583" i="1"/>
  <c r="AG2584" i="1"/>
  <c r="AH2584" i="1"/>
  <c r="AG2585" i="1"/>
  <c r="AH2585" i="1"/>
  <c r="AG2586" i="1"/>
  <c r="AH2586" i="1"/>
  <c r="AG2587" i="1"/>
  <c r="AH2587" i="1"/>
  <c r="AG2588" i="1"/>
  <c r="AH2588" i="1"/>
  <c r="AG2589" i="1"/>
  <c r="AH2589" i="1"/>
  <c r="AG2590" i="1"/>
  <c r="AH2590" i="1"/>
  <c r="AG2591" i="1"/>
  <c r="AH2591" i="1"/>
  <c r="AG2592" i="1"/>
  <c r="AH2592" i="1"/>
  <c r="AG2593" i="1"/>
  <c r="AH2593" i="1"/>
  <c r="AG2594" i="1"/>
  <c r="AH2594" i="1"/>
  <c r="AG2595" i="1"/>
  <c r="AH2595" i="1"/>
  <c r="AG2596" i="1"/>
  <c r="AH2596" i="1"/>
  <c r="AG2597" i="1"/>
  <c r="AH2597" i="1"/>
  <c r="AG2598" i="1"/>
  <c r="AH2598" i="1"/>
  <c r="AG2599" i="1"/>
  <c r="AH2599" i="1"/>
  <c r="AG2600" i="1"/>
  <c r="AH2600" i="1"/>
  <c r="AG2601" i="1"/>
  <c r="AH2601" i="1"/>
  <c r="AG2602" i="1"/>
  <c r="AH2602" i="1"/>
  <c r="AG2603" i="1"/>
  <c r="AH2603" i="1"/>
  <c r="AG2604" i="1"/>
  <c r="AH2604" i="1"/>
  <c r="AG2605" i="1"/>
  <c r="AH2605" i="1"/>
  <c r="AG2606" i="1"/>
  <c r="AH2606" i="1"/>
  <c r="AG2607" i="1"/>
  <c r="AH2607" i="1"/>
  <c r="AG2608" i="1"/>
  <c r="AH2608" i="1"/>
  <c r="AG2609" i="1"/>
  <c r="AH2609" i="1"/>
  <c r="AG2610" i="1"/>
  <c r="AH2610" i="1"/>
  <c r="AG2611" i="1"/>
  <c r="AH2611" i="1"/>
  <c r="AG2612" i="1"/>
  <c r="AH2612" i="1"/>
  <c r="AG2613" i="1"/>
  <c r="AH2613" i="1"/>
  <c r="AG2614" i="1"/>
  <c r="AH2614" i="1"/>
  <c r="AG2615" i="1"/>
  <c r="AH2615" i="1"/>
  <c r="AG2616" i="1"/>
  <c r="AH2616" i="1"/>
  <c r="AG2617" i="1"/>
  <c r="AH2617" i="1"/>
  <c r="AG2618" i="1"/>
  <c r="AH2618" i="1"/>
  <c r="AG2619" i="1"/>
  <c r="AH2619" i="1"/>
  <c r="AG2620" i="1"/>
  <c r="AH2620" i="1"/>
  <c r="AG2621" i="1"/>
  <c r="AH2621" i="1"/>
  <c r="AG2622" i="1"/>
  <c r="AH2622" i="1"/>
  <c r="AG2623" i="1"/>
  <c r="AH2623" i="1"/>
  <c r="AG2624" i="1"/>
  <c r="AH2624" i="1"/>
  <c r="AG2625" i="1"/>
  <c r="AH2625" i="1"/>
  <c r="AG2626" i="1"/>
  <c r="AH2626" i="1"/>
  <c r="AG2627" i="1"/>
  <c r="AH2627" i="1"/>
  <c r="AG2628" i="1"/>
  <c r="AH2628" i="1"/>
  <c r="AG2629" i="1"/>
  <c r="AH2629" i="1"/>
  <c r="AG2630" i="1"/>
  <c r="AH2630" i="1"/>
  <c r="AG2631" i="1"/>
  <c r="AH2631" i="1"/>
  <c r="AG2632" i="1"/>
  <c r="AH2632" i="1"/>
  <c r="AG2633" i="1"/>
  <c r="AH2633" i="1"/>
  <c r="AG2634" i="1"/>
  <c r="AH2634" i="1"/>
  <c r="AG2635" i="1"/>
  <c r="AH2635" i="1"/>
  <c r="AG2636" i="1"/>
  <c r="AH2636" i="1"/>
  <c r="AG2637" i="1"/>
  <c r="AH2637" i="1"/>
  <c r="AG2638" i="1"/>
  <c r="AH2638" i="1"/>
  <c r="AG2639" i="1"/>
  <c r="AH2639" i="1"/>
  <c r="AG2640" i="1"/>
  <c r="AH2640" i="1"/>
  <c r="AG2641" i="1"/>
  <c r="AH2641" i="1"/>
  <c r="AG2642" i="1"/>
  <c r="AH2642" i="1"/>
  <c r="AG2643" i="1"/>
  <c r="AH2643" i="1"/>
  <c r="AG2644" i="1"/>
  <c r="AH2644" i="1"/>
  <c r="AG2645" i="1"/>
  <c r="AH2645" i="1"/>
  <c r="AG2646" i="1"/>
  <c r="AH2646" i="1"/>
  <c r="AG2647" i="1"/>
  <c r="AH2647" i="1"/>
  <c r="AG2648" i="1"/>
  <c r="AH2648" i="1"/>
  <c r="AG2649" i="1"/>
  <c r="AH2649" i="1"/>
  <c r="AG2650" i="1"/>
  <c r="AH2650" i="1"/>
  <c r="AG2651" i="1"/>
  <c r="AH2651" i="1"/>
  <c r="AG2652" i="1"/>
  <c r="AH2652" i="1"/>
  <c r="AG2653" i="1"/>
  <c r="AH2653" i="1"/>
  <c r="AG2654" i="1"/>
  <c r="AH2654" i="1"/>
  <c r="AG2655" i="1"/>
  <c r="AH2655" i="1"/>
  <c r="AG2656" i="1"/>
  <c r="AH2656" i="1"/>
  <c r="AG2657" i="1"/>
  <c r="AH2657" i="1"/>
  <c r="AG2658" i="1"/>
  <c r="AH2658" i="1"/>
  <c r="AG2659" i="1"/>
  <c r="AH2659" i="1"/>
  <c r="AG2660" i="1"/>
  <c r="AH2660" i="1"/>
  <c r="AG2661" i="1"/>
  <c r="AH2661" i="1"/>
  <c r="AG2662" i="1"/>
  <c r="AH2662" i="1"/>
  <c r="AG2663" i="1"/>
  <c r="AH2663" i="1"/>
  <c r="AG2664" i="1"/>
  <c r="AH2664" i="1"/>
  <c r="AG2665" i="1"/>
  <c r="AH2665" i="1"/>
  <c r="AG2666" i="1"/>
  <c r="AH2666" i="1"/>
  <c r="AG2667" i="1"/>
  <c r="AH2667" i="1"/>
  <c r="AG2668" i="1"/>
  <c r="AH2668" i="1"/>
  <c r="AG2669" i="1"/>
  <c r="AH2669" i="1"/>
  <c r="AG2670" i="1"/>
  <c r="AH2670" i="1"/>
  <c r="AG2671" i="1"/>
  <c r="AH2671" i="1"/>
  <c r="AG2672" i="1"/>
  <c r="AH2672" i="1"/>
  <c r="AG2673" i="1"/>
  <c r="AH2673" i="1"/>
  <c r="AG2674" i="1"/>
  <c r="AH2674" i="1"/>
  <c r="AG2675" i="1"/>
  <c r="AH2675" i="1"/>
  <c r="AG2676" i="1"/>
  <c r="AH2676" i="1"/>
  <c r="AG2677" i="1"/>
  <c r="AH2677" i="1"/>
  <c r="AG2678" i="1"/>
  <c r="AH2678" i="1"/>
  <c r="AG2679" i="1"/>
  <c r="AH2679" i="1"/>
  <c r="AG2680" i="1"/>
  <c r="AH2680" i="1"/>
  <c r="AG2681" i="1"/>
  <c r="AH2681" i="1"/>
  <c r="AG2682" i="1"/>
  <c r="AH2682" i="1"/>
  <c r="AG2683" i="1"/>
  <c r="AH2683" i="1"/>
  <c r="AG2684" i="1"/>
  <c r="AH2684" i="1"/>
  <c r="AG2685" i="1"/>
  <c r="AH2685" i="1"/>
  <c r="AG2686" i="1"/>
  <c r="AH2686" i="1"/>
  <c r="AG2687" i="1"/>
  <c r="AH2687" i="1"/>
  <c r="AG2688" i="1"/>
  <c r="AH2688" i="1"/>
  <c r="AG2689" i="1"/>
  <c r="AH2689" i="1"/>
  <c r="AG2690" i="1"/>
  <c r="AH2690" i="1"/>
  <c r="AG2691" i="1"/>
  <c r="AH2691" i="1"/>
  <c r="AG2692" i="1"/>
  <c r="AH2692" i="1"/>
  <c r="AG2693" i="1"/>
  <c r="AH2693" i="1"/>
  <c r="AG2694" i="1"/>
  <c r="AH2694" i="1"/>
  <c r="AG2695" i="1"/>
  <c r="AH2695" i="1"/>
  <c r="AG2696" i="1"/>
  <c r="AH2696" i="1"/>
  <c r="AG2697" i="1"/>
  <c r="AH2697" i="1"/>
  <c r="AG2698" i="1"/>
  <c r="AH2698" i="1"/>
  <c r="AG2699" i="1"/>
  <c r="AH2699" i="1"/>
  <c r="AG2700" i="1"/>
  <c r="AH2700" i="1"/>
  <c r="AG2701" i="1"/>
  <c r="AH2701" i="1"/>
  <c r="AG2702" i="1"/>
  <c r="AH2702" i="1"/>
  <c r="AG2703" i="1"/>
  <c r="AH2703" i="1"/>
  <c r="AG2704" i="1"/>
  <c r="AH2704" i="1"/>
  <c r="AG2705" i="1"/>
  <c r="AH2705" i="1"/>
  <c r="AG2706" i="1"/>
  <c r="AH2706" i="1"/>
  <c r="AG2707" i="1"/>
  <c r="AH2707" i="1"/>
  <c r="AG2708" i="1"/>
  <c r="AH2708" i="1"/>
  <c r="AG2709" i="1"/>
  <c r="AH2709" i="1"/>
  <c r="AG2710" i="1"/>
  <c r="AH2710" i="1"/>
  <c r="AG2711" i="1"/>
  <c r="AH2711" i="1"/>
  <c r="AG2712" i="1"/>
  <c r="AH2712" i="1"/>
  <c r="AG2713" i="1"/>
  <c r="AH2713" i="1"/>
  <c r="AG2714" i="1"/>
  <c r="AH2714" i="1"/>
  <c r="AG2715" i="1"/>
  <c r="AH2715" i="1"/>
  <c r="AG2716" i="1"/>
  <c r="AH2716" i="1"/>
  <c r="AG2717" i="1"/>
  <c r="AH2717" i="1"/>
  <c r="AG2718" i="1"/>
  <c r="AH2718" i="1"/>
  <c r="AG2719" i="1"/>
  <c r="AH2719" i="1"/>
  <c r="AG2720" i="1"/>
  <c r="AH2720" i="1"/>
  <c r="AG2721" i="1"/>
  <c r="AH2721" i="1"/>
  <c r="AG2722" i="1"/>
  <c r="AH2722" i="1"/>
  <c r="AG2723" i="1"/>
  <c r="AH2723" i="1"/>
  <c r="AG2724" i="1"/>
  <c r="AH2724" i="1"/>
  <c r="AG2725" i="1"/>
  <c r="AH2725" i="1"/>
  <c r="AG2726" i="1"/>
  <c r="AH2726" i="1"/>
  <c r="AG2727" i="1"/>
  <c r="AH2727" i="1"/>
  <c r="AG2728" i="1"/>
  <c r="AH2728" i="1"/>
  <c r="AG2729" i="1"/>
  <c r="AH2729" i="1"/>
  <c r="AG2730" i="1"/>
  <c r="AH2730" i="1"/>
  <c r="AG2731" i="1"/>
  <c r="AH2731" i="1"/>
  <c r="AG2732" i="1"/>
  <c r="AH2732" i="1"/>
  <c r="AG2733" i="1"/>
  <c r="AH2733" i="1"/>
  <c r="AG2734" i="1"/>
  <c r="AH2734" i="1"/>
  <c r="AG2735" i="1"/>
  <c r="AH2735" i="1"/>
  <c r="AG2736" i="1"/>
  <c r="AH2736" i="1"/>
  <c r="AG2737" i="1"/>
  <c r="AH2737" i="1"/>
  <c r="AG2738" i="1"/>
  <c r="AH2738" i="1"/>
  <c r="AG2739" i="1"/>
  <c r="AH2739" i="1"/>
  <c r="AG2740" i="1"/>
  <c r="AH2740" i="1"/>
  <c r="AG2741" i="1"/>
  <c r="AH2741" i="1"/>
  <c r="AG2742" i="1"/>
  <c r="AH2742" i="1"/>
  <c r="AG2743" i="1"/>
  <c r="AH2743" i="1"/>
  <c r="AG2744" i="1"/>
  <c r="AH2744" i="1"/>
  <c r="AG2745" i="1"/>
  <c r="AH2745" i="1"/>
  <c r="AG2746" i="1"/>
  <c r="AH2746" i="1"/>
  <c r="AG2747" i="1"/>
  <c r="AH2747" i="1"/>
  <c r="AG2748" i="1"/>
  <c r="AH2748" i="1"/>
  <c r="AG2749" i="1"/>
  <c r="AH2749" i="1"/>
  <c r="AG2750" i="1"/>
  <c r="AH2750" i="1"/>
  <c r="AG2751" i="1"/>
  <c r="AH2751" i="1"/>
  <c r="AG2752" i="1"/>
  <c r="AH2752" i="1"/>
  <c r="AG2753" i="1"/>
  <c r="AH2753" i="1"/>
  <c r="AG2754" i="1"/>
  <c r="AH2754" i="1"/>
  <c r="AG2755" i="1"/>
  <c r="AH2755" i="1"/>
  <c r="AG2756" i="1"/>
  <c r="AH2756" i="1"/>
  <c r="AG2757" i="1"/>
  <c r="AH2757" i="1"/>
  <c r="AG2758" i="1"/>
  <c r="AH2758" i="1"/>
  <c r="AG2759" i="1"/>
  <c r="AH2759" i="1"/>
  <c r="AG2760" i="1"/>
  <c r="AH2760" i="1"/>
  <c r="AG2761" i="1"/>
  <c r="AH2761" i="1"/>
  <c r="AG2762" i="1"/>
  <c r="AH2762" i="1"/>
  <c r="AG2763" i="1"/>
  <c r="AH2763" i="1"/>
  <c r="AG2764" i="1"/>
  <c r="AH2764" i="1"/>
  <c r="AG2765" i="1"/>
  <c r="AH2765" i="1"/>
  <c r="AG2766" i="1"/>
  <c r="AH2766" i="1"/>
  <c r="AG2767" i="1"/>
  <c r="AH2767" i="1"/>
  <c r="AG2768" i="1"/>
  <c r="AH2768" i="1"/>
  <c r="AG2769" i="1"/>
  <c r="AH2769" i="1"/>
  <c r="AG2770" i="1"/>
  <c r="AH2770" i="1"/>
  <c r="AG2771" i="1"/>
  <c r="AH2771" i="1"/>
  <c r="AG2772" i="1"/>
  <c r="AH2772" i="1"/>
  <c r="AG2773" i="1"/>
  <c r="AH2773" i="1"/>
  <c r="AG2774" i="1"/>
  <c r="AH2774" i="1"/>
  <c r="AG2775" i="1"/>
  <c r="AH2775" i="1"/>
  <c r="AG2776" i="1"/>
  <c r="AH2776" i="1"/>
  <c r="AG2777" i="1"/>
  <c r="AH2777" i="1"/>
  <c r="AG2778" i="1"/>
  <c r="AH2778" i="1"/>
  <c r="AG2779" i="1"/>
  <c r="AH2779" i="1"/>
  <c r="AG2780" i="1"/>
  <c r="AH2780" i="1"/>
  <c r="AG2781" i="1"/>
  <c r="AH2781" i="1"/>
  <c r="AG2782" i="1"/>
  <c r="AH2782" i="1"/>
  <c r="AG2783" i="1"/>
  <c r="AH2783" i="1"/>
  <c r="AG2784" i="1"/>
  <c r="AH2784" i="1"/>
  <c r="AG2785" i="1"/>
  <c r="AH2785" i="1"/>
  <c r="AG2786" i="1"/>
  <c r="AH2786" i="1"/>
  <c r="AG2787" i="1"/>
  <c r="AH2787" i="1"/>
  <c r="AG2788" i="1"/>
  <c r="AH2788" i="1"/>
  <c r="AG2789" i="1"/>
  <c r="AH2789" i="1"/>
  <c r="AG2790" i="1"/>
  <c r="AH2790" i="1"/>
  <c r="AG2791" i="1"/>
  <c r="AH2791" i="1"/>
  <c r="AG2792" i="1"/>
  <c r="AH2792" i="1"/>
  <c r="AG2793" i="1"/>
  <c r="AH2793" i="1"/>
  <c r="AG2794" i="1"/>
  <c r="AH2794" i="1"/>
  <c r="AG2795" i="1"/>
  <c r="AH2795" i="1"/>
  <c r="AG2796" i="1"/>
  <c r="AH2796" i="1"/>
  <c r="AG2797" i="1"/>
  <c r="AH2797" i="1"/>
  <c r="AG2798" i="1"/>
  <c r="AH2798" i="1"/>
  <c r="AG2799" i="1"/>
  <c r="AH2799" i="1"/>
  <c r="AG2800" i="1"/>
  <c r="AH2800" i="1"/>
  <c r="AG2801" i="1"/>
  <c r="AH2801" i="1"/>
  <c r="AG2802" i="1"/>
  <c r="AH2802" i="1"/>
  <c r="AG2803" i="1"/>
  <c r="AH2803" i="1"/>
  <c r="AG2804" i="1"/>
  <c r="AH2804" i="1"/>
  <c r="AG2805" i="1"/>
  <c r="AH2805" i="1"/>
  <c r="AG2806" i="1"/>
  <c r="AH2806" i="1"/>
  <c r="AG2807" i="1"/>
  <c r="AH2807" i="1"/>
  <c r="AG2808" i="1"/>
  <c r="AH2808" i="1"/>
  <c r="AG2809" i="1"/>
  <c r="AH2809" i="1"/>
  <c r="AG2810" i="1"/>
  <c r="AH2810" i="1"/>
  <c r="AG2811" i="1"/>
  <c r="AH2811" i="1"/>
  <c r="AG2812" i="1"/>
  <c r="AH2812" i="1"/>
  <c r="AG2813" i="1"/>
  <c r="AH2813" i="1"/>
  <c r="AG2814" i="1"/>
  <c r="AH2814" i="1"/>
  <c r="AG2815" i="1"/>
  <c r="AH2815" i="1"/>
  <c r="AG2816" i="1"/>
  <c r="AH2816" i="1"/>
  <c r="AG2817" i="1"/>
  <c r="AH2817" i="1"/>
  <c r="AG2818" i="1"/>
  <c r="AH2818" i="1"/>
  <c r="AG2819" i="1"/>
  <c r="AH2819" i="1"/>
  <c r="AG2820" i="1"/>
  <c r="AH2820" i="1"/>
  <c r="AG2821" i="1"/>
  <c r="AH2821" i="1"/>
  <c r="AG2822" i="1"/>
  <c r="AH2822" i="1"/>
  <c r="AG2823" i="1"/>
  <c r="AH2823" i="1"/>
  <c r="AG2824" i="1"/>
  <c r="AH2824" i="1"/>
  <c r="AG2825" i="1"/>
  <c r="AH2825" i="1"/>
  <c r="AG2826" i="1"/>
  <c r="AH2826" i="1"/>
  <c r="AG2827" i="1"/>
  <c r="AH2827" i="1"/>
  <c r="AG2828" i="1"/>
  <c r="AH2828" i="1"/>
  <c r="AG2829" i="1"/>
  <c r="AH2829" i="1"/>
  <c r="AG2830" i="1"/>
  <c r="AH2830" i="1"/>
  <c r="AG2831" i="1"/>
  <c r="AH2831" i="1"/>
  <c r="AG2832" i="1"/>
  <c r="AH2832" i="1"/>
  <c r="AG2833" i="1"/>
  <c r="AH2833" i="1"/>
  <c r="AG2834" i="1"/>
  <c r="AH2834" i="1"/>
  <c r="AG2835" i="1"/>
  <c r="AH2835" i="1"/>
  <c r="AG2836" i="1"/>
  <c r="AH2836" i="1"/>
  <c r="AG2837" i="1"/>
  <c r="AH2837" i="1"/>
  <c r="AG2838" i="1"/>
  <c r="AH2838" i="1"/>
  <c r="AG2839" i="1"/>
  <c r="AH2839" i="1"/>
  <c r="AG2840" i="1"/>
  <c r="AH2840" i="1"/>
  <c r="AG2841" i="1"/>
  <c r="AH2841" i="1"/>
  <c r="AG2842" i="1"/>
  <c r="AH2842" i="1"/>
  <c r="AG2843" i="1"/>
  <c r="AH2843" i="1"/>
  <c r="AG2844" i="1"/>
  <c r="AH2844" i="1"/>
  <c r="AG2845" i="1"/>
  <c r="AH2845" i="1"/>
  <c r="AG2846" i="1"/>
  <c r="AH2846" i="1"/>
  <c r="AG2847" i="1"/>
  <c r="AH2847" i="1"/>
  <c r="AG2848" i="1"/>
  <c r="AH2848" i="1"/>
  <c r="AG2849" i="1"/>
  <c r="AH2849" i="1"/>
  <c r="AG2850" i="1"/>
  <c r="AH2850" i="1"/>
  <c r="AG2851" i="1"/>
  <c r="AH2851" i="1"/>
  <c r="AG2852" i="1"/>
  <c r="AH2852" i="1"/>
  <c r="AG2853" i="1"/>
  <c r="AH2853" i="1"/>
  <c r="AG2854" i="1"/>
  <c r="AH2854" i="1"/>
  <c r="AG2855" i="1"/>
  <c r="AH2855" i="1"/>
  <c r="AG2856" i="1"/>
  <c r="AH2856" i="1"/>
  <c r="AG2857" i="1"/>
  <c r="AH2857" i="1"/>
  <c r="AG2858" i="1"/>
  <c r="AH2858" i="1"/>
  <c r="AG2859" i="1"/>
  <c r="AH2859" i="1"/>
  <c r="AG2860" i="1"/>
  <c r="AH2860" i="1"/>
  <c r="AG2861" i="1"/>
  <c r="AH2861" i="1"/>
  <c r="AG2862" i="1"/>
  <c r="AH2862" i="1"/>
  <c r="AG2863" i="1"/>
  <c r="AH2863" i="1"/>
  <c r="AG2864" i="1"/>
  <c r="AH2864" i="1"/>
  <c r="AG2865" i="1"/>
  <c r="AH2865" i="1"/>
  <c r="AG2866" i="1"/>
  <c r="AH2866" i="1"/>
  <c r="AG2867" i="1"/>
  <c r="AH2867" i="1"/>
  <c r="AG2868" i="1"/>
  <c r="AH2868" i="1"/>
  <c r="AG2869" i="1"/>
  <c r="AH2869" i="1"/>
  <c r="AG2870" i="1"/>
  <c r="AH2870" i="1"/>
  <c r="AG2871" i="1"/>
  <c r="AH2871" i="1"/>
  <c r="AG2872" i="1"/>
  <c r="AH2872" i="1"/>
  <c r="AG2873" i="1"/>
  <c r="AH2873" i="1"/>
  <c r="AG2874" i="1"/>
  <c r="AH2874" i="1"/>
  <c r="AG2875" i="1"/>
  <c r="AH2875" i="1"/>
  <c r="AG2876" i="1"/>
  <c r="AH2876" i="1"/>
  <c r="AG2877" i="1"/>
  <c r="AH2877" i="1"/>
  <c r="AG2878" i="1"/>
  <c r="AH2878" i="1"/>
  <c r="AG2879" i="1"/>
  <c r="AH2879" i="1"/>
  <c r="AG2880" i="1"/>
  <c r="AH2880" i="1"/>
  <c r="AG2881" i="1"/>
  <c r="AH2881" i="1"/>
  <c r="AG2882" i="1"/>
  <c r="AH2882" i="1"/>
  <c r="AG2883" i="1"/>
  <c r="AH2883" i="1"/>
  <c r="AG2884" i="1"/>
  <c r="AH2884" i="1"/>
  <c r="AG2885" i="1"/>
  <c r="AH2885" i="1"/>
  <c r="AG2886" i="1"/>
  <c r="AH2886" i="1"/>
  <c r="AG2887" i="1"/>
  <c r="AH2887" i="1"/>
  <c r="AG2888" i="1"/>
  <c r="AH2888" i="1"/>
  <c r="AG2889" i="1"/>
  <c r="AH2889" i="1"/>
  <c r="AG2890" i="1"/>
  <c r="AH2890" i="1"/>
  <c r="AG2891" i="1"/>
  <c r="AH2891" i="1"/>
  <c r="AG2892" i="1"/>
  <c r="AH2892" i="1"/>
  <c r="AG2893" i="1"/>
  <c r="AH2893" i="1"/>
  <c r="AG2894" i="1"/>
  <c r="AH2894" i="1"/>
  <c r="AG2895" i="1"/>
  <c r="AH2895" i="1"/>
  <c r="AG2896" i="1"/>
  <c r="AH2896" i="1"/>
  <c r="AG2897" i="1"/>
  <c r="AH2897" i="1"/>
  <c r="AG2898" i="1"/>
  <c r="AH2898" i="1"/>
  <c r="AG2899" i="1"/>
  <c r="AH2899" i="1"/>
  <c r="AG2900" i="1"/>
  <c r="AH2900" i="1"/>
  <c r="AG2901" i="1"/>
  <c r="AH2901" i="1"/>
  <c r="AG2902" i="1"/>
  <c r="AH2902" i="1"/>
  <c r="AG2903" i="1"/>
  <c r="AH2903" i="1"/>
  <c r="AG2904" i="1"/>
  <c r="AH2904" i="1"/>
  <c r="AG2905" i="1"/>
  <c r="AH2905" i="1"/>
  <c r="AG2906" i="1"/>
  <c r="AH2906" i="1"/>
  <c r="AG2907" i="1"/>
  <c r="AH2907" i="1"/>
  <c r="AG2908" i="1"/>
  <c r="AH2908" i="1"/>
  <c r="AG2909" i="1"/>
  <c r="AH2909" i="1"/>
  <c r="AG2910" i="1"/>
  <c r="AH2910" i="1"/>
  <c r="AG2911" i="1"/>
  <c r="AH2911" i="1"/>
  <c r="AG2912" i="1"/>
  <c r="AH2912" i="1"/>
  <c r="AG2913" i="1"/>
  <c r="AH2913" i="1"/>
  <c r="AG2914" i="1"/>
  <c r="AH2914" i="1"/>
  <c r="AG2915" i="1"/>
  <c r="AH2915" i="1"/>
  <c r="AG2916" i="1"/>
  <c r="AH2916" i="1"/>
  <c r="AG2917" i="1"/>
  <c r="AH2917" i="1"/>
  <c r="AG2918" i="1"/>
  <c r="AH2918" i="1"/>
  <c r="AG2919" i="1"/>
  <c r="AH2919" i="1"/>
  <c r="AG2920" i="1"/>
  <c r="AH2920" i="1"/>
  <c r="AG2921" i="1"/>
  <c r="AH2921" i="1"/>
  <c r="AG2922" i="1"/>
  <c r="AH2922" i="1"/>
  <c r="AG2923" i="1"/>
  <c r="AH2923" i="1"/>
  <c r="AG2924" i="1"/>
  <c r="AH2924" i="1"/>
  <c r="AG2925" i="1"/>
  <c r="AH2925" i="1"/>
  <c r="AG2926" i="1"/>
  <c r="AH2926" i="1"/>
  <c r="AG2927" i="1"/>
  <c r="AH2927" i="1"/>
  <c r="AG2928" i="1"/>
  <c r="AH2928" i="1"/>
  <c r="AG2929" i="1"/>
  <c r="AH2929" i="1"/>
  <c r="AG2930" i="1"/>
  <c r="AH2930" i="1"/>
  <c r="AG2931" i="1"/>
  <c r="AH2931" i="1"/>
  <c r="AG2932" i="1"/>
  <c r="AH2932" i="1"/>
  <c r="AG2933" i="1"/>
  <c r="AH2933" i="1"/>
  <c r="AG2934" i="1"/>
  <c r="AH2934" i="1"/>
  <c r="AG2935" i="1"/>
  <c r="AH2935" i="1"/>
  <c r="AG2936" i="1"/>
  <c r="AH2936" i="1"/>
  <c r="AG2937" i="1"/>
  <c r="AH2937" i="1"/>
  <c r="AG2938" i="1"/>
  <c r="AH2938" i="1"/>
  <c r="AG2939" i="1"/>
  <c r="AH2939" i="1"/>
  <c r="AG2940" i="1"/>
  <c r="AH2940" i="1"/>
  <c r="AG2941" i="1"/>
  <c r="AH2941" i="1"/>
  <c r="AG2942" i="1"/>
  <c r="AH2942" i="1"/>
  <c r="AG2943" i="1"/>
  <c r="AH2943" i="1"/>
  <c r="AG2944" i="1"/>
  <c r="AH2944" i="1"/>
  <c r="AG2945" i="1"/>
  <c r="AH2945" i="1"/>
  <c r="AG2946" i="1"/>
  <c r="AH2946" i="1"/>
  <c r="AG2947" i="1"/>
  <c r="AH2947" i="1"/>
  <c r="AG2948" i="1"/>
  <c r="AH2948" i="1"/>
  <c r="AG2949" i="1"/>
  <c r="AH2949" i="1"/>
  <c r="AG2950" i="1"/>
  <c r="AH2950" i="1"/>
  <c r="AG2951" i="1"/>
  <c r="AH2951" i="1"/>
  <c r="AG2952" i="1"/>
  <c r="AH2952" i="1"/>
  <c r="AG2953" i="1"/>
  <c r="AH2953" i="1"/>
  <c r="AG2954" i="1"/>
  <c r="AH2954" i="1"/>
  <c r="AG2955" i="1"/>
  <c r="AH2955" i="1"/>
  <c r="AG2956" i="1"/>
  <c r="AH2956" i="1"/>
  <c r="AG2957" i="1"/>
  <c r="AH2957" i="1"/>
  <c r="AG2958" i="1"/>
  <c r="AH2958" i="1"/>
  <c r="AG2959" i="1"/>
  <c r="AH2959" i="1"/>
  <c r="AG2960" i="1"/>
  <c r="AH2960" i="1"/>
  <c r="AG2961" i="1"/>
  <c r="AH2961" i="1"/>
  <c r="AG2962" i="1"/>
  <c r="AH2962" i="1"/>
  <c r="AG2963" i="1"/>
  <c r="AH2963" i="1"/>
  <c r="AG2964" i="1"/>
  <c r="AH2964" i="1"/>
  <c r="AG2965" i="1"/>
  <c r="AH2965" i="1"/>
  <c r="AG2966" i="1"/>
  <c r="AH2966" i="1"/>
  <c r="AG2967" i="1"/>
  <c r="AH2967" i="1"/>
  <c r="AG2968" i="1"/>
  <c r="AH2968" i="1"/>
  <c r="AG2969" i="1"/>
  <c r="AH2969" i="1"/>
  <c r="AG2970" i="1"/>
  <c r="AH2970" i="1"/>
  <c r="AG2971" i="1"/>
  <c r="AH2971" i="1"/>
  <c r="AG2972" i="1"/>
  <c r="AH2972" i="1"/>
  <c r="AG2973" i="1"/>
  <c r="AH2973" i="1"/>
  <c r="AG2974" i="1"/>
  <c r="AH2974" i="1"/>
  <c r="AG2975" i="1"/>
  <c r="AH2975" i="1"/>
  <c r="AG2976" i="1"/>
  <c r="AH2976" i="1"/>
  <c r="AG2977" i="1"/>
  <c r="AH2977" i="1"/>
  <c r="AG2978" i="1"/>
  <c r="AH2978" i="1"/>
  <c r="AG2979" i="1"/>
  <c r="AH2979" i="1"/>
  <c r="AG2980" i="1"/>
  <c r="AH2980" i="1"/>
  <c r="AG2981" i="1"/>
  <c r="AH2981" i="1"/>
  <c r="AG2982" i="1"/>
  <c r="AH2982" i="1"/>
  <c r="AG2983" i="1"/>
  <c r="AH2983" i="1"/>
  <c r="AG2984" i="1"/>
  <c r="AH2984" i="1"/>
  <c r="AG2985" i="1"/>
  <c r="AH2985" i="1"/>
  <c r="AG2986" i="1"/>
  <c r="AH2986" i="1"/>
  <c r="AG2987" i="1"/>
  <c r="AH2987" i="1"/>
  <c r="AG2988" i="1"/>
  <c r="AH2988" i="1"/>
  <c r="AG2989" i="1"/>
  <c r="AH2989" i="1"/>
  <c r="AG2990" i="1"/>
  <c r="AH2990" i="1"/>
  <c r="AG2991" i="1"/>
  <c r="AH2991" i="1"/>
  <c r="AG2992" i="1"/>
  <c r="AH2992" i="1"/>
  <c r="AG2993" i="1"/>
  <c r="AH2993" i="1"/>
  <c r="AG2994" i="1"/>
  <c r="AH2994" i="1"/>
  <c r="AG2995" i="1"/>
  <c r="AH2995" i="1"/>
  <c r="AG2996" i="1"/>
  <c r="AH2996" i="1"/>
  <c r="AG2997" i="1"/>
  <c r="AH2997" i="1"/>
  <c r="AG2998" i="1"/>
  <c r="AH2998" i="1"/>
  <c r="AG2999" i="1"/>
  <c r="AH2999" i="1"/>
  <c r="AG3000" i="1"/>
  <c r="AH3000" i="1"/>
  <c r="AG3001" i="1"/>
  <c r="AH3001" i="1"/>
  <c r="AG3002" i="1"/>
  <c r="AH3002" i="1"/>
  <c r="AG3003" i="1"/>
  <c r="AH3003" i="1"/>
  <c r="AG3004" i="1"/>
  <c r="AH3004" i="1"/>
  <c r="AG3005" i="1"/>
  <c r="AH3005" i="1"/>
  <c r="AG3006" i="1"/>
  <c r="AH3006" i="1"/>
  <c r="AG3007" i="1"/>
  <c r="AH3007" i="1"/>
  <c r="AG3008" i="1"/>
  <c r="AH3008" i="1"/>
  <c r="AG3009" i="1"/>
  <c r="AH3009" i="1"/>
  <c r="AG3010" i="1"/>
  <c r="AH3010" i="1"/>
  <c r="AG3011" i="1"/>
  <c r="AH3011" i="1"/>
  <c r="AG3012" i="1"/>
  <c r="AH3012" i="1"/>
  <c r="AG3013" i="1"/>
  <c r="AH3013" i="1"/>
  <c r="AG3014" i="1"/>
  <c r="AH3014" i="1"/>
  <c r="AG3015" i="1"/>
  <c r="AH3015" i="1"/>
  <c r="AG3016" i="1"/>
  <c r="AH3016" i="1"/>
  <c r="AG3017" i="1"/>
  <c r="AH3017" i="1"/>
  <c r="AG3018" i="1"/>
  <c r="AH3018" i="1"/>
  <c r="AG3019" i="1"/>
  <c r="AH3019" i="1"/>
  <c r="AG3020" i="1"/>
  <c r="AH3020" i="1"/>
  <c r="AG3021" i="1"/>
  <c r="AH3021" i="1"/>
  <c r="AG3022" i="1"/>
  <c r="AH3022" i="1"/>
  <c r="AG3023" i="1"/>
  <c r="AH3023" i="1"/>
  <c r="AG3024" i="1"/>
  <c r="AH3024" i="1"/>
  <c r="AG3025" i="1"/>
  <c r="AH3025" i="1"/>
  <c r="AG3026" i="1"/>
  <c r="AH3026" i="1"/>
  <c r="AG3027" i="1"/>
  <c r="AH3027" i="1"/>
  <c r="AG3028" i="1"/>
  <c r="AH3028" i="1"/>
  <c r="AG3029" i="1"/>
  <c r="AH3029" i="1"/>
  <c r="AG3030" i="1"/>
  <c r="AH3030" i="1"/>
  <c r="AG3031" i="1"/>
  <c r="AH3031" i="1"/>
  <c r="AG3032" i="1"/>
  <c r="AH3032" i="1"/>
  <c r="AG3033" i="1"/>
  <c r="AH3033" i="1"/>
  <c r="AG3034" i="1"/>
  <c r="AH3034" i="1"/>
  <c r="AG3035" i="1"/>
  <c r="AH3035" i="1"/>
  <c r="AG3036" i="1"/>
  <c r="AH3036" i="1"/>
  <c r="AG3037" i="1"/>
  <c r="AH3037" i="1"/>
  <c r="AG3038" i="1"/>
  <c r="AH3038" i="1"/>
  <c r="AG3039" i="1"/>
  <c r="AH3039" i="1"/>
  <c r="AG3040" i="1"/>
  <c r="AH3040" i="1"/>
  <c r="AG3041" i="1"/>
  <c r="AH3041" i="1"/>
  <c r="AG3042" i="1"/>
  <c r="AH3042" i="1"/>
  <c r="AG3043" i="1"/>
  <c r="AH3043" i="1"/>
  <c r="AG3044" i="1"/>
  <c r="AH3044" i="1"/>
  <c r="AG3045" i="1"/>
  <c r="AH3045" i="1"/>
  <c r="AG3046" i="1"/>
  <c r="AH3046" i="1"/>
  <c r="AG3047" i="1"/>
  <c r="AH3047" i="1"/>
  <c r="AG3048" i="1"/>
  <c r="AH3048" i="1"/>
  <c r="AG3049" i="1"/>
  <c r="AH3049" i="1"/>
  <c r="AG3050" i="1"/>
  <c r="AH3050" i="1"/>
  <c r="AG3051" i="1"/>
  <c r="AH3051" i="1"/>
  <c r="AG3052" i="1"/>
  <c r="AH3052" i="1"/>
  <c r="AG3053" i="1"/>
  <c r="AH3053" i="1"/>
  <c r="AG3054" i="1"/>
  <c r="AH3054" i="1"/>
  <c r="AG3055" i="1"/>
  <c r="AH3055" i="1"/>
  <c r="AG3056" i="1"/>
  <c r="AH3056" i="1"/>
  <c r="AG3057" i="1"/>
  <c r="AH3057" i="1"/>
  <c r="AG3058" i="1"/>
  <c r="AH3058" i="1"/>
  <c r="AG3059" i="1"/>
  <c r="AH3059" i="1"/>
  <c r="AG3060" i="1"/>
  <c r="AH3060" i="1"/>
  <c r="AG3061" i="1"/>
  <c r="AH3061" i="1"/>
  <c r="AG3062" i="1"/>
  <c r="AH3062" i="1"/>
  <c r="AG3063" i="1"/>
  <c r="AH3063" i="1"/>
  <c r="AG3064" i="1"/>
  <c r="AH3064" i="1"/>
  <c r="AG3065" i="1"/>
  <c r="AH3065" i="1"/>
  <c r="AG3066" i="1"/>
  <c r="AH3066" i="1"/>
  <c r="AG3067" i="1"/>
  <c r="AH3067" i="1"/>
  <c r="AG3068" i="1"/>
  <c r="AH3068" i="1"/>
  <c r="AG3069" i="1"/>
  <c r="AH3069" i="1"/>
  <c r="AG3070" i="1"/>
  <c r="AH3070" i="1"/>
  <c r="AG3071" i="1"/>
  <c r="AH3071" i="1"/>
  <c r="AG3072" i="1"/>
  <c r="AH3072" i="1"/>
  <c r="AG3073" i="1"/>
  <c r="AH3073" i="1"/>
  <c r="AG3074" i="1"/>
  <c r="AH3074" i="1"/>
  <c r="AG3075" i="1"/>
  <c r="AH3075" i="1"/>
  <c r="AG3076" i="1"/>
  <c r="AH3076" i="1"/>
  <c r="AG3077" i="1"/>
  <c r="AH3077" i="1"/>
  <c r="AG3078" i="1"/>
  <c r="AH3078" i="1"/>
  <c r="AG3079" i="1"/>
  <c r="AH3079" i="1"/>
  <c r="AG3080" i="1"/>
  <c r="AH3080" i="1"/>
  <c r="AG3081" i="1"/>
  <c r="AH3081" i="1"/>
  <c r="AG3082" i="1"/>
  <c r="AH3082" i="1"/>
  <c r="AG3083" i="1"/>
  <c r="AH3083" i="1"/>
  <c r="AG3084" i="1"/>
  <c r="AH3084" i="1"/>
  <c r="AG3085" i="1"/>
  <c r="AH3085" i="1"/>
  <c r="AG3086" i="1"/>
  <c r="AH3086" i="1"/>
  <c r="AG3087" i="1"/>
  <c r="AH3087" i="1"/>
  <c r="AG3088" i="1"/>
  <c r="AH3088" i="1"/>
  <c r="AG3089" i="1"/>
  <c r="AH3089" i="1"/>
  <c r="AG3090" i="1"/>
  <c r="AH3090" i="1"/>
  <c r="AG3091" i="1"/>
  <c r="AH3091" i="1"/>
  <c r="AG3092" i="1"/>
  <c r="AH3092" i="1"/>
  <c r="AG3093" i="1"/>
  <c r="AH3093" i="1"/>
  <c r="AG3094" i="1"/>
  <c r="AH3094" i="1"/>
  <c r="AG3095" i="1"/>
  <c r="AH3095" i="1"/>
  <c r="AG3096" i="1"/>
  <c r="AH3096" i="1"/>
  <c r="AG3097" i="1"/>
  <c r="AH3097" i="1"/>
  <c r="AG3098" i="1"/>
  <c r="AH3098" i="1"/>
  <c r="AG3099" i="1"/>
  <c r="AH3099" i="1"/>
  <c r="AG3100" i="1"/>
  <c r="AH3100" i="1"/>
  <c r="AG3101" i="1"/>
  <c r="AH3101" i="1"/>
  <c r="AG3102" i="1"/>
  <c r="AH3102" i="1"/>
  <c r="AG3103" i="1"/>
  <c r="AH3103" i="1"/>
  <c r="AG3104" i="1"/>
  <c r="AH3104" i="1"/>
  <c r="AG3105" i="1"/>
  <c r="AH3105" i="1"/>
  <c r="AG3106" i="1"/>
  <c r="AH3106" i="1"/>
  <c r="AG3107" i="1"/>
  <c r="AH3107" i="1"/>
  <c r="AG3108" i="1"/>
  <c r="AH3108" i="1"/>
  <c r="AG3109" i="1"/>
  <c r="AH3109" i="1"/>
  <c r="AG3110" i="1"/>
  <c r="AH3110" i="1"/>
  <c r="AG3111" i="1"/>
  <c r="AH3111" i="1"/>
  <c r="AG3112" i="1"/>
  <c r="AH3112" i="1"/>
  <c r="AG3113" i="1"/>
  <c r="AH3113" i="1"/>
  <c r="AG3114" i="1"/>
  <c r="AH3114" i="1"/>
  <c r="AG3115" i="1"/>
  <c r="AH3115" i="1"/>
  <c r="AG3116" i="1"/>
  <c r="AH3116" i="1"/>
  <c r="AG3117" i="1"/>
  <c r="AH3117" i="1"/>
  <c r="AG3118" i="1"/>
  <c r="AH3118" i="1"/>
  <c r="AG3119" i="1"/>
  <c r="AH3119" i="1"/>
  <c r="AG3120" i="1"/>
  <c r="AH3120" i="1"/>
  <c r="AG3121" i="1"/>
  <c r="AH3121" i="1"/>
  <c r="AG3122" i="1"/>
  <c r="AH3122" i="1"/>
  <c r="AG3123" i="1"/>
  <c r="AH3123" i="1"/>
  <c r="AG3124" i="1"/>
  <c r="AH3124" i="1"/>
  <c r="AG3125" i="1"/>
  <c r="AH3125" i="1"/>
  <c r="AG3126" i="1"/>
  <c r="AH3126" i="1"/>
  <c r="AG3127" i="1"/>
  <c r="AH3127" i="1"/>
  <c r="AG3128" i="1"/>
  <c r="AH3128" i="1"/>
  <c r="AG3129" i="1"/>
  <c r="AH3129" i="1"/>
  <c r="AG3130" i="1"/>
  <c r="AH3130" i="1"/>
  <c r="AG3131" i="1"/>
  <c r="AH3131" i="1"/>
  <c r="AG3132" i="1"/>
  <c r="AH3132" i="1"/>
  <c r="AG3133" i="1"/>
  <c r="AH3133" i="1"/>
  <c r="AG3134" i="1"/>
  <c r="AH3134" i="1"/>
  <c r="AG3135" i="1"/>
  <c r="AH3135" i="1"/>
  <c r="AG3136" i="1"/>
  <c r="AH3136" i="1"/>
  <c r="AG3137" i="1"/>
  <c r="AH3137" i="1"/>
  <c r="AG3138" i="1"/>
  <c r="AH3138" i="1"/>
  <c r="AG3139" i="1"/>
  <c r="AH3139" i="1"/>
  <c r="AG3140" i="1"/>
  <c r="AH3140" i="1"/>
  <c r="AG3141" i="1"/>
  <c r="AH3141" i="1"/>
  <c r="AG3142" i="1"/>
  <c r="AH3142" i="1"/>
  <c r="AG3143" i="1"/>
  <c r="AH3143" i="1"/>
  <c r="AG3144" i="1"/>
  <c r="AH3144" i="1"/>
  <c r="AG3145" i="1"/>
  <c r="AH3145" i="1"/>
  <c r="AG3146" i="1"/>
  <c r="AH3146" i="1"/>
  <c r="AG3147" i="1"/>
  <c r="AH3147" i="1"/>
  <c r="AG3148" i="1"/>
  <c r="AH3148" i="1"/>
  <c r="AG3149" i="1"/>
  <c r="AH3149" i="1"/>
  <c r="AG3150" i="1"/>
  <c r="AH3150" i="1"/>
  <c r="AG3151" i="1"/>
  <c r="AH3151" i="1"/>
  <c r="AG3152" i="1"/>
  <c r="AH3152" i="1"/>
  <c r="AG3153" i="1"/>
  <c r="AH3153" i="1"/>
  <c r="AG3154" i="1"/>
  <c r="AH3154" i="1"/>
  <c r="AG3155" i="1"/>
  <c r="AH3155" i="1"/>
  <c r="AG3156" i="1"/>
  <c r="AH3156" i="1"/>
  <c r="AG3157" i="1"/>
  <c r="AH3157" i="1"/>
  <c r="AG3158" i="1"/>
  <c r="AH3158" i="1"/>
  <c r="AG3159" i="1"/>
  <c r="AH3159" i="1"/>
  <c r="AG3160" i="1"/>
  <c r="AH3160" i="1"/>
  <c r="AG3161" i="1"/>
  <c r="AH3161" i="1"/>
  <c r="AG3162" i="1"/>
  <c r="AH3162" i="1"/>
  <c r="AG3163" i="1"/>
  <c r="AH3163" i="1"/>
  <c r="AG3164" i="1"/>
  <c r="AH3164" i="1"/>
  <c r="AG3165" i="1"/>
  <c r="AH3165" i="1"/>
  <c r="AG3166" i="1"/>
  <c r="AH3166" i="1"/>
  <c r="AG3167" i="1"/>
  <c r="AH3167" i="1"/>
  <c r="AG3168" i="1"/>
  <c r="AH3168" i="1"/>
  <c r="AG3169" i="1"/>
  <c r="AH3169" i="1"/>
  <c r="AG3170" i="1"/>
  <c r="AH3170" i="1"/>
  <c r="AG3171" i="1"/>
  <c r="AH3171" i="1"/>
  <c r="AG3172" i="1"/>
  <c r="AH3172" i="1"/>
  <c r="AG3173" i="1"/>
  <c r="AH3173" i="1"/>
  <c r="AG3174" i="1"/>
  <c r="AH3174" i="1"/>
  <c r="AG3175" i="1"/>
  <c r="AH3175" i="1"/>
  <c r="AG3176" i="1"/>
  <c r="AH3176" i="1"/>
  <c r="AG3177" i="1"/>
  <c r="AH3177" i="1"/>
  <c r="AG3178" i="1"/>
  <c r="AH3178" i="1"/>
  <c r="AG3179" i="1"/>
  <c r="AH3179" i="1"/>
  <c r="AG3180" i="1"/>
  <c r="AH3180" i="1"/>
  <c r="AG3181" i="1"/>
  <c r="AH3181" i="1"/>
  <c r="AG3182" i="1"/>
  <c r="AH3182" i="1"/>
  <c r="AG3183" i="1"/>
  <c r="AH3183" i="1"/>
  <c r="AG3184" i="1"/>
  <c r="AH3184" i="1"/>
  <c r="AG3185" i="1"/>
  <c r="AH3185" i="1"/>
  <c r="AG3186" i="1"/>
  <c r="AH3186" i="1"/>
  <c r="AG3187" i="1"/>
  <c r="AH3187" i="1"/>
  <c r="AG3188" i="1"/>
  <c r="AH3188" i="1"/>
  <c r="AG3189" i="1"/>
  <c r="AH3189" i="1"/>
  <c r="AG3190" i="1"/>
  <c r="AH3190" i="1"/>
  <c r="AG3191" i="1"/>
  <c r="AH3191" i="1"/>
  <c r="AG3192" i="1"/>
  <c r="AH3192" i="1"/>
  <c r="AG3193" i="1"/>
  <c r="AH3193" i="1"/>
  <c r="AG3194" i="1"/>
  <c r="AH3194" i="1"/>
  <c r="AG3195" i="1"/>
  <c r="AH3195" i="1"/>
  <c r="AG3196" i="1"/>
  <c r="AH3196" i="1"/>
  <c r="AG3197" i="1"/>
  <c r="AH3197" i="1"/>
  <c r="AG3198" i="1"/>
  <c r="AH3198" i="1"/>
  <c r="AG3199" i="1"/>
  <c r="AH3199" i="1"/>
  <c r="AG3200" i="1"/>
  <c r="AH3200" i="1"/>
  <c r="AG3201" i="1"/>
  <c r="AH3201" i="1"/>
  <c r="AG3202" i="1"/>
  <c r="AH3202" i="1"/>
  <c r="AG3203" i="1"/>
  <c r="AH3203" i="1"/>
  <c r="AG3204" i="1"/>
  <c r="AH3204" i="1"/>
  <c r="AG3205" i="1"/>
  <c r="AH3205" i="1"/>
  <c r="AG3206" i="1"/>
  <c r="AH3206" i="1"/>
  <c r="AG3207" i="1"/>
  <c r="AH3207" i="1"/>
  <c r="AG3208" i="1"/>
  <c r="AH3208" i="1"/>
  <c r="AG3209" i="1"/>
  <c r="AH3209" i="1"/>
  <c r="AG3210" i="1"/>
  <c r="AH3210" i="1"/>
  <c r="AG3211" i="1"/>
  <c r="AH3211" i="1"/>
  <c r="AG3212" i="1"/>
  <c r="AH3212" i="1"/>
  <c r="AG3213" i="1"/>
  <c r="AH3213" i="1"/>
  <c r="AG3214" i="1"/>
  <c r="AH3214" i="1"/>
  <c r="AG3215" i="1"/>
  <c r="AH3215" i="1"/>
  <c r="AG3216" i="1"/>
  <c r="AH3216" i="1"/>
  <c r="AG3217" i="1"/>
  <c r="AH3217" i="1"/>
  <c r="AG3218" i="1"/>
  <c r="AH3218" i="1"/>
  <c r="AG3219" i="1"/>
  <c r="AH3219" i="1"/>
  <c r="AG3220" i="1"/>
  <c r="AH3220" i="1"/>
  <c r="AG3221" i="1"/>
  <c r="AH3221" i="1"/>
  <c r="AG3222" i="1"/>
  <c r="AH3222" i="1"/>
  <c r="AG3223" i="1"/>
  <c r="AH3223" i="1"/>
  <c r="AG3224" i="1"/>
  <c r="AH3224" i="1"/>
  <c r="AG3225" i="1"/>
  <c r="AH3225" i="1"/>
  <c r="AG3226" i="1"/>
  <c r="AH3226" i="1"/>
  <c r="AG3227" i="1"/>
  <c r="AH3227" i="1"/>
  <c r="AG3228" i="1"/>
  <c r="AH3228" i="1"/>
  <c r="AG3229" i="1"/>
  <c r="AH3229" i="1"/>
  <c r="AG3230" i="1"/>
  <c r="AH3230" i="1"/>
  <c r="AG3231" i="1"/>
  <c r="AH3231" i="1"/>
  <c r="AG3232" i="1"/>
  <c r="AH3232" i="1"/>
  <c r="AG3233" i="1"/>
  <c r="AH3233" i="1"/>
  <c r="AG3234" i="1"/>
  <c r="AH3234" i="1"/>
  <c r="AG3235" i="1"/>
  <c r="AH3235" i="1"/>
  <c r="AG3236" i="1"/>
  <c r="AH3236" i="1"/>
  <c r="AG3237" i="1"/>
  <c r="AH3237" i="1"/>
  <c r="AG3238" i="1"/>
  <c r="AH3238" i="1"/>
  <c r="AG3239" i="1"/>
  <c r="AH3239" i="1"/>
  <c r="AG3240" i="1"/>
  <c r="AH3240" i="1"/>
  <c r="AG3241" i="1"/>
  <c r="AH3241" i="1"/>
  <c r="AG3242" i="1"/>
  <c r="AH3242" i="1"/>
  <c r="AG3243" i="1"/>
  <c r="AH3243" i="1"/>
  <c r="AG3244" i="1"/>
  <c r="AH3244" i="1"/>
  <c r="AG3245" i="1"/>
  <c r="AH3245" i="1"/>
  <c r="AG3246" i="1"/>
  <c r="AH3246" i="1"/>
  <c r="AG3247" i="1"/>
  <c r="AH3247" i="1"/>
  <c r="AG3248" i="1"/>
  <c r="AH3248" i="1"/>
  <c r="AG3249" i="1"/>
  <c r="AH3249" i="1"/>
  <c r="AG3250" i="1"/>
  <c r="AH3250" i="1"/>
  <c r="AG3251" i="1"/>
  <c r="AH3251" i="1"/>
  <c r="AG3252" i="1"/>
  <c r="AH3252" i="1"/>
  <c r="AG3253" i="1"/>
  <c r="AH3253" i="1"/>
  <c r="AG3254" i="1"/>
  <c r="AH3254" i="1"/>
  <c r="AG3255" i="1"/>
  <c r="AH3255" i="1"/>
  <c r="AG3256" i="1"/>
  <c r="AH3256" i="1"/>
  <c r="AG3257" i="1"/>
  <c r="AH3257" i="1"/>
  <c r="AG3258" i="1"/>
  <c r="AH3258" i="1"/>
  <c r="AG3259" i="1"/>
  <c r="AH3259" i="1"/>
  <c r="AG3260" i="1"/>
  <c r="AH3260" i="1"/>
  <c r="AG3261" i="1"/>
  <c r="AH3261" i="1"/>
  <c r="AG3262" i="1"/>
  <c r="AH3262" i="1"/>
  <c r="AG3263" i="1"/>
  <c r="AH3263" i="1"/>
  <c r="AG3264" i="1"/>
  <c r="AH3264" i="1"/>
  <c r="AG3265" i="1"/>
  <c r="AH3265" i="1"/>
  <c r="AG3266" i="1"/>
  <c r="AH3266" i="1"/>
  <c r="AG3267" i="1"/>
  <c r="AH3267" i="1"/>
  <c r="AG3268" i="1"/>
  <c r="AH3268" i="1"/>
  <c r="AG3269" i="1"/>
  <c r="AH3269" i="1"/>
  <c r="AG3270" i="1"/>
  <c r="AH3270" i="1"/>
  <c r="AG3271" i="1"/>
  <c r="AH3271" i="1"/>
  <c r="AG3272" i="1"/>
  <c r="AH3272" i="1"/>
  <c r="AG3273" i="1"/>
  <c r="AH3273" i="1"/>
  <c r="AG3274" i="1"/>
  <c r="AH3274" i="1"/>
  <c r="AG3275" i="1"/>
  <c r="AH3275" i="1"/>
  <c r="AG3276" i="1"/>
  <c r="AH3276" i="1"/>
  <c r="AG3277" i="1"/>
  <c r="AH3277" i="1"/>
  <c r="AG3278" i="1"/>
  <c r="AH3278" i="1"/>
  <c r="AG3279" i="1"/>
  <c r="AH3279" i="1"/>
  <c r="AG3280" i="1"/>
  <c r="AH3280" i="1"/>
  <c r="AG3281" i="1"/>
  <c r="AH3281" i="1"/>
  <c r="AG3282" i="1"/>
  <c r="AH3282" i="1"/>
  <c r="AG3283" i="1"/>
  <c r="AH3283" i="1"/>
  <c r="AG3284" i="1"/>
  <c r="AH3284" i="1"/>
  <c r="AG3285" i="1"/>
  <c r="AH3285" i="1"/>
  <c r="AG3286" i="1"/>
  <c r="AH3286" i="1"/>
  <c r="AG3287" i="1"/>
  <c r="AH3287" i="1"/>
  <c r="AG3288" i="1"/>
  <c r="AH3288" i="1"/>
  <c r="AG3289" i="1"/>
  <c r="AH3289" i="1"/>
  <c r="AG3290" i="1"/>
  <c r="AH3290" i="1"/>
  <c r="AG3291" i="1"/>
  <c r="AH3291" i="1"/>
  <c r="AG3292" i="1"/>
  <c r="AH3292" i="1"/>
  <c r="AG3293" i="1"/>
  <c r="AH3293" i="1"/>
  <c r="AG3294" i="1"/>
  <c r="AH3294" i="1"/>
  <c r="AG3295" i="1"/>
  <c r="AH3295" i="1"/>
  <c r="AG3296" i="1"/>
  <c r="AH3296" i="1"/>
  <c r="AG3297" i="1"/>
  <c r="AH3297" i="1"/>
  <c r="AG3298" i="1"/>
  <c r="AH3298" i="1"/>
  <c r="AG3299" i="1"/>
  <c r="AH3299" i="1"/>
  <c r="AG3300" i="1"/>
  <c r="AH3300" i="1"/>
  <c r="AG3301" i="1"/>
  <c r="AH3301" i="1"/>
  <c r="AG3302" i="1"/>
  <c r="AH3302" i="1"/>
  <c r="AG3303" i="1"/>
  <c r="AH3303" i="1"/>
  <c r="AG3304" i="1"/>
  <c r="AH3304" i="1"/>
  <c r="AG3305" i="1"/>
  <c r="AH3305" i="1"/>
  <c r="AG3306" i="1"/>
  <c r="AH3306" i="1"/>
  <c r="AG3307" i="1"/>
  <c r="AH3307" i="1"/>
  <c r="AG3308" i="1"/>
  <c r="AH3308" i="1"/>
  <c r="AG3309" i="1"/>
  <c r="AH3309" i="1"/>
  <c r="AG3310" i="1"/>
  <c r="AH3310" i="1"/>
  <c r="AG3311" i="1"/>
  <c r="AH3311" i="1"/>
  <c r="AG3312" i="1"/>
  <c r="AH3312" i="1"/>
  <c r="AG3313" i="1"/>
  <c r="AH3313" i="1"/>
  <c r="AG3314" i="1"/>
  <c r="AH3314" i="1"/>
  <c r="AG3315" i="1"/>
  <c r="AH3315" i="1"/>
  <c r="AG3316" i="1"/>
  <c r="AH3316" i="1"/>
  <c r="AG3317" i="1"/>
  <c r="AH3317" i="1"/>
  <c r="AG3318" i="1"/>
  <c r="AH3318" i="1"/>
  <c r="AG3319" i="1"/>
  <c r="AH3319" i="1"/>
  <c r="AG3320" i="1"/>
  <c r="AH3320" i="1"/>
  <c r="AG3321" i="1"/>
  <c r="AH3321" i="1"/>
  <c r="AG3322" i="1"/>
  <c r="AH3322" i="1"/>
  <c r="AG3323" i="1"/>
  <c r="AH3323" i="1"/>
  <c r="AG3324" i="1"/>
  <c r="AH3324" i="1"/>
  <c r="AG3325" i="1"/>
  <c r="AH3325" i="1"/>
  <c r="AG3326" i="1"/>
  <c r="AH3326" i="1"/>
  <c r="AG3327" i="1"/>
  <c r="AH3327" i="1"/>
  <c r="AG3328" i="1"/>
  <c r="AH3328" i="1"/>
  <c r="AG3329" i="1"/>
  <c r="AH3329" i="1"/>
  <c r="AG3330" i="1"/>
  <c r="AH3330" i="1"/>
  <c r="AG3331" i="1"/>
  <c r="AH3331" i="1"/>
  <c r="AG3332" i="1"/>
  <c r="AH3332" i="1"/>
  <c r="AG3333" i="1"/>
  <c r="AH3333" i="1"/>
  <c r="AG3334" i="1"/>
  <c r="AH3334" i="1"/>
  <c r="AG3335" i="1"/>
  <c r="AH3335" i="1"/>
  <c r="AG3336" i="1"/>
  <c r="AH3336" i="1"/>
  <c r="AG3337" i="1"/>
  <c r="AH3337" i="1"/>
  <c r="AG3338" i="1"/>
  <c r="AH3338" i="1"/>
  <c r="AG3339" i="1"/>
  <c r="AH3339" i="1"/>
  <c r="AG3340" i="1"/>
  <c r="AH3340" i="1"/>
  <c r="AG3341" i="1"/>
  <c r="AH3341" i="1"/>
  <c r="AG3342" i="1"/>
  <c r="AH3342" i="1"/>
  <c r="AG3343" i="1"/>
  <c r="AH3343" i="1"/>
  <c r="AG3344" i="1"/>
  <c r="AH3344" i="1"/>
  <c r="AG3345" i="1"/>
  <c r="AH3345" i="1"/>
  <c r="AG3346" i="1"/>
  <c r="AH3346" i="1"/>
  <c r="AG3347" i="1"/>
  <c r="AH3347" i="1"/>
  <c r="AG3348" i="1"/>
  <c r="AH3348" i="1"/>
  <c r="AG3349" i="1"/>
  <c r="AH3349" i="1"/>
  <c r="AG3350" i="1"/>
  <c r="AH3350" i="1"/>
  <c r="AG3351" i="1"/>
  <c r="AH3351" i="1"/>
  <c r="AG3352" i="1"/>
  <c r="AH3352" i="1"/>
  <c r="AG3353" i="1"/>
  <c r="AH3353" i="1"/>
  <c r="AG3354" i="1"/>
  <c r="AH3354" i="1"/>
  <c r="AG3355" i="1"/>
  <c r="AH3355" i="1"/>
  <c r="AG3356" i="1"/>
  <c r="AH3356" i="1"/>
  <c r="AG3357" i="1"/>
  <c r="AH3357" i="1"/>
  <c r="AG3358" i="1"/>
  <c r="AH3358" i="1"/>
  <c r="AG3359" i="1"/>
  <c r="AH3359" i="1"/>
  <c r="AG3360" i="1"/>
  <c r="AH3360" i="1"/>
  <c r="AG3361" i="1"/>
  <c r="AH3361" i="1"/>
  <c r="AG3362" i="1"/>
  <c r="AH3362" i="1"/>
  <c r="AG3363" i="1"/>
  <c r="AH3363" i="1"/>
  <c r="AG3364" i="1"/>
  <c r="AH3364" i="1"/>
  <c r="AG3365" i="1"/>
  <c r="AH3365" i="1"/>
  <c r="AG3366" i="1"/>
  <c r="AH3366" i="1"/>
  <c r="AG3367" i="1"/>
  <c r="AH3367" i="1"/>
  <c r="AG3368" i="1"/>
  <c r="AH3368" i="1"/>
  <c r="AG3369" i="1"/>
  <c r="AH3369" i="1"/>
  <c r="AG3370" i="1"/>
  <c r="AH3370" i="1"/>
  <c r="AG3371" i="1"/>
  <c r="AH3371" i="1"/>
  <c r="AG3372" i="1"/>
  <c r="AH3372" i="1"/>
  <c r="AG3373" i="1"/>
  <c r="AH3373" i="1"/>
  <c r="AG3374" i="1"/>
  <c r="AH3374" i="1"/>
  <c r="AG3375" i="1"/>
  <c r="AH3375" i="1"/>
  <c r="AG3376" i="1"/>
  <c r="AH3376" i="1"/>
  <c r="AG3377" i="1"/>
  <c r="AH3377" i="1"/>
  <c r="AG3378" i="1"/>
  <c r="AH3378" i="1"/>
  <c r="AG3379" i="1"/>
  <c r="AH3379" i="1"/>
  <c r="AG3380" i="1"/>
  <c r="AH3380" i="1"/>
  <c r="AG3381" i="1"/>
  <c r="AH3381" i="1"/>
  <c r="AG3382" i="1"/>
  <c r="AH3382" i="1"/>
  <c r="AG3383" i="1"/>
  <c r="AH3383" i="1"/>
  <c r="AG3384" i="1"/>
  <c r="AH3384" i="1"/>
  <c r="AG3385" i="1"/>
  <c r="AH3385" i="1"/>
  <c r="AG3386" i="1"/>
  <c r="AH3386" i="1"/>
  <c r="AG3387" i="1"/>
  <c r="AH3387" i="1"/>
  <c r="AG3388" i="1"/>
  <c r="AH3388" i="1"/>
  <c r="AG3389" i="1"/>
  <c r="AH3389" i="1"/>
  <c r="AG3390" i="1"/>
  <c r="AH3390" i="1"/>
  <c r="AG3391" i="1"/>
  <c r="AH3391" i="1"/>
  <c r="AG3392" i="1"/>
  <c r="AH3392" i="1"/>
  <c r="AG3393" i="1"/>
  <c r="AH3393" i="1"/>
  <c r="AG3394" i="1"/>
  <c r="AH3394" i="1"/>
  <c r="AG3395" i="1"/>
  <c r="AH3395" i="1"/>
  <c r="AG3396" i="1"/>
  <c r="AH3396" i="1"/>
  <c r="AG3397" i="1"/>
  <c r="AH3397" i="1"/>
  <c r="AG3398" i="1"/>
  <c r="AH3398" i="1"/>
  <c r="AG3399" i="1"/>
  <c r="AH3399" i="1"/>
  <c r="AG3400" i="1"/>
  <c r="AH3400" i="1"/>
  <c r="AG3401" i="1"/>
  <c r="AH3401" i="1"/>
  <c r="AG3402" i="1"/>
  <c r="AH3402" i="1"/>
  <c r="AG3403" i="1"/>
  <c r="AH3403" i="1"/>
  <c r="AG3404" i="1"/>
  <c r="AH3404" i="1"/>
  <c r="AG3405" i="1"/>
  <c r="AH3405" i="1"/>
  <c r="AG3406" i="1"/>
  <c r="AH3406" i="1"/>
  <c r="AG3407" i="1"/>
  <c r="AH3407" i="1"/>
  <c r="AG3408" i="1"/>
  <c r="AH3408" i="1"/>
  <c r="AG3409" i="1"/>
  <c r="AH3409" i="1"/>
  <c r="AG3410" i="1"/>
  <c r="AH3410" i="1"/>
  <c r="AG3411" i="1"/>
  <c r="AH3411" i="1"/>
  <c r="AG3412" i="1"/>
  <c r="AH3412" i="1"/>
  <c r="AG3413" i="1"/>
  <c r="AH3413" i="1"/>
  <c r="AG3414" i="1"/>
  <c r="AH3414" i="1"/>
  <c r="AG3415" i="1"/>
  <c r="AH3415" i="1"/>
  <c r="AG3416" i="1"/>
  <c r="AH3416" i="1"/>
  <c r="AG3417" i="1"/>
  <c r="AH3417" i="1"/>
  <c r="AG3418" i="1"/>
  <c r="AH3418" i="1"/>
  <c r="AG3419" i="1"/>
  <c r="AH3419" i="1"/>
  <c r="AG3420" i="1"/>
  <c r="AH3420" i="1"/>
  <c r="AG3421" i="1"/>
  <c r="AH3421" i="1"/>
  <c r="AG3422" i="1"/>
  <c r="AH3422" i="1"/>
  <c r="AG3423" i="1"/>
  <c r="AH3423" i="1"/>
  <c r="AG3424" i="1"/>
  <c r="AH3424" i="1"/>
  <c r="AG3425" i="1"/>
  <c r="AH3425" i="1"/>
  <c r="AG3426" i="1"/>
  <c r="AH3426" i="1"/>
  <c r="AG3427" i="1"/>
  <c r="AH3427" i="1"/>
  <c r="AG3428" i="1"/>
  <c r="AH3428" i="1"/>
  <c r="AG3429" i="1"/>
  <c r="AH3429" i="1"/>
  <c r="AG3430" i="1"/>
  <c r="AH3430" i="1"/>
  <c r="AG3431" i="1"/>
  <c r="AH3431" i="1"/>
  <c r="AG3432" i="1"/>
  <c r="AH3432" i="1"/>
  <c r="AG3433" i="1"/>
  <c r="AH3433" i="1"/>
  <c r="AG3434" i="1"/>
  <c r="AH3434" i="1"/>
  <c r="AG3435" i="1"/>
  <c r="AH3435" i="1"/>
  <c r="AG3436" i="1"/>
  <c r="AH3436" i="1"/>
  <c r="AG3437" i="1"/>
  <c r="AH3437" i="1"/>
  <c r="AG3438" i="1"/>
  <c r="AH3438" i="1"/>
  <c r="AG3439" i="1"/>
  <c r="AH3439" i="1"/>
  <c r="AG3440" i="1"/>
  <c r="AH3440" i="1"/>
  <c r="AG3441" i="1"/>
  <c r="AH3441" i="1"/>
  <c r="AG3442" i="1"/>
  <c r="AH3442" i="1"/>
  <c r="AG3443" i="1"/>
  <c r="AH3443" i="1"/>
  <c r="AG3444" i="1"/>
  <c r="AH3444" i="1"/>
  <c r="AG3445" i="1"/>
  <c r="AH3445" i="1"/>
  <c r="AG3446" i="1"/>
  <c r="AH3446" i="1"/>
  <c r="AG3447" i="1"/>
  <c r="AH3447" i="1"/>
  <c r="AG3448" i="1"/>
  <c r="AH3448" i="1"/>
  <c r="AG3449" i="1"/>
  <c r="AH3449" i="1"/>
  <c r="AG3450" i="1"/>
  <c r="AH3450" i="1"/>
  <c r="AG3451" i="1"/>
  <c r="AH3451" i="1"/>
  <c r="AG3452" i="1"/>
  <c r="AH3452" i="1"/>
  <c r="AG3453" i="1"/>
  <c r="AH3453" i="1"/>
  <c r="AG3454" i="1"/>
  <c r="AH3454" i="1"/>
  <c r="AG3455" i="1"/>
  <c r="AH3455" i="1"/>
  <c r="AG3456" i="1"/>
  <c r="AH3456" i="1"/>
  <c r="AG3457" i="1"/>
  <c r="AH3457" i="1"/>
  <c r="AG3458" i="1"/>
  <c r="AH3458" i="1"/>
  <c r="AG3459" i="1"/>
  <c r="AH3459" i="1"/>
  <c r="AG3460" i="1"/>
  <c r="AH3460" i="1"/>
  <c r="AG3461" i="1"/>
  <c r="AH3461" i="1"/>
  <c r="AG3462" i="1"/>
  <c r="AH3462" i="1"/>
  <c r="AG3463" i="1"/>
  <c r="AH3463" i="1"/>
  <c r="AG3464" i="1"/>
  <c r="AH3464" i="1"/>
  <c r="AG3465" i="1"/>
  <c r="AH3465" i="1"/>
  <c r="AG3466" i="1"/>
  <c r="AH3466" i="1"/>
  <c r="AG3467" i="1"/>
  <c r="AH3467" i="1"/>
  <c r="AG3468" i="1"/>
  <c r="AH3468" i="1"/>
  <c r="AG3469" i="1"/>
  <c r="AH3469" i="1"/>
  <c r="AG3470" i="1"/>
  <c r="AH3470" i="1"/>
  <c r="AG3471" i="1"/>
  <c r="AH3471" i="1"/>
  <c r="AG3472" i="1"/>
  <c r="AH3472" i="1"/>
  <c r="AG3473" i="1"/>
  <c r="AH3473" i="1"/>
  <c r="AG3474" i="1"/>
  <c r="AH3474" i="1"/>
  <c r="AG3475" i="1"/>
  <c r="AH3475" i="1"/>
  <c r="AG3476" i="1"/>
  <c r="AH3476" i="1"/>
  <c r="AG3477" i="1"/>
  <c r="AH3477" i="1"/>
  <c r="AG3478" i="1"/>
  <c r="AH3478" i="1"/>
  <c r="AG3479" i="1"/>
  <c r="AH3479" i="1"/>
  <c r="AG3480" i="1"/>
  <c r="AH3480" i="1"/>
  <c r="AG3481" i="1"/>
  <c r="AH3481" i="1"/>
  <c r="AG3482" i="1"/>
  <c r="AH3482" i="1"/>
  <c r="AG3483" i="1"/>
  <c r="AH3483" i="1"/>
  <c r="AG3484" i="1"/>
  <c r="AH3484" i="1"/>
  <c r="AG3485" i="1"/>
  <c r="AH3485" i="1"/>
  <c r="AG3486" i="1"/>
  <c r="AH3486" i="1"/>
  <c r="AG3487" i="1"/>
  <c r="AH3487" i="1"/>
  <c r="AG3488" i="1"/>
  <c r="AH3488" i="1"/>
  <c r="AG3489" i="1"/>
  <c r="AH3489" i="1"/>
  <c r="AG3490" i="1"/>
  <c r="AH3490" i="1"/>
  <c r="AG3491" i="1"/>
  <c r="AH3491" i="1"/>
  <c r="AG3492" i="1"/>
  <c r="AH3492" i="1"/>
  <c r="AG3493" i="1"/>
  <c r="AH3493" i="1"/>
  <c r="AG3494" i="1"/>
  <c r="AH3494" i="1"/>
  <c r="AG3495" i="1"/>
  <c r="AH3495" i="1"/>
  <c r="AG3496" i="1"/>
  <c r="AH3496" i="1"/>
  <c r="AG3497" i="1"/>
  <c r="AH3497" i="1"/>
  <c r="AG3498" i="1"/>
  <c r="AH3498" i="1"/>
  <c r="AG3499" i="1"/>
  <c r="AH3499" i="1"/>
  <c r="AG3500" i="1"/>
  <c r="AH3500" i="1"/>
  <c r="AG3501" i="1"/>
  <c r="AH3501" i="1"/>
  <c r="AG3502" i="1"/>
  <c r="AH3502" i="1"/>
  <c r="AG3503" i="1"/>
  <c r="AH3503" i="1"/>
  <c r="AG3504" i="1"/>
  <c r="AH3504" i="1"/>
  <c r="AG3505" i="1"/>
  <c r="AH3505" i="1"/>
  <c r="AG3506" i="1"/>
  <c r="AH3506" i="1"/>
  <c r="AG3507" i="1"/>
  <c r="AH3507" i="1"/>
  <c r="AG3508" i="1"/>
  <c r="AH3508" i="1"/>
  <c r="AG3509" i="1"/>
  <c r="AH3509" i="1"/>
  <c r="AG3510" i="1"/>
  <c r="AH3510" i="1"/>
  <c r="AG3511" i="1"/>
  <c r="AH3511" i="1"/>
  <c r="AG3512" i="1"/>
  <c r="AH3512" i="1"/>
  <c r="AG3513" i="1"/>
  <c r="AH3513" i="1"/>
  <c r="AG3514" i="1"/>
  <c r="AH3514" i="1"/>
  <c r="AG3515" i="1"/>
  <c r="AH3515" i="1"/>
  <c r="AG3516" i="1"/>
  <c r="AH3516" i="1"/>
  <c r="AG3517" i="1"/>
  <c r="AH3517" i="1"/>
  <c r="AG3518" i="1"/>
  <c r="AH3518" i="1"/>
  <c r="AG3519" i="1"/>
  <c r="AH3519" i="1"/>
  <c r="AG3520" i="1"/>
  <c r="AH3520" i="1"/>
  <c r="AG3521" i="1"/>
  <c r="AH3521" i="1"/>
  <c r="AG3522" i="1"/>
  <c r="AH3522" i="1"/>
  <c r="AG3523" i="1"/>
  <c r="AH3523" i="1"/>
  <c r="AG3524" i="1"/>
  <c r="AH3524" i="1"/>
  <c r="AG3525" i="1"/>
  <c r="AH3525" i="1"/>
  <c r="AG3526" i="1"/>
  <c r="AH3526" i="1"/>
  <c r="AG3527" i="1"/>
  <c r="AH3527" i="1"/>
  <c r="AG3528" i="1"/>
  <c r="AH3528" i="1"/>
  <c r="AG3529" i="1"/>
  <c r="AH3529" i="1"/>
  <c r="AG3530" i="1"/>
  <c r="AH3530" i="1"/>
  <c r="AG3531" i="1"/>
  <c r="AH3531" i="1"/>
  <c r="AG3532" i="1"/>
  <c r="AH3532" i="1"/>
  <c r="AG3533" i="1"/>
  <c r="AH3533" i="1"/>
  <c r="AG3534" i="1"/>
  <c r="AH3534" i="1"/>
  <c r="AG3535" i="1"/>
  <c r="AH3535" i="1"/>
  <c r="AG3536" i="1"/>
  <c r="AH3536" i="1"/>
  <c r="AG3537" i="1"/>
  <c r="AH3537" i="1"/>
  <c r="AG3538" i="1"/>
  <c r="AH3538" i="1"/>
  <c r="AG3539" i="1"/>
  <c r="AH3539" i="1"/>
  <c r="AG3540" i="1"/>
  <c r="AH3540" i="1"/>
  <c r="AG3541" i="1"/>
  <c r="AH3541" i="1"/>
  <c r="AG3542" i="1"/>
  <c r="AH3542" i="1"/>
  <c r="AG3543" i="1"/>
  <c r="AH3543" i="1"/>
  <c r="AG3544" i="1"/>
  <c r="AH3544" i="1"/>
  <c r="AG3545" i="1"/>
  <c r="AH3545" i="1"/>
  <c r="AG3546" i="1"/>
  <c r="AH3546" i="1"/>
  <c r="AG3547" i="1"/>
  <c r="AH3547" i="1"/>
  <c r="AG3548" i="1"/>
  <c r="AH3548" i="1"/>
  <c r="AG3549" i="1"/>
  <c r="AH3549" i="1"/>
  <c r="AG3550" i="1"/>
  <c r="AH3550" i="1"/>
  <c r="AG3551" i="1"/>
  <c r="AH3551" i="1"/>
  <c r="AG3552" i="1"/>
  <c r="AH3552" i="1"/>
  <c r="AG3553" i="1"/>
  <c r="AH3553" i="1"/>
  <c r="AG3554" i="1"/>
  <c r="AH3554" i="1"/>
  <c r="AG3555" i="1"/>
  <c r="AH3555" i="1"/>
  <c r="AG3556" i="1"/>
  <c r="AH3556" i="1"/>
  <c r="AG3557" i="1"/>
  <c r="AH3557" i="1"/>
  <c r="AG3558" i="1"/>
  <c r="AH3558" i="1"/>
  <c r="AG3559" i="1"/>
  <c r="AH3559" i="1"/>
  <c r="AG3560" i="1"/>
  <c r="AH3560" i="1"/>
  <c r="AG3561" i="1"/>
  <c r="AH3561" i="1"/>
  <c r="AG3562" i="1"/>
  <c r="AH3562" i="1"/>
  <c r="AG3563" i="1"/>
  <c r="AH3563" i="1"/>
  <c r="AG3564" i="1"/>
  <c r="AH3564" i="1"/>
  <c r="AG3565" i="1"/>
  <c r="AH3565" i="1"/>
  <c r="AG3566" i="1"/>
  <c r="AH3566" i="1"/>
  <c r="AG3567" i="1"/>
  <c r="AH3567" i="1"/>
  <c r="AG3568" i="1"/>
  <c r="AH3568" i="1"/>
  <c r="AG3569" i="1"/>
  <c r="AH3569" i="1"/>
  <c r="AG3570" i="1"/>
  <c r="AH3570" i="1"/>
  <c r="AG3571" i="1"/>
  <c r="AH3571" i="1"/>
  <c r="AG3572" i="1"/>
  <c r="AH3572" i="1"/>
  <c r="AG3573" i="1"/>
  <c r="AH3573" i="1"/>
  <c r="AG3574" i="1"/>
  <c r="AH3574" i="1"/>
  <c r="AG3575" i="1"/>
  <c r="AH3575" i="1"/>
  <c r="AG3576" i="1"/>
  <c r="AH3576" i="1"/>
  <c r="AG3577" i="1"/>
  <c r="AH3577" i="1"/>
  <c r="AG3578" i="1"/>
  <c r="AH3578" i="1"/>
  <c r="AG3579" i="1"/>
  <c r="AH3579" i="1"/>
  <c r="AG3580" i="1"/>
  <c r="AH3580" i="1"/>
  <c r="AG3581" i="1"/>
  <c r="AH3581" i="1"/>
  <c r="AG3582" i="1"/>
  <c r="AH3582" i="1"/>
  <c r="AG3583" i="1"/>
  <c r="AH3583" i="1"/>
  <c r="AG3584" i="1"/>
  <c r="AH3584" i="1"/>
  <c r="AG3585" i="1"/>
  <c r="AH3585" i="1"/>
  <c r="AG3586" i="1"/>
  <c r="AH3586" i="1"/>
  <c r="AG3587" i="1"/>
  <c r="AH3587" i="1"/>
  <c r="AG3588" i="1"/>
  <c r="AH3588" i="1"/>
  <c r="AG3589" i="1"/>
  <c r="AH3589" i="1"/>
  <c r="AG3590" i="1"/>
  <c r="AH3590" i="1"/>
  <c r="AG3591" i="1"/>
  <c r="AH3591" i="1"/>
  <c r="AG3592" i="1"/>
  <c r="AH3592" i="1"/>
  <c r="AG3593" i="1"/>
  <c r="AH3593" i="1"/>
  <c r="AG3594" i="1"/>
  <c r="AH3594" i="1"/>
  <c r="AG3595" i="1"/>
  <c r="AH3595" i="1"/>
  <c r="AG3596" i="1"/>
  <c r="AH3596" i="1"/>
  <c r="AG3597" i="1"/>
  <c r="AH3597" i="1"/>
  <c r="AG3598" i="1"/>
  <c r="AH3598" i="1"/>
  <c r="AG3599" i="1"/>
  <c r="AH3599" i="1"/>
  <c r="AG3600" i="1"/>
  <c r="AH3600" i="1"/>
  <c r="AG3601" i="1"/>
  <c r="AH3601" i="1"/>
  <c r="AG3602" i="1"/>
  <c r="AH3602" i="1"/>
  <c r="AG3603" i="1"/>
  <c r="AH3603" i="1"/>
  <c r="AG3604" i="1"/>
  <c r="AH3604" i="1"/>
  <c r="AG3605" i="1"/>
  <c r="AH3605" i="1"/>
  <c r="AG3606" i="1"/>
  <c r="AH3606" i="1"/>
  <c r="AG3607" i="1"/>
  <c r="AH3607" i="1"/>
  <c r="AG3608" i="1"/>
  <c r="AH3608" i="1"/>
  <c r="AG3609" i="1"/>
  <c r="AH3609" i="1"/>
  <c r="AG3610" i="1"/>
  <c r="AH3610" i="1"/>
  <c r="AG3611" i="1"/>
  <c r="AH3611" i="1"/>
  <c r="AG3612" i="1"/>
  <c r="AH3612" i="1"/>
  <c r="AG3613" i="1"/>
  <c r="AH3613" i="1"/>
  <c r="AG3614" i="1"/>
  <c r="AH3614" i="1"/>
  <c r="AG3615" i="1"/>
  <c r="AH3615" i="1"/>
  <c r="AG3616" i="1"/>
  <c r="AH3616" i="1"/>
  <c r="AG3617" i="1"/>
  <c r="AH3617" i="1"/>
  <c r="AG3618" i="1"/>
  <c r="AH3618" i="1"/>
  <c r="AG3619" i="1"/>
  <c r="AH3619" i="1"/>
  <c r="AG3620" i="1"/>
  <c r="AH3620" i="1"/>
  <c r="AG3621" i="1"/>
  <c r="AH3621" i="1"/>
  <c r="AG3622" i="1"/>
  <c r="AH3622" i="1"/>
  <c r="AG3623" i="1"/>
  <c r="AH3623" i="1"/>
  <c r="AG3624" i="1"/>
  <c r="AH3624" i="1"/>
  <c r="AG3625" i="1"/>
  <c r="AH3625" i="1"/>
  <c r="AG3626" i="1"/>
  <c r="AH3626" i="1"/>
  <c r="AG3627" i="1"/>
  <c r="AH3627" i="1"/>
  <c r="AG3628" i="1"/>
  <c r="AH3628" i="1"/>
  <c r="AG3629" i="1"/>
  <c r="AH3629" i="1"/>
  <c r="AG3630" i="1"/>
  <c r="AH3630" i="1"/>
  <c r="AG3631" i="1"/>
  <c r="AH3631" i="1"/>
  <c r="AG3632" i="1"/>
  <c r="AH3632" i="1"/>
  <c r="AG3633" i="1"/>
  <c r="AH3633" i="1"/>
  <c r="AG3634" i="1"/>
  <c r="AH3634" i="1"/>
  <c r="AG3635" i="1"/>
  <c r="AH3635" i="1"/>
  <c r="AG3636" i="1"/>
  <c r="AH3636" i="1"/>
  <c r="AG3637" i="1"/>
  <c r="AH3637" i="1"/>
  <c r="AG3638" i="1"/>
  <c r="AH3638" i="1"/>
  <c r="AG3639" i="1"/>
  <c r="AH3639" i="1"/>
  <c r="AG3640" i="1"/>
  <c r="AH3640" i="1"/>
  <c r="AG3641" i="1"/>
  <c r="AH3641" i="1"/>
  <c r="AG3642" i="1"/>
  <c r="AH3642" i="1"/>
  <c r="AG3643" i="1"/>
  <c r="AH3643" i="1"/>
  <c r="AG3644" i="1"/>
  <c r="AH3644" i="1"/>
  <c r="AG3645" i="1"/>
  <c r="AH3645" i="1"/>
  <c r="AG3646" i="1"/>
  <c r="AH3646" i="1"/>
  <c r="AG3647" i="1"/>
  <c r="AH3647" i="1"/>
  <c r="AG3648" i="1"/>
  <c r="AH3648" i="1"/>
  <c r="AG3649" i="1"/>
  <c r="AH3649" i="1"/>
  <c r="AG3650" i="1"/>
  <c r="AH3650" i="1"/>
  <c r="AG3651" i="1"/>
  <c r="AH3651" i="1"/>
  <c r="AG3652" i="1"/>
  <c r="AH3652" i="1"/>
  <c r="AG3653" i="1"/>
  <c r="AH3653" i="1"/>
  <c r="AG3654" i="1"/>
  <c r="AH3654" i="1"/>
  <c r="AG3655" i="1"/>
  <c r="AH3655" i="1"/>
  <c r="AG3656" i="1"/>
  <c r="AH3656" i="1"/>
  <c r="AG3657" i="1"/>
  <c r="AH3657" i="1"/>
  <c r="AG3658" i="1"/>
  <c r="AH3658" i="1"/>
  <c r="AG3659" i="1"/>
  <c r="AH3659" i="1"/>
  <c r="AG3660" i="1"/>
  <c r="AH3660" i="1"/>
  <c r="AG3661" i="1"/>
  <c r="AH3661" i="1"/>
  <c r="AG3662" i="1"/>
  <c r="AH3662" i="1"/>
  <c r="AG3663" i="1"/>
  <c r="AH3663" i="1"/>
  <c r="AG3664" i="1"/>
  <c r="AH3664" i="1"/>
  <c r="AG3665" i="1"/>
  <c r="AH3665" i="1"/>
  <c r="AG3666" i="1"/>
  <c r="AH3666" i="1"/>
  <c r="AG3667" i="1"/>
  <c r="AH3667" i="1"/>
  <c r="AG3668" i="1"/>
  <c r="AH3668" i="1"/>
  <c r="AG3669" i="1"/>
  <c r="AH3669" i="1"/>
  <c r="AG3670" i="1"/>
  <c r="AH3670" i="1"/>
  <c r="AG3671" i="1"/>
  <c r="AH3671" i="1"/>
  <c r="AG3672" i="1"/>
  <c r="AH3672" i="1"/>
  <c r="AG3673" i="1"/>
  <c r="AH3673" i="1"/>
  <c r="AG3674" i="1"/>
  <c r="AH3674" i="1"/>
  <c r="AG3675" i="1"/>
  <c r="AH3675" i="1"/>
  <c r="AG3676" i="1"/>
  <c r="AH3676" i="1"/>
  <c r="A1" i="4" l="1"/>
  <c r="B2" i="12"/>
  <c r="A2" i="3"/>
  <c r="A2" i="10"/>
  <c r="AG3677" i="1"/>
  <c r="AG3678" i="1"/>
  <c r="AG3679" i="1"/>
  <c r="AG3680" i="1"/>
  <c r="AG3681" i="1"/>
  <c r="AG3682" i="1"/>
  <c r="AG3683" i="1"/>
  <c r="AG3684" i="1"/>
  <c r="AG3685" i="1"/>
  <c r="AG3686" i="1"/>
  <c r="AG3687" i="1"/>
  <c r="AG3688" i="1"/>
  <c r="AG3689" i="1"/>
  <c r="AG3690" i="1"/>
  <c r="AG3691" i="1"/>
  <c r="AG3692" i="1"/>
  <c r="AG3693" i="1"/>
  <c r="AG3694" i="1"/>
  <c r="AG3695" i="1"/>
  <c r="AG3696" i="1"/>
  <c r="AG3697" i="1"/>
  <c r="AG3698" i="1"/>
  <c r="AG3699" i="1"/>
  <c r="AG3700" i="1"/>
  <c r="AG3701" i="1"/>
  <c r="AG3702" i="1"/>
  <c r="AG3703" i="1"/>
  <c r="AG3704" i="1"/>
  <c r="AG3705" i="1"/>
  <c r="AG3706" i="1"/>
  <c r="AG3707" i="1"/>
  <c r="AG3708" i="1"/>
  <c r="AG3709" i="1"/>
  <c r="AG3710" i="1"/>
  <c r="AG3711" i="1"/>
  <c r="AG3712" i="1"/>
  <c r="AG3713" i="1"/>
  <c r="AG3714" i="1"/>
  <c r="AG3715" i="1"/>
  <c r="AG3716" i="1"/>
  <c r="AG3717" i="1"/>
  <c r="AG3718" i="1"/>
  <c r="AG3719" i="1"/>
  <c r="AG3720" i="1"/>
  <c r="AG3721" i="1"/>
  <c r="AG3722" i="1"/>
  <c r="AG3723" i="1"/>
  <c r="AG3724" i="1"/>
  <c r="AG3725" i="1"/>
  <c r="AG3726" i="1"/>
  <c r="AG3727" i="1"/>
  <c r="AG3728" i="1"/>
  <c r="AG3729" i="1"/>
  <c r="AG3730" i="1"/>
  <c r="AG3731" i="1"/>
  <c r="AG3732" i="1"/>
  <c r="AG3733" i="1"/>
  <c r="AG3734" i="1"/>
  <c r="AG3735" i="1"/>
  <c r="AG3736" i="1"/>
  <c r="AG3737" i="1"/>
  <c r="AG3738" i="1"/>
  <c r="AG3739" i="1"/>
  <c r="AG3740" i="1"/>
  <c r="AG3741" i="1"/>
  <c r="AG3742" i="1"/>
  <c r="AG3743" i="1"/>
  <c r="AG3744" i="1"/>
  <c r="AG3745" i="1"/>
  <c r="AG3746" i="1"/>
  <c r="AG3747" i="1"/>
  <c r="AG3748" i="1"/>
  <c r="AG3749" i="1"/>
  <c r="AG3750" i="1"/>
  <c r="AG3751" i="1"/>
  <c r="AG3752" i="1"/>
  <c r="AG3753" i="1"/>
  <c r="AG3754" i="1"/>
  <c r="AG3755" i="1"/>
  <c r="AG3756" i="1"/>
  <c r="AG3757" i="1"/>
  <c r="AG3758" i="1"/>
  <c r="AG3759" i="1"/>
  <c r="AG3760" i="1"/>
  <c r="AG3761" i="1"/>
  <c r="AG3762" i="1"/>
  <c r="AG3763" i="1"/>
  <c r="AG3764" i="1"/>
  <c r="AG3765" i="1"/>
  <c r="AG3766" i="1"/>
  <c r="AG3767" i="1"/>
  <c r="AG3768" i="1"/>
  <c r="AG3769" i="1"/>
  <c r="AG3770" i="1"/>
  <c r="AG3771" i="1"/>
  <c r="AG3772" i="1"/>
  <c r="AG3773" i="1"/>
  <c r="AG3774" i="1"/>
  <c r="AG3775" i="1"/>
  <c r="AG3776" i="1"/>
  <c r="AG3777" i="1"/>
  <c r="AG3778" i="1"/>
  <c r="AG3779" i="1"/>
  <c r="AG3780" i="1"/>
  <c r="AG3781" i="1"/>
  <c r="AG3782" i="1"/>
  <c r="AG3783" i="1"/>
  <c r="AG3784" i="1"/>
  <c r="AG3785" i="1"/>
  <c r="AG3786" i="1"/>
  <c r="AG3787" i="1"/>
  <c r="AG3788" i="1"/>
  <c r="AG3789" i="1"/>
  <c r="AG3790" i="1"/>
  <c r="AG3791" i="1"/>
  <c r="AG3792" i="1"/>
  <c r="AG3793" i="1"/>
  <c r="AG3794" i="1"/>
  <c r="AG3795" i="1"/>
  <c r="AG3796" i="1"/>
  <c r="AG3797" i="1"/>
  <c r="AG3798" i="1"/>
  <c r="AG3799" i="1"/>
  <c r="AG3800" i="1"/>
  <c r="AG3801" i="1"/>
  <c r="AG3802" i="1"/>
  <c r="AG3803" i="1"/>
  <c r="AG3804" i="1"/>
  <c r="AG3805" i="1"/>
  <c r="AG3806" i="1"/>
  <c r="AG3807" i="1"/>
  <c r="AG3808" i="1"/>
  <c r="AG3809" i="1"/>
  <c r="AG3810" i="1"/>
  <c r="AG3811" i="1"/>
  <c r="AG3812" i="1"/>
  <c r="AG3813" i="1"/>
  <c r="AG3814" i="1"/>
  <c r="AG3815" i="1"/>
  <c r="AG3816" i="1"/>
  <c r="AG3817" i="1"/>
  <c r="AG3818" i="1"/>
  <c r="AG3819" i="1"/>
  <c r="AG3820" i="1"/>
  <c r="AG3821" i="1"/>
  <c r="AG3822" i="1"/>
  <c r="AG3823" i="1"/>
  <c r="AG3824" i="1"/>
  <c r="AG3825" i="1"/>
  <c r="AG3826" i="1"/>
  <c r="AG3827" i="1"/>
  <c r="AG3828" i="1"/>
  <c r="AG3829" i="1"/>
  <c r="AG3830" i="1"/>
  <c r="AG3831" i="1"/>
  <c r="AG3832" i="1"/>
  <c r="AG3833" i="1"/>
  <c r="AG3834" i="1"/>
  <c r="AG3835" i="1"/>
  <c r="AG3836" i="1"/>
  <c r="AG3837" i="1"/>
  <c r="AG3838" i="1"/>
  <c r="AG3839" i="1"/>
  <c r="AG3840" i="1"/>
  <c r="AG3841" i="1"/>
  <c r="AG3842" i="1"/>
  <c r="AG3843" i="1"/>
  <c r="AG3844" i="1"/>
  <c r="AG3845" i="1"/>
  <c r="AG3846" i="1"/>
  <c r="AG3847" i="1"/>
  <c r="AG3848" i="1"/>
  <c r="AG3849" i="1"/>
  <c r="AG3850" i="1"/>
  <c r="AG3851" i="1"/>
  <c r="AG3852" i="1"/>
  <c r="AG3853" i="1"/>
  <c r="AG3854" i="1"/>
  <c r="AG3855" i="1"/>
  <c r="AG3856" i="1"/>
  <c r="AG3857" i="1"/>
  <c r="AG3858" i="1"/>
  <c r="AG3859" i="1"/>
  <c r="AG3860" i="1"/>
  <c r="AG3861" i="1"/>
  <c r="AG3862" i="1"/>
  <c r="AG3863" i="1"/>
  <c r="AG3864" i="1"/>
  <c r="AG3865" i="1"/>
  <c r="AG3866" i="1"/>
  <c r="AG3867" i="1"/>
  <c r="AG3868" i="1"/>
  <c r="AG3869" i="1"/>
  <c r="AG3870" i="1"/>
  <c r="AG3871" i="1"/>
  <c r="AG3872" i="1"/>
  <c r="AG3873" i="1"/>
  <c r="AG3874" i="1"/>
  <c r="AG3875" i="1"/>
  <c r="AG3876" i="1"/>
  <c r="AG3877" i="1"/>
  <c r="AG3878" i="1"/>
  <c r="AG3879" i="1"/>
  <c r="AG3880" i="1"/>
  <c r="AG3881" i="1"/>
  <c r="AG3882" i="1"/>
  <c r="AG3883" i="1"/>
  <c r="AG3884" i="1"/>
  <c r="AG3885" i="1"/>
  <c r="AG3886" i="1"/>
  <c r="AG3887" i="1"/>
  <c r="AG3888" i="1"/>
  <c r="AG3889" i="1"/>
  <c r="AG3890" i="1"/>
  <c r="AG3891" i="1"/>
  <c r="AG3892" i="1"/>
  <c r="AG3893" i="1"/>
  <c r="AG3894" i="1"/>
  <c r="AG3895" i="1"/>
  <c r="AG3896" i="1"/>
  <c r="AG3897" i="1"/>
  <c r="AG3898" i="1"/>
  <c r="AG3899" i="1"/>
  <c r="AG3900" i="1"/>
  <c r="AG3901" i="1"/>
  <c r="AG3902" i="1"/>
  <c r="AG3903" i="1"/>
  <c r="AG3904" i="1"/>
  <c r="AG3905" i="1"/>
  <c r="AG3906" i="1"/>
  <c r="AG3907" i="1"/>
  <c r="AG3908" i="1"/>
  <c r="AG3909" i="1"/>
  <c r="AG3910" i="1"/>
  <c r="AG3911" i="1"/>
  <c r="AG3912" i="1"/>
  <c r="AG3913" i="1"/>
  <c r="AG3914" i="1"/>
  <c r="AG3915" i="1"/>
  <c r="AG3916" i="1"/>
  <c r="AG3917" i="1"/>
  <c r="AG3918" i="1"/>
  <c r="AG3919" i="1"/>
  <c r="AG3920" i="1"/>
  <c r="AG3921" i="1"/>
  <c r="AG3922" i="1"/>
  <c r="AG3923" i="1"/>
  <c r="AG3924" i="1"/>
  <c r="AG3925" i="1"/>
  <c r="AG3926" i="1"/>
  <c r="AG3927" i="1"/>
  <c r="AG3928" i="1"/>
  <c r="AG3929" i="1"/>
  <c r="AG3930" i="1"/>
  <c r="AG3931" i="1"/>
  <c r="AG3932" i="1"/>
  <c r="AG3933" i="1"/>
  <c r="AG3934" i="1"/>
  <c r="AG3935" i="1"/>
  <c r="AG3936" i="1"/>
  <c r="AG3937" i="1"/>
  <c r="AG3938" i="1"/>
  <c r="AG3939" i="1"/>
  <c r="AG3940" i="1"/>
  <c r="AG3941" i="1"/>
  <c r="AG3942" i="1"/>
  <c r="AG3943" i="1"/>
  <c r="AG3944" i="1"/>
  <c r="AG3945" i="1"/>
  <c r="AG3946" i="1"/>
  <c r="AG3947" i="1"/>
  <c r="AG3948" i="1"/>
  <c r="AG3949" i="1"/>
  <c r="AG3950" i="1"/>
  <c r="AG3951" i="1"/>
  <c r="AG3952" i="1"/>
  <c r="AG3953" i="1"/>
  <c r="AG3954" i="1"/>
  <c r="AG3955" i="1"/>
  <c r="AG3956" i="1"/>
  <c r="AG3957" i="1"/>
  <c r="AG3958" i="1"/>
  <c r="AG3959" i="1"/>
  <c r="AG3960" i="1"/>
  <c r="AG3961" i="1"/>
  <c r="AG3962" i="1"/>
  <c r="AG3963" i="1"/>
  <c r="AG3964" i="1"/>
  <c r="AG3965" i="1"/>
  <c r="AG3966" i="1"/>
  <c r="AG3967" i="1"/>
  <c r="AG3968" i="1"/>
  <c r="AG3969" i="1"/>
  <c r="AG3970" i="1"/>
  <c r="AG3971" i="1"/>
  <c r="AG3972" i="1"/>
  <c r="AG3973" i="1"/>
  <c r="AG3974" i="1"/>
  <c r="AG3975" i="1"/>
  <c r="AG3976" i="1"/>
  <c r="AG3977" i="1"/>
  <c r="AG3978" i="1"/>
  <c r="AG3979" i="1"/>
  <c r="AG3980" i="1"/>
  <c r="AG3981" i="1"/>
  <c r="AG3982" i="1"/>
  <c r="AG3983" i="1"/>
  <c r="AG3984" i="1"/>
  <c r="AG3985" i="1"/>
  <c r="AG3986" i="1"/>
  <c r="AG3987" i="1"/>
  <c r="AG3988" i="1"/>
  <c r="AG3989" i="1"/>
  <c r="AG3990" i="1"/>
  <c r="AG3991" i="1"/>
  <c r="AG3992" i="1"/>
  <c r="AG3993" i="1"/>
  <c r="AG3994" i="1"/>
  <c r="AG3995" i="1"/>
  <c r="AG3996" i="1"/>
  <c r="AG3997" i="1"/>
  <c r="AG3998" i="1"/>
  <c r="AG3999" i="1"/>
  <c r="AG4000" i="1"/>
  <c r="AG4001" i="1"/>
  <c r="AG4002" i="1"/>
  <c r="AG4003" i="1"/>
  <c r="AG4004" i="1"/>
  <c r="AG4005" i="1"/>
  <c r="AG4006" i="1"/>
  <c r="AG4007" i="1"/>
  <c r="AG4008" i="1"/>
  <c r="AG4009" i="1"/>
  <c r="AG4010" i="1"/>
  <c r="AG4011" i="1"/>
  <c r="AG4012" i="1"/>
  <c r="AG4013" i="1"/>
  <c r="AG4014" i="1"/>
  <c r="AG4015" i="1"/>
  <c r="AG4016" i="1"/>
  <c r="AG4017" i="1"/>
  <c r="AG4018" i="1"/>
  <c r="AG4019" i="1"/>
  <c r="AG4020" i="1"/>
  <c r="AG4021" i="1"/>
  <c r="AG4022" i="1"/>
  <c r="AG4023" i="1"/>
  <c r="AG4024" i="1"/>
  <c r="AG4025" i="1"/>
  <c r="AG4026" i="1"/>
  <c r="AG4027" i="1"/>
  <c r="AG4028" i="1"/>
  <c r="AG4029" i="1"/>
  <c r="AG4030" i="1"/>
  <c r="AG4031" i="1"/>
  <c r="AG4032" i="1"/>
  <c r="AG4033" i="1"/>
  <c r="AG4034" i="1"/>
  <c r="AG4035" i="1"/>
  <c r="AG4036" i="1"/>
  <c r="AG4037" i="1"/>
  <c r="AG4038" i="1"/>
  <c r="AG4039" i="1"/>
  <c r="AG4040" i="1"/>
  <c r="AG4041" i="1"/>
  <c r="AG4042" i="1"/>
  <c r="AG4043" i="1"/>
  <c r="AG4044" i="1"/>
  <c r="AG4045" i="1"/>
  <c r="AG4046" i="1"/>
  <c r="AG4047" i="1"/>
  <c r="AG4048" i="1"/>
  <c r="AG4049" i="1"/>
  <c r="AG4050" i="1"/>
  <c r="AG4051" i="1"/>
  <c r="AG4052" i="1"/>
  <c r="AG4053" i="1"/>
  <c r="AG4054" i="1"/>
  <c r="AG4055" i="1"/>
  <c r="AG4056" i="1"/>
  <c r="AG4057" i="1"/>
  <c r="AG4058" i="1"/>
  <c r="AG4059" i="1"/>
  <c r="AG4060" i="1"/>
  <c r="AG4061" i="1"/>
  <c r="AG4062" i="1"/>
  <c r="AG4063" i="1"/>
  <c r="AG4064" i="1"/>
  <c r="AG4065" i="1"/>
  <c r="AG4066" i="1"/>
  <c r="AG4067" i="1"/>
  <c r="AG4068" i="1"/>
  <c r="AG4069" i="1"/>
  <c r="AG4070" i="1"/>
  <c r="AG4071" i="1"/>
  <c r="AG4072" i="1"/>
  <c r="AG4073" i="1"/>
  <c r="AG4074" i="1"/>
  <c r="AG4075" i="1"/>
  <c r="AG4076" i="1"/>
  <c r="AG4077" i="1"/>
  <c r="AG4078" i="1"/>
  <c r="AG4079" i="1"/>
  <c r="AG4080" i="1"/>
  <c r="AG4081" i="1"/>
  <c r="AG4082" i="1"/>
  <c r="AG4083" i="1"/>
  <c r="AG4084" i="1"/>
  <c r="AG4085" i="1"/>
  <c r="AG4086" i="1"/>
  <c r="AG4087" i="1"/>
  <c r="AG4088" i="1"/>
  <c r="AG4089" i="1"/>
  <c r="AG4090" i="1"/>
  <c r="AG4091" i="1"/>
  <c r="AG4092" i="1"/>
  <c r="AG4093" i="1"/>
  <c r="AG4094" i="1"/>
  <c r="AG4095" i="1"/>
  <c r="AG4096" i="1"/>
  <c r="AG4097" i="1"/>
  <c r="AG4098" i="1"/>
  <c r="AG4099" i="1"/>
  <c r="AG4100" i="1"/>
  <c r="AG4101" i="1"/>
  <c r="AG4102" i="1"/>
  <c r="AG4103" i="1"/>
  <c r="AG4104" i="1"/>
  <c r="AG4105" i="1"/>
  <c r="AG4106" i="1"/>
  <c r="AG4107" i="1"/>
  <c r="AG4108" i="1"/>
  <c r="AG4109" i="1"/>
  <c r="AG4110" i="1"/>
  <c r="AG4111" i="1"/>
  <c r="AG4112" i="1"/>
  <c r="AG4113" i="1"/>
  <c r="AG4114" i="1"/>
  <c r="AG4115" i="1"/>
  <c r="AG4116" i="1"/>
  <c r="AG4117" i="1"/>
  <c r="AG4118" i="1"/>
  <c r="AG4119" i="1"/>
  <c r="AG4120" i="1"/>
  <c r="AG4121" i="1"/>
  <c r="AG4122" i="1"/>
  <c r="AG4123" i="1"/>
  <c r="AG4124" i="1"/>
  <c r="AG4125" i="1"/>
  <c r="AG4126" i="1"/>
  <c r="AG4127" i="1"/>
  <c r="AG4128" i="1"/>
  <c r="AG4129" i="1"/>
  <c r="AG4130" i="1"/>
  <c r="AG4131" i="1"/>
  <c r="AG4132" i="1"/>
  <c r="AG4133" i="1"/>
  <c r="AG4134" i="1"/>
  <c r="AG4135" i="1"/>
  <c r="AG4136" i="1"/>
  <c r="AG4137" i="1"/>
  <c r="AG4138" i="1"/>
  <c r="AG4139" i="1"/>
  <c r="AG4140" i="1"/>
  <c r="AG4141" i="1"/>
  <c r="AG4142" i="1"/>
  <c r="AG4143" i="1"/>
  <c r="AG4144" i="1"/>
  <c r="AG4145" i="1"/>
  <c r="AG4146" i="1"/>
  <c r="AG4147" i="1"/>
  <c r="AG4148" i="1"/>
  <c r="AG4149" i="1"/>
  <c r="AG4150" i="1"/>
  <c r="AG4151" i="1"/>
  <c r="AG4152" i="1"/>
  <c r="AG4153" i="1"/>
  <c r="AG4154" i="1"/>
  <c r="AG4155" i="1"/>
  <c r="AG4156" i="1"/>
  <c r="AG4157" i="1"/>
  <c r="AG4158" i="1"/>
  <c r="AG4159" i="1"/>
  <c r="AG4160" i="1"/>
  <c r="AG4161" i="1"/>
  <c r="AG4162" i="1"/>
  <c r="AG4163" i="1"/>
  <c r="AG4164" i="1"/>
  <c r="AG4165" i="1"/>
  <c r="AG4166" i="1"/>
  <c r="AG4167" i="1"/>
  <c r="AG4168" i="1"/>
  <c r="AG4169" i="1"/>
  <c r="AG4170" i="1"/>
  <c r="AG4171" i="1"/>
  <c r="AG4172" i="1"/>
  <c r="AG4173" i="1"/>
  <c r="AG4174" i="1"/>
  <c r="AG4175" i="1"/>
  <c r="AG4176" i="1"/>
  <c r="AG4177" i="1"/>
  <c r="AG4178" i="1"/>
  <c r="AG4179" i="1"/>
  <c r="AG4180" i="1"/>
  <c r="AG4181" i="1"/>
  <c r="AG4182" i="1"/>
  <c r="AG4183" i="1"/>
  <c r="AG4184" i="1"/>
  <c r="AG4185" i="1"/>
  <c r="AG4186" i="1"/>
  <c r="AG4187" i="1"/>
  <c r="AG4188" i="1"/>
  <c r="AG4189" i="1"/>
  <c r="AG4190" i="1"/>
  <c r="AG4191" i="1"/>
  <c r="AG4192" i="1"/>
  <c r="AG4193" i="1"/>
  <c r="AG4194" i="1"/>
  <c r="AG4195" i="1"/>
  <c r="AG4196" i="1"/>
  <c r="AG4197" i="1"/>
  <c r="AG4198" i="1"/>
  <c r="AG4199" i="1"/>
  <c r="AG4200" i="1"/>
  <c r="AG4201" i="1"/>
  <c r="AG4202" i="1"/>
  <c r="AG4203" i="1"/>
  <c r="AG4204" i="1"/>
  <c r="AG4205" i="1"/>
  <c r="AG4206" i="1"/>
  <c r="AG4207" i="1"/>
  <c r="AG4208" i="1"/>
  <c r="AG4209" i="1"/>
  <c r="AG4210" i="1"/>
  <c r="AG4211" i="1"/>
  <c r="AG4212" i="1"/>
  <c r="AG4213" i="1"/>
  <c r="AG4214" i="1"/>
  <c r="AG4215" i="1"/>
  <c r="AG4216" i="1"/>
  <c r="AG4217" i="1"/>
  <c r="AG4218" i="1"/>
  <c r="AG4219" i="1"/>
  <c r="AG4220" i="1"/>
  <c r="AG4221" i="1"/>
  <c r="AG4222" i="1"/>
  <c r="AG4223" i="1"/>
  <c r="AG4224" i="1"/>
  <c r="AG4225" i="1"/>
  <c r="AG4226" i="1"/>
  <c r="AG4227" i="1"/>
  <c r="AG4228" i="1"/>
  <c r="AG4229" i="1"/>
  <c r="AG4230" i="1"/>
  <c r="AG4231" i="1"/>
  <c r="AG4232" i="1"/>
  <c r="AG4233" i="1"/>
  <c r="AG4234" i="1"/>
  <c r="AG4235" i="1"/>
  <c r="AG4236" i="1"/>
  <c r="AG4237" i="1"/>
  <c r="AG4238" i="1"/>
  <c r="AG4239" i="1"/>
  <c r="AG4240" i="1"/>
  <c r="AG4241" i="1"/>
  <c r="AG4242" i="1"/>
  <c r="AG4243" i="1"/>
  <c r="AG4244" i="1"/>
  <c r="AG4245" i="1"/>
  <c r="AG4246" i="1"/>
  <c r="AG4247" i="1"/>
  <c r="AG4248" i="1"/>
  <c r="AG4249" i="1"/>
  <c r="AG4250" i="1"/>
  <c r="AG4251" i="1"/>
  <c r="AG4252" i="1"/>
  <c r="AG4253" i="1"/>
  <c r="AG4254" i="1"/>
  <c r="AG4255" i="1"/>
  <c r="AG4256" i="1"/>
  <c r="AG4257" i="1"/>
  <c r="AG4258" i="1"/>
  <c r="AG4259" i="1"/>
  <c r="AG4260" i="1"/>
  <c r="AG4261" i="1"/>
  <c r="AG4262" i="1"/>
  <c r="AG4263" i="1"/>
  <c r="AG4264" i="1"/>
  <c r="AG4265" i="1"/>
  <c r="AG4266" i="1"/>
  <c r="AG4267" i="1"/>
  <c r="AG4268" i="1"/>
  <c r="AG4269" i="1"/>
  <c r="AG4270" i="1"/>
  <c r="AG4271" i="1"/>
  <c r="AG4272" i="1"/>
  <c r="AG4273" i="1"/>
  <c r="AG4274" i="1"/>
  <c r="AG4275" i="1"/>
  <c r="AG4276" i="1"/>
  <c r="AG4277" i="1"/>
  <c r="AG4278" i="1"/>
  <c r="AG4279" i="1"/>
  <c r="AG4280" i="1"/>
  <c r="AG4281" i="1"/>
  <c r="AG4282" i="1"/>
  <c r="AG4283" i="1"/>
  <c r="AG4284" i="1"/>
  <c r="AG4285" i="1"/>
  <c r="AG4286" i="1"/>
  <c r="AG4287" i="1"/>
  <c r="AG4288" i="1"/>
  <c r="AG4289" i="1"/>
  <c r="AG4290" i="1"/>
  <c r="AG4291" i="1"/>
  <c r="AG4292" i="1"/>
  <c r="AG4293" i="1"/>
  <c r="AG4294" i="1"/>
  <c r="AG4295" i="1"/>
  <c r="AG4296" i="1"/>
  <c r="AG4297" i="1"/>
  <c r="AG4298" i="1"/>
  <c r="AG4299" i="1"/>
  <c r="AG4300" i="1"/>
  <c r="AG4301" i="1"/>
  <c r="AG4302" i="1"/>
  <c r="AG4303" i="1"/>
  <c r="AG4304" i="1"/>
  <c r="AG4305" i="1"/>
  <c r="AG4306" i="1"/>
  <c r="AG4307" i="1"/>
  <c r="AG4308" i="1"/>
  <c r="AG4309" i="1"/>
  <c r="AG4310" i="1"/>
  <c r="AG4311" i="1"/>
  <c r="AG4312" i="1"/>
  <c r="AG4313" i="1"/>
  <c r="AG4314" i="1"/>
  <c r="AG4315" i="1"/>
  <c r="AG4316" i="1"/>
  <c r="AG4317" i="1"/>
  <c r="AG4318" i="1"/>
  <c r="AG4319" i="1"/>
  <c r="AG4320" i="1"/>
  <c r="AG4321" i="1"/>
  <c r="AG4322" i="1"/>
  <c r="AG4323" i="1"/>
  <c r="AG4324" i="1"/>
  <c r="AG4325" i="1"/>
  <c r="AG4326" i="1"/>
  <c r="AG4327" i="1"/>
  <c r="AG4328" i="1"/>
  <c r="AG4329" i="1"/>
  <c r="AG4330" i="1"/>
  <c r="AG4331" i="1"/>
  <c r="AG4332" i="1"/>
  <c r="AG4333" i="1"/>
  <c r="AG4334" i="1"/>
  <c r="AG4335" i="1"/>
  <c r="AG4336" i="1"/>
  <c r="AG4337" i="1"/>
  <c r="AG4338" i="1"/>
  <c r="AG4339" i="1"/>
  <c r="AG4340" i="1"/>
  <c r="AG4341" i="1"/>
  <c r="AG4342" i="1"/>
  <c r="AG4343" i="1"/>
  <c r="AG4344" i="1"/>
  <c r="AG4345" i="1"/>
  <c r="AG4346" i="1"/>
  <c r="AG4347" i="1"/>
  <c r="AG4348" i="1"/>
  <c r="AG4349" i="1"/>
  <c r="AG4350" i="1"/>
  <c r="AG4351" i="1"/>
  <c r="AG4352" i="1"/>
  <c r="AG4353" i="1"/>
  <c r="AG4354" i="1"/>
  <c r="AG4355" i="1"/>
  <c r="AG4356" i="1"/>
  <c r="AG4357" i="1"/>
  <c r="AG4358" i="1"/>
  <c r="AG4359" i="1"/>
  <c r="AG4360" i="1"/>
  <c r="AG4361" i="1"/>
  <c r="AG4362" i="1"/>
  <c r="AG4363" i="1"/>
  <c r="AG4364" i="1"/>
  <c r="AG4365" i="1"/>
  <c r="AG4366" i="1"/>
  <c r="AG4367" i="1"/>
  <c r="AG4368" i="1"/>
  <c r="AG4369" i="1"/>
  <c r="AG4370" i="1"/>
  <c r="AG4371" i="1"/>
  <c r="AG4372" i="1"/>
  <c r="AG4373" i="1"/>
  <c r="AG4374" i="1"/>
  <c r="AG4375" i="1"/>
  <c r="AG4376" i="1"/>
  <c r="AG4377" i="1"/>
  <c r="AG4378" i="1"/>
  <c r="AG4379" i="1"/>
  <c r="AG4380" i="1"/>
  <c r="AG4381" i="1"/>
  <c r="AG4382" i="1"/>
  <c r="AG4383" i="1"/>
  <c r="AG4384" i="1"/>
  <c r="AG4385" i="1"/>
  <c r="AG4386" i="1"/>
  <c r="AG4387" i="1"/>
  <c r="AG4388" i="1"/>
  <c r="AG4389" i="1"/>
  <c r="AG4390" i="1"/>
  <c r="AG4391" i="1"/>
  <c r="AG4392" i="1"/>
  <c r="AG4393" i="1"/>
  <c r="AG4394" i="1"/>
  <c r="AG4395" i="1"/>
  <c r="AG4396" i="1"/>
  <c r="AG4397" i="1"/>
  <c r="AG4398" i="1"/>
  <c r="AG4399" i="1"/>
  <c r="AG4400" i="1"/>
  <c r="AG4401" i="1"/>
  <c r="AG4402" i="1"/>
  <c r="AG4403" i="1"/>
  <c r="AG4404" i="1"/>
  <c r="AG4405" i="1"/>
  <c r="AG4406" i="1"/>
  <c r="AG4407" i="1"/>
  <c r="AG4408" i="1"/>
  <c r="AG4409" i="1"/>
  <c r="AG4410" i="1"/>
  <c r="AG4411" i="1"/>
  <c r="AG4412" i="1"/>
  <c r="AG4413" i="1"/>
  <c r="AG4414" i="1"/>
  <c r="AG4415" i="1"/>
  <c r="AG4416" i="1"/>
  <c r="AG4417" i="1"/>
  <c r="AG4418" i="1"/>
  <c r="AG4419" i="1"/>
  <c r="AG4420" i="1"/>
  <c r="AG4421" i="1"/>
  <c r="AG4422" i="1"/>
  <c r="AG4423" i="1"/>
  <c r="AG4424" i="1"/>
  <c r="AG4425" i="1"/>
  <c r="AG4426" i="1"/>
  <c r="AG4427" i="1"/>
  <c r="AG4428" i="1"/>
  <c r="AG4429" i="1"/>
  <c r="AG4430" i="1"/>
  <c r="AG4431" i="1"/>
  <c r="AG4432" i="1"/>
  <c r="AG4433" i="1"/>
  <c r="AG4434" i="1"/>
  <c r="AG4435" i="1"/>
  <c r="AG4436" i="1"/>
  <c r="AG4437" i="1"/>
  <c r="AG4438" i="1"/>
  <c r="AG4439" i="1"/>
  <c r="AG4440" i="1"/>
  <c r="AG4441" i="1"/>
  <c r="AG4442" i="1"/>
  <c r="AG4443" i="1"/>
  <c r="AG4444" i="1"/>
  <c r="AG4445" i="1"/>
  <c r="AG4446" i="1"/>
  <c r="AG4447" i="1"/>
  <c r="AG4448" i="1"/>
  <c r="AG4449" i="1"/>
  <c r="AG4450" i="1"/>
  <c r="AG4451" i="1"/>
  <c r="AG4452" i="1"/>
  <c r="AG4453" i="1"/>
  <c r="AG4454" i="1"/>
  <c r="AG4455" i="1"/>
  <c r="AG4456" i="1"/>
  <c r="AG4457" i="1"/>
  <c r="AG4458" i="1"/>
  <c r="AG4459" i="1"/>
  <c r="AG4460" i="1"/>
  <c r="AG4461" i="1"/>
  <c r="AG4462" i="1"/>
  <c r="AG4463" i="1"/>
  <c r="AG4464" i="1"/>
  <c r="AG4465" i="1"/>
  <c r="AG4466" i="1"/>
  <c r="AG4467" i="1"/>
  <c r="AG4468" i="1"/>
  <c r="AG4469" i="1"/>
  <c r="AG4470" i="1"/>
  <c r="AG4471" i="1"/>
  <c r="AG4472" i="1"/>
  <c r="AG4473" i="1"/>
  <c r="AG4474" i="1"/>
  <c r="AG4475" i="1"/>
  <c r="AG4476" i="1"/>
  <c r="AG4477" i="1"/>
  <c r="AG4478" i="1"/>
  <c r="AG4479" i="1"/>
  <c r="AG4480" i="1"/>
  <c r="AG4481" i="1"/>
  <c r="AG4482" i="1"/>
  <c r="AG4483" i="1"/>
  <c r="AG4484" i="1"/>
  <c r="AG4485" i="1"/>
  <c r="AG4486" i="1"/>
  <c r="AG4487" i="1"/>
  <c r="AG4488" i="1"/>
  <c r="AG4489" i="1"/>
  <c r="AG4490" i="1"/>
  <c r="AG4491" i="1"/>
  <c r="AG4492" i="1"/>
  <c r="AG4493" i="1"/>
  <c r="AG4494" i="1"/>
  <c r="AG4495" i="1"/>
  <c r="AG4496" i="1"/>
  <c r="AG4497" i="1"/>
  <c r="AG4498" i="1"/>
  <c r="AG4499" i="1"/>
  <c r="AG4500" i="1"/>
  <c r="AG4501" i="1"/>
  <c r="AG4502" i="1"/>
  <c r="AG4503" i="1"/>
  <c r="AG4504" i="1"/>
  <c r="AG4505" i="1"/>
  <c r="AG4506" i="1"/>
  <c r="AG4507" i="1"/>
  <c r="AG4508" i="1"/>
  <c r="AG4509" i="1"/>
  <c r="AG4510" i="1"/>
  <c r="AG4511" i="1"/>
  <c r="AG4512" i="1"/>
  <c r="AG4513" i="1"/>
  <c r="AG4514" i="1"/>
  <c r="AG4515" i="1"/>
  <c r="AG4516" i="1"/>
  <c r="AG4517" i="1"/>
  <c r="AG4518" i="1"/>
  <c r="AG4519" i="1"/>
  <c r="AG4520" i="1"/>
  <c r="AG4521" i="1"/>
  <c r="AG4522" i="1"/>
  <c r="AG4523" i="1"/>
  <c r="AG4524" i="1"/>
  <c r="AG4525" i="1"/>
  <c r="AG4526" i="1"/>
  <c r="AG4527" i="1"/>
  <c r="AG4528" i="1"/>
  <c r="AG4529" i="1"/>
  <c r="AG4530" i="1"/>
  <c r="AG4531" i="1"/>
  <c r="AG4532" i="1"/>
  <c r="AG4533" i="1"/>
  <c r="AG4534" i="1"/>
  <c r="AG4535" i="1"/>
  <c r="AG4536" i="1"/>
  <c r="AG4537" i="1"/>
  <c r="AG4538" i="1"/>
  <c r="AG4539" i="1"/>
  <c r="AG4540" i="1"/>
  <c r="AG4541" i="1"/>
  <c r="AG4542" i="1"/>
  <c r="AG4543" i="1"/>
  <c r="AG4544" i="1"/>
  <c r="AG4545" i="1"/>
  <c r="AG4546" i="1"/>
  <c r="AG4547" i="1"/>
  <c r="AG4548" i="1"/>
  <c r="AG4549" i="1"/>
  <c r="AG4550" i="1"/>
  <c r="AG4551" i="1"/>
  <c r="AG4552" i="1"/>
  <c r="AG4553" i="1"/>
  <c r="AG4554" i="1"/>
  <c r="AG4555" i="1"/>
  <c r="AG4556" i="1"/>
  <c r="AG4557" i="1"/>
  <c r="AG4558" i="1"/>
  <c r="AG4559" i="1"/>
  <c r="AG4560" i="1"/>
  <c r="AG4561" i="1"/>
  <c r="AG4562" i="1"/>
  <c r="AG4563" i="1"/>
  <c r="AG4564" i="1"/>
  <c r="AG4565" i="1"/>
  <c r="AG4566" i="1"/>
  <c r="AG4567" i="1"/>
  <c r="AG4568" i="1"/>
  <c r="AG4569" i="1"/>
  <c r="AG4570" i="1"/>
  <c r="AG4571" i="1"/>
  <c r="AG4572" i="1"/>
  <c r="AG4573" i="1"/>
  <c r="AG4574" i="1"/>
  <c r="AG4575" i="1"/>
  <c r="AG4576" i="1"/>
  <c r="AG4577" i="1"/>
  <c r="AG4578" i="1"/>
  <c r="AG4579" i="1"/>
  <c r="AG4580" i="1"/>
  <c r="AG4581" i="1"/>
  <c r="AG4582" i="1"/>
  <c r="AG4583" i="1"/>
  <c r="AG4584" i="1"/>
  <c r="AG4585" i="1"/>
  <c r="AG4586" i="1"/>
  <c r="AG4587" i="1"/>
  <c r="AG4588" i="1"/>
  <c r="AG4589" i="1"/>
  <c r="AG4590" i="1"/>
  <c r="AG4591" i="1"/>
  <c r="AG4592" i="1"/>
  <c r="AG4593" i="1"/>
  <c r="AG4594" i="1"/>
  <c r="AG4595" i="1"/>
  <c r="AG4596" i="1"/>
  <c r="AG4597" i="1"/>
  <c r="AG4598" i="1"/>
  <c r="AG4599" i="1"/>
  <c r="AG4600" i="1"/>
  <c r="AG4601" i="1"/>
  <c r="AG4602" i="1"/>
  <c r="AG4603" i="1"/>
  <c r="AG4604" i="1"/>
  <c r="AG4605" i="1"/>
  <c r="AG4606" i="1"/>
  <c r="AG4607" i="1"/>
  <c r="AG4608" i="1"/>
  <c r="AG4609" i="1"/>
  <c r="AG4610" i="1"/>
  <c r="AG4611" i="1"/>
  <c r="AG4612" i="1"/>
  <c r="AG4613" i="1"/>
  <c r="AG4614" i="1"/>
  <c r="AG4615" i="1"/>
  <c r="AG4616" i="1"/>
  <c r="AG4617" i="1"/>
  <c r="AG4618" i="1"/>
  <c r="AG4619" i="1"/>
  <c r="AG4620" i="1"/>
  <c r="AG4621" i="1"/>
  <c r="AG4622" i="1"/>
  <c r="AG4623" i="1"/>
  <c r="AG4624" i="1"/>
  <c r="AG4625" i="1"/>
  <c r="AG4626" i="1"/>
  <c r="AG4627" i="1"/>
  <c r="AG4628" i="1"/>
  <c r="AG4629" i="1"/>
  <c r="AG4630" i="1"/>
  <c r="AG4631" i="1"/>
  <c r="AG4632" i="1"/>
  <c r="AG4633" i="1"/>
  <c r="AG4634" i="1"/>
  <c r="AG4635" i="1"/>
  <c r="AG4636" i="1"/>
  <c r="AG4637" i="1"/>
  <c r="AG4638" i="1"/>
  <c r="AG4639" i="1"/>
  <c r="AG4640" i="1"/>
  <c r="AG4641" i="1"/>
  <c r="AG4642" i="1"/>
  <c r="AG4643" i="1"/>
  <c r="AG4644" i="1"/>
  <c r="AG4645" i="1"/>
  <c r="AG4646" i="1"/>
  <c r="AG4647" i="1"/>
  <c r="AG4648" i="1"/>
  <c r="AG4649" i="1"/>
  <c r="AG4650" i="1"/>
  <c r="AG4651" i="1"/>
  <c r="AG4652" i="1"/>
  <c r="AG4653" i="1"/>
  <c r="AG4654" i="1"/>
  <c r="AG4655" i="1"/>
  <c r="AG4656" i="1"/>
  <c r="AG4657" i="1"/>
  <c r="AG4658" i="1"/>
  <c r="AG4659" i="1"/>
  <c r="AG4660" i="1"/>
  <c r="AG4661" i="1"/>
  <c r="AG4662" i="1"/>
  <c r="AG4663" i="1"/>
  <c r="AG4664" i="1"/>
  <c r="AG4665" i="1"/>
  <c r="AG4666" i="1"/>
  <c r="AG4667" i="1"/>
  <c r="AG4668" i="1"/>
  <c r="AG4669" i="1"/>
  <c r="AG4670" i="1"/>
  <c r="AG4671" i="1"/>
  <c r="AG4672" i="1"/>
  <c r="AG4673" i="1"/>
  <c r="AG4674" i="1"/>
  <c r="AG4675" i="1"/>
  <c r="AG4676" i="1"/>
  <c r="AG4677" i="1"/>
  <c r="AG4678" i="1"/>
  <c r="AG4679" i="1"/>
  <c r="AG4680" i="1"/>
  <c r="AG4681" i="1"/>
  <c r="AG4682" i="1"/>
  <c r="AG4683" i="1"/>
  <c r="AG4684" i="1"/>
  <c r="AG4685" i="1"/>
  <c r="AG4686" i="1"/>
  <c r="AG4687" i="1"/>
  <c r="AG4688" i="1"/>
  <c r="AG4689" i="1"/>
  <c r="AG4690" i="1"/>
  <c r="AG4691" i="1"/>
  <c r="AG4692" i="1"/>
  <c r="AG4693" i="1"/>
  <c r="AG4694" i="1"/>
  <c r="AG4695" i="1"/>
  <c r="AG4696" i="1"/>
  <c r="AG4697" i="1"/>
  <c r="AG4698" i="1"/>
  <c r="AG4699" i="1"/>
  <c r="AG4700" i="1"/>
  <c r="AG4701" i="1"/>
  <c r="AG4702" i="1"/>
  <c r="AG4703" i="1"/>
  <c r="AG4704" i="1"/>
  <c r="AG4705" i="1"/>
  <c r="AG4706" i="1"/>
  <c r="AG4707" i="1"/>
  <c r="AG4708" i="1"/>
  <c r="AG4709" i="1"/>
  <c r="AG4710" i="1"/>
  <c r="AG4711" i="1"/>
  <c r="AG4712" i="1"/>
  <c r="AG4713" i="1"/>
  <c r="AG4714" i="1"/>
  <c r="AG4715" i="1"/>
  <c r="AG4716" i="1"/>
  <c r="AG4717" i="1"/>
  <c r="AG4718" i="1"/>
  <c r="AG4719" i="1"/>
  <c r="AG4720" i="1"/>
  <c r="AG4721" i="1"/>
  <c r="AG4722" i="1"/>
  <c r="AG4723" i="1"/>
  <c r="AG4724" i="1"/>
  <c r="AG4725" i="1"/>
  <c r="AG4726" i="1"/>
  <c r="AG4727" i="1"/>
  <c r="AG4728" i="1"/>
  <c r="AG4729" i="1"/>
  <c r="AG4730" i="1"/>
  <c r="AG4731" i="1"/>
  <c r="AG4732" i="1"/>
  <c r="AG4733" i="1"/>
  <c r="AG4734" i="1"/>
  <c r="AG4735" i="1"/>
  <c r="AG4736" i="1"/>
  <c r="AG4737" i="1"/>
  <c r="AG4738" i="1"/>
  <c r="AG4739" i="1"/>
  <c r="AG4740" i="1"/>
  <c r="AG4741" i="1"/>
  <c r="AG4742" i="1"/>
  <c r="AG4743" i="1"/>
  <c r="AG4744" i="1"/>
  <c r="AG4745" i="1"/>
  <c r="AG4746" i="1"/>
  <c r="AG4747" i="1"/>
  <c r="AG4748" i="1"/>
  <c r="AG4749" i="1"/>
  <c r="AG4750" i="1"/>
  <c r="AG4751" i="1"/>
  <c r="AG4752" i="1"/>
  <c r="AG4753" i="1"/>
  <c r="AG4754" i="1"/>
  <c r="AG4755" i="1"/>
  <c r="AG4756" i="1"/>
  <c r="AG4757" i="1"/>
  <c r="AG4758" i="1"/>
  <c r="AG4759" i="1"/>
  <c r="AG4760" i="1"/>
  <c r="AG4761" i="1"/>
  <c r="AG4762" i="1"/>
  <c r="AG4763" i="1"/>
  <c r="AG4764" i="1"/>
  <c r="AG4765" i="1"/>
  <c r="AG4766" i="1"/>
  <c r="AG4767" i="1"/>
  <c r="AG4768" i="1"/>
  <c r="AG4769" i="1"/>
  <c r="AG4770" i="1"/>
  <c r="AG4771" i="1"/>
  <c r="AG4772" i="1"/>
  <c r="AG4773" i="1"/>
  <c r="AG4774" i="1"/>
  <c r="AG4775" i="1"/>
  <c r="AG4776" i="1"/>
  <c r="AG4777" i="1"/>
  <c r="AG4778" i="1"/>
  <c r="AG4779" i="1"/>
  <c r="AG4780" i="1"/>
  <c r="AG4781" i="1"/>
  <c r="AG4782" i="1"/>
  <c r="AG4783" i="1"/>
  <c r="AG4784" i="1"/>
  <c r="AG4785" i="1"/>
  <c r="AG4786" i="1"/>
  <c r="AG4787" i="1"/>
  <c r="AG4788" i="1"/>
  <c r="AG4789" i="1"/>
  <c r="AG4790" i="1"/>
  <c r="AG4791" i="1"/>
  <c r="AG4792" i="1"/>
  <c r="AG4793" i="1"/>
  <c r="AG4794" i="1"/>
  <c r="AG4795" i="1"/>
  <c r="AG4796" i="1"/>
  <c r="AG4797" i="1"/>
  <c r="AG4798" i="1"/>
  <c r="AG4799" i="1"/>
  <c r="AG4800" i="1"/>
  <c r="AG4801" i="1"/>
  <c r="AG4802" i="1"/>
  <c r="AG4803" i="1"/>
  <c r="AG4804" i="1"/>
  <c r="AG4805" i="1"/>
  <c r="AG4806" i="1"/>
  <c r="AG4807" i="1"/>
  <c r="AG4808" i="1"/>
  <c r="AG4809" i="1"/>
  <c r="AG4810" i="1"/>
  <c r="AG4811" i="1"/>
  <c r="AG4812" i="1"/>
  <c r="AG4813" i="1"/>
  <c r="AG4814" i="1"/>
  <c r="AG4815" i="1"/>
  <c r="AG4816" i="1"/>
  <c r="AG4817" i="1"/>
  <c r="AG4818" i="1"/>
  <c r="AG4819" i="1"/>
  <c r="AG4820" i="1"/>
  <c r="AG4821" i="1"/>
  <c r="AG4822" i="1"/>
  <c r="AG4823" i="1"/>
  <c r="AG4824" i="1"/>
  <c r="AG4825" i="1"/>
  <c r="AG4826" i="1"/>
  <c r="AG4827" i="1"/>
  <c r="AG4828" i="1"/>
  <c r="AG4829" i="1"/>
  <c r="AG4830" i="1"/>
  <c r="AG4831" i="1"/>
  <c r="AG4832" i="1"/>
  <c r="AG4833" i="1"/>
  <c r="AG4834" i="1"/>
  <c r="AG4835" i="1"/>
  <c r="AG4836" i="1"/>
  <c r="AG4837" i="1"/>
  <c r="AG4838" i="1"/>
  <c r="AG4839" i="1"/>
  <c r="AG4840" i="1"/>
  <c r="AG4841" i="1"/>
  <c r="AG4842" i="1"/>
  <c r="AG4843" i="1"/>
  <c r="AG4844" i="1"/>
  <c r="AG4845" i="1"/>
  <c r="AG4846" i="1"/>
  <c r="AG4847" i="1"/>
  <c r="AG4848" i="1"/>
  <c r="AG4849" i="1"/>
  <c r="AG4850" i="1"/>
  <c r="AG4851" i="1"/>
  <c r="AG4852" i="1"/>
  <c r="AG4853" i="1"/>
  <c r="AG4854" i="1"/>
  <c r="AG4855" i="1"/>
  <c r="AG4856" i="1"/>
  <c r="AG4857" i="1"/>
  <c r="AG4858" i="1"/>
  <c r="AG4859" i="1"/>
  <c r="AG4860" i="1"/>
  <c r="AG4861" i="1"/>
  <c r="AG4862" i="1"/>
  <c r="AG4863" i="1"/>
  <c r="AG4864" i="1"/>
  <c r="AG4865" i="1"/>
  <c r="AG4866" i="1"/>
  <c r="AG4867" i="1"/>
  <c r="AG4868" i="1"/>
  <c r="AG4869" i="1"/>
  <c r="AG4870" i="1"/>
  <c r="AG4871" i="1"/>
  <c r="AG4872" i="1"/>
  <c r="AG4873" i="1"/>
  <c r="AG4874" i="1"/>
  <c r="AG4875" i="1"/>
  <c r="AG4876" i="1"/>
  <c r="AG4877" i="1"/>
  <c r="AG4878" i="1"/>
  <c r="AG4879" i="1"/>
  <c r="AG4880" i="1"/>
  <c r="AG4881" i="1"/>
  <c r="AG4882" i="1"/>
  <c r="AG4883" i="1"/>
  <c r="AG4884" i="1"/>
  <c r="AG4885" i="1"/>
  <c r="AG4886" i="1"/>
  <c r="AG4887" i="1"/>
  <c r="AG4888" i="1"/>
  <c r="AG4889" i="1"/>
  <c r="AG4890" i="1"/>
  <c r="AG4891" i="1"/>
  <c r="AG4892" i="1"/>
  <c r="AG4893" i="1"/>
  <c r="AG4894" i="1"/>
  <c r="AG4895" i="1"/>
  <c r="AG4896" i="1"/>
  <c r="AG4897" i="1"/>
  <c r="AG4898" i="1"/>
  <c r="AG4899" i="1"/>
  <c r="AG4900" i="1"/>
  <c r="AG4901" i="1"/>
  <c r="AG4902" i="1"/>
  <c r="AG4903" i="1"/>
  <c r="AG4904" i="1"/>
  <c r="AG4905" i="1"/>
  <c r="AG4906" i="1"/>
  <c r="AG4907" i="1"/>
  <c r="AG4908" i="1"/>
  <c r="AG4909" i="1"/>
  <c r="AG4910" i="1"/>
  <c r="AG4911" i="1"/>
  <c r="AG4912" i="1"/>
  <c r="AG4913" i="1"/>
  <c r="AG4914" i="1"/>
  <c r="AG4915" i="1"/>
  <c r="AG4916" i="1"/>
  <c r="AG4917" i="1"/>
  <c r="AG4918" i="1"/>
  <c r="AG4919" i="1"/>
  <c r="AG4920" i="1"/>
  <c r="AG4921" i="1"/>
  <c r="AG4922" i="1"/>
  <c r="AG4923" i="1"/>
  <c r="AG4924" i="1"/>
  <c r="AG4925" i="1"/>
  <c r="AG4926" i="1"/>
  <c r="AG4927" i="1"/>
  <c r="AG4928" i="1"/>
  <c r="AG4929" i="1"/>
  <c r="AG4930" i="1"/>
  <c r="AG4931" i="1"/>
  <c r="AG4932" i="1"/>
  <c r="AG4933" i="1"/>
  <c r="AG4934" i="1"/>
  <c r="AG4935" i="1"/>
  <c r="AG4936" i="1"/>
  <c r="AG4937" i="1"/>
  <c r="AG4938" i="1"/>
  <c r="AG4939" i="1"/>
  <c r="AG4940" i="1"/>
  <c r="AG4941" i="1"/>
  <c r="AG4942" i="1"/>
  <c r="AG4943" i="1"/>
  <c r="AG4944" i="1"/>
  <c r="AG4945" i="1"/>
  <c r="AG4946" i="1"/>
  <c r="AG4947" i="1"/>
  <c r="AG4948" i="1"/>
  <c r="AG4949" i="1"/>
  <c r="AG4950" i="1"/>
  <c r="AG4951" i="1"/>
  <c r="AG4952" i="1"/>
  <c r="AG4953" i="1"/>
  <c r="AG4954" i="1"/>
  <c r="AG4955" i="1"/>
  <c r="AG4956" i="1"/>
  <c r="AG4957" i="1"/>
  <c r="AG4958" i="1"/>
  <c r="AG4959" i="1"/>
  <c r="AG4960" i="1"/>
  <c r="AG4961" i="1"/>
  <c r="AG4962" i="1"/>
  <c r="AG4963" i="1"/>
  <c r="AG4964" i="1"/>
  <c r="AG4965" i="1"/>
  <c r="AG4966" i="1"/>
  <c r="AG4967" i="1"/>
  <c r="AG4968" i="1"/>
  <c r="AG4969" i="1"/>
  <c r="AG4970" i="1"/>
  <c r="AG4971" i="1"/>
  <c r="AG4972" i="1"/>
  <c r="AG4973" i="1"/>
  <c r="AG4974" i="1"/>
  <c r="AG4975" i="1"/>
  <c r="AG4976" i="1"/>
  <c r="AG4977" i="1"/>
  <c r="AG4978" i="1"/>
  <c r="AG4979" i="1"/>
  <c r="AG4980" i="1"/>
  <c r="AG4981" i="1"/>
  <c r="AG4982" i="1"/>
  <c r="AG4983" i="1"/>
  <c r="AG4984" i="1"/>
  <c r="AG4985" i="1"/>
  <c r="AG4986" i="1"/>
  <c r="AG4987" i="1"/>
  <c r="AG4988" i="1"/>
  <c r="AG4989" i="1"/>
  <c r="AG4990" i="1"/>
  <c r="AG4991" i="1"/>
  <c r="AG4992" i="1"/>
  <c r="AG4993" i="1"/>
  <c r="AG4994" i="1"/>
  <c r="AG4995" i="1"/>
  <c r="AG4996" i="1"/>
  <c r="AG4997" i="1"/>
  <c r="AG4998" i="1"/>
  <c r="AG4999" i="1"/>
  <c r="AG5000" i="1"/>
  <c r="AG5001" i="1"/>
  <c r="AG5002" i="1"/>
  <c r="AG5003" i="1"/>
  <c r="AH3677" i="1"/>
  <c r="AH3678" i="1"/>
  <c r="AH3679" i="1"/>
  <c r="AH3680" i="1"/>
  <c r="AH3681" i="1"/>
  <c r="AH3682" i="1"/>
  <c r="AH3683" i="1"/>
  <c r="AH3684" i="1"/>
  <c r="AH3685" i="1"/>
  <c r="AH3686" i="1"/>
  <c r="AH3687" i="1"/>
  <c r="AH3688" i="1"/>
  <c r="AH3689" i="1"/>
  <c r="AH3690" i="1"/>
  <c r="AH3691" i="1"/>
  <c r="AH3692" i="1"/>
  <c r="AH3693" i="1"/>
  <c r="AH3694" i="1"/>
  <c r="AH3695" i="1"/>
  <c r="AH3696" i="1"/>
  <c r="AH3697" i="1"/>
  <c r="AH3698" i="1"/>
  <c r="AH3699" i="1"/>
  <c r="AH3700" i="1"/>
  <c r="AH3701" i="1"/>
  <c r="AH3702" i="1"/>
  <c r="AH3703" i="1"/>
  <c r="AH3704" i="1"/>
  <c r="AH3705" i="1"/>
  <c r="AH3706" i="1"/>
  <c r="AH3707" i="1"/>
  <c r="AH3708" i="1"/>
  <c r="AH3709" i="1"/>
  <c r="AH3710" i="1"/>
  <c r="AH3711" i="1"/>
  <c r="AH3712" i="1"/>
  <c r="AH3713" i="1"/>
  <c r="AH3714" i="1"/>
  <c r="AH3715" i="1"/>
  <c r="AH3716" i="1"/>
  <c r="AH3717" i="1"/>
  <c r="AH3718" i="1"/>
  <c r="AH3719" i="1"/>
  <c r="AH3720" i="1"/>
  <c r="AH3721" i="1"/>
  <c r="AH3722" i="1"/>
  <c r="AH3723" i="1"/>
  <c r="AH3724" i="1"/>
  <c r="AH3725" i="1"/>
  <c r="AH3726" i="1"/>
  <c r="AH3727" i="1"/>
  <c r="AH3728" i="1"/>
  <c r="AH3729" i="1"/>
  <c r="AH3730" i="1"/>
  <c r="AH3731" i="1"/>
  <c r="AH3732" i="1"/>
  <c r="AH3733" i="1"/>
  <c r="AH3734" i="1"/>
  <c r="AH3735" i="1"/>
  <c r="AH3736" i="1"/>
  <c r="AH3737" i="1"/>
  <c r="AH3738" i="1"/>
  <c r="AH3739" i="1"/>
  <c r="AH3740" i="1"/>
  <c r="AH3741" i="1"/>
  <c r="AH3742" i="1"/>
  <c r="AH3743" i="1"/>
  <c r="AH3744" i="1"/>
  <c r="AH3745" i="1"/>
  <c r="AH3746" i="1"/>
  <c r="AH3747" i="1"/>
  <c r="AH3748" i="1"/>
  <c r="AH3749" i="1"/>
  <c r="AH3750" i="1"/>
  <c r="AH3751" i="1"/>
  <c r="AH3752" i="1"/>
  <c r="AH3753" i="1"/>
  <c r="AH3754" i="1"/>
  <c r="AH3755" i="1"/>
  <c r="AH3756" i="1"/>
  <c r="AH3757" i="1"/>
  <c r="AH3758" i="1"/>
  <c r="AH3759" i="1"/>
  <c r="AH3760" i="1"/>
  <c r="AH3761" i="1"/>
  <c r="AH3762" i="1"/>
  <c r="AH3763" i="1"/>
  <c r="AH3764" i="1"/>
  <c r="AH3765" i="1"/>
  <c r="AH3766" i="1"/>
  <c r="AH3767" i="1"/>
  <c r="AH3768" i="1"/>
  <c r="AH3769" i="1"/>
  <c r="AH3770" i="1"/>
  <c r="AH3771" i="1"/>
  <c r="AH3772" i="1"/>
  <c r="AH3773" i="1"/>
  <c r="AH3774" i="1"/>
  <c r="AH3775" i="1"/>
  <c r="AH3776" i="1"/>
  <c r="AH3777" i="1"/>
  <c r="AH3778" i="1"/>
  <c r="AH3779" i="1"/>
  <c r="AH3780" i="1"/>
  <c r="AH3781" i="1"/>
  <c r="AH3782" i="1"/>
  <c r="AH3783" i="1"/>
  <c r="AH3784" i="1"/>
  <c r="AH3785" i="1"/>
  <c r="AH3786" i="1"/>
  <c r="AH3787" i="1"/>
  <c r="AH3788" i="1"/>
  <c r="AH3789" i="1"/>
  <c r="AH3790" i="1"/>
  <c r="AH3791" i="1"/>
  <c r="AH3792" i="1"/>
  <c r="AH3793" i="1"/>
  <c r="AH3794" i="1"/>
  <c r="AH3795" i="1"/>
  <c r="AH3796" i="1"/>
  <c r="AH3797" i="1"/>
  <c r="AH3798" i="1"/>
  <c r="AH3799" i="1"/>
  <c r="AH3800" i="1"/>
  <c r="AH3801" i="1"/>
  <c r="AH3802" i="1"/>
  <c r="AH3803" i="1"/>
  <c r="AH3804" i="1"/>
  <c r="AH3805" i="1"/>
  <c r="AH3806" i="1"/>
  <c r="AH3807" i="1"/>
  <c r="AH3808" i="1"/>
  <c r="AH3809" i="1"/>
  <c r="AH3810" i="1"/>
  <c r="AH3811" i="1"/>
  <c r="AH3812" i="1"/>
  <c r="AH3813" i="1"/>
  <c r="AH3814" i="1"/>
  <c r="AH3815" i="1"/>
  <c r="AH3816" i="1"/>
  <c r="AH3817" i="1"/>
  <c r="AH3818" i="1"/>
  <c r="AH3819" i="1"/>
  <c r="AH3820" i="1"/>
  <c r="AH3821" i="1"/>
  <c r="AH3822" i="1"/>
  <c r="AH3823" i="1"/>
  <c r="AH3824" i="1"/>
  <c r="AH3825" i="1"/>
  <c r="AH3826" i="1"/>
  <c r="AH3827" i="1"/>
  <c r="AH3828" i="1"/>
  <c r="AH3829" i="1"/>
  <c r="AH3830" i="1"/>
  <c r="AH3831" i="1"/>
  <c r="AH3832" i="1"/>
  <c r="AH3833" i="1"/>
  <c r="AH3834" i="1"/>
  <c r="AH3835" i="1"/>
  <c r="AH3836" i="1"/>
  <c r="AH3837" i="1"/>
  <c r="AH3838" i="1"/>
  <c r="AH3839" i="1"/>
  <c r="AH3840" i="1"/>
  <c r="AH3841" i="1"/>
  <c r="AH3842" i="1"/>
  <c r="AH3843" i="1"/>
  <c r="AH3844" i="1"/>
  <c r="AH3845" i="1"/>
  <c r="AH3846" i="1"/>
  <c r="AH3847" i="1"/>
  <c r="AH3848" i="1"/>
  <c r="AH3849" i="1"/>
  <c r="AH3850" i="1"/>
  <c r="AH3851" i="1"/>
  <c r="AH3852" i="1"/>
  <c r="AH3853" i="1"/>
  <c r="AH3854" i="1"/>
  <c r="AH3855" i="1"/>
  <c r="AH3856" i="1"/>
  <c r="AH3857" i="1"/>
  <c r="AH3858" i="1"/>
  <c r="AH3859" i="1"/>
  <c r="AH3860" i="1"/>
  <c r="AH3861" i="1"/>
  <c r="AH3862" i="1"/>
  <c r="AH3863" i="1"/>
  <c r="AH3864" i="1"/>
  <c r="AH3865" i="1"/>
  <c r="AH3866" i="1"/>
  <c r="AH3867" i="1"/>
  <c r="AH3868" i="1"/>
  <c r="AH3869" i="1"/>
  <c r="AH3870" i="1"/>
  <c r="AH3871" i="1"/>
  <c r="AH3872" i="1"/>
  <c r="AH3873" i="1"/>
  <c r="AH3874" i="1"/>
  <c r="AH3875" i="1"/>
  <c r="AH3876" i="1"/>
  <c r="AH3877" i="1"/>
  <c r="AH3878" i="1"/>
  <c r="AH3879" i="1"/>
  <c r="AH3880" i="1"/>
  <c r="AH3881" i="1"/>
  <c r="AH3882" i="1"/>
  <c r="AH3883" i="1"/>
  <c r="AH3884" i="1"/>
  <c r="AH3885" i="1"/>
  <c r="AH3886" i="1"/>
  <c r="AH3887" i="1"/>
  <c r="AH3888" i="1"/>
  <c r="AH3889" i="1"/>
  <c r="AH3890" i="1"/>
  <c r="AH3891" i="1"/>
  <c r="AH3892" i="1"/>
  <c r="AH3893" i="1"/>
  <c r="AH3894" i="1"/>
  <c r="AH3895" i="1"/>
  <c r="AH3896" i="1"/>
  <c r="AH3897" i="1"/>
  <c r="AH3898" i="1"/>
  <c r="AH3899" i="1"/>
  <c r="AH3900" i="1"/>
  <c r="AH3901" i="1"/>
  <c r="AH3902" i="1"/>
  <c r="AH3903" i="1"/>
  <c r="AH3904" i="1"/>
  <c r="AH3905" i="1"/>
  <c r="AH3906" i="1"/>
  <c r="AH3907" i="1"/>
  <c r="AH3908" i="1"/>
  <c r="AH3909" i="1"/>
  <c r="AH3910" i="1"/>
  <c r="AH3911" i="1"/>
  <c r="AH3912" i="1"/>
  <c r="AH3913" i="1"/>
  <c r="AH3914" i="1"/>
  <c r="AH3915" i="1"/>
  <c r="AH3916" i="1"/>
  <c r="AH3917" i="1"/>
  <c r="AH3918" i="1"/>
  <c r="AH3919" i="1"/>
  <c r="AH3920" i="1"/>
  <c r="AH3921" i="1"/>
  <c r="AH3922" i="1"/>
  <c r="AH3923" i="1"/>
  <c r="AH3924" i="1"/>
  <c r="AH3925" i="1"/>
  <c r="AH3926" i="1"/>
  <c r="AH3927" i="1"/>
  <c r="AH3928" i="1"/>
  <c r="AH3929" i="1"/>
  <c r="AH3930" i="1"/>
  <c r="AH3931" i="1"/>
  <c r="AH3932" i="1"/>
  <c r="AH3933" i="1"/>
  <c r="AH3934" i="1"/>
  <c r="AH3935" i="1"/>
  <c r="AH3936" i="1"/>
  <c r="AH3937" i="1"/>
  <c r="AH3938" i="1"/>
  <c r="AH3939" i="1"/>
  <c r="AH3940" i="1"/>
  <c r="AH3941" i="1"/>
  <c r="AH3942" i="1"/>
  <c r="AH3943" i="1"/>
  <c r="AH3944" i="1"/>
  <c r="AH3945" i="1"/>
  <c r="AH3946" i="1"/>
  <c r="AH3947" i="1"/>
  <c r="AH3948" i="1"/>
  <c r="AH3949" i="1"/>
  <c r="AH3950" i="1"/>
  <c r="AH3951" i="1"/>
  <c r="AH3952" i="1"/>
  <c r="AH3953" i="1"/>
  <c r="AH3954" i="1"/>
  <c r="AH3955" i="1"/>
  <c r="AH3956" i="1"/>
  <c r="AH3957" i="1"/>
  <c r="AH3958" i="1"/>
  <c r="AH3959" i="1"/>
  <c r="AH3960" i="1"/>
  <c r="AH3961" i="1"/>
  <c r="AH3962" i="1"/>
  <c r="AH3963" i="1"/>
  <c r="AH3964" i="1"/>
  <c r="AH3965" i="1"/>
  <c r="AH3966" i="1"/>
  <c r="AH3967" i="1"/>
  <c r="AH3968" i="1"/>
  <c r="AH3969" i="1"/>
  <c r="AH3970" i="1"/>
  <c r="AH3971" i="1"/>
  <c r="AH3972" i="1"/>
  <c r="AH3973" i="1"/>
  <c r="AH3974" i="1"/>
  <c r="AH3975" i="1"/>
  <c r="AH3976" i="1"/>
  <c r="AH3977" i="1"/>
  <c r="AH3978" i="1"/>
  <c r="AH3979" i="1"/>
  <c r="AH3980" i="1"/>
  <c r="AH3981" i="1"/>
  <c r="AH3982" i="1"/>
  <c r="AH3983" i="1"/>
  <c r="AH3984" i="1"/>
  <c r="AH3985" i="1"/>
  <c r="AH3986" i="1"/>
  <c r="AH3987" i="1"/>
  <c r="AH3988" i="1"/>
  <c r="AH3989" i="1"/>
  <c r="AH3990" i="1"/>
  <c r="AH3991" i="1"/>
  <c r="AH3992" i="1"/>
  <c r="AH3993" i="1"/>
  <c r="AH3994" i="1"/>
  <c r="AH3995" i="1"/>
  <c r="AH3996" i="1"/>
  <c r="AH3997" i="1"/>
  <c r="AH3998" i="1"/>
  <c r="AH3999" i="1"/>
  <c r="AH4000" i="1"/>
  <c r="AH4001" i="1"/>
  <c r="AH4002" i="1"/>
  <c r="AH4003" i="1"/>
  <c r="AH4004" i="1"/>
  <c r="AH4005" i="1"/>
  <c r="AH4006" i="1"/>
  <c r="AH4007" i="1"/>
  <c r="AH4008" i="1"/>
  <c r="AH4009" i="1"/>
  <c r="AH4010" i="1"/>
  <c r="AH4011" i="1"/>
  <c r="AH4012" i="1"/>
  <c r="AH4013" i="1"/>
  <c r="AH4014" i="1"/>
  <c r="AH4015" i="1"/>
  <c r="AH4016" i="1"/>
  <c r="AH4017" i="1"/>
  <c r="AH4018" i="1"/>
  <c r="AH4019" i="1"/>
  <c r="AH4020" i="1"/>
  <c r="AH4021" i="1"/>
  <c r="AH4022" i="1"/>
  <c r="AH4023" i="1"/>
  <c r="AH4024" i="1"/>
  <c r="AH4025" i="1"/>
  <c r="AH4026" i="1"/>
  <c r="AH4027" i="1"/>
  <c r="AH4028" i="1"/>
  <c r="AH4029" i="1"/>
  <c r="AH4030" i="1"/>
  <c r="AH4031" i="1"/>
  <c r="AH4032" i="1"/>
  <c r="AH4033" i="1"/>
  <c r="AH4034" i="1"/>
  <c r="AH4035" i="1"/>
  <c r="AH4036" i="1"/>
  <c r="AH4037" i="1"/>
  <c r="AH4038" i="1"/>
  <c r="AH4039" i="1"/>
  <c r="AH4040" i="1"/>
  <c r="AH4041" i="1"/>
  <c r="AH4042" i="1"/>
  <c r="AH4043" i="1"/>
  <c r="AH4044" i="1"/>
  <c r="AH4045" i="1"/>
  <c r="AH4046" i="1"/>
  <c r="AH4047" i="1"/>
  <c r="AH4048" i="1"/>
  <c r="AH4049" i="1"/>
  <c r="AH4050" i="1"/>
  <c r="AH4051" i="1"/>
  <c r="AH4052" i="1"/>
  <c r="AH4053" i="1"/>
  <c r="AH4054" i="1"/>
  <c r="AH4055" i="1"/>
  <c r="AH4056" i="1"/>
  <c r="AH4057" i="1"/>
  <c r="AH4058" i="1"/>
  <c r="AH4059" i="1"/>
  <c r="AH4060" i="1"/>
  <c r="AH4061" i="1"/>
  <c r="AH4062" i="1"/>
  <c r="AH4063" i="1"/>
  <c r="AH4064" i="1"/>
  <c r="AH4065" i="1"/>
  <c r="AH4066" i="1"/>
  <c r="AH4067" i="1"/>
  <c r="AH4068" i="1"/>
  <c r="AH4069" i="1"/>
  <c r="AH4070" i="1"/>
  <c r="AH4071" i="1"/>
  <c r="AH4072" i="1"/>
  <c r="AH4073" i="1"/>
  <c r="AH4074" i="1"/>
  <c r="AH4075" i="1"/>
  <c r="AH4076" i="1"/>
  <c r="AH4077" i="1"/>
  <c r="AH4078" i="1"/>
  <c r="AH4079" i="1"/>
  <c r="AH4080" i="1"/>
  <c r="AH4081" i="1"/>
  <c r="AH4082" i="1"/>
  <c r="AH4083" i="1"/>
  <c r="AH4084" i="1"/>
  <c r="AH4085" i="1"/>
  <c r="AH4086" i="1"/>
  <c r="AH4087" i="1"/>
  <c r="AH4088" i="1"/>
  <c r="AH4089" i="1"/>
  <c r="AH4090" i="1"/>
  <c r="AH4091" i="1"/>
  <c r="AH4092" i="1"/>
  <c r="AH4093" i="1"/>
  <c r="AH4094" i="1"/>
  <c r="AH4095" i="1"/>
  <c r="AH4096" i="1"/>
  <c r="AH4097" i="1"/>
  <c r="AH4098" i="1"/>
  <c r="AH4099" i="1"/>
  <c r="AH4100" i="1"/>
  <c r="AH4101" i="1"/>
  <c r="AH4102" i="1"/>
  <c r="AH4103" i="1"/>
  <c r="AH4104" i="1"/>
  <c r="AH4105" i="1"/>
  <c r="AH4106" i="1"/>
  <c r="AH4107" i="1"/>
  <c r="AH4108" i="1"/>
  <c r="AH4109" i="1"/>
  <c r="AH4110" i="1"/>
  <c r="AH4111" i="1"/>
  <c r="AH4112" i="1"/>
  <c r="AH4113" i="1"/>
  <c r="AH4114" i="1"/>
  <c r="AH4115" i="1"/>
  <c r="AH4116" i="1"/>
  <c r="AH4117" i="1"/>
  <c r="AH4118" i="1"/>
  <c r="AH4119" i="1"/>
  <c r="AH4120" i="1"/>
  <c r="AH4121" i="1"/>
  <c r="AH4122" i="1"/>
  <c r="AH4123" i="1"/>
  <c r="AH4124" i="1"/>
  <c r="AH4125" i="1"/>
  <c r="AH4126" i="1"/>
  <c r="AH4127" i="1"/>
  <c r="AH4128" i="1"/>
  <c r="AH4129" i="1"/>
  <c r="AH4130" i="1"/>
  <c r="AH4131" i="1"/>
  <c r="AH4132" i="1"/>
  <c r="AH4133" i="1"/>
  <c r="AH4134" i="1"/>
  <c r="AH4135" i="1"/>
  <c r="AH4136" i="1"/>
  <c r="AH4137" i="1"/>
  <c r="AH4138" i="1"/>
  <c r="AH4139" i="1"/>
  <c r="AH4140" i="1"/>
  <c r="AH4141" i="1"/>
  <c r="AH4142" i="1"/>
  <c r="AH4143" i="1"/>
  <c r="AH4144" i="1"/>
  <c r="AH4145" i="1"/>
  <c r="AH4146" i="1"/>
  <c r="AH4147" i="1"/>
  <c r="AH4148" i="1"/>
  <c r="AH4149" i="1"/>
  <c r="AH4150" i="1"/>
  <c r="AH4151" i="1"/>
  <c r="AH4152" i="1"/>
  <c r="AH4153" i="1"/>
  <c r="AH4154" i="1"/>
  <c r="AH4155" i="1"/>
  <c r="AH4156" i="1"/>
  <c r="AH4157" i="1"/>
  <c r="AH4158" i="1"/>
  <c r="AH4159" i="1"/>
  <c r="AH4160" i="1"/>
  <c r="AH4161" i="1"/>
  <c r="AH4162" i="1"/>
  <c r="AH4163" i="1"/>
  <c r="AH4164" i="1"/>
  <c r="AH4165" i="1"/>
  <c r="AH4166" i="1"/>
  <c r="AH4167" i="1"/>
  <c r="AH4168" i="1"/>
  <c r="AH4169" i="1"/>
  <c r="AH4170" i="1"/>
  <c r="AH4171" i="1"/>
  <c r="AH4172" i="1"/>
  <c r="AH4173" i="1"/>
  <c r="AH4174" i="1"/>
  <c r="AH4175" i="1"/>
  <c r="AH4176" i="1"/>
  <c r="AH4177" i="1"/>
  <c r="AH4178" i="1"/>
  <c r="AH4179" i="1"/>
  <c r="AH4180" i="1"/>
  <c r="AH4181" i="1"/>
  <c r="AH4182" i="1"/>
  <c r="AH4183" i="1"/>
  <c r="AH4184" i="1"/>
  <c r="AH4185" i="1"/>
  <c r="AH4186" i="1"/>
  <c r="AH4187" i="1"/>
  <c r="AH4188" i="1"/>
  <c r="AH4189" i="1"/>
  <c r="AH4190" i="1"/>
  <c r="AH4191" i="1"/>
  <c r="AH4192" i="1"/>
  <c r="AH4193" i="1"/>
  <c r="AH4194" i="1"/>
  <c r="AH4195" i="1"/>
  <c r="AH4196" i="1"/>
  <c r="AH4197" i="1"/>
  <c r="AH4198" i="1"/>
  <c r="AH4199" i="1"/>
  <c r="AH4200" i="1"/>
  <c r="AH4201" i="1"/>
  <c r="AH4202" i="1"/>
  <c r="AH4203" i="1"/>
  <c r="AH4204" i="1"/>
  <c r="AH4205" i="1"/>
  <c r="AH4206" i="1"/>
  <c r="AH4207" i="1"/>
  <c r="AH4208" i="1"/>
  <c r="AH4209" i="1"/>
  <c r="AH4210" i="1"/>
  <c r="AH4211" i="1"/>
  <c r="AH4212" i="1"/>
  <c r="AH4213" i="1"/>
  <c r="AH4214" i="1"/>
  <c r="AH4215" i="1"/>
  <c r="AH4216" i="1"/>
  <c r="AH4217" i="1"/>
  <c r="AH4218" i="1"/>
  <c r="AH4219" i="1"/>
  <c r="AH4220" i="1"/>
  <c r="AH4221" i="1"/>
  <c r="AH4222" i="1"/>
  <c r="AH4223" i="1"/>
  <c r="AH4224" i="1"/>
  <c r="AH4225" i="1"/>
  <c r="AH4226" i="1"/>
  <c r="AH4227" i="1"/>
  <c r="AH4228" i="1"/>
  <c r="AH4229" i="1"/>
  <c r="AH4230" i="1"/>
  <c r="AH4231" i="1"/>
  <c r="AH4232" i="1"/>
  <c r="AH4233" i="1"/>
  <c r="AH4234" i="1"/>
  <c r="AH4235" i="1"/>
  <c r="AH4236" i="1"/>
  <c r="AH4237" i="1"/>
  <c r="AH4238" i="1"/>
  <c r="AH4239" i="1"/>
  <c r="AH4240" i="1"/>
  <c r="AH4241" i="1"/>
  <c r="AH4242" i="1"/>
  <c r="AH4243" i="1"/>
  <c r="AH4244" i="1"/>
  <c r="AH4245" i="1"/>
  <c r="AH4246" i="1"/>
  <c r="AH4247" i="1"/>
  <c r="AH4248" i="1"/>
  <c r="AH4249" i="1"/>
  <c r="AH4250" i="1"/>
  <c r="AH4251" i="1"/>
  <c r="AH4252" i="1"/>
  <c r="AH4253" i="1"/>
  <c r="AH4254" i="1"/>
  <c r="AH4255" i="1"/>
  <c r="AH4256" i="1"/>
  <c r="AH4257" i="1"/>
  <c r="AH4258" i="1"/>
  <c r="AH4259" i="1"/>
  <c r="AH4260" i="1"/>
  <c r="AH4261" i="1"/>
  <c r="AH4262" i="1"/>
  <c r="AH4263" i="1"/>
  <c r="AH4264" i="1"/>
  <c r="AH4265" i="1"/>
  <c r="AH4266" i="1"/>
  <c r="AH4267" i="1"/>
  <c r="AH4268" i="1"/>
  <c r="AH4269" i="1"/>
  <c r="AH4270" i="1"/>
  <c r="AH4271" i="1"/>
  <c r="AH4272" i="1"/>
  <c r="AH4273" i="1"/>
  <c r="AH4274" i="1"/>
  <c r="AH4275" i="1"/>
  <c r="AH4276" i="1"/>
  <c r="AH4277" i="1"/>
  <c r="AH4278" i="1"/>
  <c r="AH4279" i="1"/>
  <c r="AH4280" i="1"/>
  <c r="AH4281" i="1"/>
  <c r="AH4282" i="1"/>
  <c r="AH4283" i="1"/>
  <c r="AH4284" i="1"/>
  <c r="AH4285" i="1"/>
  <c r="AH4286" i="1"/>
  <c r="AH4287" i="1"/>
  <c r="AH4288" i="1"/>
  <c r="AH4289" i="1"/>
  <c r="AH4290" i="1"/>
  <c r="AH4291" i="1"/>
  <c r="AH4292" i="1"/>
  <c r="AH4293" i="1"/>
  <c r="AH4294" i="1"/>
  <c r="AH4295" i="1"/>
  <c r="AH4296" i="1"/>
  <c r="AH4297" i="1"/>
  <c r="AH4298" i="1"/>
  <c r="AH4299" i="1"/>
  <c r="AH4300" i="1"/>
  <c r="AH4301" i="1"/>
  <c r="AH4302" i="1"/>
  <c r="AH4303" i="1"/>
  <c r="AH4304" i="1"/>
  <c r="AH4305" i="1"/>
  <c r="AH4306" i="1"/>
  <c r="AH4307" i="1"/>
  <c r="AH4308" i="1"/>
  <c r="AH4309" i="1"/>
  <c r="AH4310" i="1"/>
  <c r="AH4311" i="1"/>
  <c r="AH4312" i="1"/>
  <c r="AH4313" i="1"/>
  <c r="AH4314" i="1"/>
  <c r="AH4315" i="1"/>
  <c r="AH4316" i="1"/>
  <c r="AH4317" i="1"/>
  <c r="AH4318" i="1"/>
  <c r="AH4319" i="1"/>
  <c r="AH4320" i="1"/>
  <c r="AH4321" i="1"/>
  <c r="AH4322" i="1"/>
  <c r="AH4323" i="1"/>
  <c r="AH4324" i="1"/>
  <c r="AH4325" i="1"/>
  <c r="AH4326" i="1"/>
  <c r="AH4327" i="1"/>
  <c r="AH4328" i="1"/>
  <c r="AH4329" i="1"/>
  <c r="AH4330" i="1"/>
  <c r="AH4331" i="1"/>
  <c r="AH4332" i="1"/>
  <c r="AH4333" i="1"/>
  <c r="AH4334" i="1"/>
  <c r="AH4335" i="1"/>
  <c r="AH4336" i="1"/>
  <c r="AH4337" i="1"/>
  <c r="AH4338" i="1"/>
  <c r="AH4339" i="1"/>
  <c r="AH4340" i="1"/>
  <c r="AH4341" i="1"/>
  <c r="AH4342" i="1"/>
  <c r="AH4343" i="1"/>
  <c r="AH4344" i="1"/>
  <c r="AH4345" i="1"/>
  <c r="AH4346" i="1"/>
  <c r="AH4347" i="1"/>
  <c r="AH4348" i="1"/>
  <c r="AH4349" i="1"/>
  <c r="AH4350" i="1"/>
  <c r="AH4351" i="1"/>
  <c r="AH4352" i="1"/>
  <c r="AH4353" i="1"/>
  <c r="AH4354" i="1"/>
  <c r="AH4355" i="1"/>
  <c r="AH4356" i="1"/>
  <c r="AH4357" i="1"/>
  <c r="AH4358" i="1"/>
  <c r="AH4359" i="1"/>
  <c r="AH4360" i="1"/>
  <c r="AH4361" i="1"/>
  <c r="AH4362" i="1"/>
  <c r="AH4363" i="1"/>
  <c r="AH4364" i="1"/>
  <c r="AH4365" i="1"/>
  <c r="AH4366" i="1"/>
  <c r="AH4367" i="1"/>
  <c r="AH4368" i="1"/>
  <c r="AH4369" i="1"/>
  <c r="AH4370" i="1"/>
  <c r="AH4371" i="1"/>
  <c r="AH4372" i="1"/>
  <c r="AH4373" i="1"/>
  <c r="AH4374" i="1"/>
  <c r="AH4375" i="1"/>
  <c r="AH4376" i="1"/>
  <c r="AH4377" i="1"/>
  <c r="AH4378" i="1"/>
  <c r="AH4379" i="1"/>
  <c r="AH4380" i="1"/>
  <c r="AH4381" i="1"/>
  <c r="AH4382" i="1"/>
  <c r="AH4383" i="1"/>
  <c r="AH4384" i="1"/>
  <c r="AH4385" i="1"/>
  <c r="AH4386" i="1"/>
  <c r="AH4387" i="1"/>
  <c r="AH4388" i="1"/>
  <c r="AH4389" i="1"/>
  <c r="AH4390" i="1"/>
  <c r="AH4391" i="1"/>
  <c r="AH4392" i="1"/>
  <c r="AH4393" i="1"/>
  <c r="AH4394" i="1"/>
  <c r="AH4395" i="1"/>
  <c r="AH4396" i="1"/>
  <c r="AH4397" i="1"/>
  <c r="AH4398" i="1"/>
  <c r="AH4399" i="1"/>
  <c r="AH4400" i="1"/>
  <c r="AH4401" i="1"/>
  <c r="AH4402" i="1"/>
  <c r="AH4403" i="1"/>
  <c r="AH4404" i="1"/>
  <c r="AH4405" i="1"/>
  <c r="AH4406" i="1"/>
  <c r="AH4407" i="1"/>
  <c r="AH4408" i="1"/>
  <c r="AH4409" i="1"/>
  <c r="AH4410" i="1"/>
  <c r="AH4411" i="1"/>
  <c r="AH4412" i="1"/>
  <c r="AH4413" i="1"/>
  <c r="AH4414" i="1"/>
  <c r="AH4415" i="1"/>
  <c r="AH4416" i="1"/>
  <c r="AH4417" i="1"/>
  <c r="AH4418" i="1"/>
  <c r="AH4419" i="1"/>
  <c r="AH4420" i="1"/>
  <c r="AH4421" i="1"/>
  <c r="AH4422" i="1"/>
  <c r="AH4423" i="1"/>
  <c r="AH4424" i="1"/>
  <c r="AH4425" i="1"/>
  <c r="AH4426" i="1"/>
  <c r="AH4427" i="1"/>
  <c r="AH4428" i="1"/>
  <c r="AH4429" i="1"/>
  <c r="AH4430" i="1"/>
  <c r="AH4431" i="1"/>
  <c r="AH4432" i="1"/>
  <c r="AH4433" i="1"/>
  <c r="AH4434" i="1"/>
  <c r="AH4435" i="1"/>
  <c r="AH4436" i="1"/>
  <c r="AH4437" i="1"/>
  <c r="AH4438" i="1"/>
  <c r="AH4439" i="1"/>
  <c r="AH4440" i="1"/>
  <c r="AH4441" i="1"/>
  <c r="AH4442" i="1"/>
  <c r="AH4443" i="1"/>
  <c r="AH4444" i="1"/>
  <c r="AH4445" i="1"/>
  <c r="AH4446" i="1"/>
  <c r="AH4447" i="1"/>
  <c r="AH4448" i="1"/>
  <c r="AH4449" i="1"/>
  <c r="AH4450" i="1"/>
  <c r="AH4451" i="1"/>
  <c r="AH4452" i="1"/>
  <c r="AH4453" i="1"/>
  <c r="AH4454" i="1"/>
  <c r="AH4455" i="1"/>
  <c r="AH4456" i="1"/>
  <c r="AH4457" i="1"/>
  <c r="AH4458" i="1"/>
  <c r="AH4459" i="1"/>
  <c r="AH4460" i="1"/>
  <c r="AH4461" i="1"/>
  <c r="AH4462" i="1"/>
  <c r="AH4463" i="1"/>
  <c r="AH4464" i="1"/>
  <c r="AH4465" i="1"/>
  <c r="AH4466" i="1"/>
  <c r="AH4467" i="1"/>
  <c r="AH4468" i="1"/>
  <c r="AH4469" i="1"/>
  <c r="AH4470" i="1"/>
  <c r="AH4471" i="1"/>
  <c r="AH4472" i="1"/>
  <c r="AH4473" i="1"/>
  <c r="AH4474" i="1"/>
  <c r="AH4475" i="1"/>
  <c r="AH4476" i="1"/>
  <c r="AH4477" i="1"/>
  <c r="AH4478" i="1"/>
  <c r="AH4479" i="1"/>
  <c r="AH4480" i="1"/>
  <c r="AH4481" i="1"/>
  <c r="AH4482" i="1"/>
  <c r="AH4483" i="1"/>
  <c r="AH4484" i="1"/>
  <c r="AH4485" i="1"/>
  <c r="AH4486" i="1"/>
  <c r="AH4487" i="1"/>
  <c r="AH4488" i="1"/>
  <c r="AH4489" i="1"/>
  <c r="AH4490" i="1"/>
  <c r="AH4491" i="1"/>
  <c r="AH4492" i="1"/>
  <c r="AH4493" i="1"/>
  <c r="AH4494" i="1"/>
  <c r="AH4495" i="1"/>
  <c r="AH4496" i="1"/>
  <c r="AH4497" i="1"/>
  <c r="AH4498" i="1"/>
  <c r="AH4499" i="1"/>
  <c r="AH4500" i="1"/>
  <c r="AH4501" i="1"/>
  <c r="AH4502" i="1"/>
  <c r="AH4503" i="1"/>
  <c r="AH4504" i="1"/>
  <c r="AH4505" i="1"/>
  <c r="AH4506" i="1"/>
  <c r="AH4507" i="1"/>
  <c r="AH4508" i="1"/>
  <c r="AH4509" i="1"/>
  <c r="AH4510" i="1"/>
  <c r="AH4511" i="1"/>
  <c r="AH4512" i="1"/>
  <c r="AH4513" i="1"/>
  <c r="AH4514" i="1"/>
  <c r="AH4515" i="1"/>
  <c r="AH4516" i="1"/>
  <c r="AH4517" i="1"/>
  <c r="AH4518" i="1"/>
  <c r="AH4519" i="1"/>
  <c r="AH4520" i="1"/>
  <c r="AH4521" i="1"/>
  <c r="AH4522" i="1"/>
  <c r="AH4523" i="1"/>
  <c r="AH4524" i="1"/>
  <c r="AH4525" i="1"/>
  <c r="AH4526" i="1"/>
  <c r="AH4527" i="1"/>
  <c r="AH4528" i="1"/>
  <c r="AH4529" i="1"/>
  <c r="AH4530" i="1"/>
  <c r="AH4531" i="1"/>
  <c r="AH4532" i="1"/>
  <c r="AH4533" i="1"/>
  <c r="AH4534" i="1"/>
  <c r="AH4535" i="1"/>
  <c r="AH4536" i="1"/>
  <c r="AH4537" i="1"/>
  <c r="AH4538" i="1"/>
  <c r="AH4539" i="1"/>
  <c r="AH4540" i="1"/>
  <c r="AH4541" i="1"/>
  <c r="AH4542" i="1"/>
  <c r="AH4543" i="1"/>
  <c r="AH4544" i="1"/>
  <c r="AH4545" i="1"/>
  <c r="AH4546" i="1"/>
  <c r="AH4547" i="1"/>
  <c r="AH4548" i="1"/>
  <c r="AH4549" i="1"/>
  <c r="AH4550" i="1"/>
  <c r="AH4551" i="1"/>
  <c r="AH4552" i="1"/>
  <c r="AH4553" i="1"/>
  <c r="AH4554" i="1"/>
  <c r="AH4555" i="1"/>
  <c r="AH4556" i="1"/>
  <c r="AH4557" i="1"/>
  <c r="AH4558" i="1"/>
  <c r="AH4559" i="1"/>
  <c r="AH4560" i="1"/>
  <c r="AH4561" i="1"/>
  <c r="AH4562" i="1"/>
  <c r="AH4563" i="1"/>
  <c r="AH4564" i="1"/>
  <c r="AH4565" i="1"/>
  <c r="AH4566" i="1"/>
  <c r="AH4567" i="1"/>
  <c r="AH4568" i="1"/>
  <c r="AH4569" i="1"/>
  <c r="AH4570" i="1"/>
  <c r="AH4571" i="1"/>
  <c r="AH4572" i="1"/>
  <c r="AH4573" i="1"/>
  <c r="AH4574" i="1"/>
  <c r="AH4575" i="1"/>
  <c r="AH4576" i="1"/>
  <c r="AH4577" i="1"/>
  <c r="AH4578" i="1"/>
  <c r="AH4579" i="1"/>
  <c r="AH4580" i="1"/>
  <c r="AH4581" i="1"/>
  <c r="AH4582" i="1"/>
  <c r="AH4583" i="1"/>
  <c r="AH4584" i="1"/>
  <c r="AH4585" i="1"/>
  <c r="AH4586" i="1"/>
  <c r="AH4587" i="1"/>
  <c r="AH4588" i="1"/>
  <c r="AH4589" i="1"/>
  <c r="AH4590" i="1"/>
  <c r="AH4591" i="1"/>
  <c r="AH4592" i="1"/>
  <c r="AH4593" i="1"/>
  <c r="AH4594" i="1"/>
  <c r="AH4595" i="1"/>
  <c r="AH4596" i="1"/>
  <c r="AH4597" i="1"/>
  <c r="AH4598" i="1"/>
  <c r="AH4599" i="1"/>
  <c r="AH4600" i="1"/>
  <c r="AH4601" i="1"/>
  <c r="AH4602" i="1"/>
  <c r="AH4603" i="1"/>
  <c r="AH4604" i="1"/>
  <c r="AH4605" i="1"/>
  <c r="AH4606" i="1"/>
  <c r="AH4607" i="1"/>
  <c r="AH4608" i="1"/>
  <c r="AH4609" i="1"/>
  <c r="AH4610" i="1"/>
  <c r="AH4611" i="1"/>
  <c r="AH4612" i="1"/>
  <c r="AH4613" i="1"/>
  <c r="AH4614" i="1"/>
  <c r="AH4615" i="1"/>
  <c r="AH4616" i="1"/>
  <c r="AH4617" i="1"/>
  <c r="AH4618" i="1"/>
  <c r="AH4619" i="1"/>
  <c r="AH4620" i="1"/>
  <c r="AH4621" i="1"/>
  <c r="AH4622" i="1"/>
  <c r="AH4623" i="1"/>
  <c r="AH4624" i="1"/>
  <c r="AH4625" i="1"/>
  <c r="AH4626" i="1"/>
  <c r="AH4627" i="1"/>
  <c r="AH4628" i="1"/>
  <c r="AH4629" i="1"/>
  <c r="AH4630" i="1"/>
  <c r="AH4631" i="1"/>
  <c r="AH4632" i="1"/>
  <c r="AH4633" i="1"/>
  <c r="AH4634" i="1"/>
  <c r="AH4635" i="1"/>
  <c r="AH4636" i="1"/>
  <c r="AH4637" i="1"/>
  <c r="AH4638" i="1"/>
  <c r="AH4639" i="1"/>
  <c r="AH4640" i="1"/>
  <c r="AH4641" i="1"/>
  <c r="AH4642" i="1"/>
  <c r="AH4643" i="1"/>
  <c r="AH4644" i="1"/>
  <c r="AH4645" i="1"/>
  <c r="AH4646" i="1"/>
  <c r="AH4647" i="1"/>
  <c r="AH4648" i="1"/>
  <c r="AH4649" i="1"/>
  <c r="AH4650" i="1"/>
  <c r="AH4651" i="1"/>
  <c r="AH4652" i="1"/>
  <c r="AH4653" i="1"/>
  <c r="AH4654" i="1"/>
  <c r="AH4655" i="1"/>
  <c r="AH4656" i="1"/>
  <c r="AH4657" i="1"/>
  <c r="AH4658" i="1"/>
  <c r="AH4659" i="1"/>
  <c r="AH4660" i="1"/>
  <c r="AH4661" i="1"/>
  <c r="AH4662" i="1"/>
  <c r="AH4663" i="1"/>
  <c r="AH4664" i="1"/>
  <c r="AH4665" i="1"/>
  <c r="AH4666" i="1"/>
  <c r="AH4667" i="1"/>
  <c r="AH4668" i="1"/>
  <c r="AH4669" i="1"/>
  <c r="AH4670" i="1"/>
  <c r="AH4671" i="1"/>
  <c r="AH4672" i="1"/>
  <c r="AH4673" i="1"/>
  <c r="AH4674" i="1"/>
  <c r="AH4675" i="1"/>
  <c r="AH4676" i="1"/>
  <c r="AH4677" i="1"/>
  <c r="AH4678" i="1"/>
  <c r="AH4679" i="1"/>
  <c r="AH4680" i="1"/>
  <c r="AH4681" i="1"/>
  <c r="AH4682" i="1"/>
  <c r="AH4683" i="1"/>
  <c r="AH4684" i="1"/>
  <c r="AH4685" i="1"/>
  <c r="AH4686" i="1"/>
  <c r="AH4687" i="1"/>
  <c r="AH4688" i="1"/>
  <c r="AH4689" i="1"/>
  <c r="AH4690" i="1"/>
  <c r="AH4691" i="1"/>
  <c r="AH4692" i="1"/>
  <c r="AH4693" i="1"/>
  <c r="AH4694" i="1"/>
  <c r="AH4695" i="1"/>
  <c r="AH4696" i="1"/>
  <c r="AH4697" i="1"/>
  <c r="AH4698" i="1"/>
  <c r="AH4699" i="1"/>
  <c r="AH4700" i="1"/>
  <c r="AH4701" i="1"/>
  <c r="AH4702" i="1"/>
  <c r="AH4703" i="1"/>
  <c r="AH4704" i="1"/>
  <c r="AH4705" i="1"/>
  <c r="AH4706" i="1"/>
  <c r="AH4707" i="1"/>
  <c r="AH4708" i="1"/>
  <c r="AH4709" i="1"/>
  <c r="AH4710" i="1"/>
  <c r="AH4711" i="1"/>
  <c r="AH4712" i="1"/>
  <c r="AH4713" i="1"/>
  <c r="AH4714" i="1"/>
  <c r="AH4715" i="1"/>
  <c r="AH4716" i="1"/>
  <c r="AH4717" i="1"/>
  <c r="AH4718" i="1"/>
  <c r="AH4719" i="1"/>
  <c r="AH4720" i="1"/>
  <c r="AH4721" i="1"/>
  <c r="AH4722" i="1"/>
  <c r="AH4723" i="1"/>
  <c r="AH4724" i="1"/>
  <c r="AH4725" i="1"/>
  <c r="AH4726" i="1"/>
  <c r="AH4727" i="1"/>
  <c r="AH4728" i="1"/>
  <c r="AH4729" i="1"/>
  <c r="AH4730" i="1"/>
  <c r="AH4731" i="1"/>
  <c r="AH4732" i="1"/>
  <c r="AH4733" i="1"/>
  <c r="AH4734" i="1"/>
  <c r="AH4735" i="1"/>
  <c r="AH4736" i="1"/>
  <c r="AH4737" i="1"/>
  <c r="AH4738" i="1"/>
  <c r="AH4739" i="1"/>
  <c r="AH4740" i="1"/>
  <c r="AH4741" i="1"/>
  <c r="AH4742" i="1"/>
  <c r="AH4743" i="1"/>
  <c r="AH4744" i="1"/>
  <c r="AH4745" i="1"/>
  <c r="AH4746" i="1"/>
  <c r="AH4747" i="1"/>
  <c r="AH4748" i="1"/>
  <c r="AH4749" i="1"/>
  <c r="AH4750" i="1"/>
  <c r="AH4751" i="1"/>
  <c r="AH4752" i="1"/>
  <c r="AH4753" i="1"/>
  <c r="AH4754" i="1"/>
  <c r="AH4755" i="1"/>
  <c r="AH4756" i="1"/>
  <c r="AH4757" i="1"/>
  <c r="AH4758" i="1"/>
  <c r="AH4759" i="1"/>
  <c r="AH4760" i="1"/>
  <c r="AH4761" i="1"/>
  <c r="AH4762" i="1"/>
  <c r="AH4763" i="1"/>
  <c r="AH4764" i="1"/>
  <c r="AH4765" i="1"/>
  <c r="AH4766" i="1"/>
  <c r="AH4767" i="1"/>
  <c r="AH4768" i="1"/>
  <c r="AH4769" i="1"/>
  <c r="AH4770" i="1"/>
  <c r="AH4771" i="1"/>
  <c r="AH4772" i="1"/>
  <c r="AH4773" i="1"/>
  <c r="AH4774" i="1"/>
  <c r="AH4775" i="1"/>
  <c r="AH4776" i="1"/>
  <c r="AH4777" i="1"/>
  <c r="AH4778" i="1"/>
  <c r="AH4779" i="1"/>
  <c r="AH4780" i="1"/>
  <c r="AH4781" i="1"/>
  <c r="AH4782" i="1"/>
  <c r="AH4783" i="1"/>
  <c r="AH4784" i="1"/>
  <c r="AH4785" i="1"/>
  <c r="AH4786" i="1"/>
  <c r="AH4787" i="1"/>
  <c r="AH4788" i="1"/>
  <c r="AH4789" i="1"/>
  <c r="AH4790" i="1"/>
  <c r="AH4791" i="1"/>
  <c r="AH4792" i="1"/>
  <c r="AH4793" i="1"/>
  <c r="AH4794" i="1"/>
  <c r="AH4795" i="1"/>
  <c r="AH4796" i="1"/>
  <c r="AH4797" i="1"/>
  <c r="AH4798" i="1"/>
  <c r="AH4799" i="1"/>
  <c r="AH4800" i="1"/>
  <c r="AH4801" i="1"/>
  <c r="AH4802" i="1"/>
  <c r="AH4803" i="1"/>
  <c r="AH4804" i="1"/>
  <c r="AH4805" i="1"/>
  <c r="AH4806" i="1"/>
  <c r="AH4807" i="1"/>
  <c r="AH4808" i="1"/>
  <c r="AH4809" i="1"/>
  <c r="AH4810" i="1"/>
  <c r="AH4811" i="1"/>
  <c r="AH4812" i="1"/>
  <c r="AH4813" i="1"/>
  <c r="AH4814" i="1"/>
  <c r="AH4815" i="1"/>
  <c r="AH4816" i="1"/>
  <c r="AH4817" i="1"/>
  <c r="AH4818" i="1"/>
  <c r="AH4819" i="1"/>
  <c r="AH4820" i="1"/>
  <c r="AH4821" i="1"/>
  <c r="AH4822" i="1"/>
  <c r="AH4823" i="1"/>
  <c r="AH4824" i="1"/>
  <c r="AH4825" i="1"/>
  <c r="AH4826" i="1"/>
  <c r="AH4827" i="1"/>
  <c r="AH4828" i="1"/>
  <c r="AH4829" i="1"/>
  <c r="AH4830" i="1"/>
  <c r="AH4831" i="1"/>
  <c r="AH4832" i="1"/>
  <c r="AH4833" i="1"/>
  <c r="AH4834" i="1"/>
  <c r="AH4835" i="1"/>
  <c r="AH4836" i="1"/>
  <c r="AH4837" i="1"/>
  <c r="AH4838" i="1"/>
  <c r="AH4839" i="1"/>
  <c r="AH4840" i="1"/>
  <c r="AH4841" i="1"/>
  <c r="AH4842" i="1"/>
  <c r="AH4843" i="1"/>
  <c r="AH4844" i="1"/>
  <c r="AH4845" i="1"/>
  <c r="AH4846" i="1"/>
  <c r="AH4847" i="1"/>
  <c r="AH4848" i="1"/>
  <c r="AH4849" i="1"/>
  <c r="AH4850" i="1"/>
  <c r="AH4851" i="1"/>
  <c r="AH4852" i="1"/>
  <c r="AH4853" i="1"/>
  <c r="AH4854" i="1"/>
  <c r="AH4855" i="1"/>
  <c r="AH4856" i="1"/>
  <c r="AH4857" i="1"/>
  <c r="AH4858" i="1"/>
  <c r="AH4859" i="1"/>
  <c r="AH4860" i="1"/>
  <c r="AH4861" i="1"/>
  <c r="AH4862" i="1"/>
  <c r="AH4863" i="1"/>
  <c r="AH4864" i="1"/>
  <c r="AH4865" i="1"/>
  <c r="AH4866" i="1"/>
  <c r="AH4867" i="1"/>
  <c r="AH4868" i="1"/>
  <c r="AH4869" i="1"/>
  <c r="AH4870" i="1"/>
  <c r="AH4871" i="1"/>
  <c r="AH4872" i="1"/>
  <c r="AH4873" i="1"/>
  <c r="AH4874" i="1"/>
  <c r="AH4875" i="1"/>
  <c r="AH4876" i="1"/>
  <c r="AH4877" i="1"/>
  <c r="AH4878" i="1"/>
  <c r="AH4879" i="1"/>
  <c r="AH4880" i="1"/>
  <c r="AH4881" i="1"/>
  <c r="AH4882" i="1"/>
  <c r="AH4883" i="1"/>
  <c r="AH4884" i="1"/>
  <c r="AH4885" i="1"/>
  <c r="AH4886" i="1"/>
  <c r="AH4887" i="1"/>
  <c r="AH4888" i="1"/>
  <c r="AH4889" i="1"/>
  <c r="AH4890" i="1"/>
  <c r="AH4891" i="1"/>
  <c r="AH4892" i="1"/>
  <c r="AH4893" i="1"/>
  <c r="AH4894" i="1"/>
  <c r="AH4895" i="1"/>
  <c r="AH4896" i="1"/>
  <c r="AH4897" i="1"/>
  <c r="AH4898" i="1"/>
  <c r="AH4899" i="1"/>
  <c r="AH4900" i="1"/>
  <c r="AH4901" i="1"/>
  <c r="AH4902" i="1"/>
  <c r="AH4903" i="1"/>
  <c r="AH4904" i="1"/>
  <c r="AH4905" i="1"/>
  <c r="AH4906" i="1"/>
  <c r="AH4907" i="1"/>
  <c r="AH4908" i="1"/>
  <c r="AH4909" i="1"/>
  <c r="AH4910" i="1"/>
  <c r="AH4911" i="1"/>
  <c r="AH4912" i="1"/>
  <c r="AH4913" i="1"/>
  <c r="AH4914" i="1"/>
  <c r="AH4915" i="1"/>
  <c r="AH4916" i="1"/>
  <c r="AH4917" i="1"/>
  <c r="AH4918" i="1"/>
  <c r="AH4919" i="1"/>
  <c r="AH4920" i="1"/>
  <c r="AH4921" i="1"/>
  <c r="AH4922" i="1"/>
  <c r="AH4923" i="1"/>
  <c r="AH4924" i="1"/>
  <c r="AH4925" i="1"/>
  <c r="AH4926" i="1"/>
  <c r="AH4927" i="1"/>
  <c r="AH4928" i="1"/>
  <c r="AH4929" i="1"/>
  <c r="AH4930" i="1"/>
  <c r="AH4931" i="1"/>
  <c r="AH4932" i="1"/>
  <c r="AH4933" i="1"/>
  <c r="AH4934" i="1"/>
  <c r="AH4935" i="1"/>
  <c r="AH4936" i="1"/>
  <c r="AH4937" i="1"/>
  <c r="AH4938" i="1"/>
  <c r="AH4939" i="1"/>
  <c r="AH4940" i="1"/>
  <c r="AH4941" i="1"/>
  <c r="AH4942" i="1"/>
  <c r="AH4943" i="1"/>
  <c r="AH4944" i="1"/>
  <c r="AH4945" i="1"/>
  <c r="AH4946" i="1"/>
  <c r="AH4947" i="1"/>
  <c r="AH4948" i="1"/>
  <c r="AH4949" i="1"/>
  <c r="AH4950" i="1"/>
  <c r="AH4951" i="1"/>
  <c r="AH4952" i="1"/>
  <c r="AH4953" i="1"/>
  <c r="AH4954" i="1"/>
  <c r="AH4955" i="1"/>
  <c r="AH4956" i="1"/>
  <c r="AH4957" i="1"/>
  <c r="AH4958" i="1"/>
  <c r="AH4959" i="1"/>
  <c r="AH4960" i="1"/>
  <c r="AH4961" i="1"/>
  <c r="AH4962" i="1"/>
  <c r="AH4963" i="1"/>
  <c r="AH4964" i="1"/>
  <c r="AH4965" i="1"/>
  <c r="AH4966" i="1"/>
  <c r="AH4967" i="1"/>
  <c r="AH4968" i="1"/>
  <c r="AH4969" i="1"/>
  <c r="AH4970" i="1"/>
  <c r="AH4971" i="1"/>
  <c r="AH4972" i="1"/>
  <c r="AH4973" i="1"/>
  <c r="AH4974" i="1"/>
  <c r="AH4975" i="1"/>
  <c r="AH4976" i="1"/>
  <c r="AH4977" i="1"/>
  <c r="AH4978" i="1"/>
  <c r="AH4979" i="1"/>
  <c r="AH4980" i="1"/>
  <c r="AH4981" i="1"/>
  <c r="AH4982" i="1"/>
  <c r="AH4983" i="1"/>
  <c r="AH4984" i="1"/>
  <c r="AH4985" i="1"/>
  <c r="AH4986" i="1"/>
  <c r="AH4987" i="1"/>
  <c r="AH4988" i="1"/>
  <c r="AH4989" i="1"/>
  <c r="AH4990" i="1"/>
  <c r="AH4991" i="1"/>
  <c r="AH4992" i="1"/>
  <c r="AH4993" i="1"/>
  <c r="AH4994" i="1"/>
  <c r="AH4995" i="1"/>
  <c r="AH4996" i="1"/>
  <c r="AH4997" i="1"/>
  <c r="AH4998" i="1"/>
  <c r="AH4999" i="1"/>
  <c r="AH5000" i="1"/>
  <c r="AH5001" i="1"/>
  <c r="AH5002" i="1"/>
  <c r="AH5003" i="1"/>
  <c r="D33" i="4" a="1"/>
  <c r="D33" i="4" s="1"/>
  <c r="D32" i="4" a="1"/>
  <c r="D32" i="4" s="1"/>
  <c r="D31" i="4" a="1"/>
  <c r="D31" i="4" s="1"/>
  <c r="D29" i="4" l="1" a="1"/>
  <c r="D29" i="4" s="1"/>
  <c r="D28" i="4" a="1"/>
  <c r="D28" i="4" s="1"/>
  <c r="D27" i="4" a="1"/>
  <c r="D27" i="4" s="1"/>
  <c r="D26" i="4" a="1"/>
  <c r="D26" i="4" s="1"/>
  <c r="D22" i="4" a="1"/>
  <c r="D22" i="4" s="1"/>
  <c r="D21" i="4" a="1"/>
  <c r="D21" i="4" s="1"/>
  <c r="D20" i="4" a="1"/>
  <c r="D20" i="4" s="1"/>
  <c r="D19" i="4" a="1"/>
  <c r="D19" i="4" s="1"/>
  <c r="D18" i="4" a="1"/>
  <c r="D18" i="4" s="1"/>
  <c r="D17" i="4" a="1"/>
  <c r="D17" i="4" s="1"/>
  <c r="D15" i="4" a="1"/>
  <c r="D15" i="4" s="1"/>
  <c r="D14" i="4" a="1"/>
  <c r="D14" i="4" s="1"/>
  <c r="D13" i="4" a="1"/>
  <c r="D13" i="4" s="1"/>
  <c r="D11" i="4" a="1"/>
  <c r="D11" i="4" s="1"/>
  <c r="D10" i="4" a="1"/>
  <c r="D10" i="4" s="1"/>
  <c r="D9" i="4" a="1"/>
  <c r="D9" i="4" s="1"/>
  <c r="D8" i="4" a="1"/>
  <c r="D8" i="4" s="1"/>
  <c r="D7" i="4" a="1"/>
  <c r="D7" i="4" s="1"/>
  <c r="E32" i="3"/>
  <c r="E31" i="3"/>
  <c r="E30" i="3"/>
  <c r="E28" i="3"/>
  <c r="E20" i="3"/>
  <c r="E21" i="3"/>
  <c r="E10" i="3"/>
  <c r="B21" i="4"/>
  <c r="B11" i="4"/>
  <c r="B22" i="4"/>
  <c r="B33" i="4"/>
  <c r="B31" i="4"/>
  <c r="B32" i="4"/>
  <c r="E32" i="4" l="1"/>
  <c r="E33" i="4"/>
  <c r="E31" i="4"/>
  <c r="E11" i="4"/>
  <c r="E21" i="4"/>
  <c r="E22" i="4"/>
  <c r="D25" i="4" a="1"/>
  <c r="D25" i="4" s="1"/>
  <c r="D24" i="4" a="1"/>
  <c r="D24" i="4" s="1"/>
  <c r="D34" i="4"/>
  <c r="E27" i="3"/>
  <c r="E26" i="3"/>
  <c r="E25" i="3"/>
  <c r="E24" i="3"/>
  <c r="E23" i="3"/>
  <c r="AF1" i="1"/>
  <c r="X1" i="1"/>
  <c r="B29" i="4"/>
  <c r="B25" i="4"/>
  <c r="B28" i="4"/>
  <c r="B24" i="4"/>
  <c r="AB1" i="1"/>
  <c r="AA1" i="1"/>
  <c r="Y1" i="1"/>
  <c r="AE1" i="1"/>
  <c r="AD1" i="1"/>
  <c r="Z1" i="1"/>
  <c r="B26" i="4"/>
  <c r="B27" i="4"/>
  <c r="AC1" i="1"/>
  <c r="E26" i="4" l="1"/>
  <c r="E27" i="4"/>
  <c r="E29" i="4"/>
  <c r="E28" i="4"/>
  <c r="E25" i="4"/>
  <c r="E24" i="4"/>
  <c r="E19" i="3"/>
  <c r="E18" i="3"/>
  <c r="E17" i="3"/>
  <c r="E16" i="3"/>
  <c r="E14" i="3"/>
  <c r="E13" i="3"/>
  <c r="E12" i="3"/>
  <c r="E9" i="3"/>
  <c r="E8" i="3"/>
  <c r="E7" i="3"/>
  <c r="E6" i="3"/>
  <c r="B10" i="4"/>
  <c r="B18" i="4"/>
  <c r="S1" i="1"/>
  <c r="O1" i="1"/>
  <c r="M1" i="1"/>
  <c r="K1" i="1"/>
  <c r="B15" i="4"/>
  <c r="L1" i="1"/>
  <c r="J1" i="1"/>
  <c r="B8" i="4"/>
  <c r="R1" i="1"/>
  <c r="Q1" i="1"/>
  <c r="B17" i="4"/>
  <c r="P1" i="1"/>
  <c r="B14" i="4"/>
  <c r="B9" i="4"/>
  <c r="B19" i="4"/>
  <c r="B20" i="4"/>
  <c r="W1" i="1"/>
  <c r="N1" i="1"/>
  <c r="T1" i="1"/>
  <c r="V1" i="1"/>
  <c r="B13" i="4"/>
  <c r="U1" i="1"/>
  <c r="B7" i="4"/>
  <c r="E10" i="4" l="1"/>
  <c r="E8" i="4"/>
  <c r="E14" i="4"/>
  <c r="E19" i="4"/>
  <c r="E9" i="4"/>
  <c r="E15" i="4"/>
  <c r="E20" i="4"/>
  <c r="E17" i="4"/>
  <c r="E7" i="4"/>
  <c r="E13" i="4"/>
  <c r="E18" i="4"/>
  <c r="AG3" i="1"/>
  <c r="E34" i="4" l="1"/>
  <c r="AH3" i="1"/>
  <c r="B4" i="4"/>
  <c r="I4" i="12" l="1"/>
  <c r="I8" i="12"/>
  <c r="I12" i="12"/>
  <c r="I16" i="12"/>
  <c r="I20" i="12"/>
  <c r="I24" i="12"/>
  <c r="I28" i="12"/>
  <c r="I32" i="12"/>
  <c r="I36" i="12"/>
  <c r="I40" i="12"/>
  <c r="I44" i="12"/>
  <c r="I48" i="12"/>
  <c r="I52" i="12"/>
  <c r="I56" i="12"/>
  <c r="I60" i="12"/>
  <c r="I64" i="12"/>
  <c r="I68" i="12"/>
  <c r="I72" i="12"/>
  <c r="I76" i="12"/>
  <c r="I80" i="12"/>
  <c r="I84" i="12"/>
  <c r="I88" i="12"/>
  <c r="I92" i="12"/>
  <c r="I96" i="12"/>
  <c r="I100" i="12"/>
  <c r="I104" i="12"/>
  <c r="I108" i="12"/>
  <c r="I112" i="12"/>
  <c r="I116" i="12"/>
  <c r="I120" i="12"/>
  <c r="I124" i="12"/>
  <c r="I128" i="12"/>
  <c r="I132" i="12"/>
  <c r="I136" i="12"/>
  <c r="I140" i="12"/>
  <c r="I144" i="12"/>
  <c r="I148" i="12"/>
  <c r="I152" i="12"/>
  <c r="I156" i="12"/>
  <c r="I160" i="12"/>
  <c r="I164" i="12"/>
  <c r="I168" i="12"/>
  <c r="I172" i="12"/>
  <c r="I176" i="12"/>
  <c r="I180" i="12"/>
  <c r="I184" i="12"/>
  <c r="I188" i="12"/>
  <c r="I192" i="12"/>
  <c r="I196" i="12"/>
  <c r="I200" i="12"/>
  <c r="I204" i="12"/>
  <c r="I208" i="12"/>
  <c r="I212" i="12"/>
  <c r="I216" i="12"/>
  <c r="I220" i="12"/>
  <c r="I224" i="12"/>
  <c r="I228" i="12"/>
  <c r="I232" i="12"/>
  <c r="I236" i="12"/>
  <c r="I240" i="12"/>
  <c r="I244" i="12"/>
  <c r="I248" i="12"/>
  <c r="I252" i="12"/>
  <c r="I256" i="12"/>
  <c r="I260" i="12"/>
  <c r="I264" i="12"/>
  <c r="I268" i="12"/>
  <c r="I272" i="12"/>
  <c r="I276" i="12"/>
  <c r="I280" i="12"/>
  <c r="I284" i="12"/>
  <c r="I288" i="12"/>
  <c r="I292" i="12"/>
  <c r="I296" i="12"/>
  <c r="I300" i="12"/>
  <c r="I304" i="12"/>
  <c r="I308" i="12"/>
  <c r="I312" i="12"/>
  <c r="I316" i="12"/>
  <c r="I320" i="12"/>
  <c r="I324" i="12"/>
  <c r="I328" i="12"/>
  <c r="I332" i="12"/>
  <c r="I336" i="12"/>
  <c r="I340" i="12"/>
  <c r="I6" i="12"/>
  <c r="I10" i="12"/>
  <c r="I14" i="12"/>
  <c r="I18" i="12"/>
  <c r="I22" i="12"/>
  <c r="I26" i="12"/>
  <c r="I30" i="12"/>
  <c r="I34" i="12"/>
  <c r="I38" i="12"/>
  <c r="I42" i="12"/>
  <c r="I46" i="12"/>
  <c r="I50" i="12"/>
  <c r="I54" i="12"/>
  <c r="I58" i="12"/>
  <c r="I62" i="12"/>
  <c r="I66" i="12"/>
  <c r="I70" i="12"/>
  <c r="I74" i="12"/>
  <c r="I78" i="12"/>
  <c r="I82" i="12"/>
  <c r="I86" i="12"/>
  <c r="I90" i="12"/>
  <c r="I94" i="12"/>
  <c r="I98" i="12"/>
  <c r="I102" i="12"/>
  <c r="I106" i="12"/>
  <c r="I110" i="12"/>
  <c r="I114" i="12"/>
  <c r="I118" i="12"/>
  <c r="I122" i="12"/>
  <c r="I126" i="12"/>
  <c r="I130" i="12"/>
  <c r="I134" i="12"/>
  <c r="I138" i="12"/>
  <c r="I142" i="12"/>
  <c r="I146" i="12"/>
  <c r="I150" i="12"/>
  <c r="I154" i="12"/>
  <c r="I158" i="12"/>
  <c r="I162" i="12"/>
  <c r="I166" i="12"/>
  <c r="I170" i="12"/>
  <c r="I174" i="12"/>
  <c r="I178" i="12"/>
  <c r="I182" i="12"/>
  <c r="I186" i="12"/>
  <c r="I190" i="12"/>
  <c r="I194" i="12"/>
  <c r="I198" i="12"/>
  <c r="I202" i="12"/>
  <c r="I206" i="12"/>
  <c r="I210" i="12"/>
  <c r="I214" i="12"/>
  <c r="I218" i="12"/>
  <c r="I222" i="12"/>
  <c r="I226" i="12"/>
  <c r="I230" i="12"/>
  <c r="I234" i="12"/>
  <c r="I238" i="12"/>
  <c r="I242" i="12"/>
  <c r="I246" i="12"/>
  <c r="I250" i="12"/>
  <c r="I254" i="12"/>
  <c r="I258" i="12"/>
  <c r="I262" i="12"/>
  <c r="I266" i="12"/>
  <c r="I270" i="12"/>
  <c r="I274" i="12"/>
  <c r="I278" i="12"/>
  <c r="I282" i="12"/>
  <c r="I286" i="12"/>
  <c r="I290" i="12"/>
  <c r="I294" i="12"/>
  <c r="I298" i="12"/>
  <c r="I302" i="12"/>
  <c r="I306" i="12"/>
  <c r="I310" i="12"/>
  <c r="I314" i="12"/>
  <c r="I318" i="12"/>
  <c r="I322" i="12"/>
  <c r="I326" i="12"/>
  <c r="I330" i="12"/>
  <c r="I5" i="12"/>
  <c r="I13" i="12"/>
  <c r="I21" i="12"/>
  <c r="I29" i="12"/>
  <c r="I37" i="12"/>
  <c r="I45" i="12"/>
  <c r="I53" i="12"/>
  <c r="I61" i="12"/>
  <c r="I69" i="12"/>
  <c r="I77" i="12"/>
  <c r="I85" i="12"/>
  <c r="I93" i="12"/>
  <c r="I101" i="12"/>
  <c r="I109" i="12"/>
  <c r="I117" i="12"/>
  <c r="I125" i="12"/>
  <c r="I133" i="12"/>
  <c r="I141" i="12"/>
  <c r="I149" i="12"/>
  <c r="I157" i="12"/>
  <c r="I165" i="12"/>
  <c r="I173" i="12"/>
  <c r="I181" i="12"/>
  <c r="I189" i="12"/>
  <c r="I197" i="12"/>
  <c r="I205" i="12"/>
  <c r="I213" i="12"/>
  <c r="I221" i="12"/>
  <c r="I229" i="12"/>
  <c r="I237" i="12"/>
  <c r="I245" i="12"/>
  <c r="I253" i="12"/>
  <c r="I261" i="12"/>
  <c r="I269" i="12"/>
  <c r="I277" i="12"/>
  <c r="I285" i="12"/>
  <c r="I293" i="12"/>
  <c r="I301" i="12"/>
  <c r="I309" i="12"/>
  <c r="I317" i="12"/>
  <c r="I325" i="12"/>
  <c r="I333" i="12"/>
  <c r="I338" i="12"/>
  <c r="I343" i="12"/>
  <c r="I347" i="12"/>
  <c r="I351" i="12"/>
  <c r="I355" i="12"/>
  <c r="I359" i="12"/>
  <c r="I363" i="12"/>
  <c r="I367" i="12"/>
  <c r="I371" i="12"/>
  <c r="I375" i="12"/>
  <c r="I379" i="12"/>
  <c r="I383" i="12"/>
  <c r="I387" i="12"/>
  <c r="I391" i="12"/>
  <c r="I395" i="12"/>
  <c r="I399" i="12"/>
  <c r="I403" i="12"/>
  <c r="I407" i="12"/>
  <c r="I411" i="12"/>
  <c r="I415" i="12"/>
  <c r="I419" i="12"/>
  <c r="I423" i="12"/>
  <c r="I427" i="12"/>
  <c r="I431" i="12"/>
  <c r="I435" i="12"/>
  <c r="I439" i="12"/>
  <c r="I443" i="12"/>
  <c r="I447" i="12"/>
  <c r="I451" i="12"/>
  <c r="I455" i="12"/>
  <c r="I459" i="12"/>
  <c r="I463" i="12"/>
  <c r="I467" i="12"/>
  <c r="I471" i="12"/>
  <c r="I475" i="12"/>
  <c r="I479" i="12"/>
  <c r="I483" i="12"/>
  <c r="I487" i="12"/>
  <c r="I491" i="12"/>
  <c r="I495" i="12"/>
  <c r="I499" i="12"/>
  <c r="I503" i="12"/>
  <c r="I9" i="12"/>
  <c r="I17" i="12"/>
  <c r="I25" i="12"/>
  <c r="I33" i="12"/>
  <c r="I41" i="12"/>
  <c r="I49" i="12"/>
  <c r="I57" i="12"/>
  <c r="I65" i="12"/>
  <c r="I73" i="12"/>
  <c r="I81" i="12"/>
  <c r="I89" i="12"/>
  <c r="I97" i="12"/>
  <c r="I105" i="12"/>
  <c r="I113" i="12"/>
  <c r="I121" i="12"/>
  <c r="I129" i="12"/>
  <c r="I137" i="12"/>
  <c r="I145" i="12"/>
  <c r="I153" i="12"/>
  <c r="I161" i="12"/>
  <c r="I169" i="12"/>
  <c r="I177" i="12"/>
  <c r="I185" i="12"/>
  <c r="I193" i="12"/>
  <c r="I201" i="12"/>
  <c r="I209" i="12"/>
  <c r="I217" i="12"/>
  <c r="I225" i="12"/>
  <c r="I233" i="12"/>
  <c r="I241" i="12"/>
  <c r="I249" i="12"/>
  <c r="I257" i="12"/>
  <c r="I265" i="12"/>
  <c r="I273" i="12"/>
  <c r="I281" i="12"/>
  <c r="I289" i="12"/>
  <c r="I297" i="12"/>
  <c r="I305" i="12"/>
  <c r="I313" i="12"/>
  <c r="I321" i="12"/>
  <c r="I329" i="12"/>
  <c r="I335" i="12"/>
  <c r="I341" i="12"/>
  <c r="I345" i="12"/>
  <c r="I349" i="12"/>
  <c r="I353" i="12"/>
  <c r="I357" i="12"/>
  <c r="I361" i="12"/>
  <c r="I365" i="12"/>
  <c r="I369" i="12"/>
  <c r="I373" i="12"/>
  <c r="I377" i="12"/>
  <c r="I381" i="12"/>
  <c r="I385" i="12"/>
  <c r="I389" i="12"/>
  <c r="I393" i="12"/>
  <c r="I397" i="12"/>
  <c r="I401" i="12"/>
  <c r="I405" i="12"/>
  <c r="I409" i="12"/>
  <c r="I413" i="12"/>
  <c r="I417" i="12"/>
  <c r="I421" i="12"/>
  <c r="I425" i="12"/>
  <c r="I429" i="12"/>
  <c r="I433" i="12"/>
  <c r="I437" i="12"/>
  <c r="I441" i="12"/>
  <c r="I445" i="12"/>
  <c r="I449" i="12"/>
  <c r="I453" i="12"/>
  <c r="I457" i="12"/>
  <c r="I461" i="12"/>
  <c r="I465" i="12"/>
  <c r="I469" i="12"/>
  <c r="I473" i="12"/>
  <c r="I477" i="12"/>
  <c r="I481" i="12"/>
  <c r="I485" i="12"/>
  <c r="I489" i="12"/>
  <c r="I493" i="12"/>
  <c r="I497" i="12"/>
  <c r="I501" i="12"/>
  <c r="I11" i="12"/>
  <c r="I19" i="12"/>
  <c r="I7" i="12"/>
  <c r="I31" i="12"/>
  <c r="I47" i="12"/>
  <c r="I63" i="12"/>
  <c r="I79" i="12"/>
  <c r="I95" i="12"/>
  <c r="I111" i="12"/>
  <c r="I127" i="12"/>
  <c r="I143" i="12"/>
  <c r="I159" i="12"/>
  <c r="I175" i="12"/>
  <c r="I191" i="12"/>
  <c r="I207" i="12"/>
  <c r="I223" i="12"/>
  <c r="I239" i="12"/>
  <c r="I255" i="12"/>
  <c r="I271" i="12"/>
  <c r="I287" i="12"/>
  <c r="I303" i="12"/>
  <c r="I319" i="12"/>
  <c r="I334" i="12"/>
  <c r="I344" i="12"/>
  <c r="I352" i="12"/>
  <c r="I360" i="12"/>
  <c r="I368" i="12"/>
  <c r="I376" i="12"/>
  <c r="I384" i="12"/>
  <c r="I392" i="12"/>
  <c r="I400" i="12"/>
  <c r="I408" i="12"/>
  <c r="I416" i="12"/>
  <c r="I424" i="12"/>
  <c r="I432" i="12"/>
  <c r="I440" i="12"/>
  <c r="I448" i="12"/>
  <c r="I456" i="12"/>
  <c r="I464" i="12"/>
  <c r="I472" i="12"/>
  <c r="I480" i="12"/>
  <c r="I488" i="12"/>
  <c r="I496" i="12"/>
  <c r="I87" i="12"/>
  <c r="I119" i="12"/>
  <c r="I151" i="12"/>
  <c r="I183" i="12"/>
  <c r="I215" i="12"/>
  <c r="I247" i="12"/>
  <c r="I279" i="12"/>
  <c r="I311" i="12"/>
  <c r="I339" i="12"/>
  <c r="I356" i="12"/>
  <c r="I372" i="12"/>
  <c r="I388" i="12"/>
  <c r="I404" i="12"/>
  <c r="I420" i="12"/>
  <c r="I436" i="12"/>
  <c r="I452" i="12"/>
  <c r="I468" i="12"/>
  <c r="I484" i="12"/>
  <c r="I500" i="12"/>
  <c r="I43" i="12"/>
  <c r="I75" i="12"/>
  <c r="I107" i="12"/>
  <c r="I139" i="12"/>
  <c r="I171" i="12"/>
  <c r="I203" i="12"/>
  <c r="I235" i="12"/>
  <c r="I267" i="12"/>
  <c r="I299" i="12"/>
  <c r="I331" i="12"/>
  <c r="I350" i="12"/>
  <c r="I366" i="12"/>
  <c r="I382" i="12"/>
  <c r="I398" i="12"/>
  <c r="I414" i="12"/>
  <c r="I430" i="12"/>
  <c r="I446" i="12"/>
  <c r="I462" i="12"/>
  <c r="I478" i="12"/>
  <c r="I494" i="12"/>
  <c r="I15" i="12"/>
  <c r="I35" i="12"/>
  <c r="I51" i="12"/>
  <c r="I67" i="12"/>
  <c r="I83" i="12"/>
  <c r="I99" i="12"/>
  <c r="I115" i="12"/>
  <c r="I131" i="12"/>
  <c r="I147" i="12"/>
  <c r="I163" i="12"/>
  <c r="I179" i="12"/>
  <c r="I195" i="12"/>
  <c r="I211" i="12"/>
  <c r="I227" i="12"/>
  <c r="I243" i="12"/>
  <c r="I259" i="12"/>
  <c r="I275" i="12"/>
  <c r="I291" i="12"/>
  <c r="I307" i="12"/>
  <c r="I323" i="12"/>
  <c r="I337" i="12"/>
  <c r="I346" i="12"/>
  <c r="I354" i="12"/>
  <c r="I362" i="12"/>
  <c r="I370" i="12"/>
  <c r="I378" i="12"/>
  <c r="I386" i="12"/>
  <c r="I394" i="12"/>
  <c r="I402" i="12"/>
  <c r="I410" i="12"/>
  <c r="I418" i="12"/>
  <c r="I426" i="12"/>
  <c r="I434" i="12"/>
  <c r="I442" i="12"/>
  <c r="I450" i="12"/>
  <c r="I458" i="12"/>
  <c r="I466" i="12"/>
  <c r="I474" i="12"/>
  <c r="I482" i="12"/>
  <c r="I490" i="12"/>
  <c r="I498" i="12"/>
  <c r="I23" i="12"/>
  <c r="I39" i="12"/>
  <c r="I55" i="12"/>
  <c r="I71" i="12"/>
  <c r="I103" i="12"/>
  <c r="I135" i="12"/>
  <c r="I167" i="12"/>
  <c r="I199" i="12"/>
  <c r="I231" i="12"/>
  <c r="I263" i="12"/>
  <c r="I295" i="12"/>
  <c r="I327" i="12"/>
  <c r="I348" i="12"/>
  <c r="I364" i="12"/>
  <c r="I380" i="12"/>
  <c r="I396" i="12"/>
  <c r="I412" i="12"/>
  <c r="I428" i="12"/>
  <c r="I444" i="12"/>
  <c r="I460" i="12"/>
  <c r="I476" i="12"/>
  <c r="I492" i="12"/>
  <c r="I27" i="12"/>
  <c r="I59" i="12"/>
  <c r="I91" i="12"/>
  <c r="I123" i="12"/>
  <c r="I155" i="12"/>
  <c r="I187" i="12"/>
  <c r="I219" i="12"/>
  <c r="I251" i="12"/>
  <c r="I283" i="12"/>
  <c r="I315" i="12"/>
  <c r="I342" i="12"/>
  <c r="I358" i="12"/>
  <c r="I374" i="12"/>
  <c r="I390" i="12"/>
  <c r="I406" i="12"/>
  <c r="I422" i="12"/>
  <c r="I438" i="12"/>
  <c r="I454" i="12"/>
  <c r="I470" i="12"/>
  <c r="I486" i="12"/>
  <c r="I502" i="12"/>
  <c r="H4" i="12"/>
  <c r="H8" i="12"/>
  <c r="H12" i="12"/>
  <c r="H16" i="12"/>
  <c r="H20" i="12"/>
  <c r="H24" i="12"/>
  <c r="H28" i="12"/>
  <c r="H32" i="12"/>
  <c r="H36" i="12"/>
  <c r="H40" i="12"/>
  <c r="H44" i="12"/>
  <c r="H48" i="12"/>
  <c r="H52" i="12"/>
  <c r="H56" i="12"/>
  <c r="H60" i="12"/>
  <c r="H64" i="12"/>
  <c r="H68" i="12"/>
  <c r="H72" i="12"/>
  <c r="H76" i="12"/>
  <c r="H80" i="12"/>
  <c r="H84" i="12"/>
  <c r="H88" i="12"/>
  <c r="H92" i="12"/>
  <c r="H96" i="12"/>
  <c r="H100" i="12"/>
  <c r="H104" i="12"/>
  <c r="H108" i="12"/>
  <c r="H112" i="12"/>
  <c r="H116" i="12"/>
  <c r="H120" i="12"/>
  <c r="H124" i="12"/>
  <c r="H128" i="12"/>
  <c r="H132" i="12"/>
  <c r="H136" i="12"/>
  <c r="H140" i="12"/>
  <c r="H144" i="12"/>
  <c r="H148" i="12"/>
  <c r="H152" i="12"/>
  <c r="H156" i="12"/>
  <c r="H160" i="12"/>
  <c r="H164" i="12"/>
  <c r="H168" i="12"/>
  <c r="H172" i="12"/>
  <c r="H176" i="12"/>
  <c r="H180" i="12"/>
  <c r="H184" i="12"/>
  <c r="H188" i="12"/>
  <c r="H192" i="12"/>
  <c r="H196" i="12"/>
  <c r="H200" i="12"/>
  <c r="H204" i="12"/>
  <c r="H208" i="12"/>
  <c r="H212" i="12"/>
  <c r="H216" i="12"/>
  <c r="H220" i="12"/>
  <c r="H224" i="12"/>
  <c r="H228" i="12"/>
  <c r="H232" i="12"/>
  <c r="H236" i="12"/>
  <c r="H240" i="12"/>
  <c r="H244" i="12"/>
  <c r="H248" i="12"/>
  <c r="H252" i="12"/>
  <c r="H256" i="12"/>
  <c r="H260" i="12"/>
  <c r="H264" i="12"/>
  <c r="H268" i="12"/>
  <c r="H272" i="12"/>
  <c r="H276" i="12"/>
  <c r="H280" i="12"/>
  <c r="H284" i="12"/>
  <c r="H288" i="12"/>
  <c r="H292" i="12"/>
  <c r="H296" i="12"/>
  <c r="H300" i="12"/>
  <c r="H304" i="12"/>
  <c r="H308" i="12"/>
  <c r="H312" i="12"/>
  <c r="H316" i="12"/>
  <c r="H320" i="12"/>
  <c r="H324" i="12"/>
  <c r="H328" i="12"/>
  <c r="H5" i="12"/>
  <c r="H9" i="12"/>
  <c r="H13" i="12"/>
  <c r="H17" i="12"/>
  <c r="H21" i="12"/>
  <c r="H25" i="12"/>
  <c r="H29" i="12"/>
  <c r="H33" i="12"/>
  <c r="H37" i="12"/>
  <c r="H41" i="12"/>
  <c r="H45" i="12"/>
  <c r="H49" i="12"/>
  <c r="H53" i="12"/>
  <c r="H57" i="12"/>
  <c r="H61" i="12"/>
  <c r="H65" i="12"/>
  <c r="H69" i="12"/>
  <c r="H73" i="12"/>
  <c r="H77" i="12"/>
  <c r="H81" i="12"/>
  <c r="H85" i="12"/>
  <c r="H89" i="12"/>
  <c r="H93" i="12"/>
  <c r="H97" i="12"/>
  <c r="H101" i="12"/>
  <c r="H105" i="12"/>
  <c r="H109" i="12"/>
  <c r="H113" i="12"/>
  <c r="H117" i="12"/>
  <c r="H121" i="12"/>
  <c r="H125" i="12"/>
  <c r="H129" i="12"/>
  <c r="H133" i="12"/>
  <c r="H137" i="12"/>
  <c r="H141" i="12"/>
  <c r="H145" i="12"/>
  <c r="H149" i="12"/>
  <c r="H153" i="12"/>
  <c r="H157" i="12"/>
  <c r="H161" i="12"/>
  <c r="H165" i="12"/>
  <c r="H169" i="12"/>
  <c r="H173" i="12"/>
  <c r="H177" i="12"/>
  <c r="H181" i="12"/>
  <c r="H185" i="12"/>
  <c r="H189" i="12"/>
  <c r="H193" i="12"/>
  <c r="H197" i="12"/>
  <c r="H201" i="12"/>
  <c r="H205" i="12"/>
  <c r="H209" i="12"/>
  <c r="H213" i="12"/>
  <c r="H217" i="12"/>
  <c r="H221" i="12"/>
  <c r="H225" i="12"/>
  <c r="H229" i="12"/>
  <c r="H233" i="12"/>
  <c r="H237" i="12"/>
  <c r="H241" i="12"/>
  <c r="H245" i="12"/>
  <c r="H249" i="12"/>
  <c r="H253" i="12"/>
  <c r="H257" i="12"/>
  <c r="H261" i="12"/>
  <c r="H265" i="12"/>
  <c r="H269" i="12"/>
  <c r="H273" i="12"/>
  <c r="H277" i="12"/>
  <c r="H281" i="12"/>
  <c r="H285" i="12"/>
  <c r="H289" i="12"/>
  <c r="H293" i="12"/>
  <c r="H297" i="12"/>
  <c r="H301" i="12"/>
  <c r="H305" i="12"/>
  <c r="H309" i="12"/>
  <c r="H313" i="12"/>
  <c r="H317" i="12"/>
  <c r="H321" i="12"/>
  <c r="H325" i="12"/>
  <c r="H329" i="12"/>
  <c r="H333" i="12"/>
  <c r="H337" i="12"/>
  <c r="H341" i="12"/>
  <c r="H6" i="12"/>
  <c r="H14" i="12"/>
  <c r="H22" i="12"/>
  <c r="H30" i="12"/>
  <c r="H38" i="12"/>
  <c r="H46" i="12"/>
  <c r="H54" i="12"/>
  <c r="H62" i="12"/>
  <c r="H70" i="12"/>
  <c r="H78" i="12"/>
  <c r="H86" i="12"/>
  <c r="H94" i="12"/>
  <c r="H102" i="12"/>
  <c r="H110" i="12"/>
  <c r="H118" i="12"/>
  <c r="H126" i="12"/>
  <c r="H134" i="12"/>
  <c r="H142" i="12"/>
  <c r="H150" i="12"/>
  <c r="H158" i="12"/>
  <c r="H166" i="12"/>
  <c r="H174" i="12"/>
  <c r="H182" i="12"/>
  <c r="H190" i="12"/>
  <c r="H198" i="12"/>
  <c r="H206" i="12"/>
  <c r="H214" i="12"/>
  <c r="H222" i="12"/>
  <c r="H230" i="12"/>
  <c r="H238" i="12"/>
  <c r="H246" i="12"/>
  <c r="H254" i="12"/>
  <c r="H262" i="12"/>
  <c r="H270" i="12"/>
  <c r="H278" i="12"/>
  <c r="H286" i="12"/>
  <c r="H294" i="12"/>
  <c r="H302" i="12"/>
  <c r="H310" i="12"/>
  <c r="H318" i="12"/>
  <c r="H326" i="12"/>
  <c r="H332" i="12"/>
  <c r="H338" i="12"/>
  <c r="H343" i="12"/>
  <c r="H347" i="12"/>
  <c r="H351" i="12"/>
  <c r="H355" i="12"/>
  <c r="H359" i="12"/>
  <c r="H363" i="12"/>
  <c r="H367" i="12"/>
  <c r="H371" i="12"/>
  <c r="H375" i="12"/>
  <c r="H379" i="12"/>
  <c r="H383" i="12"/>
  <c r="H387" i="12"/>
  <c r="H391" i="12"/>
  <c r="H395" i="12"/>
  <c r="H399" i="12"/>
  <c r="H403" i="12"/>
  <c r="H407" i="12"/>
  <c r="H411" i="12"/>
  <c r="H415" i="12"/>
  <c r="H419" i="12"/>
  <c r="H423" i="12"/>
  <c r="H427" i="12"/>
  <c r="H431" i="12"/>
  <c r="H435" i="12"/>
  <c r="H439" i="12"/>
  <c r="H443" i="12"/>
  <c r="H447" i="12"/>
  <c r="H451" i="12"/>
  <c r="H455" i="12"/>
  <c r="H459" i="12"/>
  <c r="H463" i="12"/>
  <c r="H467" i="12"/>
  <c r="H471" i="12"/>
  <c r="H475" i="12"/>
  <c r="H479" i="12"/>
  <c r="H483" i="12"/>
  <c r="H487" i="12"/>
  <c r="H491" i="12"/>
  <c r="H495" i="12"/>
  <c r="H499" i="12"/>
  <c r="H503" i="12"/>
  <c r="H10" i="12"/>
  <c r="H18" i="12"/>
  <c r="H26" i="12"/>
  <c r="H34" i="12"/>
  <c r="H42" i="12"/>
  <c r="H50" i="12"/>
  <c r="H58" i="12"/>
  <c r="H66" i="12"/>
  <c r="H74" i="12"/>
  <c r="H82" i="12"/>
  <c r="H90" i="12"/>
  <c r="H98" i="12"/>
  <c r="H106" i="12"/>
  <c r="H114" i="12"/>
  <c r="H122" i="12"/>
  <c r="H130" i="12"/>
  <c r="H138" i="12"/>
  <c r="H146" i="12"/>
  <c r="H154" i="12"/>
  <c r="H162" i="12"/>
  <c r="H170" i="12"/>
  <c r="H178" i="12"/>
  <c r="H186" i="12"/>
  <c r="H194" i="12"/>
  <c r="H202" i="12"/>
  <c r="H210" i="12"/>
  <c r="H218" i="12"/>
  <c r="H226" i="12"/>
  <c r="H234" i="12"/>
  <c r="H242" i="12"/>
  <c r="H250" i="12"/>
  <c r="H258" i="12"/>
  <c r="H266" i="12"/>
  <c r="H274" i="12"/>
  <c r="H282" i="12"/>
  <c r="H290" i="12"/>
  <c r="H298" i="12"/>
  <c r="H306" i="12"/>
  <c r="H314" i="12"/>
  <c r="H322" i="12"/>
  <c r="H330" i="12"/>
  <c r="H335" i="12"/>
  <c r="H340" i="12"/>
  <c r="H345" i="12"/>
  <c r="H349" i="12"/>
  <c r="H353" i="12"/>
  <c r="H357" i="12"/>
  <c r="H361" i="12"/>
  <c r="H365" i="12"/>
  <c r="H369" i="12"/>
  <c r="H373" i="12"/>
  <c r="H377" i="12"/>
  <c r="H381" i="12"/>
  <c r="H385" i="12"/>
  <c r="H389" i="12"/>
  <c r="H393" i="12"/>
  <c r="H397" i="12"/>
  <c r="H401" i="12"/>
  <c r="H405" i="12"/>
  <c r="H409" i="12"/>
  <c r="H413" i="12"/>
  <c r="H417" i="12"/>
  <c r="H421" i="12"/>
  <c r="H425" i="12"/>
  <c r="H429" i="12"/>
  <c r="H433" i="12"/>
  <c r="H437" i="12"/>
  <c r="H441" i="12"/>
  <c r="H445" i="12"/>
  <c r="H449" i="12"/>
  <c r="H453" i="12"/>
  <c r="H457" i="12"/>
  <c r="H461" i="12"/>
  <c r="H465" i="12"/>
  <c r="H469" i="12"/>
  <c r="H473" i="12"/>
  <c r="H477" i="12"/>
  <c r="H481" i="12"/>
  <c r="H485" i="12"/>
  <c r="H489" i="12"/>
  <c r="H493" i="12"/>
  <c r="H497" i="12"/>
  <c r="H501" i="12"/>
  <c r="H11" i="12"/>
  <c r="H19" i="12"/>
  <c r="H7" i="12"/>
  <c r="H31" i="12"/>
  <c r="H47" i="12"/>
  <c r="H63" i="12"/>
  <c r="H79" i="12"/>
  <c r="H95" i="12"/>
  <c r="H111" i="12"/>
  <c r="H127" i="12"/>
  <c r="H143" i="12"/>
  <c r="H159" i="12"/>
  <c r="H175" i="12"/>
  <c r="H191" i="12"/>
  <c r="H207" i="12"/>
  <c r="H223" i="12"/>
  <c r="H239" i="12"/>
  <c r="H255" i="12"/>
  <c r="H271" i="12"/>
  <c r="H287" i="12"/>
  <c r="H303" i="12"/>
  <c r="H319" i="12"/>
  <c r="H334" i="12"/>
  <c r="H344" i="12"/>
  <c r="H352" i="12"/>
  <c r="H360" i="12"/>
  <c r="H368" i="12"/>
  <c r="H376" i="12"/>
  <c r="H384" i="12"/>
  <c r="H392" i="12"/>
  <c r="H400" i="12"/>
  <c r="H408" i="12"/>
  <c r="H416" i="12"/>
  <c r="H424" i="12"/>
  <c r="H432" i="12"/>
  <c r="H440" i="12"/>
  <c r="H448" i="12"/>
  <c r="H456" i="12"/>
  <c r="H464" i="12"/>
  <c r="H472" i="12"/>
  <c r="H480" i="12"/>
  <c r="H488" i="12"/>
  <c r="H496" i="12"/>
  <c r="H15" i="12"/>
  <c r="H35" i="12"/>
  <c r="H51" i="12"/>
  <c r="H67" i="12"/>
  <c r="H83" i="12"/>
  <c r="H99" i="12"/>
  <c r="H115" i="12"/>
  <c r="H131" i="12"/>
  <c r="H147" i="12"/>
  <c r="H163" i="12"/>
  <c r="H179" i="12"/>
  <c r="H195" i="12"/>
  <c r="H211" i="12"/>
  <c r="H227" i="12"/>
  <c r="H243" i="12"/>
  <c r="H259" i="12"/>
  <c r="H275" i="12"/>
  <c r="H291" i="12"/>
  <c r="H307" i="12"/>
  <c r="H323" i="12"/>
  <c r="H336" i="12"/>
  <c r="H346" i="12"/>
  <c r="H354" i="12"/>
  <c r="H362" i="12"/>
  <c r="H370" i="12"/>
  <c r="H378" i="12"/>
  <c r="H386" i="12"/>
  <c r="H394" i="12"/>
  <c r="H402" i="12"/>
  <c r="H418" i="12"/>
  <c r="H434" i="12"/>
  <c r="H450" i="12"/>
  <c r="H466" i="12"/>
  <c r="H474" i="12"/>
  <c r="H490" i="12"/>
  <c r="H23" i="12"/>
  <c r="H39" i="12"/>
  <c r="H55" i="12"/>
  <c r="H71" i="12"/>
  <c r="H87" i="12"/>
  <c r="H103" i="12"/>
  <c r="H119" i="12"/>
  <c r="H135" i="12"/>
  <c r="H151" i="12"/>
  <c r="H167" i="12"/>
  <c r="H183" i="12"/>
  <c r="H199" i="12"/>
  <c r="H215" i="12"/>
  <c r="H231" i="12"/>
  <c r="H247" i="12"/>
  <c r="H263" i="12"/>
  <c r="H279" i="12"/>
  <c r="H295" i="12"/>
  <c r="H311" i="12"/>
  <c r="H327" i="12"/>
  <c r="H339" i="12"/>
  <c r="H348" i="12"/>
  <c r="H356" i="12"/>
  <c r="H364" i="12"/>
  <c r="H372" i="12"/>
  <c r="H380" i="12"/>
  <c r="H388" i="12"/>
  <c r="H396" i="12"/>
  <c r="H404" i="12"/>
  <c r="H412" i="12"/>
  <c r="H420" i="12"/>
  <c r="H428" i="12"/>
  <c r="H436" i="12"/>
  <c r="H444" i="12"/>
  <c r="H452" i="12"/>
  <c r="H460" i="12"/>
  <c r="H468" i="12"/>
  <c r="H476" i="12"/>
  <c r="H484" i="12"/>
  <c r="H492" i="12"/>
  <c r="H500" i="12"/>
  <c r="H27" i="12"/>
  <c r="H43" i="12"/>
  <c r="H59" i="12"/>
  <c r="H75" i="12"/>
  <c r="H91" i="12"/>
  <c r="H107" i="12"/>
  <c r="H123" i="12"/>
  <c r="H139" i="12"/>
  <c r="H155" i="12"/>
  <c r="H171" i="12"/>
  <c r="H187" i="12"/>
  <c r="H203" i="12"/>
  <c r="H219" i="12"/>
  <c r="H235" i="12"/>
  <c r="H251" i="12"/>
  <c r="H267" i="12"/>
  <c r="H283" i="12"/>
  <c r="H299" i="12"/>
  <c r="H315" i="12"/>
  <c r="H331" i="12"/>
  <c r="H342" i="12"/>
  <c r="H350" i="12"/>
  <c r="H358" i="12"/>
  <c r="H366" i="12"/>
  <c r="H374" i="12"/>
  <c r="H382" i="12"/>
  <c r="H390" i="12"/>
  <c r="H398" i="12"/>
  <c r="H406" i="12"/>
  <c r="H414" i="12"/>
  <c r="H422" i="12"/>
  <c r="H430" i="12"/>
  <c r="H438" i="12"/>
  <c r="H446" i="12"/>
  <c r="H454" i="12"/>
  <c r="H462" i="12"/>
  <c r="H470" i="12"/>
  <c r="H478" i="12"/>
  <c r="H486" i="12"/>
  <c r="H494" i="12"/>
  <c r="H502" i="12"/>
  <c r="H410" i="12"/>
  <c r="H426" i="12"/>
  <c r="H442" i="12"/>
  <c r="H458" i="12"/>
  <c r="H482" i="12"/>
  <c r="H498" i="12"/>
  <c r="G4" i="12"/>
  <c r="G8" i="12"/>
  <c r="G12" i="12"/>
  <c r="G16" i="12"/>
  <c r="G20" i="12"/>
  <c r="G24" i="12"/>
  <c r="G28" i="12"/>
  <c r="G32" i="12"/>
  <c r="G36" i="12"/>
  <c r="G40" i="12"/>
  <c r="G44" i="12"/>
  <c r="G48" i="12"/>
  <c r="G52" i="12"/>
  <c r="G56" i="12"/>
  <c r="G60" i="12"/>
  <c r="G64" i="12"/>
  <c r="G68" i="12"/>
  <c r="G72" i="12"/>
  <c r="G76" i="12"/>
  <c r="G80" i="12"/>
  <c r="G84" i="12"/>
  <c r="G88" i="12"/>
  <c r="G92" i="12"/>
  <c r="G96" i="12"/>
  <c r="G100" i="12"/>
  <c r="G104" i="12"/>
  <c r="G108" i="12"/>
  <c r="G112" i="12"/>
  <c r="G116" i="12"/>
  <c r="G120" i="12"/>
  <c r="G124" i="12"/>
  <c r="G128" i="12"/>
  <c r="G132" i="12"/>
  <c r="G136" i="12"/>
  <c r="G140" i="12"/>
  <c r="G144" i="12"/>
  <c r="G148" i="12"/>
  <c r="G152" i="12"/>
  <c r="G156" i="12"/>
  <c r="G160" i="12"/>
  <c r="G164" i="12"/>
  <c r="G168" i="12"/>
  <c r="G172" i="12"/>
  <c r="G176" i="12"/>
  <c r="G180" i="12"/>
  <c r="G184" i="12"/>
  <c r="G188" i="12"/>
  <c r="G192" i="12"/>
  <c r="G196" i="12"/>
  <c r="G200" i="12"/>
  <c r="G204" i="12"/>
  <c r="G208" i="12"/>
  <c r="G212" i="12"/>
  <c r="G216" i="12"/>
  <c r="G220" i="12"/>
  <c r="G224" i="12"/>
  <c r="G228" i="12"/>
  <c r="G232" i="12"/>
  <c r="G236" i="12"/>
  <c r="G240" i="12"/>
  <c r="G244" i="12"/>
  <c r="G248" i="12"/>
  <c r="G252" i="12"/>
  <c r="G256" i="12"/>
  <c r="G260" i="12"/>
  <c r="G264" i="12"/>
  <c r="G268" i="12"/>
  <c r="G272" i="12"/>
  <c r="G276" i="12"/>
  <c r="G280" i="12"/>
  <c r="G284" i="12"/>
  <c r="G288" i="12"/>
  <c r="G292" i="12"/>
  <c r="G5" i="12"/>
  <c r="G9" i="12"/>
  <c r="G13" i="12"/>
  <c r="G17" i="12"/>
  <c r="G21" i="12"/>
  <c r="G25" i="12"/>
  <c r="G29" i="12"/>
  <c r="G33" i="12"/>
  <c r="G37" i="12"/>
  <c r="G41" i="12"/>
  <c r="G45" i="12"/>
  <c r="G49" i="12"/>
  <c r="G53" i="12"/>
  <c r="G57" i="12"/>
  <c r="G61" i="12"/>
  <c r="G65" i="12"/>
  <c r="G69" i="12"/>
  <c r="G73" i="12"/>
  <c r="G77" i="12"/>
  <c r="G81" i="12"/>
  <c r="G85" i="12"/>
  <c r="G89" i="12"/>
  <c r="G93" i="12"/>
  <c r="G97" i="12"/>
  <c r="G101" i="12"/>
  <c r="G105" i="12"/>
  <c r="G109" i="12"/>
  <c r="G113" i="12"/>
  <c r="G117" i="12"/>
  <c r="G121" i="12"/>
  <c r="G125" i="12"/>
  <c r="G129" i="12"/>
  <c r="G133" i="12"/>
  <c r="G137" i="12"/>
  <c r="G141" i="12"/>
  <c r="G145" i="12"/>
  <c r="G149" i="12"/>
  <c r="G153" i="12"/>
  <c r="G157" i="12"/>
  <c r="G161" i="12"/>
  <c r="G165" i="12"/>
  <c r="G169" i="12"/>
  <c r="G173" i="12"/>
  <c r="G177" i="12"/>
  <c r="G181" i="12"/>
  <c r="G185" i="12"/>
  <c r="G189" i="12"/>
  <c r="G193" i="12"/>
  <c r="G197" i="12"/>
  <c r="G201" i="12"/>
  <c r="G205" i="12"/>
  <c r="G209" i="12"/>
  <c r="G213" i="12"/>
  <c r="G217" i="12"/>
  <c r="G221" i="12"/>
  <c r="G225" i="12"/>
  <c r="G229" i="12"/>
  <c r="G233" i="12"/>
  <c r="G237" i="12"/>
  <c r="G241" i="12"/>
  <c r="G245" i="12"/>
  <c r="G249" i="12"/>
  <c r="G253" i="12"/>
  <c r="G257" i="12"/>
  <c r="G261" i="12"/>
  <c r="G265" i="12"/>
  <c r="G269" i="12"/>
  <c r="G273" i="12"/>
  <c r="G277" i="12"/>
  <c r="G281" i="12"/>
  <c r="G285" i="12"/>
  <c r="G289" i="12"/>
  <c r="G293" i="12"/>
  <c r="G297" i="12"/>
  <c r="G301" i="12"/>
  <c r="G305" i="12"/>
  <c r="G309" i="12"/>
  <c r="G313" i="12"/>
  <c r="G317" i="12"/>
  <c r="G321" i="12"/>
  <c r="G325" i="12"/>
  <c r="G329" i="12"/>
  <c r="G333" i="12"/>
  <c r="G337" i="12"/>
  <c r="G341" i="12"/>
  <c r="G7" i="12"/>
  <c r="G15" i="12"/>
  <c r="G23" i="12"/>
  <c r="G31" i="12"/>
  <c r="G39" i="12"/>
  <c r="G47" i="12"/>
  <c r="G55" i="12"/>
  <c r="G63" i="12"/>
  <c r="G71" i="12"/>
  <c r="G79" i="12"/>
  <c r="G87" i="12"/>
  <c r="G95" i="12"/>
  <c r="G103" i="12"/>
  <c r="G111" i="12"/>
  <c r="G119" i="12"/>
  <c r="G127" i="12"/>
  <c r="G135" i="12"/>
  <c r="G143" i="12"/>
  <c r="G151" i="12"/>
  <c r="G159" i="12"/>
  <c r="G167" i="12"/>
  <c r="G175" i="12"/>
  <c r="G183" i="12"/>
  <c r="G191" i="12"/>
  <c r="G199" i="12"/>
  <c r="G207" i="12"/>
  <c r="G215" i="12"/>
  <c r="G223" i="12"/>
  <c r="G231" i="12"/>
  <c r="G239" i="12"/>
  <c r="G247" i="12"/>
  <c r="G255" i="12"/>
  <c r="G263" i="12"/>
  <c r="G271" i="12"/>
  <c r="G279" i="12"/>
  <c r="G287" i="12"/>
  <c r="G295" i="12"/>
  <c r="G300" i="12"/>
  <c r="G306" i="12"/>
  <c r="G311" i="12"/>
  <c r="G316" i="12"/>
  <c r="G322" i="12"/>
  <c r="G327" i="12"/>
  <c r="G332" i="12"/>
  <c r="G338" i="12"/>
  <c r="G343" i="12"/>
  <c r="G347" i="12"/>
  <c r="G351" i="12"/>
  <c r="G355" i="12"/>
  <c r="G359" i="12"/>
  <c r="G363" i="12"/>
  <c r="G367" i="12"/>
  <c r="G371" i="12"/>
  <c r="G375" i="12"/>
  <c r="G379" i="12"/>
  <c r="G383" i="12"/>
  <c r="G387" i="12"/>
  <c r="G391" i="12"/>
  <c r="G395" i="12"/>
  <c r="G399" i="12"/>
  <c r="G403" i="12"/>
  <c r="G407" i="12"/>
  <c r="G411" i="12"/>
  <c r="G415" i="12"/>
  <c r="G419" i="12"/>
  <c r="G423" i="12"/>
  <c r="G427" i="12"/>
  <c r="G431" i="12"/>
  <c r="G435" i="12"/>
  <c r="G439" i="12"/>
  <c r="G443" i="12"/>
  <c r="G447" i="12"/>
  <c r="G451" i="12"/>
  <c r="G455" i="12"/>
  <c r="G459" i="12"/>
  <c r="G463" i="12"/>
  <c r="G467" i="12"/>
  <c r="G471" i="12"/>
  <c r="G475" i="12"/>
  <c r="G479" i="12"/>
  <c r="G483" i="12"/>
  <c r="G487" i="12"/>
  <c r="G491" i="12"/>
  <c r="G495" i="12"/>
  <c r="G499" i="12"/>
  <c r="G503" i="12"/>
  <c r="G500" i="12"/>
  <c r="G19" i="12"/>
  <c r="G10" i="12"/>
  <c r="G18" i="12"/>
  <c r="G26" i="12"/>
  <c r="G34" i="12"/>
  <c r="G42" i="12"/>
  <c r="G50" i="12"/>
  <c r="G58" i="12"/>
  <c r="G66" i="12"/>
  <c r="G74" i="12"/>
  <c r="G82" i="12"/>
  <c r="G90" i="12"/>
  <c r="G98" i="12"/>
  <c r="G106" i="12"/>
  <c r="G114" i="12"/>
  <c r="G122" i="12"/>
  <c r="G130" i="12"/>
  <c r="G138" i="12"/>
  <c r="G146" i="12"/>
  <c r="G154" i="12"/>
  <c r="G162" i="12"/>
  <c r="G170" i="12"/>
  <c r="G178" i="12"/>
  <c r="G186" i="12"/>
  <c r="G194" i="12"/>
  <c r="G202" i="12"/>
  <c r="G210" i="12"/>
  <c r="G218" i="12"/>
  <c r="G226" i="12"/>
  <c r="G234" i="12"/>
  <c r="G242" i="12"/>
  <c r="G250" i="12"/>
  <c r="G258" i="12"/>
  <c r="G266" i="12"/>
  <c r="G274" i="12"/>
  <c r="G282" i="12"/>
  <c r="G290" i="12"/>
  <c r="G296" i="12"/>
  <c r="G302" i="12"/>
  <c r="G307" i="12"/>
  <c r="G312" i="12"/>
  <c r="G318" i="12"/>
  <c r="G323" i="12"/>
  <c r="G328" i="12"/>
  <c r="G334" i="12"/>
  <c r="G339" i="12"/>
  <c r="G344" i="12"/>
  <c r="G348" i="12"/>
  <c r="G352" i="12"/>
  <c r="G356" i="12"/>
  <c r="G360" i="12"/>
  <c r="G364" i="12"/>
  <c r="G368" i="12"/>
  <c r="G372" i="12"/>
  <c r="G376" i="12"/>
  <c r="G380" i="12"/>
  <c r="G384" i="12"/>
  <c r="G388" i="12"/>
  <c r="G392" i="12"/>
  <c r="G396" i="12"/>
  <c r="G400" i="12"/>
  <c r="G404" i="12"/>
  <c r="G408" i="12"/>
  <c r="G412" i="12"/>
  <c r="G416" i="12"/>
  <c r="G420" i="12"/>
  <c r="G424" i="12"/>
  <c r="G428" i="12"/>
  <c r="G432" i="12"/>
  <c r="G436" i="12"/>
  <c r="G440" i="12"/>
  <c r="G444" i="12"/>
  <c r="G448" i="12"/>
  <c r="G452" i="12"/>
  <c r="G456" i="12"/>
  <c r="G460" i="12"/>
  <c r="G464" i="12"/>
  <c r="G468" i="12"/>
  <c r="G472" i="12"/>
  <c r="G476" i="12"/>
  <c r="G480" i="12"/>
  <c r="G484" i="12"/>
  <c r="G488" i="12"/>
  <c r="G492" i="12"/>
  <c r="G496" i="12"/>
  <c r="G11" i="12"/>
  <c r="G6" i="12"/>
  <c r="G30" i="12"/>
  <c r="G46" i="12"/>
  <c r="G62" i="12"/>
  <c r="G78" i="12"/>
  <c r="G94" i="12"/>
  <c r="G110" i="12"/>
  <c r="G126" i="12"/>
  <c r="G142" i="12"/>
  <c r="G158" i="12"/>
  <c r="G174" i="12"/>
  <c r="G190" i="12"/>
  <c r="G206" i="12"/>
  <c r="G222" i="12"/>
  <c r="G238" i="12"/>
  <c r="G254" i="12"/>
  <c r="G270" i="12"/>
  <c r="G286" i="12"/>
  <c r="G299" i="12"/>
  <c r="G310" i="12"/>
  <c r="G320" i="12"/>
  <c r="G331" i="12"/>
  <c r="G342" i="12"/>
  <c r="G350" i="12"/>
  <c r="G358" i="12"/>
  <c r="G366" i="12"/>
  <c r="G374" i="12"/>
  <c r="G382" i="12"/>
  <c r="G390" i="12"/>
  <c r="G398" i="12"/>
  <c r="G406" i="12"/>
  <c r="G414" i="12"/>
  <c r="G422" i="12"/>
  <c r="G430" i="12"/>
  <c r="G438" i="12"/>
  <c r="G446" i="12"/>
  <c r="G454" i="12"/>
  <c r="G462" i="12"/>
  <c r="G470" i="12"/>
  <c r="G478" i="12"/>
  <c r="G486" i="12"/>
  <c r="G494" i="12"/>
  <c r="G502" i="12"/>
  <c r="G14" i="12"/>
  <c r="G35" i="12"/>
  <c r="G51" i="12"/>
  <c r="G67" i="12"/>
  <c r="G83" i="12"/>
  <c r="G99" i="12"/>
  <c r="G115" i="12"/>
  <c r="G131" i="12"/>
  <c r="G147" i="12"/>
  <c r="G163" i="12"/>
  <c r="G179" i="12"/>
  <c r="G195" i="12"/>
  <c r="G211" i="12"/>
  <c r="G227" i="12"/>
  <c r="G243" i="12"/>
  <c r="G259" i="12"/>
  <c r="G275" i="12"/>
  <c r="G291" i="12"/>
  <c r="G303" i="12"/>
  <c r="G314" i="12"/>
  <c r="G324" i="12"/>
  <c r="G335" i="12"/>
  <c r="G345" i="12"/>
  <c r="G353" i="12"/>
  <c r="G361" i="12"/>
  <c r="G369" i="12"/>
  <c r="G377" i="12"/>
  <c r="G385" i="12"/>
  <c r="G393" i="12"/>
  <c r="G401" i="12"/>
  <c r="G409" i="12"/>
  <c r="G417" i="12"/>
  <c r="G425" i="12"/>
  <c r="G433" i="12"/>
  <c r="G441" i="12"/>
  <c r="G449" i="12"/>
  <c r="G457" i="12"/>
  <c r="G465" i="12"/>
  <c r="G473" i="12"/>
  <c r="G481" i="12"/>
  <c r="G489" i="12"/>
  <c r="G497" i="12"/>
  <c r="G22" i="12"/>
  <c r="G38" i="12"/>
  <c r="G54" i="12"/>
  <c r="G70" i="12"/>
  <c r="G86" i="12"/>
  <c r="G102" i="12"/>
  <c r="G118" i="12"/>
  <c r="G134" i="12"/>
  <c r="G150" i="12"/>
  <c r="G166" i="12"/>
  <c r="G182" i="12"/>
  <c r="G198" i="12"/>
  <c r="G214" i="12"/>
  <c r="G230" i="12"/>
  <c r="G246" i="12"/>
  <c r="G262" i="12"/>
  <c r="G278" i="12"/>
  <c r="G294" i="12"/>
  <c r="G304" i="12"/>
  <c r="G315" i="12"/>
  <c r="G326" i="12"/>
  <c r="G336" i="12"/>
  <c r="G346" i="12"/>
  <c r="G354" i="12"/>
  <c r="G362" i="12"/>
  <c r="G370" i="12"/>
  <c r="G378" i="12"/>
  <c r="G386" i="12"/>
  <c r="G394" i="12"/>
  <c r="G402" i="12"/>
  <c r="G410" i="12"/>
  <c r="G418" i="12"/>
  <c r="G426" i="12"/>
  <c r="G434" i="12"/>
  <c r="G442" i="12"/>
  <c r="G450" i="12"/>
  <c r="G458" i="12"/>
  <c r="G466" i="12"/>
  <c r="G474" i="12"/>
  <c r="G482" i="12"/>
  <c r="G490" i="12"/>
  <c r="G498" i="12"/>
  <c r="G27" i="12"/>
  <c r="G43" i="12"/>
  <c r="G59" i="12"/>
  <c r="G75" i="12"/>
  <c r="G91" i="12"/>
  <c r="G107" i="12"/>
  <c r="G123" i="12"/>
  <c r="G139" i="12"/>
  <c r="G155" i="12"/>
  <c r="G171" i="12"/>
  <c r="G187" i="12"/>
  <c r="G203" i="12"/>
  <c r="G219" i="12"/>
  <c r="G235" i="12"/>
  <c r="G251" i="12"/>
  <c r="G267" i="12"/>
  <c r="G283" i="12"/>
  <c r="G298" i="12"/>
  <c r="G308" i="12"/>
  <c r="G319" i="12"/>
  <c r="G330" i="12"/>
  <c r="G340" i="12"/>
  <c r="G349" i="12"/>
  <c r="G357" i="12"/>
  <c r="G365" i="12"/>
  <c r="G373" i="12"/>
  <c r="G381" i="12"/>
  <c r="G389" i="12"/>
  <c r="G397" i="12"/>
  <c r="G405" i="12"/>
  <c r="G413" i="12"/>
  <c r="G421" i="12"/>
  <c r="G429" i="12"/>
  <c r="G437" i="12"/>
  <c r="G469" i="12"/>
  <c r="G501" i="12"/>
  <c r="G477" i="12"/>
  <c r="G485" i="12"/>
  <c r="G461" i="12"/>
  <c r="G493" i="12"/>
  <c r="G445" i="12"/>
  <c r="G453" i="12"/>
  <c r="F4" i="12"/>
  <c r="F8" i="12"/>
  <c r="F12" i="12"/>
  <c r="F16" i="12"/>
  <c r="F20" i="12"/>
  <c r="F24" i="12"/>
  <c r="F28" i="12"/>
  <c r="F32" i="12"/>
  <c r="F36" i="12"/>
  <c r="F40" i="12"/>
  <c r="F44" i="12"/>
  <c r="F48" i="12"/>
  <c r="F52" i="12"/>
  <c r="F56" i="12"/>
  <c r="F60" i="12"/>
  <c r="F64" i="12"/>
  <c r="F68" i="12"/>
  <c r="F72" i="12"/>
  <c r="F76" i="12"/>
  <c r="F80" i="12"/>
  <c r="F84" i="12"/>
  <c r="F88" i="12"/>
  <c r="F92" i="12"/>
  <c r="F96" i="12"/>
  <c r="F100" i="12"/>
  <c r="F104" i="12"/>
  <c r="F108" i="12"/>
  <c r="F112" i="12"/>
  <c r="F116" i="12"/>
  <c r="F120" i="12"/>
  <c r="F124" i="12"/>
  <c r="F128" i="12"/>
  <c r="F132" i="12"/>
  <c r="F136" i="12"/>
  <c r="F140" i="12"/>
  <c r="F144" i="12"/>
  <c r="F148" i="12"/>
  <c r="F152" i="12"/>
  <c r="F156" i="12"/>
  <c r="F160" i="12"/>
  <c r="F164" i="12"/>
  <c r="F168" i="12"/>
  <c r="F172" i="12"/>
  <c r="F176" i="12"/>
  <c r="F180" i="12"/>
  <c r="F184" i="12"/>
  <c r="F188" i="12"/>
  <c r="F192" i="12"/>
  <c r="F196" i="12"/>
  <c r="F200" i="12"/>
  <c r="F204" i="12"/>
  <c r="F208" i="12"/>
  <c r="F212" i="12"/>
  <c r="F216" i="12"/>
  <c r="F220" i="12"/>
  <c r="F224" i="12"/>
  <c r="F228" i="12"/>
  <c r="F232" i="12"/>
  <c r="F236" i="12"/>
  <c r="F240" i="12"/>
  <c r="F244" i="12"/>
  <c r="F248" i="12"/>
  <c r="F252" i="12"/>
  <c r="F256" i="12"/>
  <c r="F260" i="12"/>
  <c r="F264" i="12"/>
  <c r="F268" i="12"/>
  <c r="F272" i="12"/>
  <c r="F276" i="12"/>
  <c r="F280" i="12"/>
  <c r="F284" i="12"/>
  <c r="F288" i="12"/>
  <c r="F292" i="12"/>
  <c r="F296" i="12"/>
  <c r="F300" i="12"/>
  <c r="F304" i="12"/>
  <c r="F308" i="12"/>
  <c r="F312" i="12"/>
  <c r="F316" i="12"/>
  <c r="F320" i="12"/>
  <c r="F324" i="12"/>
  <c r="F328" i="12"/>
  <c r="F332" i="12"/>
  <c r="F336" i="12"/>
  <c r="F340" i="12"/>
  <c r="F5" i="12"/>
  <c r="F10" i="12"/>
  <c r="F15" i="12"/>
  <c r="F21" i="12"/>
  <c r="F26" i="12"/>
  <c r="F31" i="12"/>
  <c r="F37" i="12"/>
  <c r="F42" i="12"/>
  <c r="F47" i="12"/>
  <c r="F53" i="12"/>
  <c r="F58" i="12"/>
  <c r="F63" i="12"/>
  <c r="F69" i="12"/>
  <c r="F74" i="12"/>
  <c r="F79" i="12"/>
  <c r="F85" i="12"/>
  <c r="F90" i="12"/>
  <c r="F95" i="12"/>
  <c r="F101" i="12"/>
  <c r="F106" i="12"/>
  <c r="F111" i="12"/>
  <c r="F117" i="12"/>
  <c r="F122" i="12"/>
  <c r="F127" i="12"/>
  <c r="F133" i="12"/>
  <c r="F138" i="12"/>
  <c r="F143" i="12"/>
  <c r="F149" i="12"/>
  <c r="F154" i="12"/>
  <c r="F159" i="12"/>
  <c r="F165" i="12"/>
  <c r="F170" i="12"/>
  <c r="F175" i="12"/>
  <c r="F181" i="12"/>
  <c r="F186" i="12"/>
  <c r="F191" i="12"/>
  <c r="F197" i="12"/>
  <c r="F202" i="12"/>
  <c r="F207" i="12"/>
  <c r="F213" i="12"/>
  <c r="F218" i="12"/>
  <c r="F223" i="12"/>
  <c r="F229" i="12"/>
  <c r="F234" i="12"/>
  <c r="F239" i="12"/>
  <c r="F245" i="12"/>
  <c r="F250" i="12"/>
  <c r="F255" i="12"/>
  <c r="F261" i="12"/>
  <c r="F266" i="12"/>
  <c r="F271" i="12"/>
  <c r="F277" i="12"/>
  <c r="F282" i="12"/>
  <c r="F287" i="12"/>
  <c r="F293" i="12"/>
  <c r="F298" i="12"/>
  <c r="F303" i="12"/>
  <c r="F309" i="12"/>
  <c r="F314" i="12"/>
  <c r="F319" i="12"/>
  <c r="F325" i="12"/>
  <c r="F330" i="12"/>
  <c r="F335" i="12"/>
  <c r="F341" i="12"/>
  <c r="F345" i="12"/>
  <c r="F349" i="12"/>
  <c r="F353" i="12"/>
  <c r="F357" i="12"/>
  <c r="F361" i="12"/>
  <c r="F365" i="12"/>
  <c r="F369" i="12"/>
  <c r="F373" i="12"/>
  <c r="F377" i="12"/>
  <c r="F381" i="12"/>
  <c r="F385" i="12"/>
  <c r="F389" i="12"/>
  <c r="F393" i="12"/>
  <c r="F397" i="12"/>
  <c r="F401" i="12"/>
  <c r="F405" i="12"/>
  <c r="F409" i="12"/>
  <c r="F413" i="12"/>
  <c r="F417" i="12"/>
  <c r="F421" i="12"/>
  <c r="F425" i="12"/>
  <c r="F429" i="12"/>
  <c r="F433" i="12"/>
  <c r="F437" i="12"/>
  <c r="F441" i="12"/>
  <c r="F445" i="12"/>
  <c r="F449" i="12"/>
  <c r="F453" i="12"/>
  <c r="F457" i="12"/>
  <c r="F461" i="12"/>
  <c r="F465" i="12"/>
  <c r="F469" i="12"/>
  <c r="F473" i="12"/>
  <c r="F477" i="12"/>
  <c r="F481" i="12"/>
  <c r="F485" i="12"/>
  <c r="F489" i="12"/>
  <c r="F7" i="12"/>
  <c r="F13" i="12"/>
  <c r="F18" i="12"/>
  <c r="F23" i="12"/>
  <c r="F29" i="12"/>
  <c r="F34" i="12"/>
  <c r="F39" i="12"/>
  <c r="F45" i="12"/>
  <c r="F50" i="12"/>
  <c r="F55" i="12"/>
  <c r="F61" i="12"/>
  <c r="F66" i="12"/>
  <c r="F71" i="12"/>
  <c r="F77" i="12"/>
  <c r="F82" i="12"/>
  <c r="F87" i="12"/>
  <c r="F93" i="12"/>
  <c r="F98" i="12"/>
  <c r="F103" i="12"/>
  <c r="F109" i="12"/>
  <c r="F114" i="12"/>
  <c r="F119" i="12"/>
  <c r="F125" i="12"/>
  <c r="F130" i="12"/>
  <c r="F135" i="12"/>
  <c r="F141" i="12"/>
  <c r="F146" i="12"/>
  <c r="F151" i="12"/>
  <c r="F157" i="12"/>
  <c r="F162" i="12"/>
  <c r="F167" i="12"/>
  <c r="F173" i="12"/>
  <c r="F178" i="12"/>
  <c r="F183" i="12"/>
  <c r="F189" i="12"/>
  <c r="F194" i="12"/>
  <c r="F199" i="12"/>
  <c r="F205" i="12"/>
  <c r="F210" i="12"/>
  <c r="F215" i="12"/>
  <c r="F221" i="12"/>
  <c r="F226" i="12"/>
  <c r="F231" i="12"/>
  <c r="F237" i="12"/>
  <c r="F242" i="12"/>
  <c r="F247" i="12"/>
  <c r="F253" i="12"/>
  <c r="F258" i="12"/>
  <c r="F263" i="12"/>
  <c r="F269" i="12"/>
  <c r="F274" i="12"/>
  <c r="F279" i="12"/>
  <c r="F285" i="12"/>
  <c r="F290" i="12"/>
  <c r="F295" i="12"/>
  <c r="F301" i="12"/>
  <c r="F306" i="12"/>
  <c r="F311" i="12"/>
  <c r="F317" i="12"/>
  <c r="F322" i="12"/>
  <c r="F327" i="12"/>
  <c r="F333" i="12"/>
  <c r="F338" i="12"/>
  <c r="F343" i="12"/>
  <c r="F347" i="12"/>
  <c r="F351" i="12"/>
  <c r="F355" i="12"/>
  <c r="F359" i="12"/>
  <c r="F363" i="12"/>
  <c r="F367" i="12"/>
  <c r="F371" i="12"/>
  <c r="F375" i="12"/>
  <c r="F379" i="12"/>
  <c r="F383" i="12"/>
  <c r="F387" i="12"/>
  <c r="F391" i="12"/>
  <c r="F395" i="12"/>
  <c r="F399" i="12"/>
  <c r="F403" i="12"/>
  <c r="F407" i="12"/>
  <c r="F411" i="12"/>
  <c r="F415" i="12"/>
  <c r="F419" i="12"/>
  <c r="F423" i="12"/>
  <c r="F427" i="12"/>
  <c r="F6" i="12"/>
  <c r="F17" i="12"/>
  <c r="F27" i="12"/>
  <c r="F38" i="12"/>
  <c r="F49" i="12"/>
  <c r="F59" i="12"/>
  <c r="F70" i="12"/>
  <c r="F81" i="12"/>
  <c r="F91" i="12"/>
  <c r="F102" i="12"/>
  <c r="F113" i="12"/>
  <c r="F123" i="12"/>
  <c r="F134" i="12"/>
  <c r="F145" i="12"/>
  <c r="F155" i="12"/>
  <c r="F166" i="12"/>
  <c r="F177" i="12"/>
  <c r="F187" i="12"/>
  <c r="F198" i="12"/>
  <c r="F209" i="12"/>
  <c r="F219" i="12"/>
  <c r="F230" i="12"/>
  <c r="F241" i="12"/>
  <c r="F251" i="12"/>
  <c r="F262" i="12"/>
  <c r="F273" i="12"/>
  <c r="F283" i="12"/>
  <c r="F294" i="12"/>
  <c r="F305" i="12"/>
  <c r="F315" i="12"/>
  <c r="F326" i="12"/>
  <c r="F337" i="12"/>
  <c r="F346" i="12"/>
  <c r="F354" i="12"/>
  <c r="F362" i="12"/>
  <c r="F370" i="12"/>
  <c r="F378" i="12"/>
  <c r="F386" i="12"/>
  <c r="F394" i="12"/>
  <c r="F402" i="12"/>
  <c r="F410" i="12"/>
  <c r="F418" i="12"/>
  <c r="F426" i="12"/>
  <c r="F432" i="12"/>
  <c r="F438" i="12"/>
  <c r="F443" i="12"/>
  <c r="F448" i="12"/>
  <c r="F454" i="12"/>
  <c r="F459" i="12"/>
  <c r="F464" i="12"/>
  <c r="F470" i="12"/>
  <c r="F475" i="12"/>
  <c r="F480" i="12"/>
  <c r="F486" i="12"/>
  <c r="F491" i="12"/>
  <c r="F495" i="12"/>
  <c r="F499" i="12"/>
  <c r="F503" i="12"/>
  <c r="F9" i="12"/>
  <c r="F19" i="12"/>
  <c r="F30" i="12"/>
  <c r="F41" i="12"/>
  <c r="F51" i="12"/>
  <c r="F62" i="12"/>
  <c r="F73" i="12"/>
  <c r="F83" i="12"/>
  <c r="F94" i="12"/>
  <c r="F105" i="12"/>
  <c r="F115" i="12"/>
  <c r="F126" i="12"/>
  <c r="F137" i="12"/>
  <c r="F147" i="12"/>
  <c r="F158" i="12"/>
  <c r="F169" i="12"/>
  <c r="F179" i="12"/>
  <c r="F190" i="12"/>
  <c r="F201" i="12"/>
  <c r="F211" i="12"/>
  <c r="F222" i="12"/>
  <c r="F233" i="12"/>
  <c r="F243" i="12"/>
  <c r="F254" i="12"/>
  <c r="F265" i="12"/>
  <c r="F275" i="12"/>
  <c r="F286" i="12"/>
  <c r="F297" i="12"/>
  <c r="F307" i="12"/>
  <c r="F318" i="12"/>
  <c r="F329" i="12"/>
  <c r="F339" i="12"/>
  <c r="F348" i="12"/>
  <c r="F356" i="12"/>
  <c r="F364" i="12"/>
  <c r="F372" i="12"/>
  <c r="F380" i="12"/>
  <c r="F388" i="12"/>
  <c r="F396" i="12"/>
  <c r="F404" i="12"/>
  <c r="F412" i="12"/>
  <c r="F420" i="12"/>
  <c r="F428" i="12"/>
  <c r="F434" i="12"/>
  <c r="F439" i="12"/>
  <c r="F444" i="12"/>
  <c r="F450" i="12"/>
  <c r="F455" i="12"/>
  <c r="F460" i="12"/>
  <c r="F466" i="12"/>
  <c r="F476" i="12"/>
  <c r="F487" i="12"/>
  <c r="F496" i="12"/>
  <c r="F11" i="12"/>
  <c r="F22" i="12"/>
  <c r="F33" i="12"/>
  <c r="F43" i="12"/>
  <c r="F54" i="12"/>
  <c r="F65" i="12"/>
  <c r="F75" i="12"/>
  <c r="F86" i="12"/>
  <c r="F97" i="12"/>
  <c r="F107" i="12"/>
  <c r="F118" i="12"/>
  <c r="F129" i="12"/>
  <c r="F139" i="12"/>
  <c r="F150" i="12"/>
  <c r="F161" i="12"/>
  <c r="F171" i="12"/>
  <c r="F182" i="12"/>
  <c r="F193" i="12"/>
  <c r="F203" i="12"/>
  <c r="F214" i="12"/>
  <c r="F225" i="12"/>
  <c r="F235" i="12"/>
  <c r="F246" i="12"/>
  <c r="F257" i="12"/>
  <c r="F267" i="12"/>
  <c r="F278" i="12"/>
  <c r="F289" i="12"/>
  <c r="F299" i="12"/>
  <c r="F310" i="12"/>
  <c r="F321" i="12"/>
  <c r="F331" i="12"/>
  <c r="F342" i="12"/>
  <c r="F350" i="12"/>
  <c r="F358" i="12"/>
  <c r="F366" i="12"/>
  <c r="F374" i="12"/>
  <c r="F382" i="12"/>
  <c r="F390" i="12"/>
  <c r="F398" i="12"/>
  <c r="F406" i="12"/>
  <c r="F414" i="12"/>
  <c r="F422" i="12"/>
  <c r="F430" i="12"/>
  <c r="F435" i="12"/>
  <c r="F440" i="12"/>
  <c r="F446" i="12"/>
  <c r="F451" i="12"/>
  <c r="F456" i="12"/>
  <c r="F462" i="12"/>
  <c r="F467" i="12"/>
  <c r="F472" i="12"/>
  <c r="F478" i="12"/>
  <c r="F483" i="12"/>
  <c r="F488" i="12"/>
  <c r="F493" i="12"/>
  <c r="F497" i="12"/>
  <c r="F501" i="12"/>
  <c r="F14" i="12"/>
  <c r="F25" i="12"/>
  <c r="F35" i="12"/>
  <c r="F46" i="12"/>
  <c r="F57" i="12"/>
  <c r="F67" i="12"/>
  <c r="F78" i="12"/>
  <c r="F89" i="12"/>
  <c r="F99" i="12"/>
  <c r="F110" i="12"/>
  <c r="F121" i="12"/>
  <c r="F131" i="12"/>
  <c r="F142" i="12"/>
  <c r="F153" i="12"/>
  <c r="F163" i="12"/>
  <c r="F174" i="12"/>
  <c r="F185" i="12"/>
  <c r="F195" i="12"/>
  <c r="F206" i="12"/>
  <c r="F217" i="12"/>
  <c r="F227" i="12"/>
  <c r="F238" i="12"/>
  <c r="F249" i="12"/>
  <c r="F259" i="12"/>
  <c r="F270" i="12"/>
  <c r="F281" i="12"/>
  <c r="F291" i="12"/>
  <c r="F302" i="12"/>
  <c r="F313" i="12"/>
  <c r="F323" i="12"/>
  <c r="F334" i="12"/>
  <c r="F344" i="12"/>
  <c r="F352" i="12"/>
  <c r="F360" i="12"/>
  <c r="F368" i="12"/>
  <c r="F376" i="12"/>
  <c r="F384" i="12"/>
  <c r="F392" i="12"/>
  <c r="F400" i="12"/>
  <c r="F408" i="12"/>
  <c r="F416" i="12"/>
  <c r="F424" i="12"/>
  <c r="F431" i="12"/>
  <c r="F436" i="12"/>
  <c r="F442" i="12"/>
  <c r="F447" i="12"/>
  <c r="F452" i="12"/>
  <c r="F458" i="12"/>
  <c r="F463" i="12"/>
  <c r="F468" i="12"/>
  <c r="F474" i="12"/>
  <c r="F479" i="12"/>
  <c r="F484" i="12"/>
  <c r="F490" i="12"/>
  <c r="F494" i="12"/>
  <c r="F498" i="12"/>
  <c r="F502" i="12"/>
  <c r="F471" i="12"/>
  <c r="F482" i="12"/>
  <c r="F492" i="12"/>
  <c r="F500" i="12"/>
  <c r="E4" i="12"/>
  <c r="E8" i="12"/>
  <c r="E12" i="12"/>
  <c r="E16" i="12"/>
  <c r="E20" i="12"/>
  <c r="E24" i="12"/>
  <c r="E28" i="12"/>
  <c r="E32" i="12"/>
  <c r="E36" i="12"/>
  <c r="E40" i="12"/>
  <c r="E44" i="12"/>
  <c r="E48" i="12"/>
  <c r="E52" i="12"/>
  <c r="E56" i="12"/>
  <c r="E60" i="12"/>
  <c r="E64" i="12"/>
  <c r="E68" i="12"/>
  <c r="E72" i="12"/>
  <c r="E76" i="12"/>
  <c r="E80" i="12"/>
  <c r="E84" i="12"/>
  <c r="E88" i="12"/>
  <c r="E92" i="12"/>
  <c r="E96" i="12"/>
  <c r="E100" i="12"/>
  <c r="E104" i="12"/>
  <c r="E108" i="12"/>
  <c r="E112" i="12"/>
  <c r="E116" i="12"/>
  <c r="E120" i="12"/>
  <c r="E124" i="12"/>
  <c r="E128" i="12"/>
  <c r="E132" i="12"/>
  <c r="E136" i="12"/>
  <c r="E140" i="12"/>
  <c r="E144" i="12"/>
  <c r="E148" i="12"/>
  <c r="E152" i="12"/>
  <c r="E156" i="12"/>
  <c r="E160" i="12"/>
  <c r="E164" i="12"/>
  <c r="E168" i="12"/>
  <c r="E172" i="12"/>
  <c r="E176" i="12"/>
  <c r="E180" i="12"/>
  <c r="E184" i="12"/>
  <c r="E188" i="12"/>
  <c r="E192" i="12"/>
  <c r="E196" i="12"/>
  <c r="E200" i="12"/>
  <c r="E204" i="12"/>
  <c r="E208" i="12"/>
  <c r="E212" i="12"/>
  <c r="E216" i="12"/>
  <c r="E220" i="12"/>
  <c r="E224" i="12"/>
  <c r="E228" i="12"/>
  <c r="E232" i="12"/>
  <c r="E236" i="12"/>
  <c r="E240" i="12"/>
  <c r="E244" i="12"/>
  <c r="E248" i="12"/>
  <c r="E252" i="12"/>
  <c r="E256" i="12"/>
  <c r="E260" i="12"/>
  <c r="E264" i="12"/>
  <c r="E268" i="12"/>
  <c r="E272" i="12"/>
  <c r="E276" i="12"/>
  <c r="E280" i="12"/>
  <c r="E284" i="12"/>
  <c r="E288" i="12"/>
  <c r="E292" i="12"/>
  <c r="E296" i="12"/>
  <c r="E5" i="12"/>
  <c r="E9" i="12"/>
  <c r="E13" i="12"/>
  <c r="E17" i="12"/>
  <c r="E21" i="12"/>
  <c r="E25" i="12"/>
  <c r="E29" i="12"/>
  <c r="E33" i="12"/>
  <c r="E37" i="12"/>
  <c r="E41" i="12"/>
  <c r="E45" i="12"/>
  <c r="E49" i="12"/>
  <c r="E53" i="12"/>
  <c r="E57" i="12"/>
  <c r="E61" i="12"/>
  <c r="E65" i="12"/>
  <c r="E69" i="12"/>
  <c r="E73" i="12"/>
  <c r="E77" i="12"/>
  <c r="E81" i="12"/>
  <c r="E85" i="12"/>
  <c r="E89" i="12"/>
  <c r="E93" i="12"/>
  <c r="E97" i="12"/>
  <c r="E101" i="12"/>
  <c r="E105" i="12"/>
  <c r="E109" i="12"/>
  <c r="E113" i="12"/>
  <c r="E117" i="12"/>
  <c r="E121" i="12"/>
  <c r="E125" i="12"/>
  <c r="E129" i="12"/>
  <c r="E133" i="12"/>
  <c r="E137" i="12"/>
  <c r="E141" i="12"/>
  <c r="E145" i="12"/>
  <c r="E149" i="12"/>
  <c r="E153" i="12"/>
  <c r="E157" i="12"/>
  <c r="E161" i="12"/>
  <c r="E165" i="12"/>
  <c r="E169" i="12"/>
  <c r="E173" i="12"/>
  <c r="E177" i="12"/>
  <c r="E181" i="12"/>
  <c r="E185" i="12"/>
  <c r="E189" i="12"/>
  <c r="E193" i="12"/>
  <c r="E197" i="12"/>
  <c r="E201" i="12"/>
  <c r="E205" i="12"/>
  <c r="E209" i="12"/>
  <c r="E213" i="12"/>
  <c r="E217" i="12"/>
  <c r="E221" i="12"/>
  <c r="E225" i="12"/>
  <c r="E229" i="12"/>
  <c r="E233" i="12"/>
  <c r="E237" i="12"/>
  <c r="E241" i="12"/>
  <c r="E245" i="12"/>
  <c r="E249" i="12"/>
  <c r="E253" i="12"/>
  <c r="E257" i="12"/>
  <c r="E261" i="12"/>
  <c r="E265" i="12"/>
  <c r="E269" i="12"/>
  <c r="E273" i="12"/>
  <c r="E277" i="12"/>
  <c r="E281" i="12"/>
  <c r="E285" i="12"/>
  <c r="E289" i="12"/>
  <c r="E293" i="12"/>
  <c r="E297" i="12"/>
  <c r="E301" i="12"/>
  <c r="E305" i="12"/>
  <c r="E309" i="12"/>
  <c r="E313" i="12"/>
  <c r="E317" i="12"/>
  <c r="E321" i="12"/>
  <c r="E325" i="12"/>
  <c r="E329" i="12"/>
  <c r="E333" i="12"/>
  <c r="E337" i="12"/>
  <c r="E341" i="12"/>
  <c r="E6" i="12"/>
  <c r="E14" i="12"/>
  <c r="E22" i="12"/>
  <c r="E30" i="12"/>
  <c r="E38" i="12"/>
  <c r="E46" i="12"/>
  <c r="E54" i="12"/>
  <c r="E62" i="12"/>
  <c r="E70" i="12"/>
  <c r="E78" i="12"/>
  <c r="E86" i="12"/>
  <c r="E94" i="12"/>
  <c r="E102" i="12"/>
  <c r="E110" i="12"/>
  <c r="E118" i="12"/>
  <c r="E126" i="12"/>
  <c r="E134" i="12"/>
  <c r="E142" i="12"/>
  <c r="E150" i="12"/>
  <c r="E158" i="12"/>
  <c r="E166" i="12"/>
  <c r="E174" i="12"/>
  <c r="E182" i="12"/>
  <c r="E190" i="12"/>
  <c r="E198" i="12"/>
  <c r="E206" i="12"/>
  <c r="E214" i="12"/>
  <c r="E222" i="12"/>
  <c r="E230" i="12"/>
  <c r="E238" i="12"/>
  <c r="E246" i="12"/>
  <c r="E254" i="12"/>
  <c r="E262" i="12"/>
  <c r="E270" i="12"/>
  <c r="E278" i="12"/>
  <c r="E286" i="12"/>
  <c r="E294" i="12"/>
  <c r="E300" i="12"/>
  <c r="E306" i="12"/>
  <c r="E311" i="12"/>
  <c r="E316" i="12"/>
  <c r="E322" i="12"/>
  <c r="E327" i="12"/>
  <c r="E332" i="12"/>
  <c r="E338" i="12"/>
  <c r="E343" i="12"/>
  <c r="E347" i="12"/>
  <c r="E351" i="12"/>
  <c r="E355" i="12"/>
  <c r="E359" i="12"/>
  <c r="E363" i="12"/>
  <c r="E367" i="12"/>
  <c r="E371" i="12"/>
  <c r="E375" i="12"/>
  <c r="E379" i="12"/>
  <c r="E383" i="12"/>
  <c r="E387" i="12"/>
  <c r="E391" i="12"/>
  <c r="E395" i="12"/>
  <c r="E399" i="12"/>
  <c r="E403" i="12"/>
  <c r="E407" i="12"/>
  <c r="E411" i="12"/>
  <c r="E415" i="12"/>
  <c r="E419" i="12"/>
  <c r="E423" i="12"/>
  <c r="E427" i="12"/>
  <c r="E431" i="12"/>
  <c r="E435" i="12"/>
  <c r="E439" i="12"/>
  <c r="E443" i="12"/>
  <c r="E447" i="12"/>
  <c r="E451" i="12"/>
  <c r="E455" i="12"/>
  <c r="E459" i="12"/>
  <c r="E463" i="12"/>
  <c r="E467" i="12"/>
  <c r="E471" i="12"/>
  <c r="E475" i="12"/>
  <c r="E479" i="12"/>
  <c r="E483" i="12"/>
  <c r="E487" i="12"/>
  <c r="E491" i="12"/>
  <c r="E495" i="12"/>
  <c r="E499" i="12"/>
  <c r="E7" i="12"/>
  <c r="E15" i="12"/>
  <c r="E23" i="12"/>
  <c r="E31" i="12"/>
  <c r="E39" i="12"/>
  <c r="E47" i="12"/>
  <c r="E55" i="12"/>
  <c r="E63" i="12"/>
  <c r="E71" i="12"/>
  <c r="E79" i="12"/>
  <c r="E87" i="12"/>
  <c r="E95" i="12"/>
  <c r="E103" i="12"/>
  <c r="E111" i="12"/>
  <c r="E119" i="12"/>
  <c r="E127" i="12"/>
  <c r="E135" i="12"/>
  <c r="E143" i="12"/>
  <c r="E151" i="12"/>
  <c r="E159" i="12"/>
  <c r="E167" i="12"/>
  <c r="E175" i="12"/>
  <c r="E183" i="12"/>
  <c r="E191" i="12"/>
  <c r="E199" i="12"/>
  <c r="E207" i="12"/>
  <c r="E215" i="12"/>
  <c r="E223" i="12"/>
  <c r="E231" i="12"/>
  <c r="E239" i="12"/>
  <c r="E247" i="12"/>
  <c r="E255" i="12"/>
  <c r="E263" i="12"/>
  <c r="E271" i="12"/>
  <c r="E279" i="12"/>
  <c r="E287" i="12"/>
  <c r="E295" i="12"/>
  <c r="E302" i="12"/>
  <c r="E307" i="12"/>
  <c r="E312" i="12"/>
  <c r="E318" i="12"/>
  <c r="E323" i="12"/>
  <c r="E328" i="12"/>
  <c r="E334" i="12"/>
  <c r="E339" i="12"/>
  <c r="E344" i="12"/>
  <c r="E348" i="12"/>
  <c r="E352" i="12"/>
  <c r="E356" i="12"/>
  <c r="E360" i="12"/>
  <c r="E364" i="12"/>
  <c r="E368" i="12"/>
  <c r="E372" i="12"/>
  <c r="E376" i="12"/>
  <c r="E380" i="12"/>
  <c r="E384" i="12"/>
  <c r="E388" i="12"/>
  <c r="E392" i="12"/>
  <c r="E396" i="12"/>
  <c r="E400" i="12"/>
  <c r="E404" i="12"/>
  <c r="E408" i="12"/>
  <c r="E412" i="12"/>
  <c r="E416" i="12"/>
  <c r="E420" i="12"/>
  <c r="E424" i="12"/>
  <c r="E428" i="12"/>
  <c r="E432" i="12"/>
  <c r="E436" i="12"/>
  <c r="E440" i="12"/>
  <c r="E444" i="12"/>
  <c r="E448" i="12"/>
  <c r="E452" i="12"/>
  <c r="E456" i="12"/>
  <c r="E460" i="12"/>
  <c r="E464" i="12"/>
  <c r="E468" i="12"/>
  <c r="E472" i="12"/>
  <c r="E476" i="12"/>
  <c r="E480" i="12"/>
  <c r="E484" i="12"/>
  <c r="E488" i="12"/>
  <c r="E492" i="12"/>
  <c r="E496" i="12"/>
  <c r="E500" i="12"/>
  <c r="E10" i="12"/>
  <c r="E18" i="12"/>
  <c r="E26" i="12"/>
  <c r="E34" i="12"/>
  <c r="E42" i="12"/>
  <c r="E11" i="12"/>
  <c r="E43" i="12"/>
  <c r="E59" i="12"/>
  <c r="E75" i="12"/>
  <c r="E91" i="12"/>
  <c r="E107" i="12"/>
  <c r="E123" i="12"/>
  <c r="E139" i="12"/>
  <c r="E155" i="12"/>
  <c r="E171" i="12"/>
  <c r="E187" i="12"/>
  <c r="E203" i="12"/>
  <c r="E219" i="12"/>
  <c r="E235" i="12"/>
  <c r="E251" i="12"/>
  <c r="E267" i="12"/>
  <c r="E283" i="12"/>
  <c r="E299" i="12"/>
  <c r="E310" i="12"/>
  <c r="E320" i="12"/>
  <c r="E331" i="12"/>
  <c r="E342" i="12"/>
  <c r="E350" i="12"/>
  <c r="E358" i="12"/>
  <c r="E366" i="12"/>
  <c r="E374" i="12"/>
  <c r="E382" i="12"/>
  <c r="E390" i="12"/>
  <c r="E398" i="12"/>
  <c r="E406" i="12"/>
  <c r="E414" i="12"/>
  <c r="E422" i="12"/>
  <c r="E430" i="12"/>
  <c r="E438" i="12"/>
  <c r="E446" i="12"/>
  <c r="E454" i="12"/>
  <c r="E462" i="12"/>
  <c r="E470" i="12"/>
  <c r="E478" i="12"/>
  <c r="E486" i="12"/>
  <c r="E494" i="12"/>
  <c r="E502" i="12"/>
  <c r="E19" i="12"/>
  <c r="E50" i="12"/>
  <c r="E66" i="12"/>
  <c r="E82" i="12"/>
  <c r="E98" i="12"/>
  <c r="E114" i="12"/>
  <c r="E130" i="12"/>
  <c r="E146" i="12"/>
  <c r="E162" i="12"/>
  <c r="E178" i="12"/>
  <c r="E194" i="12"/>
  <c r="E210" i="12"/>
  <c r="E226" i="12"/>
  <c r="E242" i="12"/>
  <c r="E258" i="12"/>
  <c r="E274" i="12"/>
  <c r="E290" i="12"/>
  <c r="E303" i="12"/>
  <c r="E314" i="12"/>
  <c r="E324" i="12"/>
  <c r="E335" i="12"/>
  <c r="E345" i="12"/>
  <c r="E353" i="12"/>
  <c r="E361" i="12"/>
  <c r="E369" i="12"/>
  <c r="E377" i="12"/>
  <c r="E385" i="12"/>
  <c r="E393" i="12"/>
  <c r="E401" i="12"/>
  <c r="E409" i="12"/>
  <c r="E417" i="12"/>
  <c r="E425" i="12"/>
  <c r="E433" i="12"/>
  <c r="E441" i="12"/>
  <c r="E449" i="12"/>
  <c r="E457" i="12"/>
  <c r="E465" i="12"/>
  <c r="E473" i="12"/>
  <c r="E481" i="12"/>
  <c r="E489" i="12"/>
  <c r="E497" i="12"/>
  <c r="E503" i="12"/>
  <c r="E437" i="12"/>
  <c r="E461" i="12"/>
  <c r="E477" i="12"/>
  <c r="E485" i="12"/>
  <c r="E501" i="12"/>
  <c r="E27" i="12"/>
  <c r="E51" i="12"/>
  <c r="E67" i="12"/>
  <c r="E83" i="12"/>
  <c r="E99" i="12"/>
  <c r="E115" i="12"/>
  <c r="E131" i="12"/>
  <c r="E147" i="12"/>
  <c r="E163" i="12"/>
  <c r="E179" i="12"/>
  <c r="E195" i="12"/>
  <c r="E211" i="12"/>
  <c r="E227" i="12"/>
  <c r="E243" i="12"/>
  <c r="E259" i="12"/>
  <c r="E275" i="12"/>
  <c r="E291" i="12"/>
  <c r="E304" i="12"/>
  <c r="E315" i="12"/>
  <c r="E326" i="12"/>
  <c r="E336" i="12"/>
  <c r="E346" i="12"/>
  <c r="E354" i="12"/>
  <c r="E362" i="12"/>
  <c r="E370" i="12"/>
  <c r="E378" i="12"/>
  <c r="E386" i="12"/>
  <c r="E394" i="12"/>
  <c r="E402" i="12"/>
  <c r="E410" i="12"/>
  <c r="E418" i="12"/>
  <c r="E426" i="12"/>
  <c r="E434" i="12"/>
  <c r="E442" i="12"/>
  <c r="E450" i="12"/>
  <c r="E458" i="12"/>
  <c r="E466" i="12"/>
  <c r="E474" i="12"/>
  <c r="E482" i="12"/>
  <c r="E490" i="12"/>
  <c r="E498" i="12"/>
  <c r="E35" i="12"/>
  <c r="E58" i="12"/>
  <c r="E74" i="12"/>
  <c r="E90" i="12"/>
  <c r="E106" i="12"/>
  <c r="E122" i="12"/>
  <c r="E138" i="12"/>
  <c r="E154" i="12"/>
  <c r="E170" i="12"/>
  <c r="E186" i="12"/>
  <c r="E202" i="12"/>
  <c r="E218" i="12"/>
  <c r="E234" i="12"/>
  <c r="E250" i="12"/>
  <c r="E266" i="12"/>
  <c r="E282" i="12"/>
  <c r="E298" i="12"/>
  <c r="E308" i="12"/>
  <c r="E319" i="12"/>
  <c r="E330" i="12"/>
  <c r="E340" i="12"/>
  <c r="E349" i="12"/>
  <c r="E357" i="12"/>
  <c r="E365" i="12"/>
  <c r="E373" i="12"/>
  <c r="E381" i="12"/>
  <c r="E389" i="12"/>
  <c r="E397" i="12"/>
  <c r="E405" i="12"/>
  <c r="E413" i="12"/>
  <c r="E421" i="12"/>
  <c r="E429" i="12"/>
  <c r="E445" i="12"/>
  <c r="E453" i="12"/>
  <c r="E469" i="12"/>
  <c r="E493" i="12"/>
  <c r="D4" i="12"/>
  <c r="D8" i="12"/>
  <c r="D12" i="12"/>
  <c r="D16" i="12"/>
  <c r="D20" i="12"/>
  <c r="D24" i="12"/>
  <c r="D28" i="12"/>
  <c r="D32" i="12"/>
  <c r="D36" i="12"/>
  <c r="D40" i="12"/>
  <c r="D44" i="12"/>
  <c r="D48" i="12"/>
  <c r="D52" i="12"/>
  <c r="D56" i="12"/>
  <c r="D60" i="12"/>
  <c r="D64" i="12"/>
  <c r="D68" i="12"/>
  <c r="D72" i="12"/>
  <c r="D76" i="12"/>
  <c r="D80" i="12"/>
  <c r="D84" i="12"/>
  <c r="D88" i="12"/>
  <c r="D92" i="12"/>
  <c r="D96" i="12"/>
  <c r="D100" i="12"/>
  <c r="D104" i="12"/>
  <c r="D108" i="12"/>
  <c r="D112" i="12"/>
  <c r="D116" i="12"/>
  <c r="D120" i="12"/>
  <c r="D124" i="12"/>
  <c r="D128" i="12"/>
  <c r="D132" i="12"/>
  <c r="D136" i="12"/>
  <c r="D140" i="12"/>
  <c r="D144" i="12"/>
  <c r="D148" i="12"/>
  <c r="D152" i="12"/>
  <c r="D156" i="12"/>
  <c r="D160" i="12"/>
  <c r="D164" i="12"/>
  <c r="D168" i="12"/>
  <c r="D172" i="12"/>
  <c r="D176" i="12"/>
  <c r="D180" i="12"/>
  <c r="D184" i="12"/>
  <c r="D188" i="12"/>
  <c r="D192" i="12"/>
  <c r="D196" i="12"/>
  <c r="D200" i="12"/>
  <c r="D204" i="12"/>
  <c r="D208" i="12"/>
  <c r="D212" i="12"/>
  <c r="D216" i="12"/>
  <c r="D220" i="12"/>
  <c r="D224" i="12"/>
  <c r="D228" i="12"/>
  <c r="D232" i="12"/>
  <c r="D236" i="12"/>
  <c r="D240" i="12"/>
  <c r="D244" i="12"/>
  <c r="D248" i="12"/>
  <c r="D252" i="12"/>
  <c r="D256" i="12"/>
  <c r="D260" i="12"/>
  <c r="D264" i="12"/>
  <c r="D268" i="12"/>
  <c r="D272" i="12"/>
  <c r="D276" i="12"/>
  <c r="D280" i="12"/>
  <c r="D284" i="12"/>
  <c r="D288" i="12"/>
  <c r="D292" i="12"/>
  <c r="D296" i="12"/>
  <c r="D300" i="12"/>
  <c r="D304" i="12"/>
  <c r="D308" i="12"/>
  <c r="D312" i="12"/>
  <c r="D316" i="12"/>
  <c r="D320" i="12"/>
  <c r="D324" i="12"/>
  <c r="D328" i="12"/>
  <c r="D332" i="12"/>
  <c r="D5" i="12"/>
  <c r="D9" i="12"/>
  <c r="D13" i="12"/>
  <c r="D17" i="12"/>
  <c r="D21" i="12"/>
  <c r="D25" i="12"/>
  <c r="D29" i="12"/>
  <c r="D33" i="12"/>
  <c r="D37" i="12"/>
  <c r="D41" i="12"/>
  <c r="D45" i="12"/>
  <c r="D49" i="12"/>
  <c r="D53" i="12"/>
  <c r="D57" i="12"/>
  <c r="D61" i="12"/>
  <c r="D65" i="12"/>
  <c r="D69" i="12"/>
  <c r="D73" i="12"/>
  <c r="D77" i="12"/>
  <c r="D81" i="12"/>
  <c r="D85" i="12"/>
  <c r="D89" i="12"/>
  <c r="D93" i="12"/>
  <c r="D97" i="12"/>
  <c r="D101" i="12"/>
  <c r="D105" i="12"/>
  <c r="D109" i="12"/>
  <c r="D113" i="12"/>
  <c r="D117" i="12"/>
  <c r="D121" i="12"/>
  <c r="D125" i="12"/>
  <c r="D129" i="12"/>
  <c r="D133" i="12"/>
  <c r="D137" i="12"/>
  <c r="D141" i="12"/>
  <c r="D145" i="12"/>
  <c r="D149" i="12"/>
  <c r="D153" i="12"/>
  <c r="D157" i="12"/>
  <c r="D161" i="12"/>
  <c r="D165" i="12"/>
  <c r="D169" i="12"/>
  <c r="D173" i="12"/>
  <c r="D177" i="12"/>
  <c r="D181" i="12"/>
  <c r="D185" i="12"/>
  <c r="D189" i="12"/>
  <c r="D193" i="12"/>
  <c r="D197" i="12"/>
  <c r="D201" i="12"/>
  <c r="D205" i="12"/>
  <c r="D209" i="12"/>
  <c r="D213" i="12"/>
  <c r="D217" i="12"/>
  <c r="D221" i="12"/>
  <c r="D225" i="12"/>
  <c r="D229" i="12"/>
  <c r="D233" i="12"/>
  <c r="D237" i="12"/>
  <c r="D241" i="12"/>
  <c r="D245" i="12"/>
  <c r="D249" i="12"/>
  <c r="D253" i="12"/>
  <c r="D257" i="12"/>
  <c r="D261" i="12"/>
  <c r="D265" i="12"/>
  <c r="D269" i="12"/>
  <c r="D273" i="12"/>
  <c r="D277" i="12"/>
  <c r="D281" i="12"/>
  <c r="D285" i="12"/>
  <c r="D289" i="12"/>
  <c r="D293" i="12"/>
  <c r="D297" i="12"/>
  <c r="D301" i="12"/>
  <c r="D305" i="12"/>
  <c r="D309" i="12"/>
  <c r="D313" i="12"/>
  <c r="D317" i="12"/>
  <c r="D321" i="12"/>
  <c r="D325" i="12"/>
  <c r="D329" i="12"/>
  <c r="D333" i="12"/>
  <c r="D337" i="12"/>
  <c r="D341" i="12"/>
  <c r="D6" i="12"/>
  <c r="D14" i="12"/>
  <c r="D22" i="12"/>
  <c r="D30" i="12"/>
  <c r="D38" i="12"/>
  <c r="D46" i="12"/>
  <c r="D54" i="12"/>
  <c r="D62" i="12"/>
  <c r="D70" i="12"/>
  <c r="D78" i="12"/>
  <c r="D86" i="12"/>
  <c r="D94" i="12"/>
  <c r="D102" i="12"/>
  <c r="D110" i="12"/>
  <c r="D118" i="12"/>
  <c r="D126" i="12"/>
  <c r="D134" i="12"/>
  <c r="D142" i="12"/>
  <c r="D150" i="12"/>
  <c r="D158" i="12"/>
  <c r="D166" i="12"/>
  <c r="D174" i="12"/>
  <c r="D182" i="12"/>
  <c r="D190" i="12"/>
  <c r="D198" i="12"/>
  <c r="D206" i="12"/>
  <c r="D214" i="12"/>
  <c r="D222" i="12"/>
  <c r="D230" i="12"/>
  <c r="D238" i="12"/>
  <c r="D246" i="12"/>
  <c r="D254" i="12"/>
  <c r="D262" i="12"/>
  <c r="D270" i="12"/>
  <c r="D278" i="12"/>
  <c r="D286" i="12"/>
  <c r="D294" i="12"/>
  <c r="D302" i="12"/>
  <c r="D310" i="12"/>
  <c r="D318" i="12"/>
  <c r="D326" i="12"/>
  <c r="D334" i="12"/>
  <c r="D339" i="12"/>
  <c r="D344" i="12"/>
  <c r="D348" i="12"/>
  <c r="D352" i="12"/>
  <c r="D356" i="12"/>
  <c r="D360" i="12"/>
  <c r="D364" i="12"/>
  <c r="D368" i="12"/>
  <c r="D372" i="12"/>
  <c r="D376" i="12"/>
  <c r="D380" i="12"/>
  <c r="D384" i="12"/>
  <c r="D388" i="12"/>
  <c r="D392" i="12"/>
  <c r="D396" i="12"/>
  <c r="D400" i="12"/>
  <c r="D404" i="12"/>
  <c r="D408" i="12"/>
  <c r="D412" i="12"/>
  <c r="D416" i="12"/>
  <c r="D420" i="12"/>
  <c r="D424" i="12"/>
  <c r="D428" i="12"/>
  <c r="D432" i="12"/>
  <c r="D436" i="12"/>
  <c r="D440" i="12"/>
  <c r="D444" i="12"/>
  <c r="D448" i="12"/>
  <c r="D452" i="12"/>
  <c r="D456" i="12"/>
  <c r="D460" i="12"/>
  <c r="D464" i="12"/>
  <c r="D468" i="12"/>
  <c r="D472" i="12"/>
  <c r="D476" i="12"/>
  <c r="D480" i="12"/>
  <c r="D484" i="12"/>
  <c r="D488" i="12"/>
  <c r="D492" i="12"/>
  <c r="D496" i="12"/>
  <c r="D500" i="12"/>
  <c r="D7" i="12"/>
  <c r="D15" i="12"/>
  <c r="D10" i="12"/>
  <c r="D18" i="12"/>
  <c r="D26" i="12"/>
  <c r="D34" i="12"/>
  <c r="D42" i="12"/>
  <c r="D50" i="12"/>
  <c r="D58" i="12"/>
  <c r="D66" i="12"/>
  <c r="D74" i="12"/>
  <c r="D82" i="12"/>
  <c r="D90" i="12"/>
  <c r="D98" i="12"/>
  <c r="D106" i="12"/>
  <c r="D114" i="12"/>
  <c r="D122" i="12"/>
  <c r="D130" i="12"/>
  <c r="D138" i="12"/>
  <c r="D146" i="12"/>
  <c r="D154" i="12"/>
  <c r="D162" i="12"/>
  <c r="D170" i="12"/>
  <c r="D178" i="12"/>
  <c r="D186" i="12"/>
  <c r="D194" i="12"/>
  <c r="D202" i="12"/>
  <c r="D210" i="12"/>
  <c r="D218" i="12"/>
  <c r="D226" i="12"/>
  <c r="D234" i="12"/>
  <c r="D242" i="12"/>
  <c r="D250" i="12"/>
  <c r="D258" i="12"/>
  <c r="D266" i="12"/>
  <c r="D274" i="12"/>
  <c r="D282" i="12"/>
  <c r="D290" i="12"/>
  <c r="D298" i="12"/>
  <c r="D306" i="12"/>
  <c r="D314" i="12"/>
  <c r="D322" i="12"/>
  <c r="D330" i="12"/>
  <c r="D336" i="12"/>
  <c r="D342" i="12"/>
  <c r="D346" i="12"/>
  <c r="D350" i="12"/>
  <c r="D354" i="12"/>
  <c r="D358" i="12"/>
  <c r="D362" i="12"/>
  <c r="D366" i="12"/>
  <c r="D370" i="12"/>
  <c r="D374" i="12"/>
  <c r="D378" i="12"/>
  <c r="D382" i="12"/>
  <c r="D386" i="12"/>
  <c r="D390" i="12"/>
  <c r="D394" i="12"/>
  <c r="D398" i="12"/>
  <c r="D402" i="12"/>
  <c r="D406" i="12"/>
  <c r="D410" i="12"/>
  <c r="D414" i="12"/>
  <c r="D418" i="12"/>
  <c r="D422" i="12"/>
  <c r="D426" i="12"/>
  <c r="D430" i="12"/>
  <c r="D434" i="12"/>
  <c r="D438" i="12"/>
  <c r="D442" i="12"/>
  <c r="D446" i="12"/>
  <c r="D450" i="12"/>
  <c r="D454" i="12"/>
  <c r="D458" i="12"/>
  <c r="D462" i="12"/>
  <c r="D466" i="12"/>
  <c r="D470" i="12"/>
  <c r="D474" i="12"/>
  <c r="D478" i="12"/>
  <c r="D482" i="12"/>
  <c r="D486" i="12"/>
  <c r="D490" i="12"/>
  <c r="D494" i="12"/>
  <c r="D498" i="12"/>
  <c r="D502" i="12"/>
  <c r="D11" i="12"/>
  <c r="D19" i="12"/>
  <c r="D23" i="12"/>
  <c r="D39" i="12"/>
  <c r="D55" i="12"/>
  <c r="D71" i="12"/>
  <c r="D87" i="12"/>
  <c r="D103" i="12"/>
  <c r="D119" i="12"/>
  <c r="D135" i="12"/>
  <c r="D151" i="12"/>
  <c r="D167" i="12"/>
  <c r="D183" i="12"/>
  <c r="D199" i="12"/>
  <c r="D215" i="12"/>
  <c r="D231" i="12"/>
  <c r="D247" i="12"/>
  <c r="D263" i="12"/>
  <c r="D279" i="12"/>
  <c r="D295" i="12"/>
  <c r="D311" i="12"/>
  <c r="D327" i="12"/>
  <c r="D340" i="12"/>
  <c r="D349" i="12"/>
  <c r="D357" i="12"/>
  <c r="D365" i="12"/>
  <c r="D373" i="12"/>
  <c r="D381" i="12"/>
  <c r="D389" i="12"/>
  <c r="D397" i="12"/>
  <c r="D405" i="12"/>
  <c r="D413" i="12"/>
  <c r="D421" i="12"/>
  <c r="D429" i="12"/>
  <c r="D437" i="12"/>
  <c r="D445" i="12"/>
  <c r="D453" i="12"/>
  <c r="D461" i="12"/>
  <c r="D469" i="12"/>
  <c r="D477" i="12"/>
  <c r="D485" i="12"/>
  <c r="D493" i="12"/>
  <c r="D501" i="12"/>
  <c r="D43" i="12"/>
  <c r="D75" i="12"/>
  <c r="D91" i="12"/>
  <c r="D123" i="12"/>
  <c r="D171" i="12"/>
  <c r="D203" i="12"/>
  <c r="D235" i="12"/>
  <c r="D267" i="12"/>
  <c r="D283" i="12"/>
  <c r="D315" i="12"/>
  <c r="D343" i="12"/>
  <c r="D359" i="12"/>
  <c r="D375" i="12"/>
  <c r="D391" i="12"/>
  <c r="D407" i="12"/>
  <c r="D423" i="12"/>
  <c r="D439" i="12"/>
  <c r="D455" i="12"/>
  <c r="D471" i="12"/>
  <c r="D487" i="12"/>
  <c r="D503" i="12"/>
  <c r="D47" i="12"/>
  <c r="D79" i="12"/>
  <c r="D111" i="12"/>
  <c r="D143" i="12"/>
  <c r="D175" i="12"/>
  <c r="D207" i="12"/>
  <c r="D239" i="12"/>
  <c r="D271" i="12"/>
  <c r="D287" i="12"/>
  <c r="D303" i="12"/>
  <c r="D335" i="12"/>
  <c r="D353" i="12"/>
  <c r="D369" i="12"/>
  <c r="D393" i="12"/>
  <c r="D409" i="12"/>
  <c r="D425" i="12"/>
  <c r="D441" i="12"/>
  <c r="D457" i="12"/>
  <c r="D473" i="12"/>
  <c r="D489" i="12"/>
  <c r="D497" i="12"/>
  <c r="D35" i="12"/>
  <c r="D51" i="12"/>
  <c r="D67" i="12"/>
  <c r="D83" i="12"/>
  <c r="D99" i="12"/>
  <c r="D115" i="12"/>
  <c r="D131" i="12"/>
  <c r="D147" i="12"/>
  <c r="D163" i="12"/>
  <c r="D179" i="12"/>
  <c r="D195" i="12"/>
  <c r="D211" i="12"/>
  <c r="D227" i="12"/>
  <c r="D243" i="12"/>
  <c r="D259" i="12"/>
  <c r="D275" i="12"/>
  <c r="D291" i="12"/>
  <c r="D307" i="12"/>
  <c r="D323" i="12"/>
  <c r="D338" i="12"/>
  <c r="D347" i="12"/>
  <c r="D355" i="12"/>
  <c r="D363" i="12"/>
  <c r="D371" i="12"/>
  <c r="D379" i="12"/>
  <c r="D387" i="12"/>
  <c r="D395" i="12"/>
  <c r="D403" i="12"/>
  <c r="D411" i="12"/>
  <c r="D419" i="12"/>
  <c r="D427" i="12"/>
  <c r="D435" i="12"/>
  <c r="D443" i="12"/>
  <c r="D451" i="12"/>
  <c r="D459" i="12"/>
  <c r="D467" i="12"/>
  <c r="D475" i="12"/>
  <c r="D483" i="12"/>
  <c r="D491" i="12"/>
  <c r="D499" i="12"/>
  <c r="D27" i="12"/>
  <c r="D59" i="12"/>
  <c r="D107" i="12"/>
  <c r="D139" i="12"/>
  <c r="D155" i="12"/>
  <c r="D187" i="12"/>
  <c r="D219" i="12"/>
  <c r="D251" i="12"/>
  <c r="D299" i="12"/>
  <c r="D331" i="12"/>
  <c r="D351" i="12"/>
  <c r="D367" i="12"/>
  <c r="D383" i="12"/>
  <c r="D399" i="12"/>
  <c r="D415" i="12"/>
  <c r="D431" i="12"/>
  <c r="D447" i="12"/>
  <c r="D463" i="12"/>
  <c r="D479" i="12"/>
  <c r="D495" i="12"/>
  <c r="D31" i="12"/>
  <c r="D63" i="12"/>
  <c r="D95" i="12"/>
  <c r="D127" i="12"/>
  <c r="D159" i="12"/>
  <c r="D191" i="12"/>
  <c r="D223" i="12"/>
  <c r="D255" i="12"/>
  <c r="D319" i="12"/>
  <c r="D345" i="12"/>
  <c r="D361" i="12"/>
  <c r="D377" i="12"/>
  <c r="D385" i="12"/>
  <c r="D401" i="12"/>
  <c r="D417" i="12"/>
  <c r="D433" i="12"/>
  <c r="D449" i="12"/>
  <c r="D465" i="12"/>
  <c r="D481" i="12"/>
  <c r="C7" i="12"/>
  <c r="C11" i="12"/>
  <c r="C15" i="12"/>
  <c r="C19" i="12"/>
  <c r="C23" i="12"/>
  <c r="C27" i="12"/>
  <c r="C31" i="12"/>
  <c r="C35" i="12"/>
  <c r="C39" i="12"/>
  <c r="C43" i="12"/>
  <c r="C47" i="12"/>
  <c r="C51" i="12"/>
  <c r="C55" i="12"/>
  <c r="C59" i="12"/>
  <c r="C63" i="12"/>
  <c r="C67" i="12"/>
  <c r="C71" i="12"/>
  <c r="C75" i="12"/>
  <c r="C79" i="12"/>
  <c r="C83" i="12"/>
  <c r="C87" i="12"/>
  <c r="C91" i="12"/>
  <c r="C95" i="12"/>
  <c r="C99" i="12"/>
  <c r="C103" i="12"/>
  <c r="C107" i="12"/>
  <c r="C111" i="12"/>
  <c r="C115" i="12"/>
  <c r="C119" i="12"/>
  <c r="C123" i="12"/>
  <c r="C127" i="12"/>
  <c r="C131" i="12"/>
  <c r="C135" i="12"/>
  <c r="C139" i="12"/>
  <c r="C143" i="12"/>
  <c r="C147" i="12"/>
  <c r="C151" i="12"/>
  <c r="C155" i="12"/>
  <c r="C159" i="12"/>
  <c r="C163" i="12"/>
  <c r="C167" i="12"/>
  <c r="C171" i="12"/>
  <c r="C175" i="12"/>
  <c r="C179" i="12"/>
  <c r="C183" i="12"/>
  <c r="C187" i="12"/>
  <c r="C191" i="12"/>
  <c r="C195" i="12"/>
  <c r="C199" i="12"/>
  <c r="C203" i="12"/>
  <c r="C207" i="12"/>
  <c r="C211" i="12"/>
  <c r="C215" i="12"/>
  <c r="C219" i="12"/>
  <c r="C223" i="12"/>
  <c r="C227" i="12"/>
  <c r="C231" i="12"/>
  <c r="C235" i="12"/>
  <c r="C239" i="12"/>
  <c r="C243" i="12"/>
  <c r="C247" i="12"/>
  <c r="C251" i="12"/>
  <c r="C255" i="12"/>
  <c r="C259" i="12"/>
  <c r="C263" i="12"/>
  <c r="C267" i="12"/>
  <c r="C271" i="12"/>
  <c r="C275" i="12"/>
  <c r="C279" i="12"/>
  <c r="C283" i="12"/>
  <c r="C287" i="12"/>
  <c r="C291" i="12"/>
  <c r="C295" i="12"/>
  <c r="C299" i="12"/>
  <c r="C303" i="12"/>
  <c r="C307" i="12"/>
  <c r="C311" i="12"/>
  <c r="C315" i="12"/>
  <c r="C319" i="12"/>
  <c r="C323" i="12"/>
  <c r="C327" i="12"/>
  <c r="C331" i="12"/>
  <c r="C335" i="12"/>
  <c r="C339" i="12"/>
  <c r="C343" i="12"/>
  <c r="C8" i="12"/>
  <c r="C12" i="12"/>
  <c r="C16" i="12"/>
  <c r="C20" i="12"/>
  <c r="C24" i="12"/>
  <c r="C28" i="12"/>
  <c r="C32" i="12"/>
  <c r="C36" i="12"/>
  <c r="C40" i="12"/>
  <c r="C44" i="12"/>
  <c r="C48" i="12"/>
  <c r="C52" i="12"/>
  <c r="C56" i="12"/>
  <c r="C60" i="12"/>
  <c r="C64" i="12"/>
  <c r="C68" i="12"/>
  <c r="C72" i="12"/>
  <c r="C76" i="12"/>
  <c r="C80" i="12"/>
  <c r="C84" i="12"/>
  <c r="C88" i="12"/>
  <c r="C92" i="12"/>
  <c r="C96" i="12"/>
  <c r="C100" i="12"/>
  <c r="C104" i="12"/>
  <c r="C108" i="12"/>
  <c r="C112" i="12"/>
  <c r="C116" i="12"/>
  <c r="C120" i="12"/>
  <c r="C124" i="12"/>
  <c r="C128" i="12"/>
  <c r="C132" i="12"/>
  <c r="C136" i="12"/>
  <c r="C140" i="12"/>
  <c r="C144" i="12"/>
  <c r="C148" i="12"/>
  <c r="C152" i="12"/>
  <c r="C156" i="12"/>
  <c r="C160" i="12"/>
  <c r="C164" i="12"/>
  <c r="C168" i="12"/>
  <c r="C172" i="12"/>
  <c r="C176" i="12"/>
  <c r="C180" i="12"/>
  <c r="C184" i="12"/>
  <c r="C188" i="12"/>
  <c r="C192" i="12"/>
  <c r="C196" i="12"/>
  <c r="C200" i="12"/>
  <c r="C204" i="12"/>
  <c r="C208" i="12"/>
  <c r="C212" i="12"/>
  <c r="C216" i="12"/>
  <c r="C220" i="12"/>
  <c r="C224" i="12"/>
  <c r="C228" i="12"/>
  <c r="C232" i="12"/>
  <c r="C236" i="12"/>
  <c r="C240" i="12"/>
  <c r="C244" i="12"/>
  <c r="C248" i="12"/>
  <c r="C252" i="12"/>
  <c r="C256" i="12"/>
  <c r="C260" i="12"/>
  <c r="C264" i="12"/>
  <c r="C268" i="12"/>
  <c r="C272" i="12"/>
  <c r="C276" i="12"/>
  <c r="C280" i="12"/>
  <c r="C284" i="12"/>
  <c r="C288" i="12"/>
  <c r="C292" i="12"/>
  <c r="C296" i="12"/>
  <c r="C300" i="12"/>
  <c r="C304" i="12"/>
  <c r="C308" i="12"/>
  <c r="C312" i="12"/>
  <c r="C316" i="12"/>
  <c r="C320" i="12"/>
  <c r="C324" i="12"/>
  <c r="C328" i="12"/>
  <c r="C332" i="12"/>
  <c r="C336" i="12"/>
  <c r="C340" i="12"/>
  <c r="C344" i="12"/>
  <c r="C5" i="12"/>
  <c r="C13" i="12"/>
  <c r="C21" i="12"/>
  <c r="C29" i="12"/>
  <c r="C37" i="12"/>
  <c r="C45" i="12"/>
  <c r="C53" i="12"/>
  <c r="C61" i="12"/>
  <c r="C69" i="12"/>
  <c r="C77" i="12"/>
  <c r="C85" i="12"/>
  <c r="C93" i="12"/>
  <c r="C101" i="12"/>
  <c r="C109" i="12"/>
  <c r="C117" i="12"/>
  <c r="C125" i="12"/>
  <c r="C133" i="12"/>
  <c r="C141" i="12"/>
  <c r="C149" i="12"/>
  <c r="C157" i="12"/>
  <c r="C165" i="12"/>
  <c r="C173" i="12"/>
  <c r="C181" i="12"/>
  <c r="C189" i="12"/>
  <c r="C197" i="12"/>
  <c r="C205" i="12"/>
  <c r="C213" i="12"/>
  <c r="C221" i="12"/>
  <c r="C229" i="12"/>
  <c r="C237" i="12"/>
  <c r="C245" i="12"/>
  <c r="C253" i="12"/>
  <c r="C261" i="12"/>
  <c r="C269" i="12"/>
  <c r="C277" i="12"/>
  <c r="C285" i="12"/>
  <c r="C293" i="12"/>
  <c r="C301" i="12"/>
  <c r="C309" i="12"/>
  <c r="C317" i="12"/>
  <c r="C325" i="12"/>
  <c r="C333" i="12"/>
  <c r="C341" i="12"/>
  <c r="C347" i="12"/>
  <c r="C351" i="12"/>
  <c r="C355" i="12"/>
  <c r="C359" i="12"/>
  <c r="C363" i="12"/>
  <c r="C367" i="12"/>
  <c r="C371" i="12"/>
  <c r="C375" i="12"/>
  <c r="C379" i="12"/>
  <c r="C383" i="12"/>
  <c r="C387" i="12"/>
  <c r="C391" i="12"/>
  <c r="C395" i="12"/>
  <c r="C399" i="12"/>
  <c r="C403" i="12"/>
  <c r="C407" i="12"/>
  <c r="C411" i="12"/>
  <c r="C415" i="12"/>
  <c r="C419" i="12"/>
  <c r="C423" i="12"/>
  <c r="C427" i="12"/>
  <c r="C431" i="12"/>
  <c r="C435" i="12"/>
  <c r="C439" i="12"/>
  <c r="C443" i="12"/>
  <c r="C447" i="12"/>
  <c r="C451" i="12"/>
  <c r="C455" i="12"/>
  <c r="C459" i="12"/>
  <c r="C463" i="12"/>
  <c r="C467" i="12"/>
  <c r="C471" i="12"/>
  <c r="C475" i="12"/>
  <c r="C479" i="12"/>
  <c r="C483" i="12"/>
  <c r="C487" i="12"/>
  <c r="C491" i="12"/>
  <c r="C495" i="12"/>
  <c r="C499" i="12"/>
  <c r="C503" i="12"/>
  <c r="C6" i="12"/>
  <c r="C14" i="12"/>
  <c r="C9" i="12"/>
  <c r="C17" i="12"/>
  <c r="C25" i="12"/>
  <c r="C33" i="12"/>
  <c r="C41" i="12"/>
  <c r="C49" i="12"/>
  <c r="C57" i="12"/>
  <c r="C65" i="12"/>
  <c r="C73" i="12"/>
  <c r="C81" i="12"/>
  <c r="C89" i="12"/>
  <c r="C97" i="12"/>
  <c r="C105" i="12"/>
  <c r="C113" i="12"/>
  <c r="C121" i="12"/>
  <c r="C129" i="12"/>
  <c r="C137" i="12"/>
  <c r="C145" i="12"/>
  <c r="C153" i="12"/>
  <c r="C161" i="12"/>
  <c r="C169" i="12"/>
  <c r="C177" i="12"/>
  <c r="C185" i="12"/>
  <c r="C193" i="12"/>
  <c r="C201" i="12"/>
  <c r="C209" i="12"/>
  <c r="C217" i="12"/>
  <c r="C225" i="12"/>
  <c r="C233" i="12"/>
  <c r="C241" i="12"/>
  <c r="C249" i="12"/>
  <c r="C257" i="12"/>
  <c r="C265" i="12"/>
  <c r="C273" i="12"/>
  <c r="C281" i="12"/>
  <c r="C289" i="12"/>
  <c r="C297" i="12"/>
  <c r="C305" i="12"/>
  <c r="C313" i="12"/>
  <c r="C321" i="12"/>
  <c r="C329" i="12"/>
  <c r="C337" i="12"/>
  <c r="C345" i="12"/>
  <c r="C349" i="12"/>
  <c r="C353" i="12"/>
  <c r="C357" i="12"/>
  <c r="C361" i="12"/>
  <c r="C365" i="12"/>
  <c r="C369" i="12"/>
  <c r="C373" i="12"/>
  <c r="C377" i="12"/>
  <c r="C381" i="12"/>
  <c r="C385" i="12"/>
  <c r="C389" i="12"/>
  <c r="C393" i="12"/>
  <c r="C397" i="12"/>
  <c r="C401" i="12"/>
  <c r="C405" i="12"/>
  <c r="C409" i="12"/>
  <c r="C413" i="12"/>
  <c r="C417" i="12"/>
  <c r="C421" i="12"/>
  <c r="C425" i="12"/>
  <c r="C429" i="12"/>
  <c r="C433" i="12"/>
  <c r="C437" i="12"/>
  <c r="C441" i="12"/>
  <c r="C445" i="12"/>
  <c r="C449" i="12"/>
  <c r="C453" i="12"/>
  <c r="C457" i="12"/>
  <c r="C461" i="12"/>
  <c r="C465" i="12"/>
  <c r="C469" i="12"/>
  <c r="C473" i="12"/>
  <c r="C477" i="12"/>
  <c r="C481" i="12"/>
  <c r="C485" i="12"/>
  <c r="C489" i="12"/>
  <c r="C493" i="12"/>
  <c r="C497" i="12"/>
  <c r="C501" i="12"/>
  <c r="C10" i="12"/>
  <c r="C18" i="12"/>
  <c r="C26" i="12"/>
  <c r="C34" i="12"/>
  <c r="C42" i="12"/>
  <c r="C50" i="12"/>
  <c r="C22" i="12"/>
  <c r="C54" i="12"/>
  <c r="C70" i="12"/>
  <c r="C86" i="12"/>
  <c r="C102" i="12"/>
  <c r="C118" i="12"/>
  <c r="C134" i="12"/>
  <c r="C150" i="12"/>
  <c r="C166" i="12"/>
  <c r="C182" i="12"/>
  <c r="C198" i="12"/>
  <c r="C214" i="12"/>
  <c r="C230" i="12"/>
  <c r="C246" i="12"/>
  <c r="C262" i="12"/>
  <c r="C278" i="12"/>
  <c r="C294" i="12"/>
  <c r="C310" i="12"/>
  <c r="C326" i="12"/>
  <c r="C342" i="12"/>
  <c r="C352" i="12"/>
  <c r="C360" i="12"/>
  <c r="C368" i="12"/>
  <c r="C376" i="12"/>
  <c r="C384" i="12"/>
  <c r="C392" i="12"/>
  <c r="C400" i="12"/>
  <c r="C408" i="12"/>
  <c r="C416" i="12"/>
  <c r="C424" i="12"/>
  <c r="C432" i="12"/>
  <c r="C440" i="12"/>
  <c r="C448" i="12"/>
  <c r="C456" i="12"/>
  <c r="C464" i="12"/>
  <c r="C472" i="12"/>
  <c r="C480" i="12"/>
  <c r="C488" i="12"/>
  <c r="C496" i="12"/>
  <c r="C158" i="12"/>
  <c r="C190" i="12"/>
  <c r="C222" i="12"/>
  <c r="C254" i="12"/>
  <c r="C286" i="12"/>
  <c r="C334" i="12"/>
  <c r="C356" i="12"/>
  <c r="C372" i="12"/>
  <c r="C388" i="12"/>
  <c r="C404" i="12"/>
  <c r="C420" i="12"/>
  <c r="C444" i="12"/>
  <c r="C460" i="12"/>
  <c r="C476" i="12"/>
  <c r="C492" i="12"/>
  <c r="C66" i="12"/>
  <c r="C98" i="12"/>
  <c r="C130" i="12"/>
  <c r="C162" i="12"/>
  <c r="C194" i="12"/>
  <c r="C242" i="12"/>
  <c r="C274" i="12"/>
  <c r="C290" i="12"/>
  <c r="C322" i="12"/>
  <c r="C358" i="12"/>
  <c r="C374" i="12"/>
  <c r="C390" i="12"/>
  <c r="C406" i="12"/>
  <c r="C422" i="12"/>
  <c r="C438" i="12"/>
  <c r="C462" i="12"/>
  <c r="C478" i="12"/>
  <c r="C494" i="12"/>
  <c r="C30" i="12"/>
  <c r="C58" i="12"/>
  <c r="C74" i="12"/>
  <c r="C90" i="12"/>
  <c r="C106" i="12"/>
  <c r="C122" i="12"/>
  <c r="C138" i="12"/>
  <c r="C154" i="12"/>
  <c r="C170" i="12"/>
  <c r="C186" i="12"/>
  <c r="C202" i="12"/>
  <c r="C218" i="12"/>
  <c r="C234" i="12"/>
  <c r="C250" i="12"/>
  <c r="C266" i="12"/>
  <c r="C282" i="12"/>
  <c r="C298" i="12"/>
  <c r="C314" i="12"/>
  <c r="C330" i="12"/>
  <c r="C346" i="12"/>
  <c r="C354" i="12"/>
  <c r="C362" i="12"/>
  <c r="C370" i="12"/>
  <c r="C378" i="12"/>
  <c r="C386" i="12"/>
  <c r="C394" i="12"/>
  <c r="C402" i="12"/>
  <c r="C410" i="12"/>
  <c r="C418" i="12"/>
  <c r="C426" i="12"/>
  <c r="C434" i="12"/>
  <c r="C442" i="12"/>
  <c r="C450" i="12"/>
  <c r="C458" i="12"/>
  <c r="C466" i="12"/>
  <c r="C474" i="12"/>
  <c r="C482" i="12"/>
  <c r="C490" i="12"/>
  <c r="C498" i="12"/>
  <c r="C38" i="12"/>
  <c r="C62" i="12"/>
  <c r="C78" i="12"/>
  <c r="C94" i="12"/>
  <c r="C110" i="12"/>
  <c r="C126" i="12"/>
  <c r="C142" i="12"/>
  <c r="C174" i="12"/>
  <c r="C206" i="12"/>
  <c r="C238" i="12"/>
  <c r="C270" i="12"/>
  <c r="C302" i="12"/>
  <c r="C318" i="12"/>
  <c r="C348" i="12"/>
  <c r="C364" i="12"/>
  <c r="C380" i="12"/>
  <c r="C396" i="12"/>
  <c r="C412" i="12"/>
  <c r="C428" i="12"/>
  <c r="C436" i="12"/>
  <c r="C452" i="12"/>
  <c r="C468" i="12"/>
  <c r="C484" i="12"/>
  <c r="C500" i="12"/>
  <c r="C46" i="12"/>
  <c r="C82" i="12"/>
  <c r="C114" i="12"/>
  <c r="C146" i="12"/>
  <c r="C178" i="12"/>
  <c r="C210" i="12"/>
  <c r="C226" i="12"/>
  <c r="C258" i="12"/>
  <c r="C306" i="12"/>
  <c r="C338" i="12"/>
  <c r="C350" i="12"/>
  <c r="C366" i="12"/>
  <c r="C382" i="12"/>
  <c r="C398" i="12"/>
  <c r="C414" i="12"/>
  <c r="C430" i="12"/>
  <c r="C446" i="12"/>
  <c r="C454" i="12"/>
  <c r="C470" i="12"/>
  <c r="C486" i="12"/>
  <c r="C502" i="12"/>
  <c r="C4" i="12"/>
</calcChain>
</file>

<file path=xl/sharedStrings.xml><?xml version="1.0" encoding="utf-8"?>
<sst xmlns="http://schemas.openxmlformats.org/spreadsheetml/2006/main" count="187" uniqueCount="116">
  <si>
    <t>sitename</t>
  </si>
  <si>
    <t>operatingunit</t>
  </si>
  <si>
    <t>psnu</t>
  </si>
  <si>
    <t>snuprioritization</t>
  </si>
  <si>
    <t>sitetype</t>
  </si>
  <si>
    <t>orgunituid</t>
  </si>
  <si>
    <t>type</t>
  </si>
  <si>
    <t>ci.hts_pos_ou</t>
  </si>
  <si>
    <t>ci.hts_pos_psnu</t>
  </si>
  <si>
    <t>ci.hts_pos_yoyc</t>
  </si>
  <si>
    <t>ci.hts_pos_yoyd</t>
  </si>
  <si>
    <t>init.tx_new_ou</t>
  </si>
  <si>
    <t>init.tx_new_psnu</t>
  </si>
  <si>
    <t>init.tx_new_yoyc</t>
  </si>
  <si>
    <t>init.tx_new_yoyd</t>
  </si>
  <si>
    <t>lnk.lnk_neg_chng</t>
  </si>
  <si>
    <t>lnk.lnk_pos_chng</t>
  </si>
  <si>
    <t>lnk.proxylinkage</t>
  </si>
  <si>
    <t>score</t>
  </si>
  <si>
    <t>CASE IDENTIFICATION/POSITIVES FOUND</t>
  </si>
  <si>
    <t>INITIATION ON TREATMENT</t>
  </si>
  <si>
    <t>Include</t>
  </si>
  <si>
    <t>Exclude</t>
  </si>
  <si>
    <t>inclusion</t>
  </si>
  <si>
    <t>weights</t>
  </si>
  <si>
    <t>Include - Important</t>
  </si>
  <si>
    <t>Include?</t>
  </si>
  <si>
    <t>metric</t>
  </si>
  <si>
    <t>metric_weight</t>
  </si>
  <si>
    <t>w_ci.hts_pos_ou</t>
  </si>
  <si>
    <t>w_ci.hts_pos_psnu</t>
  </si>
  <si>
    <t>w_ci.hts_pos_yoyc</t>
  </si>
  <si>
    <t>w_ci.hts_pos_yoyd</t>
  </si>
  <si>
    <t>w_lnk.proxylinkage</t>
  </si>
  <si>
    <t>w_lnk.lnk_neg_chng</t>
  </si>
  <si>
    <t>w_lnk.lnk_pos_chng</t>
  </si>
  <si>
    <t>w_init.tx_new_ou</t>
  </si>
  <si>
    <t>w_init.tx_new_psnu</t>
  </si>
  <si>
    <t>w_init.tx_new_yoyc</t>
  </si>
  <si>
    <t>w_init.tx_new_yoyd</t>
  </si>
  <si>
    <t>rank</t>
  </si>
  <si>
    <t>METRICS</t>
  </si>
  <si>
    <t>prfm.hts_tst_pos</t>
  </si>
  <si>
    <t>prfm.kp_prev</t>
  </si>
  <si>
    <t>prfm.ovc_serv</t>
  </si>
  <si>
    <t>prfm.pmtct_stat</t>
  </si>
  <si>
    <t>prfm.tx_new</t>
  </si>
  <si>
    <t>w_prfm.hts_tst_pos</t>
  </si>
  <si>
    <t>w_prfm.kp_prev</t>
  </si>
  <si>
    <t>w_prfm.ovc_serv</t>
  </si>
  <si>
    <t>w_prfm.pmtct_stat</t>
  </si>
  <si>
    <t>w_prfm.tx_new</t>
  </si>
  <si>
    <t xml:space="preserve">weight -&gt; </t>
  </si>
  <si>
    <t>site/community name</t>
  </si>
  <si>
    <t>prioritization</t>
  </si>
  <si>
    <t>site type</t>
  </si>
  <si>
    <t>priority SNU</t>
  </si>
  <si>
    <t>SCORE</t>
  </si>
  <si>
    <t>WEIGHTED SCORE</t>
  </si>
  <si>
    <t>sites</t>
  </si>
  <si>
    <t>&lt;&lt;&lt; select a facility/community</t>
  </si>
  <si>
    <t>index score</t>
  </si>
  <si>
    <t>agency_cdc</t>
  </si>
  <si>
    <t>agency_usaid</t>
  </si>
  <si>
    <t>ci.hts_index</t>
  </si>
  <si>
    <t>init.tx_netnew_yoyc</t>
  </si>
  <si>
    <t>init.tx_netnew_yoyd</t>
  </si>
  <si>
    <t>prfm.vmmc_circ</t>
  </si>
  <si>
    <t>stat.ovc</t>
  </si>
  <si>
    <t>stat.pmtct</t>
  </si>
  <si>
    <t>stat.tb</t>
  </si>
  <si>
    <t>w_ci.hts_index</t>
  </si>
  <si>
    <t>w_init.tx_netnew_yoyc</t>
  </si>
  <si>
    <t>w_init.tx_netnew_yoyd</t>
  </si>
  <si>
    <t>w_stat.ovc</t>
  </si>
  <si>
    <t>w_stat.pmtct</t>
  </si>
  <si>
    <t>w_stat.tb</t>
  </si>
  <si>
    <t>PROXY LINKAGE TO TREATMENT</t>
  </si>
  <si>
    <t>LNK.3 - Large number of quarters without a decrease in linkage rate (since FY17Q1) [relative to all sites]</t>
  </si>
  <si>
    <t>INIT.1 - High new on treatment volume relative to country level median over last 3 quarters</t>
  </si>
  <si>
    <t>INIT.2 - High new on treatment volume relative to priority SNU level median over last 3 quarters</t>
  </si>
  <si>
    <t>INIT.3 - High new on treatment volume percent change in volume, year over year [relative to all sites]</t>
  </si>
  <si>
    <t>INIT.4 - High new on treatment volume change in volume, year over year [relative to all sites]</t>
  </si>
  <si>
    <t>INIT.5 - High net new on treatment volume percent change in volume, year over year [relative to all sites]</t>
  </si>
  <si>
    <t>INIT.6 - High net new on treatment volume change in volume, year over year [relative to all sites]</t>
  </si>
  <si>
    <t>HIGH VOLUME AND LOW MER PERFORMANCE</t>
  </si>
  <si>
    <t>KNOWN HIV STATUS</t>
  </si>
  <si>
    <r>
      <rPr>
        <sz val="11"/>
        <color theme="1" tint="0.499984740745262"/>
        <rFont val="Calibri Light"/>
        <family val="2"/>
      </rPr>
      <t xml:space="preserve">CI.1 - </t>
    </r>
    <r>
      <rPr>
        <sz val="11"/>
        <color theme="1"/>
        <rFont val="Calibri Light"/>
        <family val="2"/>
      </rPr>
      <t>High positive test volume relative to country level median over last 3 quarters</t>
    </r>
  </si>
  <si>
    <r>
      <rPr>
        <sz val="11"/>
        <color theme="1" tint="0.499984740745262"/>
        <rFont val="Calibri Light"/>
        <family val="2"/>
      </rPr>
      <t>CI.2 -</t>
    </r>
    <r>
      <rPr>
        <sz val="11"/>
        <color theme="1"/>
        <rFont val="Calibri Light"/>
        <family val="2"/>
      </rPr>
      <t xml:space="preserve"> High positive test volume relative to priority SNU level median over last 3 quarters</t>
    </r>
  </si>
  <si>
    <r>
      <rPr>
        <sz val="11"/>
        <color theme="1" tint="0.499984740745262"/>
        <rFont val="Calibri Light"/>
        <family val="2"/>
      </rPr>
      <t xml:space="preserve">PFRM.6 - </t>
    </r>
    <r>
      <rPr>
        <sz val="11"/>
        <color theme="1"/>
        <rFont val="Calibri Light"/>
        <family val="2"/>
      </rPr>
      <t xml:space="preserve">High voluntary circumcisions against acheivement to date </t>
    </r>
    <r>
      <rPr>
        <sz val="11"/>
        <color theme="1" tint="0.499984740745262"/>
        <rFont val="Calibri Light"/>
        <family val="2"/>
      </rPr>
      <t>[relative to all sites]</t>
    </r>
  </si>
  <si>
    <r>
      <rPr>
        <sz val="11"/>
        <color theme="1" tint="0.499984740745262"/>
        <rFont val="Calibri Light"/>
        <family val="2"/>
      </rPr>
      <t>CI.3 -</t>
    </r>
    <r>
      <rPr>
        <sz val="11"/>
        <color theme="1"/>
        <rFont val="Calibri Light"/>
        <family val="2"/>
      </rPr>
      <t xml:space="preserve"> High positive test volume percent change in volume, year over year </t>
    </r>
    <r>
      <rPr>
        <sz val="11"/>
        <color theme="1" tint="0.499984740745262"/>
        <rFont val="Calibri Light"/>
        <family val="2"/>
      </rPr>
      <t>[relative to all sites]</t>
    </r>
  </si>
  <si>
    <r>
      <rPr>
        <sz val="11"/>
        <color theme="1" tint="0.499984740745262"/>
        <rFont val="Calibri Light"/>
        <family val="2"/>
      </rPr>
      <t>CI.4 -</t>
    </r>
    <r>
      <rPr>
        <sz val="11"/>
        <color theme="1"/>
        <rFont val="Calibri Light"/>
        <family val="2"/>
      </rPr>
      <t xml:space="preserve"> High positive test volume change in volume, year over year </t>
    </r>
    <r>
      <rPr>
        <sz val="11"/>
        <color theme="1" tint="0.499984740745262"/>
        <rFont val="Calibri Light"/>
        <family val="2"/>
      </rPr>
      <t>[relative to all sites]</t>
    </r>
  </si>
  <si>
    <r>
      <rPr>
        <sz val="11"/>
        <color theme="1" tint="0.499984740745262"/>
        <rFont val="Calibri Light"/>
        <family val="2"/>
      </rPr>
      <t xml:space="preserve">LNK.1 - </t>
    </r>
    <r>
      <rPr>
        <sz val="11"/>
        <color theme="1"/>
        <rFont val="Calibri Light"/>
        <family val="2"/>
      </rPr>
      <t>Low linkage (new on treatment out of volume tested positive)</t>
    </r>
    <r>
      <rPr>
        <sz val="11"/>
        <color theme="1" tint="0.499984740745262"/>
        <rFont val="Calibri Light"/>
        <family val="2"/>
      </rPr>
      <t xml:space="preserve"> [relative to all sites]</t>
    </r>
  </si>
  <si>
    <r>
      <rPr>
        <sz val="11"/>
        <color theme="1" tint="0.499984740745262"/>
        <rFont val="Calibri Light"/>
        <family val="2"/>
      </rPr>
      <t>LNK.2 -</t>
    </r>
    <r>
      <rPr>
        <sz val="11"/>
        <color theme="1"/>
        <rFont val="Calibri Light"/>
        <family val="2"/>
      </rPr>
      <t xml:space="preserve"> Large number of quarters without a increase in linkage rate (since FY17Q1) </t>
    </r>
    <r>
      <rPr>
        <sz val="11"/>
        <color theme="1" tint="0.499984740745262"/>
        <rFont val="Calibri Light"/>
        <family val="2"/>
      </rPr>
      <t>[relative to all sites]</t>
    </r>
  </si>
  <si>
    <r>
      <rPr>
        <sz val="11"/>
        <color theme="1" tint="0.499984740745262"/>
        <rFont val="Calibri Light"/>
        <family val="2"/>
      </rPr>
      <t>PRFM.1 -</t>
    </r>
    <r>
      <rPr>
        <sz val="11"/>
        <color theme="1"/>
        <rFont val="Calibri Light"/>
        <family val="2"/>
      </rPr>
      <t xml:space="preserve"> High positive test target volume against low achievement to date</t>
    </r>
    <r>
      <rPr>
        <sz val="11"/>
        <color theme="1" tint="0.499984740745262"/>
        <rFont val="Calibri Light"/>
        <family val="2"/>
      </rPr>
      <t xml:space="preserve"> [relative to all sites]</t>
    </r>
  </si>
  <si>
    <r>
      <rPr>
        <sz val="11"/>
        <color theme="1" tint="0.499984740745262"/>
        <rFont val="Calibri Light"/>
        <family val="2"/>
      </rPr>
      <t>PRFM.2 -</t>
    </r>
    <r>
      <rPr>
        <sz val="11"/>
        <color theme="1"/>
        <rFont val="Calibri Light"/>
        <family val="2"/>
      </rPr>
      <t xml:space="preserve"> High key pop. prevention target volume against achievement to date </t>
    </r>
    <r>
      <rPr>
        <sz val="11"/>
        <color theme="1" tint="0.499984740745262"/>
        <rFont val="Calibri Light"/>
        <family val="2"/>
      </rPr>
      <t>[relative to all sites]</t>
    </r>
  </si>
  <si>
    <r>
      <rPr>
        <sz val="11"/>
        <color theme="1" tint="0.499984740745262"/>
        <rFont val="Calibri Light"/>
        <family val="2"/>
      </rPr>
      <t xml:space="preserve">PRFM.3 - </t>
    </r>
    <r>
      <rPr>
        <sz val="11"/>
        <color theme="1"/>
        <rFont val="Calibri Light"/>
        <family val="2"/>
      </rPr>
      <t xml:space="preserve">High OVC's served target volume against achievement to date </t>
    </r>
    <r>
      <rPr>
        <sz val="11"/>
        <color theme="1" tint="0.499984740745262"/>
        <rFont val="Calibri Light"/>
        <family val="2"/>
      </rPr>
      <t>[relative to all sites]</t>
    </r>
  </si>
  <si>
    <r>
      <rPr>
        <sz val="11"/>
        <color theme="1" tint="0.499984740745262"/>
        <rFont val="Calibri Light"/>
        <family val="2"/>
      </rPr>
      <t>PRFM.4 -</t>
    </r>
    <r>
      <rPr>
        <sz val="11"/>
        <color theme="1"/>
        <rFont val="Calibri Light"/>
        <family val="2"/>
      </rPr>
      <t xml:space="preserve"> High pregnant women known status target volume against achievement to date </t>
    </r>
    <r>
      <rPr>
        <sz val="11"/>
        <color theme="1" tint="0.499984740745262"/>
        <rFont val="Calibri Light"/>
        <family val="2"/>
      </rPr>
      <t>[relative to all sites]</t>
    </r>
  </si>
  <si>
    <r>
      <rPr>
        <sz val="11"/>
        <color theme="1" tint="0.499984740745262"/>
        <rFont val="Calibri Light"/>
        <family val="2"/>
      </rPr>
      <t xml:space="preserve">STAT.1 - </t>
    </r>
    <r>
      <rPr>
        <sz val="11"/>
        <color theme="1"/>
        <rFont val="Calibri Light"/>
        <family val="2"/>
      </rPr>
      <t xml:space="preserve">High OVC served target volume against low known HIV status </t>
    </r>
    <r>
      <rPr>
        <sz val="11"/>
        <color theme="1" tint="0.499984740745262"/>
        <rFont val="Calibri Light"/>
        <family val="2"/>
      </rPr>
      <t>[relative to all sites]</t>
    </r>
  </si>
  <si>
    <r>
      <rPr>
        <sz val="11"/>
        <color theme="1" tint="0.499984740745262"/>
        <rFont val="Calibri Light"/>
        <family val="2"/>
      </rPr>
      <t>STAT.2 -</t>
    </r>
    <r>
      <rPr>
        <sz val="11"/>
        <color theme="1"/>
        <rFont val="Calibri Light"/>
        <family val="2"/>
      </rPr>
      <t xml:space="preserve"> High pregnant women served target volume against low known HIV status </t>
    </r>
    <r>
      <rPr>
        <sz val="11"/>
        <color theme="1" tint="0.499984740745262"/>
        <rFont val="Calibri Light"/>
        <family val="2"/>
      </rPr>
      <t>[relative to all sites]</t>
    </r>
  </si>
  <si>
    <r>
      <rPr>
        <sz val="11"/>
        <color theme="1" tint="0.499984740745262"/>
        <rFont val="Calibri Light"/>
        <family val="2"/>
      </rPr>
      <t>STAT.1 -</t>
    </r>
    <r>
      <rPr>
        <sz val="11"/>
        <color theme="1"/>
        <rFont val="Calibri Light"/>
        <family val="2"/>
      </rPr>
      <t xml:space="preserve"> High TB target volume against low known HIV status </t>
    </r>
    <r>
      <rPr>
        <sz val="11"/>
        <color theme="1" tint="0.499984740745262"/>
        <rFont val="Calibri Light"/>
        <family val="2"/>
      </rPr>
      <t>[relative to all sites]</t>
    </r>
  </si>
  <si>
    <t>CDC presence</t>
  </si>
  <si>
    <t>USAID presence</t>
  </si>
  <si>
    <r>
      <rPr>
        <sz val="11"/>
        <color theme="1" tint="0.499984740745262"/>
        <rFont val="Calibri Light"/>
        <family val="2"/>
      </rPr>
      <t>CI.5 -</t>
    </r>
    <r>
      <rPr>
        <sz val="11"/>
        <color theme="1"/>
        <rFont val="Calibri Light"/>
        <family val="2"/>
      </rPr>
      <t xml:space="preserve"> Low share of facility and community index testing in testing portfolio </t>
    </r>
    <r>
      <rPr>
        <sz val="11"/>
        <color theme="1" tint="0.499984740745262"/>
        <rFont val="Calibri Light"/>
        <family val="2"/>
      </rPr>
      <t>[relative to other PSNU sites]</t>
    </r>
  </si>
  <si>
    <r>
      <rPr>
        <sz val="11"/>
        <color theme="1" tint="0.499984740745262"/>
        <rFont val="Calibri Light"/>
        <family val="2"/>
      </rPr>
      <t>LNK.3 -</t>
    </r>
    <r>
      <rPr>
        <sz val="11"/>
        <color theme="1"/>
        <rFont val="Calibri Light"/>
        <family val="2"/>
      </rPr>
      <t xml:space="preserve"> Large number of quarters without a decrease in linkage rate (since FY17Q1) </t>
    </r>
    <r>
      <rPr>
        <sz val="11"/>
        <color theme="1" tint="0.499984740745262"/>
        <rFont val="Calibri Light"/>
        <family val="2"/>
      </rPr>
      <t>[relative to all sites]</t>
    </r>
  </si>
  <si>
    <r>
      <rPr>
        <sz val="11"/>
        <color theme="1" tint="0.499984740745262"/>
        <rFont val="Calibri Light"/>
        <family val="2"/>
      </rPr>
      <t>INIT.1 -</t>
    </r>
    <r>
      <rPr>
        <sz val="11"/>
        <color theme="1"/>
        <rFont val="Calibri Light"/>
        <family val="2"/>
      </rPr>
      <t xml:space="preserve"> High new on treatment volume relative to country level median over last 3 quarters</t>
    </r>
  </si>
  <si>
    <r>
      <rPr>
        <sz val="11"/>
        <color theme="1" tint="0.499984740745262"/>
        <rFont val="Calibri Light"/>
        <family val="2"/>
      </rPr>
      <t>INIT.2 -</t>
    </r>
    <r>
      <rPr>
        <sz val="11"/>
        <color theme="1"/>
        <rFont val="Calibri Light"/>
        <family val="2"/>
      </rPr>
      <t xml:space="preserve"> High new on treatment volume relative to priority SNU level median over last 3 quarters</t>
    </r>
  </si>
  <si>
    <r>
      <rPr>
        <sz val="11"/>
        <color theme="1" tint="0.499984740745262"/>
        <rFont val="Calibri Light"/>
        <family val="2"/>
      </rPr>
      <t>INIT.4 -</t>
    </r>
    <r>
      <rPr>
        <sz val="11"/>
        <color theme="1"/>
        <rFont val="Calibri Light"/>
        <family val="2"/>
      </rPr>
      <t xml:space="preserve"> High new on treatment volume change in volume, year over year </t>
    </r>
    <r>
      <rPr>
        <sz val="11"/>
        <color theme="1" tint="0.499984740745262"/>
        <rFont val="Calibri Light"/>
        <family val="2"/>
      </rPr>
      <t>[relative to all sites]</t>
    </r>
  </si>
  <si>
    <r>
      <rPr>
        <sz val="11"/>
        <color theme="1" tint="0.499984740745262"/>
        <rFont val="Calibri Light"/>
        <family val="2"/>
      </rPr>
      <t>INIT.3 -</t>
    </r>
    <r>
      <rPr>
        <sz val="11"/>
        <color theme="1"/>
        <rFont val="Calibri Light"/>
        <family val="2"/>
      </rPr>
      <t xml:space="preserve"> High new on treatment volume percent change in volume, year over year</t>
    </r>
    <r>
      <rPr>
        <sz val="11"/>
        <color theme="1" tint="0.499984740745262"/>
        <rFont val="Calibri Light"/>
        <family val="2"/>
      </rPr>
      <t xml:space="preserve"> [relative to all sites]</t>
    </r>
  </si>
  <si>
    <r>
      <rPr>
        <sz val="11"/>
        <color theme="1" tint="0.499984740745262"/>
        <rFont val="Calibri Light"/>
        <family val="2"/>
      </rPr>
      <t xml:space="preserve">INIT.5 - </t>
    </r>
    <r>
      <rPr>
        <sz val="11"/>
        <color theme="1"/>
        <rFont val="Calibri Light"/>
        <family val="2"/>
      </rPr>
      <t xml:space="preserve">High net new on treatment volume percent change in volume, year over year </t>
    </r>
    <r>
      <rPr>
        <sz val="11"/>
        <color theme="1" tint="0.499984740745262"/>
        <rFont val="Calibri Light"/>
        <family val="2"/>
      </rPr>
      <t>[relative to all sites]</t>
    </r>
  </si>
  <si>
    <r>
      <rPr>
        <sz val="11"/>
        <color theme="1" tint="0.499984740745262"/>
        <rFont val="Calibri Light"/>
        <family val="2"/>
      </rPr>
      <t xml:space="preserve">INIT.6 - </t>
    </r>
    <r>
      <rPr>
        <sz val="11"/>
        <color theme="1"/>
        <rFont val="Calibri Light"/>
        <family val="2"/>
      </rPr>
      <t xml:space="preserve">High net new on treatment volume change in volume, year over year </t>
    </r>
    <r>
      <rPr>
        <sz val="11"/>
        <color theme="1" tint="0.499984740745262"/>
        <rFont val="Calibri Light"/>
        <family val="2"/>
      </rPr>
      <t>[relative to all sites]</t>
    </r>
  </si>
  <si>
    <t>opunit</t>
  </si>
  <si>
    <t>Template</t>
  </si>
  <si>
    <t>SITE DROPDOWN LIST</t>
  </si>
  <si>
    <r>
      <t>PRFM.5 -</t>
    </r>
    <r>
      <rPr>
        <sz val="11"/>
        <color theme="1"/>
        <rFont val="Calibri Light"/>
        <family val="2"/>
      </rPr>
      <t xml:space="preserve"> High new on treatment target volume against achievement to date</t>
    </r>
    <r>
      <rPr>
        <sz val="11"/>
        <color theme="1" tint="0.499984740745262"/>
        <rFont val="Calibri Light"/>
        <family val="2"/>
      </rPr>
      <t xml:space="preserve"> [relative to all sites]</t>
    </r>
  </si>
  <si>
    <r>
      <t xml:space="preserve">PRFM.5 - </t>
    </r>
    <r>
      <rPr>
        <sz val="11"/>
        <color theme="1"/>
        <rFont val="Calibri Light"/>
        <family val="2"/>
      </rPr>
      <t>High new on treatment target volume against achievement to date</t>
    </r>
    <r>
      <rPr>
        <sz val="11"/>
        <color theme="1" tint="0.499984740745262"/>
        <rFont val="Calibri Light"/>
        <family val="2"/>
      </rPr>
      <t xml:space="preserve"> [relative to all sites]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</si>
</sst>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numFmt numFmtId="165" formatCode="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theme="1"/>
      <name val="Calibri Light"/>
      <family val="2"/>
    </font>
    <font>
      <b/>
      <sz val="16"/>
      <color theme="1"/>
      <name val="Calibri"/>
      <family val="2"/>
      <scheme val="minor"/>
    </font>
    <font>
      <sz val="10"/>
      <color theme="1"/>
      <name val="Calibri Light"/>
      <family val="2"/>
    </font>
    <font>
      <sz val="12"/>
      <color theme="1"/>
      <name val="Calibri Light"/>
      <family val="2"/>
    </font>
    <font>
      <sz val="12"/>
      <color theme="1"/>
      <name val="Calibri"/>
      <family val="2"/>
      <scheme val="minor"/>
    </font>
    <font>
      <b/>
      <sz val="12"/>
      <color theme="1"/>
      <name val="Calibri"/>
      <family val="2"/>
      <scheme val="minor"/>
    </font>
    <font>
      <sz val="10"/>
      <color theme="1"/>
      <name val="Calibri Light"/>
    </font>
    <font>
      <sz val="11"/>
      <color theme="1" tint="0.499984740745262"/>
      <name val="Calibri Light"/>
      <family val="2"/>
    </font>
    <font>
      <b/>
      <sz val="16"/>
      <color theme="7" tint="0.39997558519241921"/>
      <name val="Calibri"/>
      <family val="2"/>
      <scheme val="minor"/>
    </font>
    <font>
      <b/>
      <sz val="10"/>
      <color theme="8"/>
      <name val="Calibri"/>
      <family val="2"/>
      <scheme val="minor"/>
    </font>
    <font>
      <b/>
      <sz val="16"/>
      <color theme="4"/>
      <name val="Calibri"/>
      <family val="2"/>
      <scheme val="minor"/>
    </font>
    <font>
      <b/>
      <sz val="14"/>
      <color theme="4"/>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tint="0.3499862666707357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
    <xf numFmtId="0" fontId="0" fillId="0" borderId="0" xfId="0"/>
    <xf numFmtId="0" fontId="0" fillId="0" borderId="0" xfId="0" applyNumberFormat="1"/>
    <xf numFmtId="0" fontId="19" fillId="0" borderId="0" xfId="0" applyFont="1"/>
    <xf numFmtId="0" fontId="0" fillId="0" borderId="0" xfId="0" applyProtection="1">
      <protection hidden="1"/>
    </xf>
    <xf numFmtId="164" fontId="0" fillId="0" borderId="0" xfId="0" applyNumberFormat="1" applyProtection="1">
      <protection hidden="1"/>
    </xf>
    <xf numFmtId="0" fontId="19" fillId="0" borderId="0" xfId="0" applyFont="1" applyProtection="1">
      <protection hidden="1"/>
    </xf>
    <xf numFmtId="0" fontId="19" fillId="0" borderId="0" xfId="0" applyNumberFormat="1" applyFont="1" applyProtection="1">
      <protection hidden="1"/>
    </xf>
    <xf numFmtId="164" fontId="19" fillId="0" borderId="0" xfId="0" applyNumberFormat="1" applyFont="1" applyProtection="1">
      <protection hidden="1"/>
    </xf>
    <xf numFmtId="0" fontId="21" fillId="0" borderId="0" xfId="0" applyFont="1" applyProtection="1">
      <protection hidden="1"/>
    </xf>
    <xf numFmtId="0" fontId="0" fillId="0" borderId="10" xfId="0" applyBorder="1" applyProtection="1">
      <protection hidden="1"/>
    </xf>
    <xf numFmtId="0" fontId="19" fillId="0" borderId="0" xfId="0" applyNumberFormat="1" applyFont="1" applyAlignment="1" applyProtection="1">
      <alignment horizontal="left"/>
      <protection hidden="1"/>
    </xf>
    <xf numFmtId="0" fontId="21" fillId="0" borderId="0" xfId="0" applyNumberFormat="1" applyFont="1" applyProtection="1">
      <protection hidden="1"/>
    </xf>
    <xf numFmtId="164" fontId="21" fillId="0" borderId="0" xfId="0" applyNumberFormat="1" applyFont="1" applyProtection="1">
      <protection hidden="1"/>
    </xf>
    <xf numFmtId="165" fontId="23" fillId="0" borderId="0" xfId="0" applyNumberFormat="1" applyFont="1"/>
    <xf numFmtId="0" fontId="0" fillId="0" borderId="0" xfId="0" applyBorder="1" applyAlignment="1">
      <alignment horizontal="right"/>
    </xf>
    <xf numFmtId="0" fontId="19" fillId="0" borderId="10" xfId="0" applyFont="1" applyBorder="1" applyAlignment="1">
      <alignment horizontal="right"/>
    </xf>
    <xf numFmtId="165" fontId="22" fillId="0" borderId="0" xfId="0" applyNumberFormat="1" applyFont="1" applyAlignment="1">
      <alignment horizontal="right" indent="1"/>
    </xf>
    <xf numFmtId="165" fontId="24" fillId="0" borderId="0" xfId="0" applyNumberFormat="1" applyFont="1" applyAlignment="1">
      <alignment horizontal="right" indent="1"/>
    </xf>
    <xf numFmtId="165" fontId="22" fillId="0" borderId="0" xfId="0" applyNumberFormat="1" applyFont="1" applyBorder="1" applyAlignment="1">
      <alignment horizontal="right" indent="1"/>
    </xf>
    <xf numFmtId="165" fontId="22" fillId="0" borderId="10" xfId="0" applyNumberFormat="1" applyFont="1" applyBorder="1" applyAlignment="1">
      <alignment horizontal="right" indent="1"/>
    </xf>
    <xf numFmtId="165" fontId="24" fillId="0" borderId="10" xfId="0" applyNumberFormat="1" applyFont="1" applyBorder="1" applyAlignment="1">
      <alignment horizontal="right" indent="1"/>
    </xf>
    <xf numFmtId="0" fontId="25" fillId="0" borderId="0" xfId="0" applyFont="1" applyProtection="1">
      <protection hidden="1"/>
    </xf>
    <xf numFmtId="0" fontId="0" fillId="0" borderId="0" xfId="0" applyNumberFormat="1" applyProtection="1">
      <protection hidden="1"/>
    </xf>
    <xf numFmtId="0" fontId="18" fillId="0" borderId="10" xfId="0" applyNumberFormat="1" applyFont="1" applyBorder="1" applyProtection="1">
      <protection hidden="1"/>
    </xf>
    <xf numFmtId="0" fontId="0" fillId="0" borderId="10" xfId="0" applyNumberFormat="1" applyBorder="1" applyProtection="1">
      <protection hidden="1"/>
    </xf>
    <xf numFmtId="0" fontId="19" fillId="0" borderId="10" xfId="0" applyNumberFormat="1" applyFont="1" applyBorder="1" applyProtection="1">
      <protection hidden="1"/>
    </xf>
    <xf numFmtId="0" fontId="19" fillId="0" borderId="0" xfId="0" applyNumberFormat="1" applyFont="1"/>
    <xf numFmtId="0" fontId="27" fillId="0" borderId="0" xfId="0" applyFont="1" applyProtection="1">
      <protection hidden="1"/>
    </xf>
    <xf numFmtId="0" fontId="27" fillId="0" borderId="0" xfId="0" applyNumberFormat="1" applyFont="1" applyProtection="1">
      <protection hidden="1"/>
    </xf>
    <xf numFmtId="0" fontId="27" fillId="0" borderId="0" xfId="0" applyFont="1" applyAlignment="1" applyProtection="1">
      <alignment horizontal="right"/>
      <protection hidden="1"/>
    </xf>
    <xf numFmtId="0" fontId="28" fillId="0" borderId="0" xfId="0" applyFont="1"/>
    <xf numFmtId="0" fontId="26" fillId="0" borderId="0" xfId="0" applyNumberFormat="1" applyFont="1" applyProtection="1">
      <protection hidden="1"/>
    </xf>
    <xf numFmtId="0" fontId="29" fillId="0" borderId="0" xfId="0" applyFont="1" applyProtection="1">
      <protection hidden="1"/>
    </xf>
    <xf numFmtId="0" fontId="29" fillId="0" borderId="0" xfId="0" applyNumberFormat="1" applyFont="1" applyProtection="1">
      <protection hidden="1"/>
    </xf>
    <xf numFmtId="0" fontId="30" fillId="0" borderId="10" xfId="0" applyFont="1" applyBorder="1" applyProtection="1">
      <protection hidden="1"/>
    </xf>
    <xf numFmtId="0" fontId="30" fillId="0" borderId="0" xfId="0" applyFont="1" applyProtection="1">
      <protection hidden="1"/>
    </xf>
    <xf numFmtId="0" fontId="20" fillId="0" borderId="0" xfId="0" applyFont="1" applyAlignment="1" applyProtection="1">
      <alignment horizontal="left"/>
      <protection hidden="1"/>
    </xf>
    <xf numFmtId="0" fontId="19" fillId="0" borderId="0" xfId="0" applyFont="1" applyBorder="1" applyAlignment="1">
      <alignment horizontal="right" wrapText="1"/>
    </xf>
    <xf numFmtId="0" fontId="19" fillId="0" borderId="10" xfId="0" applyFont="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0" formatCode="General"/>
    </dxf>
    <dxf>
      <numFmt numFmtId="0" formatCode="General"/>
    </dxf>
    <dxf>
      <numFmt numFmtId="0" formatCode="General"/>
    </dxf>
    <dxf>
      <font>
        <color theme="0"/>
      </font>
    </dxf>
    <dxf>
      <font>
        <color theme="1" tint="0.499984740745262"/>
      </font>
    </dxf>
    <dxf>
      <font>
        <strike val="0"/>
        <outline val="0"/>
        <shadow val="0"/>
        <u val="none"/>
        <vertAlign val="baseline"/>
        <sz val="11"/>
        <color theme="1"/>
        <name val="Calibri Light"/>
        <scheme val="none"/>
      </font>
      <numFmt numFmtId="0" formatCode="General"/>
    </dxf>
    <dxf>
      <font>
        <b val="0"/>
        <i val="0"/>
        <strike val="0"/>
        <condense val="0"/>
        <extend val="0"/>
        <outline val="0"/>
        <shadow val="0"/>
        <u val="none"/>
        <vertAlign val="baseline"/>
        <sz val="11"/>
        <color theme="1"/>
        <name val="Calibri Light"/>
        <scheme val="none"/>
      </font>
      <numFmt numFmtId="0" formatCode="General"/>
    </dxf>
    <dxf>
      <font>
        <b val="0"/>
        <i val="0"/>
        <strike val="0"/>
        <condense val="0"/>
        <extend val="0"/>
        <outline val="0"/>
        <shadow val="0"/>
        <u val="none"/>
        <vertAlign val="baseline"/>
        <sz val="11"/>
        <color theme="1"/>
        <name val="Calibri Light"/>
        <scheme val="none"/>
      </font>
      <numFmt numFmtId="0" formatCode="General"/>
      <alignment horizontal="left" vertical="bottom" textRotation="0" wrapText="0" indent="0" justifyLastLine="0" shrinkToFit="0" readingOrder="0"/>
      <protection locked="1" hidden="1"/>
    </dxf>
    <dxf>
      <font>
        <b val="0"/>
        <i val="0"/>
        <strike val="0"/>
        <condense val="0"/>
        <extend val="0"/>
        <outline val="0"/>
        <shadow val="0"/>
        <u val="none"/>
        <vertAlign val="baseline"/>
        <sz val="11"/>
        <color theme="1"/>
        <name val="Calibri Light"/>
        <scheme val="none"/>
      </font>
      <numFmt numFmtId="0" formatCode="General"/>
      <protection locked="1" hidden="1"/>
    </dxf>
    <dxf>
      <font>
        <b val="0"/>
        <i val="0"/>
        <strike val="0"/>
        <condense val="0"/>
        <extend val="0"/>
        <outline val="0"/>
        <shadow val="0"/>
        <u val="none"/>
        <vertAlign val="baseline"/>
        <sz val="11"/>
        <color theme="1"/>
        <name val="Calibri Light"/>
        <scheme val="none"/>
      </font>
      <numFmt numFmtId="0" formatCode="General"/>
      <protection locked="1" hidden="1"/>
    </dxf>
    <dxf>
      <font>
        <b val="0"/>
        <i val="0"/>
        <strike val="0"/>
        <condense val="0"/>
        <extend val="0"/>
        <outline val="0"/>
        <shadow val="0"/>
        <u val="none"/>
        <vertAlign val="baseline"/>
        <sz val="11"/>
        <color theme="1"/>
        <name val="Calibri Light"/>
        <scheme val="none"/>
      </font>
      <numFmt numFmtId="0" formatCode="General"/>
      <protection locked="1" hidden="1"/>
    </dxf>
    <dxf>
      <font>
        <b val="0"/>
        <i val="0"/>
        <strike val="0"/>
        <condense val="0"/>
        <extend val="0"/>
        <outline val="0"/>
        <shadow val="0"/>
        <u val="none"/>
        <vertAlign val="baseline"/>
        <sz val="11"/>
        <color theme="1"/>
        <name val="Calibri Light"/>
        <scheme val="none"/>
      </font>
      <numFmt numFmtId="0" formatCode="General"/>
      <protection locked="1" hidden="1"/>
    </dxf>
    <dxf>
      <font>
        <b val="0"/>
        <i val="0"/>
        <strike val="0"/>
        <condense val="0"/>
        <extend val="0"/>
        <outline val="0"/>
        <shadow val="0"/>
        <u val="none"/>
        <vertAlign val="baseline"/>
        <sz val="10"/>
        <color theme="1"/>
        <name val="Calibri Light"/>
        <scheme val="none"/>
      </font>
      <numFmt numFmtId="164" formatCode=";;;"/>
      <protection locked="1" hidden="1"/>
    </dxf>
    <dxf>
      <font>
        <b val="0"/>
        <i val="0"/>
        <strike val="0"/>
        <condense val="0"/>
        <extend val="0"/>
        <outline val="0"/>
        <shadow val="0"/>
        <u val="none"/>
        <vertAlign val="baseline"/>
        <sz val="10"/>
        <color theme="1"/>
        <name val="Calibri Light"/>
        <scheme val="none"/>
      </font>
      <protection locked="1" hidden="1"/>
    </dxf>
    <dxf>
      <font>
        <color theme="0"/>
      </font>
    </dxf>
    <dxf>
      <font>
        <color theme="0"/>
      </font>
    </dxf>
    <dxf>
      <font>
        <color theme="1" tint="0.499984740745262"/>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11</xdr:col>
      <xdr:colOff>330063</xdr:colOff>
      <xdr:row>44</xdr:row>
      <xdr:rowOff>113471</xdr:rowOff>
    </xdr:from>
    <xdr:to>
      <xdr:col>12</xdr:col>
      <xdr:colOff>406263</xdr:colOff>
      <xdr:row>46</xdr:row>
      <xdr:rowOff>27746</xdr:rowOff>
    </xdr:to>
    <xdr:sp macro="" textlink="">
      <xdr:nvSpPr>
        <xdr:cNvPr id="8" name="TextBox 7"/>
        <xdr:cNvSpPr txBox="1"/>
      </xdr:nvSpPr>
      <xdr:spPr>
        <a:xfrm>
          <a:off x="6674541" y="8462341"/>
          <a:ext cx="689113"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lumMod val="65000"/>
                  <a:lumOff val="35000"/>
                </a:schemeClr>
              </a:solidFill>
            </a:rPr>
            <a:t>Figure 2</a:t>
          </a:r>
        </a:p>
      </xdr:txBody>
    </xdr:sp>
    <xdr:clientData/>
  </xdr:twoCellAnchor>
  <xdr:twoCellAnchor>
    <xdr:from>
      <xdr:col>11</xdr:col>
      <xdr:colOff>301488</xdr:colOff>
      <xdr:row>25</xdr:row>
      <xdr:rowOff>132521</xdr:rowOff>
    </xdr:from>
    <xdr:to>
      <xdr:col>12</xdr:col>
      <xdr:colOff>377688</xdr:colOff>
      <xdr:row>27</xdr:row>
      <xdr:rowOff>46796</xdr:rowOff>
    </xdr:to>
    <xdr:sp macro="" textlink="">
      <xdr:nvSpPr>
        <xdr:cNvPr id="7" name="TextBox 6"/>
        <xdr:cNvSpPr txBox="1"/>
      </xdr:nvSpPr>
      <xdr:spPr>
        <a:xfrm>
          <a:off x="6645966" y="4861891"/>
          <a:ext cx="689113"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lumMod val="65000"/>
                  <a:lumOff val="35000"/>
                </a:schemeClr>
              </a:solidFill>
            </a:rPr>
            <a:t>Figure 1</a:t>
          </a:r>
        </a:p>
      </xdr:txBody>
    </xdr:sp>
    <xdr:clientData/>
  </xdr:twoCellAnchor>
  <xdr:twoCellAnchor>
    <xdr:from>
      <xdr:col>1</xdr:col>
      <xdr:colOff>3727</xdr:colOff>
      <xdr:row>2</xdr:row>
      <xdr:rowOff>142873</xdr:rowOff>
    </xdr:from>
    <xdr:to>
      <xdr:col>11</xdr:col>
      <xdr:colOff>247650</xdr:colOff>
      <xdr:row>71</xdr:row>
      <xdr:rowOff>132521</xdr:rowOff>
    </xdr:to>
    <xdr:sp macro="" textlink="">
      <xdr:nvSpPr>
        <xdr:cNvPr id="4" name="TextBox 3"/>
        <xdr:cNvSpPr txBox="1"/>
      </xdr:nvSpPr>
      <xdr:spPr>
        <a:xfrm>
          <a:off x="219075" y="490743"/>
          <a:ext cx="6373053" cy="131341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GUIDANCE</a:t>
          </a:r>
        </a:p>
        <a:p>
          <a:endParaRPr lang="en-US" sz="1100" b="0">
            <a:latin typeface="Calibri Light" panose="020F0302020204030204" pitchFamily="34" charset="0"/>
          </a:endParaRPr>
        </a:p>
        <a:p>
          <a:r>
            <a:rPr lang="en-US" sz="1100" b="0">
              <a:latin typeface="Calibri Light" panose="020F0302020204030204" pitchFamily="34" charset="0"/>
            </a:rPr>
            <a:t>The purpose</a:t>
          </a:r>
          <a:r>
            <a:rPr lang="en-US" sz="1100" b="0" baseline="0">
              <a:latin typeface="Calibri Light" panose="020F0302020204030204" pitchFamily="34" charset="0"/>
            </a:rPr>
            <a:t> of this tool is to more easily allow country teams to select sites based on a limited set of MER related metrics. </a:t>
          </a:r>
        </a:p>
        <a:p>
          <a:endParaRPr lang="en-US" sz="1100" b="0" baseline="0">
            <a:latin typeface="Calibri Light" panose="020F0302020204030204" pitchFamily="34" charset="0"/>
          </a:endParaRPr>
        </a:p>
        <a:p>
          <a:r>
            <a:rPr lang="en-US" sz="1100" b="0" baseline="0">
              <a:latin typeface="Calibri Light" panose="020F0302020204030204" pitchFamily="34" charset="0"/>
            </a:rPr>
            <a:t>The tool has been made easy to use. The tool is populated with a country's set of sites and communities. Country teams should review the metrics in the Selection tab and determine which metrics they want to look at. To exclude looking at a metric, select "Exclude" from the dropdown box to the right of the metric under the header "Include?".  A site will be given a score of between 0 and 2 based for each included metric based on that sites' value compared to the  rest  in the operating unit or priority SNU. You can weight a metric more heavily by selecting "Include - Important" which will double the score for that metric. </a:t>
          </a:r>
        </a:p>
        <a:p>
          <a:endParaRPr lang="en-US" sz="1100" b="0" baseline="0">
            <a:latin typeface="Calibri Light" panose="020F0302020204030204" pitchFamily="34" charset="0"/>
          </a:endParaRPr>
        </a:p>
        <a:p>
          <a:r>
            <a:rPr lang="en-US" sz="1100" b="0" baseline="0">
              <a:latin typeface="Calibri Light" panose="020F0302020204030204" pitchFamily="34" charset="0"/>
            </a:rPr>
            <a:t>Each site/community will receive a total score based on the sum of all the included metrics and then be ranked according to their score (currently tied scored are just ordered alphabetically). </a:t>
          </a:r>
        </a:p>
        <a:p>
          <a:endParaRPr lang="en-US" sz="1100" b="0" baseline="0">
            <a:latin typeface="Calibri Light" panose="020F0302020204030204" pitchFamily="34" charset="0"/>
          </a:endParaRPr>
        </a:p>
        <a:p>
          <a:r>
            <a:rPr lang="en-US" sz="1100" b="0" baseline="0">
              <a:latin typeface="Calibri Light" panose="020F0302020204030204" pitchFamily="34" charset="0"/>
            </a:rPr>
            <a:t>With the metrics chosen, you can navigate over to the Sites tab, which contains the orderd list of communities and sites based on their scores. You can filter this list using the filter buttons above each column.</a:t>
          </a:r>
        </a:p>
        <a:p>
          <a:endParaRPr lang="en-US" sz="1100" b="0" baseline="0">
            <a:latin typeface="Calibri Light" panose="020F0302020204030204" pitchFamily="34" charset="0"/>
          </a:endParaRPr>
        </a:p>
        <a:p>
          <a:r>
            <a:rPr lang="en-US" sz="1100" b="0" baseline="0">
              <a:latin typeface="Calibri Light" panose="020F0302020204030204" pitchFamily="34" charset="0"/>
            </a:rPr>
            <a:t>To further inspect a given site/community, go to teh Site Score tab. There, you can adjust the dropdown, chaning it to the site or community you're interested in. You will then see both the score and weighted score for each metric for that site. </a:t>
          </a:r>
        </a:p>
        <a:p>
          <a:endParaRPr lang="en-US" sz="1100" b="0">
            <a:latin typeface="Calibri Light" panose="020F0302020204030204" pitchFamily="34" charset="0"/>
          </a:endParaRPr>
        </a:p>
        <a:p>
          <a:endParaRPr lang="en-US" sz="1100" b="0">
            <a:latin typeface="Calibri Light" panose="020F0302020204030204" pitchFamily="34" charset="0"/>
          </a:endParaRPr>
        </a:p>
        <a:p>
          <a:r>
            <a:rPr lang="en-US" sz="1100" b="1"/>
            <a:t>SCORING</a:t>
          </a:r>
          <a:r>
            <a:rPr lang="en-US" sz="1100" b="1" baseline="0"/>
            <a:t> OVERVIEW</a:t>
          </a:r>
        </a:p>
        <a:p>
          <a:endParaRPr lang="en-US" sz="1100" baseline="0"/>
        </a:p>
        <a:p>
          <a:r>
            <a:rPr lang="en-US" sz="1100">
              <a:solidFill>
                <a:schemeClr val="dk1"/>
              </a:solidFill>
              <a:effectLst/>
              <a:latin typeface="Calibri Light" panose="020F0302020204030204" pitchFamily="34" charset="0"/>
              <a:ea typeface="+mn-ea"/>
              <a:cs typeface="+mn-cs"/>
            </a:rPr>
            <a:t>In this SIMS site selection tool, we have pursued a non-standard route towards ranking sites. First, we have created a number of custom metrics based on MER indicators to try to identify sites or communities that are in potential need of site visits. For example, rather than just looking at volume of treatment, we are focusing on how a site/community compares to the priority SNU median over the past three quarters. </a:t>
          </a: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The second way in which we approached differs from the norm is in our scoring. Since we are often combining multiple measures to create a metric (e.g. target achievement and volume), we created an index score ranging from 0 to 2 based on how that site or community fairs compared to others in the country or priority SNU. The tool will sum up the scores of only those metrics you choose to use in your site selection process, weighting any metric you chose as “important”, scoring it twice as much as it’s originally scored value.</a:t>
          </a: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Let’s walk through how these metrics are scored. The metrics under case identification, linkage, and initiation on treatment all follow the same method of scoring. For these metrics, we take each site and rank its volume from low to high. Those sites/communities below the median site value receive a value of 0. Sites that have value that falls above the median value but below the 75</a:t>
          </a:r>
          <a:r>
            <a:rPr lang="en-US" sz="1100" baseline="30000">
              <a:solidFill>
                <a:schemeClr val="dk1"/>
              </a:solidFill>
              <a:effectLst/>
              <a:latin typeface="Calibri Light" panose="020F0302020204030204" pitchFamily="34" charset="0"/>
              <a:ea typeface="+mn-ea"/>
              <a:cs typeface="+mn-cs"/>
            </a:rPr>
            <a:t>th</a:t>
          </a:r>
          <a:r>
            <a:rPr lang="en-US" sz="1100">
              <a:solidFill>
                <a:schemeClr val="dk1"/>
              </a:solidFill>
              <a:effectLst/>
              <a:latin typeface="Calibri Light" panose="020F0302020204030204" pitchFamily="34" charset="0"/>
              <a:ea typeface="+mn-ea"/>
              <a:cs typeface="+mn-cs"/>
            </a:rPr>
            <a:t> percentile site are given a score of 1. The sites with the highest values (above the 75</a:t>
          </a:r>
          <a:r>
            <a:rPr lang="en-US" sz="1100" baseline="30000">
              <a:solidFill>
                <a:schemeClr val="dk1"/>
              </a:solidFill>
              <a:effectLst/>
              <a:latin typeface="Calibri Light" panose="020F0302020204030204" pitchFamily="34" charset="0"/>
              <a:ea typeface="+mn-ea"/>
              <a:cs typeface="+mn-cs"/>
            </a:rPr>
            <a:t>th</a:t>
          </a:r>
          <a:r>
            <a:rPr lang="en-US" sz="1100">
              <a:solidFill>
                <a:schemeClr val="dk1"/>
              </a:solidFill>
              <a:effectLst/>
              <a:latin typeface="Calibri Light" panose="020F0302020204030204" pitchFamily="34" charset="0"/>
              <a:ea typeface="+mn-ea"/>
              <a:cs typeface="+mn-cs"/>
            </a:rPr>
            <a:t> percentile) receive a score of 2. For performance indicators, we combine two values – target volume and percent achievement – on a scatter plot and divide into quadrants. Any site/community with high target volume, but low achievement would receive a score of 2; any sites with low achievement (and low volume) receive a score of 1; and finally, any sites with high achievement (above the target value for that quarter) receive a score of 0.</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Example</a:t>
          </a:r>
        </a:p>
        <a:p>
          <a:r>
            <a:rPr lang="en-US" sz="1100">
              <a:solidFill>
                <a:schemeClr val="dk1"/>
              </a:solidFill>
              <a:effectLst/>
              <a:latin typeface="Calibri Light" panose="020F0302020204030204" pitchFamily="34" charset="0"/>
              <a:ea typeface="+mn-ea"/>
              <a:cs typeface="+mn-cs"/>
            </a:rPr>
            <a:t>There are 100 communities and sites in the Westeros operating unit. Looking at testing volume compared to the operating unit (CI.1), we will lay out all the sites based on their positive testing volume from low to high, 36 positive tests to 300. Comparing these sites, we can measure a median value of 124 positives at the 50</a:t>
          </a:r>
          <a:r>
            <a:rPr lang="en-US" sz="1100" baseline="30000">
              <a:solidFill>
                <a:schemeClr val="dk1"/>
              </a:solidFill>
              <a:effectLst/>
              <a:latin typeface="Calibri Light" panose="020F0302020204030204" pitchFamily="34" charset="0"/>
              <a:ea typeface="+mn-ea"/>
              <a:cs typeface="+mn-cs"/>
            </a:rPr>
            <a:t>th</a:t>
          </a:r>
          <a:r>
            <a:rPr lang="en-US" sz="1100">
              <a:solidFill>
                <a:schemeClr val="dk1"/>
              </a:solidFill>
              <a:effectLst/>
              <a:latin typeface="Calibri Light" panose="020F0302020204030204" pitchFamily="34" charset="0"/>
              <a:ea typeface="+mn-ea"/>
              <a:cs typeface="+mn-cs"/>
            </a:rPr>
            <a:t> site and 174 positive tests at the 75</a:t>
          </a:r>
          <a:r>
            <a:rPr lang="en-US" sz="1100" baseline="30000">
              <a:solidFill>
                <a:schemeClr val="dk1"/>
              </a:solidFill>
              <a:effectLst/>
              <a:latin typeface="Calibri Light" panose="020F0302020204030204" pitchFamily="34" charset="0"/>
              <a:ea typeface="+mn-ea"/>
              <a:cs typeface="+mn-cs"/>
            </a:rPr>
            <a:t>th</a:t>
          </a:r>
          <a:r>
            <a:rPr lang="en-US" sz="1100">
              <a:solidFill>
                <a:schemeClr val="dk1"/>
              </a:solidFill>
              <a:effectLst/>
              <a:latin typeface="Calibri Light" panose="020F0302020204030204" pitchFamily="34" charset="0"/>
              <a:ea typeface="+mn-ea"/>
              <a:cs typeface="+mn-cs"/>
            </a:rPr>
            <a:t> site</a:t>
          </a:r>
          <a:r>
            <a:rPr lang="en-US" sz="1100" baseline="0">
              <a:solidFill>
                <a:schemeClr val="dk1"/>
              </a:solidFill>
              <a:effectLst/>
              <a:latin typeface="Calibri Light" panose="020F0302020204030204" pitchFamily="34" charset="0"/>
              <a:ea typeface="+mn-ea"/>
              <a:cs typeface="+mn-cs"/>
            </a:rPr>
            <a:t> </a:t>
          </a:r>
          <a:r>
            <a:rPr lang="en-US" sz="1100">
              <a:solidFill>
                <a:schemeClr val="dk1"/>
              </a:solidFill>
              <a:effectLst/>
              <a:latin typeface="Calibri Light" panose="020F0302020204030204" pitchFamily="34" charset="0"/>
              <a:ea typeface="+mn-ea"/>
              <a:cs typeface="+mn-cs"/>
            </a:rPr>
            <a:t>(see Figure 1).</a:t>
          </a: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Naath community had 150 positive tests over the last three quarters (Q1: 40, Q2: 60, Q3: 50). Since the median value across all sites and communities in the Westeros was 124 tests, Naath community would fall between that and the 75</a:t>
          </a:r>
          <a:r>
            <a:rPr lang="en-US" sz="1100" baseline="30000">
              <a:solidFill>
                <a:schemeClr val="dk1"/>
              </a:solidFill>
              <a:effectLst/>
              <a:latin typeface="Calibri Light" panose="020F0302020204030204" pitchFamily="34" charset="0"/>
              <a:ea typeface="+mn-ea"/>
              <a:cs typeface="+mn-cs"/>
            </a:rPr>
            <a:t>th</a:t>
          </a:r>
          <a:r>
            <a:rPr lang="en-US" sz="1100">
              <a:solidFill>
                <a:schemeClr val="dk1"/>
              </a:solidFill>
              <a:effectLst/>
              <a:latin typeface="Calibri Light" panose="020F0302020204030204" pitchFamily="34" charset="0"/>
              <a:ea typeface="+mn-ea"/>
              <a:cs typeface="+mn-cs"/>
            </a:rPr>
            <a:t> percentile, 174 positive tests. As a result, we would give Naath a score of 1 for that metric.</a:t>
          </a: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In addition to looking at positive testing volume, we also decided to look at OVC served targets (PRFM.4). Naath community had a target of serving 361 and achievement of 27% through 3 quarters so far this year. Naath’s volume and achievement place it in the high volume and low achievement quadrant, giving it a score of 2</a:t>
          </a:r>
          <a:r>
            <a:rPr lang="en-US" sz="1100" baseline="0">
              <a:solidFill>
                <a:schemeClr val="dk1"/>
              </a:solidFill>
              <a:effectLst/>
              <a:latin typeface="Calibri Light" panose="020F0302020204030204" pitchFamily="34" charset="0"/>
              <a:ea typeface="+mn-ea"/>
              <a:cs typeface="+mn-cs"/>
            </a:rPr>
            <a:t> (see Figure 2).</a:t>
          </a:r>
          <a:endParaRPr lang="en-US" sz="1100">
            <a:solidFill>
              <a:schemeClr val="dk1"/>
            </a:solidFill>
            <a:effectLst/>
            <a:latin typeface="Calibri Light" panose="020F0302020204030204" pitchFamily="34" charset="0"/>
            <a:ea typeface="+mn-ea"/>
            <a:cs typeface="+mn-cs"/>
          </a:endParaRP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If those were the only two metrics we chose to look at and we indicated that OVC was an important metric (giving it a weight of twice as great as the original score) Naath community would have a score of 5 - 1 for C1.1 and 4 (2 score * 2 weight) for PRFM.4. Naath would then be ranked against all the other sites/communities in Westeros for these two metrics.</a:t>
          </a:r>
        </a:p>
        <a:p>
          <a:endParaRPr lang="en-US" sz="1100">
            <a:solidFill>
              <a:schemeClr val="dk1"/>
            </a:solidFill>
            <a:effectLst/>
            <a:latin typeface="Calibri Light" panose="020F0302020204030204" pitchFamily="34" charset="0"/>
            <a:ea typeface="+mn-ea"/>
            <a:cs typeface="+mn-cs"/>
          </a:endParaRPr>
        </a:p>
        <a:p>
          <a:r>
            <a:rPr lang="en-US" sz="1100" b="1">
              <a:solidFill>
                <a:schemeClr val="dk1"/>
              </a:solidFill>
              <a:effectLst/>
              <a:latin typeface="+mn-lt"/>
              <a:ea typeface="+mn-ea"/>
              <a:cs typeface="+mn-cs"/>
            </a:rPr>
            <a:t>NOTES</a:t>
          </a:r>
        </a:p>
        <a:p>
          <a:endParaRPr lang="en-US" sz="1100">
            <a:solidFill>
              <a:schemeClr val="dk1"/>
            </a:solidFill>
            <a:effectLst/>
            <a:latin typeface="Calibri Light" panose="020F0302020204030204" pitchFamily="34" charset="0"/>
            <a:ea typeface="+mn-ea"/>
            <a:cs typeface="+mn-cs"/>
          </a:endParaRPr>
        </a:p>
        <a:p>
          <a:r>
            <a:rPr lang="en-US" sz="1100">
              <a:solidFill>
                <a:schemeClr val="dk1"/>
              </a:solidFill>
              <a:effectLst/>
              <a:latin typeface="Calibri Light" panose="020F0302020204030204" pitchFamily="34" charset="0"/>
              <a:ea typeface="+mn-ea"/>
              <a:cs typeface="+mn-cs"/>
            </a:rPr>
            <a:t>This</a:t>
          </a:r>
          <a:r>
            <a:rPr lang="en-US" sz="1100" baseline="0">
              <a:solidFill>
                <a:schemeClr val="dk1"/>
              </a:solidFill>
              <a:effectLst/>
              <a:latin typeface="Calibri Light" panose="020F0302020204030204" pitchFamily="34" charset="0"/>
              <a:ea typeface="+mn-ea"/>
              <a:cs typeface="+mn-cs"/>
            </a:rPr>
            <a:t> SIMS Site selection tool was populated with the site level MER Structured Dataset FY18Q4i. The code used to produce the calculations and underlying dataset can be found on GitHub (github.com/USAID-OHA-SI/sims_site_selection).</a:t>
          </a:r>
        </a:p>
        <a:p>
          <a:endParaRPr lang="en-US" sz="1100" b="0">
            <a:solidFill>
              <a:schemeClr val="dk1"/>
            </a:solidFill>
            <a:effectLst/>
            <a:latin typeface="Calibri Light" panose="020F0302020204030204" pitchFamily="34" charset="0"/>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Calibri Light" panose="020F0302020204030204" pitchFamily="34" charset="0"/>
              <a:ea typeface="+mn-ea"/>
              <a:cs typeface="+mn-cs"/>
            </a:rPr>
            <a:t>Any issues or suggestions can be reported to Shabeen Ally (xlk1@cdc.gov) or Aaron Chafetz (achafetz@usaid.gov). </a:t>
          </a:r>
          <a:endParaRPr lang="en-US" b="0">
            <a:effectLst/>
            <a:latin typeface="Calibri Light" panose="020F0302020204030204" pitchFamily="34" charset="0"/>
          </a:endParaRPr>
        </a:p>
        <a:p>
          <a:endParaRPr lang="en-US" sz="1100">
            <a:solidFill>
              <a:schemeClr val="dk1"/>
            </a:solidFill>
            <a:effectLst/>
            <a:latin typeface="Calibri Light" panose="020F0302020204030204" pitchFamily="34" charset="0"/>
            <a:ea typeface="+mn-ea"/>
            <a:cs typeface="+mn-cs"/>
          </a:endParaRPr>
        </a:p>
      </xdr:txBody>
    </xdr:sp>
    <xdr:clientData/>
  </xdr:twoCellAnchor>
  <xdr:twoCellAnchor editAs="oneCell">
    <xdr:from>
      <xdr:col>11</xdr:col>
      <xdr:colOff>282438</xdr:colOff>
      <xdr:row>26</xdr:row>
      <xdr:rowOff>181749</xdr:rowOff>
    </xdr:from>
    <xdr:to>
      <xdr:col>19</xdr:col>
      <xdr:colOff>526278</xdr:colOff>
      <xdr:row>42</xdr:row>
      <xdr:rowOff>155992</xdr:rowOff>
    </xdr:to>
    <xdr:pic>
      <xdr:nvPicPr>
        <xdr:cNvPr id="5" name="Picture 4"/>
        <xdr:cNvPicPr>
          <a:picLocks noChangeAspect="1"/>
        </xdr:cNvPicPr>
      </xdr:nvPicPr>
      <xdr:blipFill>
        <a:blip xmlns:r="http://schemas.openxmlformats.org/officeDocument/2006/relationships" r:embed="rId1"/>
        <a:stretch>
          <a:fillRect/>
        </a:stretch>
      </xdr:blipFill>
      <xdr:spPr>
        <a:xfrm>
          <a:off x="6626916" y="5101619"/>
          <a:ext cx="5147145" cy="3022243"/>
        </a:xfrm>
        <a:prstGeom prst="rect">
          <a:avLst/>
        </a:prstGeom>
      </xdr:spPr>
    </xdr:pic>
    <xdr:clientData/>
  </xdr:twoCellAnchor>
  <xdr:twoCellAnchor editAs="oneCell">
    <xdr:from>
      <xdr:col>11</xdr:col>
      <xdr:colOff>320538</xdr:colOff>
      <xdr:row>45</xdr:row>
      <xdr:rowOff>170621</xdr:rowOff>
    </xdr:from>
    <xdr:to>
      <xdr:col>19</xdr:col>
      <xdr:colOff>564378</xdr:colOff>
      <xdr:row>61</xdr:row>
      <xdr:rowOff>144245</xdr:rowOff>
    </xdr:to>
    <xdr:pic>
      <xdr:nvPicPr>
        <xdr:cNvPr id="6" name="Picture 5"/>
        <xdr:cNvPicPr>
          <a:picLocks noChangeAspect="1"/>
        </xdr:cNvPicPr>
      </xdr:nvPicPr>
      <xdr:blipFill>
        <a:blip xmlns:r="http://schemas.openxmlformats.org/officeDocument/2006/relationships" r:embed="rId2"/>
        <a:stretch>
          <a:fillRect/>
        </a:stretch>
      </xdr:blipFill>
      <xdr:spPr>
        <a:xfrm>
          <a:off x="6665016" y="8709991"/>
          <a:ext cx="5147145" cy="3021624"/>
        </a:xfrm>
        <a:prstGeom prst="rect">
          <a:avLst/>
        </a:prstGeom>
      </xdr:spPr>
    </xdr:pic>
    <xdr:clientData/>
  </xdr:twoCellAnchor>
  <xdr:twoCellAnchor editAs="oneCell">
    <xdr:from>
      <xdr:col>10</xdr:col>
      <xdr:colOff>45650</xdr:colOff>
      <xdr:row>1</xdr:row>
      <xdr:rowOff>241327</xdr:rowOff>
    </xdr:from>
    <xdr:to>
      <xdr:col>10</xdr:col>
      <xdr:colOff>522586</xdr:colOff>
      <xdr:row>2</xdr:row>
      <xdr:rowOff>180258</xdr:rowOff>
    </xdr:to>
    <xdr:pic>
      <xdr:nvPicPr>
        <xdr:cNvPr id="11" name="Picture 10"/>
        <xdr:cNvPicPr>
          <a:picLocks noChangeAspect="1"/>
        </xdr:cNvPicPr>
      </xdr:nvPicPr>
      <xdr:blipFill>
        <a:blip xmlns:r="http://schemas.openxmlformats.org/officeDocument/2006/relationships" r:embed="rId3"/>
        <a:stretch>
          <a:fillRect/>
        </a:stretch>
      </xdr:blipFill>
      <xdr:spPr>
        <a:xfrm>
          <a:off x="5777215" y="324153"/>
          <a:ext cx="476936" cy="203975"/>
        </a:xfrm>
        <a:prstGeom prst="rect">
          <a:avLst/>
        </a:prstGeom>
      </xdr:spPr>
    </xdr:pic>
    <xdr:clientData/>
  </xdr:twoCellAnchor>
  <xdr:twoCellAnchor editAs="oneCell">
    <xdr:from>
      <xdr:col>8</xdr:col>
      <xdr:colOff>414132</xdr:colOff>
      <xdr:row>0</xdr:row>
      <xdr:rowOff>0</xdr:rowOff>
    </xdr:from>
    <xdr:to>
      <xdr:col>10</xdr:col>
      <xdr:colOff>57980</xdr:colOff>
      <xdr:row>4</xdr:row>
      <xdr:rowOff>123410</xdr:rowOff>
    </xdr:to>
    <xdr:pic>
      <xdr:nvPicPr>
        <xdr:cNvPr id="12" name="Picture 1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919871" y="0"/>
          <a:ext cx="869674" cy="852280"/>
        </a:xfrm>
        <a:prstGeom prst="rect">
          <a:avLst/>
        </a:prstGeom>
      </xdr:spPr>
    </xdr:pic>
    <xdr:clientData/>
  </xdr:twoCellAnchor>
</xdr:wsDr>
</file>

<file path=xl/tables/table1.xml><?xml version="1.0" encoding="utf-8"?>
<table xmlns="http://schemas.openxmlformats.org/spreadsheetml/2006/main" id="2" name="prioritysites" displayName="prioritysites" ref="B3:I503" totalsRowShown="0" headerRowDxfId="13">
  <autoFilter ref="B3:I503"/>
  <tableColumns count="8">
    <tableColumn id="1" name="rank" dataDxfId="12"/>
    <tableColumn id="2" name="site/community name" dataDxfId="11">
      <calculatedColumnFormula>INDEX(data[sitename],MATCH(B4,data[rank],0))</calculatedColumnFormula>
    </tableColumn>
    <tableColumn id="5" name="site type" dataDxfId="10">
      <calculatedColumnFormula>INDEX(data[sitetype],MATCH(B4,data[rank],0))</calculatedColumnFormula>
    </tableColumn>
    <tableColumn id="7" name="CDC presence" dataDxfId="9">
      <calculatedColumnFormula>INDEX(data[agency_cdc],MATCH(B4,data[rank],0))</calculatedColumnFormula>
    </tableColumn>
    <tableColumn id="8" name="USAID presence" dataDxfId="8">
      <calculatedColumnFormula>INDEX(data[agency_usaid],MATCH(B4,data[rank],0))</calculatedColumnFormula>
    </tableColumn>
    <tableColumn id="3" name="priority SNU" dataDxfId="7">
      <calculatedColumnFormula>INDEX(data[psnu],MATCH(B4,data[rank],0))</calculatedColumnFormula>
    </tableColumn>
    <tableColumn id="4" name="prioritization" dataDxfId="6">
      <calculatedColumnFormula>INDEX(data[snuprioritization],MATCH(B4,data[rank],0))</calculatedColumnFormula>
    </tableColumn>
    <tableColumn id="6" name="index score" dataDxfId="5">
      <calculatedColumnFormula>INDEX(data[score],MATCH(B4,data[rank],0))</calculatedColumnFormula>
    </tableColumn>
  </tableColumns>
  <tableStyleInfo showFirstColumn="0" showLastColumn="0" showRowStripes="1" showColumnStripes="0"/>
</table>
</file>

<file path=xl/tables/table2.xml><?xml version="1.0" encoding="utf-8"?>
<table xmlns="http://schemas.openxmlformats.org/spreadsheetml/2006/main" id="1" name="data" displayName="data" ref="A2:AH5003" totalsRowShown="0">
  <autoFilter ref="A2:AH5003"/>
  <tableColumns count="34">
    <tableColumn id="6" name="orgunituid"/>
    <tableColumn id="1" name="sitename"/>
    <tableColumn id="2" name="operatingunit"/>
    <tableColumn id="3" name="psnu"/>
    <tableColumn id="4" name="snuprioritization"/>
    <tableColumn id="5" name="sitetype"/>
    <tableColumn id="27" name="agency_cdc"/>
    <tableColumn id="28" name="agency_usaid"/>
    <tableColumn id="7" name="type"/>
    <tableColumn id="8" name="ci.hts_index"/>
    <tableColumn id="9" name="ci.hts_pos_ou"/>
    <tableColumn id="10" name="ci.hts_pos_psnu"/>
    <tableColumn id="11" name="ci.hts_pos_yoyc"/>
    <tableColumn id="12" name="ci.hts_pos_yoyd"/>
    <tableColumn id="13" name="init.tx_netnew_yoyc"/>
    <tableColumn id="14" name="init.tx_netnew_yoyd"/>
    <tableColumn id="15" name="init.tx_new_ou"/>
    <tableColumn id="16" name="init.tx_new_psnu"/>
    <tableColumn id="17" name="init.tx_new_yoyc"/>
    <tableColumn id="18" name="init.tx_new_yoyd"/>
    <tableColumn id="21" name="lnk.lnk_neg_chng"/>
    <tableColumn id="22" name="lnk.lnk_pos_chng"/>
    <tableColumn id="23" name="lnk.proxylinkage"/>
    <tableColumn id="24" name="prfm.hts_tst_pos"/>
    <tableColumn id="25" name="prfm.kp_prev"/>
    <tableColumn id="26" name="prfm.ovc_serv"/>
    <tableColumn id="19" name="prfm.pmtct_stat" dataDxfId="2"/>
    <tableColumn id="20" name="prfm.tx_new" dataDxfId="1"/>
    <tableColumn id="29" name="prfm.vmmc_circ"/>
    <tableColumn id="30" name="stat.ovc"/>
    <tableColumn id="31" name="stat.pmtct"/>
    <tableColumn id="32" name="stat.tb"/>
    <tableColumn id="33" name="score">
      <calculatedColumnFormula>IF(data[[#This Row],[type]]="score",SUMPRODUCT($J$1:$AF$1,data[[#This Row],[ci.hts_index]:[stat.tb]]),-1)</calculatedColumnFormula>
    </tableColumn>
    <tableColumn id="34" name="rank" dataDxfId="0">
      <calculatedColumnFormula>IF(data[[#This Row],[type]]="score",RANK(data[[#This Row],[score]],data[score])+COUNTIF($AG$3:AG3,AG3)-1,0)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Autumn Woods">
      <a:dk1>
        <a:sysClr val="windowText" lastClr="000000"/>
      </a:dk1>
      <a:lt1>
        <a:sysClr val="window" lastClr="FFFFFF"/>
      </a:lt1>
      <a:dk2>
        <a:srgbClr val="244164"/>
      </a:dk2>
      <a:lt2>
        <a:srgbClr val="F7F7F7"/>
      </a:lt2>
      <a:accent1>
        <a:srgbClr val="335B8E"/>
      </a:accent1>
      <a:accent2>
        <a:srgbClr val="6CA18F"/>
      </a:accent2>
      <a:accent3>
        <a:srgbClr val="B5B867"/>
      </a:accent3>
      <a:accent4>
        <a:srgbClr val="CC5234"/>
      </a:accent4>
      <a:accent5>
        <a:srgbClr val="D9812C"/>
      </a:accent5>
      <a:accent6>
        <a:srgbClr val="948D79"/>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6"/>
  <sheetViews>
    <sheetView showGridLines="0" showRowColHeaders="0" tabSelected="1" zoomScale="115" zoomScaleNormal="115" workbookViewId="0">
      <selection activeCell="M12" sqref="M12"/>
    </sheetView>
  </sheetViews>
  <sheetFormatPr defaultColWidth="0" defaultRowHeight="15" zeroHeight="1" x14ac:dyDescent="0.25"/>
  <cols>
    <col min="1" max="1" width="3.28515625" customWidth="1"/>
    <col min="2" max="21" width="9.140625" customWidth="1"/>
    <col min="22" max="16384" width="9.140625" hidden="1"/>
  </cols>
  <sheetData>
    <row r="1" spans="1:7" ht="6.75" customHeight="1" x14ac:dyDescent="0.25"/>
    <row r="2" spans="1:7" ht="21" x14ac:dyDescent="0.35">
      <c r="A2" s="32" t="str">
        <f>"SIMS SITE SELECTION | "&amp;UPPER(opunit)</f>
        <v>SIMS SITE SELECTION | TEMPLATE</v>
      </c>
      <c r="G2" s="27"/>
    </row>
    <row r="3" spans="1:7" x14ac:dyDescent="0.25"/>
    <row r="4" spans="1:7" x14ac:dyDescent="0.25"/>
    <row r="5" spans="1:7" x14ac:dyDescent="0.25"/>
    <row r="6" spans="1:7" x14ac:dyDescent="0.25"/>
    <row r="7" spans="1:7" x14ac:dyDescent="0.25"/>
    <row r="8" spans="1:7" x14ac:dyDescent="0.25"/>
    <row r="9" spans="1:7" x14ac:dyDescent="0.25"/>
    <row r="10" spans="1:7" x14ac:dyDescent="0.25"/>
    <row r="11" spans="1:7" x14ac:dyDescent="0.25"/>
    <row r="12" spans="1:7" x14ac:dyDescent="0.25"/>
    <row r="13" spans="1:7" x14ac:dyDescent="0.25"/>
    <row r="14" spans="1:7" x14ac:dyDescent="0.25"/>
    <row r="15" spans="1:7" x14ac:dyDescent="0.25"/>
    <row r="16" spans="1:7"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2:2" x14ac:dyDescent="0.25"/>
    <row r="66" spans="2:2" x14ac:dyDescent="0.25"/>
    <row r="67" spans="2:2" x14ac:dyDescent="0.25"/>
    <row r="68" spans="2:2" x14ac:dyDescent="0.25"/>
    <row r="69" spans="2:2" x14ac:dyDescent="0.25"/>
    <row r="70" spans="2:2" x14ac:dyDescent="0.25"/>
    <row r="71" spans="2:2" x14ac:dyDescent="0.25"/>
    <row r="72" spans="2:2" x14ac:dyDescent="0.25"/>
    <row r="73" spans="2:2" x14ac:dyDescent="0.25">
      <c r="B73" s="2"/>
    </row>
    <row r="74" spans="2:2" x14ac:dyDescent="0.25"/>
    <row r="75" spans="2:2" x14ac:dyDescent="0.25"/>
    <row r="76" spans="2:2" x14ac:dyDescent="0.25"/>
  </sheetData>
  <sheetProtection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33"/>
  <sheetViews>
    <sheetView showGridLines="0" showRowColHeaders="0" zoomScale="130" zoomScaleNormal="130" workbookViewId="0">
      <selection activeCell="D2" sqref="D2"/>
    </sheetView>
  </sheetViews>
  <sheetFormatPr defaultColWidth="0" defaultRowHeight="15" zeroHeight="1" x14ac:dyDescent="0.25"/>
  <cols>
    <col min="1" max="1" width="3.140625" style="1" customWidth="1"/>
    <col min="2" max="2" width="4.42578125" style="1" customWidth="1"/>
    <col min="3" max="3" width="92" style="1" customWidth="1"/>
    <col min="4" max="4" width="18.28515625" style="1" bestFit="1" customWidth="1"/>
    <col min="5" max="5" width="3.28515625" style="1" customWidth="1"/>
    <col min="6" max="16384" width="9.140625" style="1" hidden="1"/>
  </cols>
  <sheetData>
    <row r="1" spans="1:5" ht="6.75" customHeight="1" x14ac:dyDescent="0.25"/>
    <row r="2" spans="1:5" ht="21" x14ac:dyDescent="0.35">
      <c r="A2" s="33" t="str">
        <f>"SIMS SITE SELECTION | "&amp;UPPER(opunit)</f>
        <v>SIMS SITE SELECTION | TEMPLATE</v>
      </c>
      <c r="B2" s="22"/>
      <c r="C2" s="22"/>
      <c r="D2" s="28"/>
      <c r="E2" s="22"/>
    </row>
    <row r="3" spans="1:5" ht="3.75" customHeight="1" x14ac:dyDescent="0.25">
      <c r="A3" s="22"/>
      <c r="B3" s="22"/>
      <c r="C3" s="22"/>
      <c r="D3" s="22"/>
      <c r="E3" s="22"/>
    </row>
    <row r="4" spans="1:5" ht="18.75" x14ac:dyDescent="0.3">
      <c r="A4" s="22"/>
      <c r="B4" s="23" t="s">
        <v>41</v>
      </c>
      <c r="C4" s="24"/>
      <c r="D4" s="25" t="s">
        <v>26</v>
      </c>
      <c r="E4" s="22"/>
    </row>
    <row r="5" spans="1:5" x14ac:dyDescent="0.25">
      <c r="A5" s="7" t="s">
        <v>27</v>
      </c>
      <c r="B5" s="6" t="s">
        <v>19</v>
      </c>
      <c r="C5" s="6"/>
      <c r="D5" s="6"/>
      <c r="E5" s="7" t="s">
        <v>28</v>
      </c>
    </row>
    <row r="6" spans="1:5" x14ac:dyDescent="0.25">
      <c r="A6" s="7" t="s">
        <v>29</v>
      </c>
      <c r="B6" s="6"/>
      <c r="C6" s="6" t="s">
        <v>87</v>
      </c>
      <c r="D6" s="26" t="s">
        <v>21</v>
      </c>
      <c r="E6" s="7">
        <f>IF(ISBLANK(D6),0,INDEX(weights,MATCH(D6,inclusion,0)))</f>
        <v>1</v>
      </c>
    </row>
    <row r="7" spans="1:5" x14ac:dyDescent="0.25">
      <c r="A7" s="7" t="s">
        <v>30</v>
      </c>
      <c r="B7" s="6"/>
      <c r="C7" s="6" t="s">
        <v>88</v>
      </c>
      <c r="D7" s="26" t="s">
        <v>21</v>
      </c>
      <c r="E7" s="7">
        <f>IF(ISBLANK(D7),0,INDEX(weights,MATCH(D7,inclusion,0)))</f>
        <v>1</v>
      </c>
    </row>
    <row r="8" spans="1:5" x14ac:dyDescent="0.25">
      <c r="A8" s="7" t="s">
        <v>31</v>
      </c>
      <c r="B8" s="6"/>
      <c r="C8" s="6" t="s">
        <v>90</v>
      </c>
      <c r="D8" s="26" t="s">
        <v>22</v>
      </c>
      <c r="E8" s="7">
        <f>IF(ISBLANK(D8),0,INDEX(weights,MATCH(D8,inclusion,0)))</f>
        <v>0</v>
      </c>
    </row>
    <row r="9" spans="1:5" x14ac:dyDescent="0.25">
      <c r="A9" s="7" t="s">
        <v>32</v>
      </c>
      <c r="B9" s="6"/>
      <c r="C9" s="6" t="s">
        <v>91</v>
      </c>
      <c r="D9" s="26" t="s">
        <v>21</v>
      </c>
      <c r="E9" s="7">
        <f>IF(ISBLANK(D9),0,INDEX(weights,MATCH(D9,inclusion,0)))</f>
        <v>1</v>
      </c>
    </row>
    <row r="10" spans="1:5" x14ac:dyDescent="0.25">
      <c r="A10" s="7" t="s">
        <v>71</v>
      </c>
      <c r="C10" s="6" t="s">
        <v>103</v>
      </c>
      <c r="D10" s="26" t="s">
        <v>21</v>
      </c>
      <c r="E10" s="7">
        <f>IF(ISBLANK(D10),0,INDEX(weights,MATCH(D10,inclusion,0)))</f>
        <v>1</v>
      </c>
    </row>
    <row r="11" spans="1:5" x14ac:dyDescent="0.25">
      <c r="A11" s="7"/>
      <c r="B11" s="6" t="s">
        <v>77</v>
      </c>
      <c r="C11" s="6"/>
      <c r="D11" s="6"/>
      <c r="E11" s="7"/>
    </row>
    <row r="12" spans="1:5" x14ac:dyDescent="0.25">
      <c r="A12" s="7" t="s">
        <v>33</v>
      </c>
      <c r="B12" s="6"/>
      <c r="C12" s="6" t="s">
        <v>92</v>
      </c>
      <c r="D12" s="26" t="s">
        <v>22</v>
      </c>
      <c r="E12" s="7">
        <f>IF(ISBLANK(D12),0,INDEX(weights,MATCH(D12,inclusion,0)))</f>
        <v>0</v>
      </c>
    </row>
    <row r="13" spans="1:5" x14ac:dyDescent="0.25">
      <c r="A13" s="7" t="s">
        <v>34</v>
      </c>
      <c r="B13" s="6"/>
      <c r="C13" s="6" t="s">
        <v>93</v>
      </c>
      <c r="D13" s="26" t="s">
        <v>22</v>
      </c>
      <c r="E13" s="7">
        <f>IF(ISBLANK(D13),0,INDEX(weights,MATCH(D13,inclusion,0)))</f>
        <v>0</v>
      </c>
    </row>
    <row r="14" spans="1:5" x14ac:dyDescent="0.25">
      <c r="A14" s="7" t="s">
        <v>35</v>
      </c>
      <c r="B14" s="6"/>
      <c r="C14" s="6" t="s">
        <v>78</v>
      </c>
      <c r="D14" s="26" t="s">
        <v>22</v>
      </c>
      <c r="E14" s="7">
        <f>IF(ISBLANK(D14),0,INDEX(weights,MATCH(D14,inclusion,0)))</f>
        <v>0</v>
      </c>
    </row>
    <row r="15" spans="1:5" x14ac:dyDescent="0.25">
      <c r="A15" s="7"/>
      <c r="B15" s="6" t="s">
        <v>20</v>
      </c>
      <c r="C15" s="6"/>
      <c r="D15" s="26"/>
      <c r="E15" s="7"/>
    </row>
    <row r="16" spans="1:5" x14ac:dyDescent="0.25">
      <c r="A16" s="7" t="s">
        <v>36</v>
      </c>
      <c r="B16" s="6"/>
      <c r="C16" s="6" t="s">
        <v>79</v>
      </c>
      <c r="D16" s="26" t="s">
        <v>21</v>
      </c>
      <c r="E16" s="7">
        <f t="shared" ref="E16:E21" si="0">IF(ISBLANK(D16),0,INDEX(weights,MATCH(D16,inclusion,0)))</f>
        <v>1</v>
      </c>
    </row>
    <row r="17" spans="1:7" x14ac:dyDescent="0.25">
      <c r="A17" s="7" t="s">
        <v>37</v>
      </c>
      <c r="B17" s="6"/>
      <c r="C17" s="6" t="s">
        <v>80</v>
      </c>
      <c r="D17" s="26" t="s">
        <v>21</v>
      </c>
      <c r="E17" s="7">
        <f t="shared" si="0"/>
        <v>1</v>
      </c>
    </row>
    <row r="18" spans="1:7" x14ac:dyDescent="0.25">
      <c r="A18" s="7" t="s">
        <v>38</v>
      </c>
      <c r="B18" s="6"/>
      <c r="C18" s="6" t="s">
        <v>81</v>
      </c>
      <c r="D18" s="26" t="s">
        <v>22</v>
      </c>
      <c r="E18" s="7">
        <f t="shared" si="0"/>
        <v>0</v>
      </c>
    </row>
    <row r="19" spans="1:7" x14ac:dyDescent="0.25">
      <c r="A19" s="7" t="s">
        <v>39</v>
      </c>
      <c r="B19" s="6"/>
      <c r="C19" s="6" t="s">
        <v>82</v>
      </c>
      <c r="D19" s="26" t="s">
        <v>21</v>
      </c>
      <c r="E19" s="7">
        <f t="shared" si="0"/>
        <v>1</v>
      </c>
    </row>
    <row r="20" spans="1:7" x14ac:dyDescent="0.25">
      <c r="A20" s="7" t="s">
        <v>72</v>
      </c>
      <c r="B20" s="6"/>
      <c r="C20" s="6" t="s">
        <v>83</v>
      </c>
      <c r="D20" s="26" t="s">
        <v>22</v>
      </c>
      <c r="E20" s="7">
        <f t="shared" si="0"/>
        <v>0</v>
      </c>
      <c r="G20" s="6"/>
    </row>
    <row r="21" spans="1:7" x14ac:dyDescent="0.25">
      <c r="A21" s="7" t="s">
        <v>73</v>
      </c>
      <c r="B21" s="6"/>
      <c r="C21" s="6" t="s">
        <v>84</v>
      </c>
      <c r="D21" s="26" t="s">
        <v>21</v>
      </c>
      <c r="E21" s="7">
        <f t="shared" si="0"/>
        <v>1</v>
      </c>
      <c r="G21" s="6"/>
    </row>
    <row r="22" spans="1:7" x14ac:dyDescent="0.25">
      <c r="A22" s="7"/>
      <c r="B22" s="6" t="s">
        <v>85</v>
      </c>
      <c r="C22" s="6"/>
      <c r="D22" s="26"/>
      <c r="E22" s="7"/>
    </row>
    <row r="23" spans="1:7" x14ac:dyDescent="0.25">
      <c r="A23" s="7" t="s">
        <v>47</v>
      </c>
      <c r="C23" s="6" t="s">
        <v>94</v>
      </c>
      <c r="D23" s="26" t="s">
        <v>21</v>
      </c>
      <c r="E23" s="7">
        <f t="shared" ref="E23:E27" si="1">IF(ISBLANK(D23),0,INDEX(weights,MATCH(D23,inclusion,0)))</f>
        <v>1</v>
      </c>
    </row>
    <row r="24" spans="1:7" x14ac:dyDescent="0.25">
      <c r="A24" s="7" t="s">
        <v>48</v>
      </c>
      <c r="C24" s="6" t="s">
        <v>95</v>
      </c>
      <c r="D24" s="26" t="s">
        <v>21</v>
      </c>
      <c r="E24" s="7">
        <f t="shared" si="1"/>
        <v>1</v>
      </c>
    </row>
    <row r="25" spans="1:7" x14ac:dyDescent="0.25">
      <c r="A25" s="7" t="s">
        <v>49</v>
      </c>
      <c r="C25" s="6" t="s">
        <v>96</v>
      </c>
      <c r="D25" s="26" t="s">
        <v>21</v>
      </c>
      <c r="E25" s="7">
        <f t="shared" si="1"/>
        <v>1</v>
      </c>
    </row>
    <row r="26" spans="1:7" x14ac:dyDescent="0.25">
      <c r="A26" s="7" t="s">
        <v>50</v>
      </c>
      <c r="C26" s="6" t="s">
        <v>97</v>
      </c>
      <c r="D26" s="26" t="s">
        <v>21</v>
      </c>
      <c r="E26" s="7">
        <f t="shared" si="1"/>
        <v>1</v>
      </c>
    </row>
    <row r="27" spans="1:7" x14ac:dyDescent="0.25">
      <c r="A27" s="7" t="s">
        <v>51</v>
      </c>
      <c r="C27" s="31" t="s">
        <v>114</v>
      </c>
      <c r="D27" s="26" t="s">
        <v>21</v>
      </c>
      <c r="E27" s="7">
        <f t="shared" si="1"/>
        <v>1</v>
      </c>
    </row>
    <row r="28" spans="1:7" x14ac:dyDescent="0.25">
      <c r="A28" s="7" t="s">
        <v>51</v>
      </c>
      <c r="C28" s="6" t="s">
        <v>89</v>
      </c>
      <c r="D28" s="26" t="s">
        <v>21</v>
      </c>
      <c r="E28" s="7">
        <f>IF(ISBLANK(D28),0,INDEX(weights,MATCH(D28,inclusion,0)))</f>
        <v>1</v>
      </c>
    </row>
    <row r="29" spans="1:7" x14ac:dyDescent="0.25">
      <c r="A29" s="7"/>
      <c r="B29" s="6" t="s">
        <v>86</v>
      </c>
      <c r="C29" s="6"/>
      <c r="D29" s="26"/>
      <c r="E29" s="7"/>
    </row>
    <row r="30" spans="1:7" x14ac:dyDescent="0.25">
      <c r="A30" s="7" t="s">
        <v>74</v>
      </c>
      <c r="C30" s="6" t="s">
        <v>98</v>
      </c>
      <c r="D30" s="26" t="s">
        <v>21</v>
      </c>
      <c r="E30" s="7">
        <f>IF(ISBLANK(D30),0,INDEX(weights,MATCH(D30,inclusion,0)))</f>
        <v>1</v>
      </c>
    </row>
    <row r="31" spans="1:7" x14ac:dyDescent="0.25">
      <c r="A31" s="7" t="s">
        <v>75</v>
      </c>
      <c r="C31" s="6" t="s">
        <v>99</v>
      </c>
      <c r="D31" s="26" t="s">
        <v>21</v>
      </c>
      <c r="E31" s="7">
        <f>IF(ISBLANK(D31),0,INDEX(weights,MATCH(D31,inclusion,0)))</f>
        <v>1</v>
      </c>
    </row>
    <row r="32" spans="1:7" x14ac:dyDescent="0.25">
      <c r="A32" s="7" t="s">
        <v>76</v>
      </c>
      <c r="C32" s="6" t="s">
        <v>100</v>
      </c>
      <c r="D32" s="26" t="s">
        <v>21</v>
      </c>
      <c r="E32" s="7">
        <f>IF(ISBLANK(D32),0,INDEX(weights,MATCH(D32,inclusion,0)))</f>
        <v>1</v>
      </c>
    </row>
    <row r="33" x14ac:dyDescent="0.25"/>
  </sheetData>
  <conditionalFormatting sqref="B5:D32">
    <cfRule type="expression" dxfId="16" priority="9">
      <formula>$D5="Exclude"</formula>
    </cfRule>
  </conditionalFormatting>
  <dataValidations count="1">
    <dataValidation type="list" allowBlank="1" showInputMessage="1" showErrorMessage="1" sqref="D6:D10 D12:D14 D16:D32">
      <formula1>inclusion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5"/>
  <sheetViews>
    <sheetView showGridLines="0" showRowColHeaders="0" workbookViewId="0">
      <selection activeCell="I1" sqref="I1"/>
    </sheetView>
  </sheetViews>
  <sheetFormatPr defaultColWidth="0" defaultRowHeight="15" zeroHeight="1" x14ac:dyDescent="0.25"/>
  <cols>
    <col min="1" max="1" width="3.28515625" customWidth="1"/>
    <col min="2" max="2" width="6.42578125" customWidth="1"/>
    <col min="3" max="3" width="44.140625" customWidth="1"/>
    <col min="4" max="4" width="12.42578125" customWidth="1"/>
    <col min="5" max="5" width="13.7109375" customWidth="1"/>
    <col min="6" max="6" width="14.85546875" customWidth="1"/>
    <col min="7" max="7" width="25.140625" customWidth="1"/>
    <col min="8" max="8" width="25" bestFit="1" customWidth="1"/>
    <col min="9" max="9" width="11.5703125" customWidth="1"/>
    <col min="10" max="10" width="9.140625" customWidth="1"/>
    <col min="11" max="16384" width="9.140625" hidden="1"/>
  </cols>
  <sheetData>
    <row r="1" spans="1:9" ht="21" x14ac:dyDescent="0.35">
      <c r="I1" s="29"/>
    </row>
    <row r="2" spans="1:9" ht="18.75" x14ac:dyDescent="0.3">
      <c r="A2" s="3"/>
      <c r="B2" s="34" t="str">
        <f>"PRIORITY SITES BASED ON CRITERIA | "&amp; UPPER(opunit)</f>
        <v>PRIORITY SITES BASED ON CRITERIA | TEMPLATE</v>
      </c>
      <c r="C2" s="9"/>
      <c r="D2" s="9"/>
      <c r="E2" s="9"/>
      <c r="F2" s="9"/>
      <c r="G2" s="9"/>
      <c r="H2" s="9"/>
      <c r="I2" s="9"/>
    </row>
    <row r="3" spans="1:9" x14ac:dyDescent="0.25">
      <c r="A3" s="3"/>
      <c r="B3" s="8" t="s">
        <v>40</v>
      </c>
      <c r="C3" s="8" t="s">
        <v>53</v>
      </c>
      <c r="D3" s="8" t="s">
        <v>55</v>
      </c>
      <c r="E3" s="8" t="s">
        <v>101</v>
      </c>
      <c r="F3" s="8" t="s">
        <v>102</v>
      </c>
      <c r="G3" s="8" t="s">
        <v>56</v>
      </c>
      <c r="H3" s="8" t="s">
        <v>54</v>
      </c>
      <c r="I3" s="21" t="s">
        <v>61</v>
      </c>
    </row>
    <row r="4" spans="1:9" x14ac:dyDescent="0.25">
      <c r="A4" s="3"/>
      <c r="B4" s="11">
        <v>1</v>
      </c>
      <c r="C4" s="5" t="e">
        <f>INDEX(data[sitename],MATCH(B4,data[rank],0))</f>
        <v>#N/A</v>
      </c>
      <c r="D4" s="5" t="e">
        <f>INDEX(data[sitetype],MATCH(B4,data[rank],0))</f>
        <v>#N/A</v>
      </c>
      <c r="E4" s="5" t="e">
        <f>INDEX(data[agency_cdc],MATCH(B4,data[rank],0))</f>
        <v>#N/A</v>
      </c>
      <c r="F4" s="5" t="e">
        <f>INDEX(data[agency_usaid],MATCH(B4,data[rank],0))</f>
        <v>#N/A</v>
      </c>
      <c r="G4" s="10" t="e">
        <f>INDEX(data[psnu],MATCH(B4,data[rank],0))</f>
        <v>#N/A</v>
      </c>
      <c r="H4" s="2" t="e">
        <f>INDEX(data[snuprioritization],MATCH(B4,data[rank],0))</f>
        <v>#N/A</v>
      </c>
      <c r="I4" s="2" t="e">
        <f>INDEX(data[score],MATCH(B4,data[rank],0))</f>
        <v>#N/A</v>
      </c>
    </row>
    <row r="5" spans="1:9" x14ac:dyDescent="0.25">
      <c r="A5" s="3"/>
      <c r="B5" s="12">
        <v>2</v>
      </c>
      <c r="C5" s="5" t="e">
        <f>INDEX(data[sitename],MATCH(B5,data[rank],0))</f>
        <v>#N/A</v>
      </c>
      <c r="D5" s="5" t="e">
        <f>INDEX(data[sitetype],MATCH(B5,data[rank],0))</f>
        <v>#N/A</v>
      </c>
      <c r="E5" s="5" t="e">
        <f>INDEX(data[agency_cdc],MATCH(B5,data[rank],0))</f>
        <v>#N/A</v>
      </c>
      <c r="F5" s="5" t="e">
        <f>INDEX(data[agency_usaid],MATCH(B5,data[rank],0))</f>
        <v>#N/A</v>
      </c>
      <c r="G5" s="10" t="e">
        <f>INDEX(data[psnu],MATCH(B5,data[rank],0))</f>
        <v>#N/A</v>
      </c>
      <c r="H5" s="2" t="e">
        <f>INDEX(data[snuprioritization],MATCH(B5,data[rank],0))</f>
        <v>#N/A</v>
      </c>
      <c r="I5" s="2" t="e">
        <f>INDEX(data[score],MATCH(B5,data[rank],0))</f>
        <v>#N/A</v>
      </c>
    </row>
    <row r="6" spans="1:9" x14ac:dyDescent="0.25">
      <c r="A6" s="3"/>
      <c r="B6" s="12">
        <v>3</v>
      </c>
      <c r="C6" s="5" t="e">
        <f>INDEX(data[sitename],MATCH(B6,data[rank],0))</f>
        <v>#N/A</v>
      </c>
      <c r="D6" s="5" t="e">
        <f>INDEX(data[sitetype],MATCH(B6,data[rank],0))</f>
        <v>#N/A</v>
      </c>
      <c r="E6" s="5" t="e">
        <f>INDEX(data[agency_cdc],MATCH(B6,data[rank],0))</f>
        <v>#N/A</v>
      </c>
      <c r="F6" s="5" t="e">
        <f>INDEX(data[agency_usaid],MATCH(B6,data[rank],0))</f>
        <v>#N/A</v>
      </c>
      <c r="G6" s="10" t="e">
        <f>INDEX(data[psnu],MATCH(B6,data[rank],0))</f>
        <v>#N/A</v>
      </c>
      <c r="H6" s="2" t="e">
        <f>INDEX(data[snuprioritization],MATCH(B6,data[rank],0))</f>
        <v>#N/A</v>
      </c>
      <c r="I6" s="2" t="e">
        <f>INDEX(data[score],MATCH(B6,data[rank],0))</f>
        <v>#N/A</v>
      </c>
    </row>
    <row r="7" spans="1:9" x14ac:dyDescent="0.25">
      <c r="A7" s="3"/>
      <c r="B7" s="12">
        <v>4</v>
      </c>
      <c r="C7" s="5" t="e">
        <f>INDEX(data[sitename],MATCH(B7,data[rank],0))</f>
        <v>#N/A</v>
      </c>
      <c r="D7" s="5" t="e">
        <f>INDEX(data[sitetype],MATCH(B7,data[rank],0))</f>
        <v>#N/A</v>
      </c>
      <c r="E7" s="5" t="e">
        <f>INDEX(data[agency_cdc],MATCH(B7,data[rank],0))</f>
        <v>#N/A</v>
      </c>
      <c r="F7" s="5" t="e">
        <f>INDEX(data[agency_usaid],MATCH(B7,data[rank],0))</f>
        <v>#N/A</v>
      </c>
      <c r="G7" s="10" t="e">
        <f>INDEX(data[psnu],MATCH(B7,data[rank],0))</f>
        <v>#N/A</v>
      </c>
      <c r="H7" s="2" t="e">
        <f>INDEX(data[snuprioritization],MATCH(B7,data[rank],0))</f>
        <v>#N/A</v>
      </c>
      <c r="I7" s="2" t="e">
        <f>INDEX(data[score],MATCH(B7,data[rank],0))</f>
        <v>#N/A</v>
      </c>
    </row>
    <row r="8" spans="1:9" x14ac:dyDescent="0.25">
      <c r="A8" s="3"/>
      <c r="B8" s="12">
        <v>5</v>
      </c>
      <c r="C8" s="5" t="e">
        <f>INDEX(data[sitename],MATCH(B8,data[rank],0))</f>
        <v>#N/A</v>
      </c>
      <c r="D8" s="5" t="e">
        <f>INDEX(data[sitetype],MATCH(B8,data[rank],0))</f>
        <v>#N/A</v>
      </c>
      <c r="E8" s="5" t="e">
        <f>INDEX(data[agency_cdc],MATCH(B8,data[rank],0))</f>
        <v>#N/A</v>
      </c>
      <c r="F8" s="5" t="e">
        <f>INDEX(data[agency_usaid],MATCH(B8,data[rank],0))</f>
        <v>#N/A</v>
      </c>
      <c r="G8" s="10" t="e">
        <f>INDEX(data[psnu],MATCH(B8,data[rank],0))</f>
        <v>#N/A</v>
      </c>
      <c r="H8" s="2" t="e">
        <f>INDEX(data[snuprioritization],MATCH(B8,data[rank],0))</f>
        <v>#N/A</v>
      </c>
      <c r="I8" s="2" t="e">
        <f>INDEX(data[score],MATCH(B8,data[rank],0))</f>
        <v>#N/A</v>
      </c>
    </row>
    <row r="9" spans="1:9" x14ac:dyDescent="0.25">
      <c r="A9" s="3"/>
      <c r="B9" s="12">
        <v>6</v>
      </c>
      <c r="C9" s="5" t="e">
        <f>INDEX(data[sitename],MATCH(B9,data[rank],0))</f>
        <v>#N/A</v>
      </c>
      <c r="D9" s="5" t="e">
        <f>INDEX(data[sitetype],MATCH(B9,data[rank],0))</f>
        <v>#N/A</v>
      </c>
      <c r="E9" s="5" t="e">
        <f>INDEX(data[agency_cdc],MATCH(B9,data[rank],0))</f>
        <v>#N/A</v>
      </c>
      <c r="F9" s="5" t="e">
        <f>INDEX(data[agency_usaid],MATCH(B9,data[rank],0))</f>
        <v>#N/A</v>
      </c>
      <c r="G9" s="10" t="e">
        <f>INDEX(data[psnu],MATCH(B9,data[rank],0))</f>
        <v>#N/A</v>
      </c>
      <c r="H9" s="2" t="e">
        <f>INDEX(data[snuprioritization],MATCH(B9,data[rank],0))</f>
        <v>#N/A</v>
      </c>
      <c r="I9" s="2" t="e">
        <f>INDEX(data[score],MATCH(B9,data[rank],0))</f>
        <v>#N/A</v>
      </c>
    </row>
    <row r="10" spans="1:9" x14ac:dyDescent="0.25">
      <c r="A10" s="3"/>
      <c r="B10" s="12">
        <v>7</v>
      </c>
      <c r="C10" s="5" t="e">
        <f>INDEX(data[sitename],MATCH(B10,data[rank],0))</f>
        <v>#N/A</v>
      </c>
      <c r="D10" s="5" t="e">
        <f>INDEX(data[sitetype],MATCH(B10,data[rank],0))</f>
        <v>#N/A</v>
      </c>
      <c r="E10" s="5" t="e">
        <f>INDEX(data[agency_cdc],MATCH(B10,data[rank],0))</f>
        <v>#N/A</v>
      </c>
      <c r="F10" s="5" t="e">
        <f>INDEX(data[agency_usaid],MATCH(B10,data[rank],0))</f>
        <v>#N/A</v>
      </c>
      <c r="G10" s="10" t="e">
        <f>INDEX(data[psnu],MATCH(B10,data[rank],0))</f>
        <v>#N/A</v>
      </c>
      <c r="H10" s="2" t="e">
        <f>INDEX(data[snuprioritization],MATCH(B10,data[rank],0))</f>
        <v>#N/A</v>
      </c>
      <c r="I10" s="2" t="e">
        <f>INDEX(data[score],MATCH(B10,data[rank],0))</f>
        <v>#N/A</v>
      </c>
    </row>
    <row r="11" spans="1:9" x14ac:dyDescent="0.25">
      <c r="A11" s="3"/>
      <c r="B11" s="12">
        <v>8</v>
      </c>
      <c r="C11" s="5" t="e">
        <f>INDEX(data[sitename],MATCH(B11,data[rank],0))</f>
        <v>#N/A</v>
      </c>
      <c r="D11" s="5" t="e">
        <f>INDEX(data[sitetype],MATCH(B11,data[rank],0))</f>
        <v>#N/A</v>
      </c>
      <c r="E11" s="5" t="e">
        <f>INDEX(data[agency_cdc],MATCH(B11,data[rank],0))</f>
        <v>#N/A</v>
      </c>
      <c r="F11" s="5" t="e">
        <f>INDEX(data[agency_usaid],MATCH(B11,data[rank],0))</f>
        <v>#N/A</v>
      </c>
      <c r="G11" s="10" t="e">
        <f>INDEX(data[psnu],MATCH(B11,data[rank],0))</f>
        <v>#N/A</v>
      </c>
      <c r="H11" s="2" t="e">
        <f>INDEX(data[snuprioritization],MATCH(B11,data[rank],0))</f>
        <v>#N/A</v>
      </c>
      <c r="I11" s="2" t="e">
        <f>INDEX(data[score],MATCH(B11,data[rank],0))</f>
        <v>#N/A</v>
      </c>
    </row>
    <row r="12" spans="1:9" x14ac:dyDescent="0.25">
      <c r="A12" s="3"/>
      <c r="B12" s="12">
        <v>9</v>
      </c>
      <c r="C12" s="5" t="e">
        <f>INDEX(data[sitename],MATCH(B12,data[rank],0))</f>
        <v>#N/A</v>
      </c>
      <c r="D12" s="5" t="e">
        <f>INDEX(data[sitetype],MATCH(B12,data[rank],0))</f>
        <v>#N/A</v>
      </c>
      <c r="E12" s="5" t="e">
        <f>INDEX(data[agency_cdc],MATCH(B12,data[rank],0))</f>
        <v>#N/A</v>
      </c>
      <c r="F12" s="5" t="e">
        <f>INDEX(data[agency_usaid],MATCH(B12,data[rank],0))</f>
        <v>#N/A</v>
      </c>
      <c r="G12" s="10" t="e">
        <f>INDEX(data[psnu],MATCH(B12,data[rank],0))</f>
        <v>#N/A</v>
      </c>
      <c r="H12" s="2" t="e">
        <f>INDEX(data[snuprioritization],MATCH(B12,data[rank],0))</f>
        <v>#N/A</v>
      </c>
      <c r="I12" s="2" t="e">
        <f>INDEX(data[score],MATCH(B12,data[rank],0))</f>
        <v>#N/A</v>
      </c>
    </row>
    <row r="13" spans="1:9" x14ac:dyDescent="0.25">
      <c r="A13" s="3"/>
      <c r="B13" s="8">
        <v>10</v>
      </c>
      <c r="C13" s="5" t="e">
        <f>INDEX(data[sitename],MATCH(B13,data[rank],0))</f>
        <v>#N/A</v>
      </c>
      <c r="D13" s="5" t="e">
        <f>INDEX(data[sitetype],MATCH(B13,data[rank],0))</f>
        <v>#N/A</v>
      </c>
      <c r="E13" s="5" t="e">
        <f>INDEX(data[agency_cdc],MATCH(B13,data[rank],0))</f>
        <v>#N/A</v>
      </c>
      <c r="F13" s="5" t="e">
        <f>INDEX(data[agency_usaid],MATCH(B13,data[rank],0))</f>
        <v>#N/A</v>
      </c>
      <c r="G13" s="10" t="e">
        <f>INDEX(data[psnu],MATCH(B13,data[rank],0))</f>
        <v>#N/A</v>
      </c>
      <c r="H13" s="2" t="e">
        <f>INDEX(data[snuprioritization],MATCH(B13,data[rank],0))</f>
        <v>#N/A</v>
      </c>
      <c r="I13" s="2" t="e">
        <f>INDEX(data[score],MATCH(B13,data[rank],0))</f>
        <v>#N/A</v>
      </c>
    </row>
    <row r="14" spans="1:9" x14ac:dyDescent="0.25">
      <c r="A14" s="3"/>
      <c r="B14" s="12">
        <v>11</v>
      </c>
      <c r="C14" s="5" t="e">
        <f>INDEX(data[sitename],MATCH(B14,data[rank],0))</f>
        <v>#N/A</v>
      </c>
      <c r="D14" s="5" t="e">
        <f>INDEX(data[sitetype],MATCH(B14,data[rank],0))</f>
        <v>#N/A</v>
      </c>
      <c r="E14" s="5" t="e">
        <f>INDEX(data[agency_cdc],MATCH(B14,data[rank],0))</f>
        <v>#N/A</v>
      </c>
      <c r="F14" s="5" t="e">
        <f>INDEX(data[agency_usaid],MATCH(B14,data[rank],0))</f>
        <v>#N/A</v>
      </c>
      <c r="G14" s="10" t="e">
        <f>INDEX(data[psnu],MATCH(B14,data[rank],0))</f>
        <v>#N/A</v>
      </c>
      <c r="H14" s="2" t="e">
        <f>INDEX(data[snuprioritization],MATCH(B14,data[rank],0))</f>
        <v>#N/A</v>
      </c>
      <c r="I14" s="2" t="e">
        <f>INDEX(data[score],MATCH(B14,data[rank],0))</f>
        <v>#N/A</v>
      </c>
    </row>
    <row r="15" spans="1:9" x14ac:dyDescent="0.25">
      <c r="A15" s="3"/>
      <c r="B15" s="12">
        <v>12</v>
      </c>
      <c r="C15" s="5" t="e">
        <f>INDEX(data[sitename],MATCH(B15,data[rank],0))</f>
        <v>#N/A</v>
      </c>
      <c r="D15" s="5" t="e">
        <f>INDEX(data[sitetype],MATCH(B15,data[rank],0))</f>
        <v>#N/A</v>
      </c>
      <c r="E15" s="5" t="e">
        <f>INDEX(data[agency_cdc],MATCH(B15,data[rank],0))</f>
        <v>#N/A</v>
      </c>
      <c r="F15" s="5" t="e">
        <f>INDEX(data[agency_usaid],MATCH(B15,data[rank],0))</f>
        <v>#N/A</v>
      </c>
      <c r="G15" s="10" t="e">
        <f>INDEX(data[psnu],MATCH(B15,data[rank],0))</f>
        <v>#N/A</v>
      </c>
      <c r="H15" s="2" t="e">
        <f>INDEX(data[snuprioritization],MATCH(B15,data[rank],0))</f>
        <v>#N/A</v>
      </c>
      <c r="I15" s="2" t="e">
        <f>INDEX(data[score],MATCH(B15,data[rank],0))</f>
        <v>#N/A</v>
      </c>
    </row>
    <row r="16" spans="1:9" x14ac:dyDescent="0.25">
      <c r="A16" s="3"/>
      <c r="B16" s="12">
        <v>13</v>
      </c>
      <c r="C16" s="5" t="e">
        <f>INDEX(data[sitename],MATCH(B16,data[rank],0))</f>
        <v>#N/A</v>
      </c>
      <c r="D16" s="5" t="e">
        <f>INDEX(data[sitetype],MATCH(B16,data[rank],0))</f>
        <v>#N/A</v>
      </c>
      <c r="E16" s="5" t="e">
        <f>INDEX(data[agency_cdc],MATCH(B16,data[rank],0))</f>
        <v>#N/A</v>
      </c>
      <c r="F16" s="5" t="e">
        <f>INDEX(data[agency_usaid],MATCH(B16,data[rank],0))</f>
        <v>#N/A</v>
      </c>
      <c r="G16" s="10" t="e">
        <f>INDEX(data[psnu],MATCH(B16,data[rank],0))</f>
        <v>#N/A</v>
      </c>
      <c r="H16" s="2" t="e">
        <f>INDEX(data[snuprioritization],MATCH(B16,data[rank],0))</f>
        <v>#N/A</v>
      </c>
      <c r="I16" s="2" t="e">
        <f>INDEX(data[score],MATCH(B16,data[rank],0))</f>
        <v>#N/A</v>
      </c>
    </row>
    <row r="17" spans="1:9" x14ac:dyDescent="0.25">
      <c r="A17" s="3"/>
      <c r="B17" s="12">
        <v>14</v>
      </c>
      <c r="C17" s="5" t="e">
        <f>INDEX(data[sitename],MATCH(B17,data[rank],0))</f>
        <v>#N/A</v>
      </c>
      <c r="D17" s="5" t="e">
        <f>INDEX(data[sitetype],MATCH(B17,data[rank],0))</f>
        <v>#N/A</v>
      </c>
      <c r="E17" s="5" t="e">
        <f>INDEX(data[agency_cdc],MATCH(B17,data[rank],0))</f>
        <v>#N/A</v>
      </c>
      <c r="F17" s="5" t="e">
        <f>INDEX(data[agency_usaid],MATCH(B17,data[rank],0))</f>
        <v>#N/A</v>
      </c>
      <c r="G17" s="10" t="e">
        <f>INDEX(data[psnu],MATCH(B17,data[rank],0))</f>
        <v>#N/A</v>
      </c>
      <c r="H17" s="2" t="e">
        <f>INDEX(data[snuprioritization],MATCH(B17,data[rank],0))</f>
        <v>#N/A</v>
      </c>
      <c r="I17" s="2" t="e">
        <f>INDEX(data[score],MATCH(B17,data[rank],0))</f>
        <v>#N/A</v>
      </c>
    </row>
    <row r="18" spans="1:9" x14ac:dyDescent="0.25">
      <c r="A18" s="3"/>
      <c r="B18" s="12">
        <v>15</v>
      </c>
      <c r="C18" s="5" t="e">
        <f>INDEX(data[sitename],MATCH(B18,data[rank],0))</f>
        <v>#N/A</v>
      </c>
      <c r="D18" s="5" t="e">
        <f>INDEX(data[sitetype],MATCH(B18,data[rank],0))</f>
        <v>#N/A</v>
      </c>
      <c r="E18" s="5" t="e">
        <f>INDEX(data[agency_cdc],MATCH(B18,data[rank],0))</f>
        <v>#N/A</v>
      </c>
      <c r="F18" s="5" t="e">
        <f>INDEX(data[agency_usaid],MATCH(B18,data[rank],0))</f>
        <v>#N/A</v>
      </c>
      <c r="G18" s="10" t="e">
        <f>INDEX(data[psnu],MATCH(B18,data[rank],0))</f>
        <v>#N/A</v>
      </c>
      <c r="H18" s="2" t="e">
        <f>INDEX(data[snuprioritization],MATCH(B18,data[rank],0))</f>
        <v>#N/A</v>
      </c>
      <c r="I18" s="2" t="e">
        <f>INDEX(data[score],MATCH(B18,data[rank],0))</f>
        <v>#N/A</v>
      </c>
    </row>
    <row r="19" spans="1:9" x14ac:dyDescent="0.25">
      <c r="A19" s="3"/>
      <c r="B19" s="12">
        <v>16</v>
      </c>
      <c r="C19" s="5" t="e">
        <f>INDEX(data[sitename],MATCH(B19,data[rank],0))</f>
        <v>#N/A</v>
      </c>
      <c r="D19" s="5" t="e">
        <f>INDEX(data[sitetype],MATCH(B19,data[rank],0))</f>
        <v>#N/A</v>
      </c>
      <c r="E19" s="5" t="e">
        <f>INDEX(data[agency_cdc],MATCH(B19,data[rank],0))</f>
        <v>#N/A</v>
      </c>
      <c r="F19" s="5" t="e">
        <f>INDEX(data[agency_usaid],MATCH(B19,data[rank],0))</f>
        <v>#N/A</v>
      </c>
      <c r="G19" s="10" t="e">
        <f>INDEX(data[psnu],MATCH(B19,data[rank],0))</f>
        <v>#N/A</v>
      </c>
      <c r="H19" s="2" t="e">
        <f>INDEX(data[snuprioritization],MATCH(B19,data[rank],0))</f>
        <v>#N/A</v>
      </c>
      <c r="I19" s="2" t="e">
        <f>INDEX(data[score],MATCH(B19,data[rank],0))</f>
        <v>#N/A</v>
      </c>
    </row>
    <row r="20" spans="1:9" x14ac:dyDescent="0.25">
      <c r="A20" s="3"/>
      <c r="B20" s="12">
        <v>17</v>
      </c>
      <c r="C20" s="5" t="e">
        <f>INDEX(data[sitename],MATCH(B20,data[rank],0))</f>
        <v>#N/A</v>
      </c>
      <c r="D20" s="5" t="e">
        <f>INDEX(data[sitetype],MATCH(B20,data[rank],0))</f>
        <v>#N/A</v>
      </c>
      <c r="E20" s="5" t="e">
        <f>INDEX(data[agency_cdc],MATCH(B20,data[rank],0))</f>
        <v>#N/A</v>
      </c>
      <c r="F20" s="5" t="e">
        <f>INDEX(data[agency_usaid],MATCH(B20,data[rank],0))</f>
        <v>#N/A</v>
      </c>
      <c r="G20" s="10" t="e">
        <f>INDEX(data[psnu],MATCH(B20,data[rank],0))</f>
        <v>#N/A</v>
      </c>
      <c r="H20" s="2" t="e">
        <f>INDEX(data[snuprioritization],MATCH(B20,data[rank],0))</f>
        <v>#N/A</v>
      </c>
      <c r="I20" s="2" t="e">
        <f>INDEX(data[score],MATCH(B20,data[rank],0))</f>
        <v>#N/A</v>
      </c>
    </row>
    <row r="21" spans="1:9" x14ac:dyDescent="0.25">
      <c r="A21" s="3"/>
      <c r="B21" s="12">
        <v>18</v>
      </c>
      <c r="C21" s="5" t="e">
        <f>INDEX(data[sitename],MATCH(B21,data[rank],0))</f>
        <v>#N/A</v>
      </c>
      <c r="D21" s="5" t="e">
        <f>INDEX(data[sitetype],MATCH(B21,data[rank],0))</f>
        <v>#N/A</v>
      </c>
      <c r="E21" s="5" t="e">
        <f>INDEX(data[agency_cdc],MATCH(B21,data[rank],0))</f>
        <v>#N/A</v>
      </c>
      <c r="F21" s="5" t="e">
        <f>INDEX(data[agency_usaid],MATCH(B21,data[rank],0))</f>
        <v>#N/A</v>
      </c>
      <c r="G21" s="10" t="e">
        <f>INDEX(data[psnu],MATCH(B21,data[rank],0))</f>
        <v>#N/A</v>
      </c>
      <c r="H21" s="2" t="e">
        <f>INDEX(data[snuprioritization],MATCH(B21,data[rank],0))</f>
        <v>#N/A</v>
      </c>
      <c r="I21" s="2" t="e">
        <f>INDEX(data[score],MATCH(B21,data[rank],0))</f>
        <v>#N/A</v>
      </c>
    </row>
    <row r="22" spans="1:9" x14ac:dyDescent="0.25">
      <c r="A22" s="3"/>
      <c r="B22" s="12">
        <v>19</v>
      </c>
      <c r="C22" s="5" t="e">
        <f>INDEX(data[sitename],MATCH(B22,data[rank],0))</f>
        <v>#N/A</v>
      </c>
      <c r="D22" s="5" t="e">
        <f>INDEX(data[sitetype],MATCH(B22,data[rank],0))</f>
        <v>#N/A</v>
      </c>
      <c r="E22" s="5" t="e">
        <f>INDEX(data[agency_cdc],MATCH(B22,data[rank],0))</f>
        <v>#N/A</v>
      </c>
      <c r="F22" s="5" t="e">
        <f>INDEX(data[agency_usaid],MATCH(B22,data[rank],0))</f>
        <v>#N/A</v>
      </c>
      <c r="G22" s="10" t="e">
        <f>INDEX(data[psnu],MATCH(B22,data[rank],0))</f>
        <v>#N/A</v>
      </c>
      <c r="H22" s="2" t="e">
        <f>INDEX(data[snuprioritization],MATCH(B22,data[rank],0))</f>
        <v>#N/A</v>
      </c>
      <c r="I22" s="2" t="e">
        <f>INDEX(data[score],MATCH(B22,data[rank],0))</f>
        <v>#N/A</v>
      </c>
    </row>
    <row r="23" spans="1:9" x14ac:dyDescent="0.25">
      <c r="A23" s="3"/>
      <c r="B23" s="8">
        <v>20</v>
      </c>
      <c r="C23" s="5" t="e">
        <f>INDEX(data[sitename],MATCH(B23,data[rank],0))</f>
        <v>#N/A</v>
      </c>
      <c r="D23" s="5" t="e">
        <f>INDEX(data[sitetype],MATCH(B23,data[rank],0))</f>
        <v>#N/A</v>
      </c>
      <c r="E23" s="5" t="e">
        <f>INDEX(data[agency_cdc],MATCH(B23,data[rank],0))</f>
        <v>#N/A</v>
      </c>
      <c r="F23" s="5" t="e">
        <f>INDEX(data[agency_usaid],MATCH(B23,data[rank],0))</f>
        <v>#N/A</v>
      </c>
      <c r="G23" s="10" t="e">
        <f>INDEX(data[psnu],MATCH(B23,data[rank],0))</f>
        <v>#N/A</v>
      </c>
      <c r="H23" s="2" t="e">
        <f>INDEX(data[snuprioritization],MATCH(B23,data[rank],0))</f>
        <v>#N/A</v>
      </c>
      <c r="I23" s="2" t="e">
        <f>INDEX(data[score],MATCH(B23,data[rank],0))</f>
        <v>#N/A</v>
      </c>
    </row>
    <row r="24" spans="1:9" x14ac:dyDescent="0.25">
      <c r="A24" s="3"/>
      <c r="B24" s="12">
        <v>21</v>
      </c>
      <c r="C24" s="5" t="e">
        <f>INDEX(data[sitename],MATCH(B24,data[rank],0))</f>
        <v>#N/A</v>
      </c>
      <c r="D24" s="5" t="e">
        <f>INDEX(data[sitetype],MATCH(B24,data[rank],0))</f>
        <v>#N/A</v>
      </c>
      <c r="E24" s="5" t="e">
        <f>INDEX(data[agency_cdc],MATCH(B24,data[rank],0))</f>
        <v>#N/A</v>
      </c>
      <c r="F24" s="5" t="e">
        <f>INDEX(data[agency_usaid],MATCH(B24,data[rank],0))</f>
        <v>#N/A</v>
      </c>
      <c r="G24" s="10" t="e">
        <f>INDEX(data[psnu],MATCH(B24,data[rank],0))</f>
        <v>#N/A</v>
      </c>
      <c r="H24" s="2" t="e">
        <f>INDEX(data[snuprioritization],MATCH(B24,data[rank],0))</f>
        <v>#N/A</v>
      </c>
      <c r="I24" s="2" t="e">
        <f>INDEX(data[score],MATCH(B24,data[rank],0))</f>
        <v>#N/A</v>
      </c>
    </row>
    <row r="25" spans="1:9" x14ac:dyDescent="0.25">
      <c r="A25" s="3"/>
      <c r="B25" s="12">
        <v>22</v>
      </c>
      <c r="C25" s="5" t="e">
        <f>INDEX(data[sitename],MATCH(B25,data[rank],0))</f>
        <v>#N/A</v>
      </c>
      <c r="D25" s="5" t="e">
        <f>INDEX(data[sitetype],MATCH(B25,data[rank],0))</f>
        <v>#N/A</v>
      </c>
      <c r="E25" s="5" t="e">
        <f>INDEX(data[agency_cdc],MATCH(B25,data[rank],0))</f>
        <v>#N/A</v>
      </c>
      <c r="F25" s="5" t="e">
        <f>INDEX(data[agency_usaid],MATCH(B25,data[rank],0))</f>
        <v>#N/A</v>
      </c>
      <c r="G25" s="10" t="e">
        <f>INDEX(data[psnu],MATCH(B25,data[rank],0))</f>
        <v>#N/A</v>
      </c>
      <c r="H25" s="2" t="e">
        <f>INDEX(data[snuprioritization],MATCH(B25,data[rank],0))</f>
        <v>#N/A</v>
      </c>
      <c r="I25" s="2" t="e">
        <f>INDEX(data[score],MATCH(B25,data[rank],0))</f>
        <v>#N/A</v>
      </c>
    </row>
    <row r="26" spans="1:9" x14ac:dyDescent="0.25">
      <c r="A26" s="3"/>
      <c r="B26" s="12">
        <v>23</v>
      </c>
      <c r="C26" s="5" t="e">
        <f>INDEX(data[sitename],MATCH(B26,data[rank],0))</f>
        <v>#N/A</v>
      </c>
      <c r="D26" s="5" t="e">
        <f>INDEX(data[sitetype],MATCH(B26,data[rank],0))</f>
        <v>#N/A</v>
      </c>
      <c r="E26" s="5" t="e">
        <f>INDEX(data[agency_cdc],MATCH(B26,data[rank],0))</f>
        <v>#N/A</v>
      </c>
      <c r="F26" s="5" t="e">
        <f>INDEX(data[agency_usaid],MATCH(B26,data[rank],0))</f>
        <v>#N/A</v>
      </c>
      <c r="G26" s="10" t="e">
        <f>INDEX(data[psnu],MATCH(B26,data[rank],0))</f>
        <v>#N/A</v>
      </c>
      <c r="H26" s="2" t="e">
        <f>INDEX(data[snuprioritization],MATCH(B26,data[rank],0))</f>
        <v>#N/A</v>
      </c>
      <c r="I26" s="2" t="e">
        <f>INDEX(data[score],MATCH(B26,data[rank],0))</f>
        <v>#N/A</v>
      </c>
    </row>
    <row r="27" spans="1:9" x14ac:dyDescent="0.25">
      <c r="A27" s="3"/>
      <c r="B27" s="12">
        <v>24</v>
      </c>
      <c r="C27" s="5" t="e">
        <f>INDEX(data[sitename],MATCH(B27,data[rank],0))</f>
        <v>#N/A</v>
      </c>
      <c r="D27" s="5" t="e">
        <f>INDEX(data[sitetype],MATCH(B27,data[rank],0))</f>
        <v>#N/A</v>
      </c>
      <c r="E27" s="5" t="e">
        <f>INDEX(data[agency_cdc],MATCH(B27,data[rank],0))</f>
        <v>#N/A</v>
      </c>
      <c r="F27" s="5" t="e">
        <f>INDEX(data[agency_usaid],MATCH(B27,data[rank],0))</f>
        <v>#N/A</v>
      </c>
      <c r="G27" s="10" t="e">
        <f>INDEX(data[psnu],MATCH(B27,data[rank],0))</f>
        <v>#N/A</v>
      </c>
      <c r="H27" s="2" t="e">
        <f>INDEX(data[snuprioritization],MATCH(B27,data[rank],0))</f>
        <v>#N/A</v>
      </c>
      <c r="I27" s="2" t="e">
        <f>INDEX(data[score],MATCH(B27,data[rank],0))</f>
        <v>#N/A</v>
      </c>
    </row>
    <row r="28" spans="1:9" x14ac:dyDescent="0.25">
      <c r="A28" s="3"/>
      <c r="B28" s="12">
        <v>25</v>
      </c>
      <c r="C28" s="5" t="e">
        <f>INDEX(data[sitename],MATCH(B28,data[rank],0))</f>
        <v>#N/A</v>
      </c>
      <c r="D28" s="5" t="e">
        <f>INDEX(data[sitetype],MATCH(B28,data[rank],0))</f>
        <v>#N/A</v>
      </c>
      <c r="E28" s="5" t="e">
        <f>INDEX(data[agency_cdc],MATCH(B28,data[rank],0))</f>
        <v>#N/A</v>
      </c>
      <c r="F28" s="5" t="e">
        <f>INDEX(data[agency_usaid],MATCH(B28,data[rank],0))</f>
        <v>#N/A</v>
      </c>
      <c r="G28" s="10" t="e">
        <f>INDEX(data[psnu],MATCH(B28,data[rank],0))</f>
        <v>#N/A</v>
      </c>
      <c r="H28" s="2" t="e">
        <f>INDEX(data[snuprioritization],MATCH(B28,data[rank],0))</f>
        <v>#N/A</v>
      </c>
      <c r="I28" s="2" t="e">
        <f>INDEX(data[score],MATCH(B28,data[rank],0))</f>
        <v>#N/A</v>
      </c>
    </row>
    <row r="29" spans="1:9" x14ac:dyDescent="0.25">
      <c r="A29" s="3"/>
      <c r="B29" s="12">
        <v>26</v>
      </c>
      <c r="C29" s="5" t="e">
        <f>INDEX(data[sitename],MATCH(B29,data[rank],0))</f>
        <v>#N/A</v>
      </c>
      <c r="D29" s="5" t="e">
        <f>INDEX(data[sitetype],MATCH(B29,data[rank],0))</f>
        <v>#N/A</v>
      </c>
      <c r="E29" s="5" t="e">
        <f>INDEX(data[agency_cdc],MATCH(B29,data[rank],0))</f>
        <v>#N/A</v>
      </c>
      <c r="F29" s="5" t="e">
        <f>INDEX(data[agency_usaid],MATCH(B29,data[rank],0))</f>
        <v>#N/A</v>
      </c>
      <c r="G29" s="10" t="e">
        <f>INDEX(data[psnu],MATCH(B29,data[rank],0))</f>
        <v>#N/A</v>
      </c>
      <c r="H29" s="2" t="e">
        <f>INDEX(data[snuprioritization],MATCH(B29,data[rank],0))</f>
        <v>#N/A</v>
      </c>
      <c r="I29" s="2" t="e">
        <f>INDEX(data[score],MATCH(B29,data[rank],0))</f>
        <v>#N/A</v>
      </c>
    </row>
    <row r="30" spans="1:9" x14ac:dyDescent="0.25">
      <c r="A30" s="3"/>
      <c r="B30" s="12">
        <v>27</v>
      </c>
      <c r="C30" s="5" t="e">
        <f>INDEX(data[sitename],MATCH(B30,data[rank],0))</f>
        <v>#N/A</v>
      </c>
      <c r="D30" s="5" t="e">
        <f>INDEX(data[sitetype],MATCH(B30,data[rank],0))</f>
        <v>#N/A</v>
      </c>
      <c r="E30" s="5" t="e">
        <f>INDEX(data[agency_cdc],MATCH(B30,data[rank],0))</f>
        <v>#N/A</v>
      </c>
      <c r="F30" s="5" t="e">
        <f>INDEX(data[agency_usaid],MATCH(B30,data[rank],0))</f>
        <v>#N/A</v>
      </c>
      <c r="G30" s="10" t="e">
        <f>INDEX(data[psnu],MATCH(B30,data[rank],0))</f>
        <v>#N/A</v>
      </c>
      <c r="H30" s="2" t="e">
        <f>INDEX(data[snuprioritization],MATCH(B30,data[rank],0))</f>
        <v>#N/A</v>
      </c>
      <c r="I30" s="2" t="e">
        <f>INDEX(data[score],MATCH(B30,data[rank],0))</f>
        <v>#N/A</v>
      </c>
    </row>
    <row r="31" spans="1:9" x14ac:dyDescent="0.25">
      <c r="A31" s="3"/>
      <c r="B31" s="12">
        <v>28</v>
      </c>
      <c r="C31" s="5" t="e">
        <f>INDEX(data[sitename],MATCH(B31,data[rank],0))</f>
        <v>#N/A</v>
      </c>
      <c r="D31" s="5" t="e">
        <f>INDEX(data[sitetype],MATCH(B31,data[rank],0))</f>
        <v>#N/A</v>
      </c>
      <c r="E31" s="5" t="e">
        <f>INDEX(data[agency_cdc],MATCH(B31,data[rank],0))</f>
        <v>#N/A</v>
      </c>
      <c r="F31" s="5" t="e">
        <f>INDEX(data[agency_usaid],MATCH(B31,data[rank],0))</f>
        <v>#N/A</v>
      </c>
      <c r="G31" s="10" t="e">
        <f>INDEX(data[psnu],MATCH(B31,data[rank],0))</f>
        <v>#N/A</v>
      </c>
      <c r="H31" s="2" t="e">
        <f>INDEX(data[snuprioritization],MATCH(B31,data[rank],0))</f>
        <v>#N/A</v>
      </c>
      <c r="I31" s="2" t="e">
        <f>INDEX(data[score],MATCH(B31,data[rank],0))</f>
        <v>#N/A</v>
      </c>
    </row>
    <row r="32" spans="1:9" x14ac:dyDescent="0.25">
      <c r="A32" s="3"/>
      <c r="B32" s="12">
        <v>29</v>
      </c>
      <c r="C32" s="5" t="e">
        <f>INDEX(data[sitename],MATCH(B32,data[rank],0))</f>
        <v>#N/A</v>
      </c>
      <c r="D32" s="5" t="e">
        <f>INDEX(data[sitetype],MATCH(B32,data[rank],0))</f>
        <v>#N/A</v>
      </c>
      <c r="E32" s="5" t="e">
        <f>INDEX(data[agency_cdc],MATCH(B32,data[rank],0))</f>
        <v>#N/A</v>
      </c>
      <c r="F32" s="5" t="e">
        <f>INDEX(data[agency_usaid],MATCH(B32,data[rank],0))</f>
        <v>#N/A</v>
      </c>
      <c r="G32" s="10" t="e">
        <f>INDEX(data[psnu],MATCH(B32,data[rank],0))</f>
        <v>#N/A</v>
      </c>
      <c r="H32" s="2" t="e">
        <f>INDEX(data[snuprioritization],MATCH(B32,data[rank],0))</f>
        <v>#N/A</v>
      </c>
      <c r="I32" s="2" t="e">
        <f>INDEX(data[score],MATCH(B32,data[rank],0))</f>
        <v>#N/A</v>
      </c>
    </row>
    <row r="33" spans="1:9" x14ac:dyDescent="0.25">
      <c r="A33" s="3"/>
      <c r="B33" s="8">
        <v>30</v>
      </c>
      <c r="C33" s="5" t="e">
        <f>INDEX(data[sitename],MATCH(B33,data[rank],0))</f>
        <v>#N/A</v>
      </c>
      <c r="D33" s="5" t="e">
        <f>INDEX(data[sitetype],MATCH(B33,data[rank],0))</f>
        <v>#N/A</v>
      </c>
      <c r="E33" s="5" t="e">
        <f>INDEX(data[agency_cdc],MATCH(B33,data[rank],0))</f>
        <v>#N/A</v>
      </c>
      <c r="F33" s="5" t="e">
        <f>INDEX(data[agency_usaid],MATCH(B33,data[rank],0))</f>
        <v>#N/A</v>
      </c>
      <c r="G33" s="10" t="e">
        <f>INDEX(data[psnu],MATCH(B33,data[rank],0))</f>
        <v>#N/A</v>
      </c>
      <c r="H33" s="2" t="e">
        <f>INDEX(data[snuprioritization],MATCH(B33,data[rank],0))</f>
        <v>#N/A</v>
      </c>
      <c r="I33" s="2" t="e">
        <f>INDEX(data[score],MATCH(B33,data[rank],0))</f>
        <v>#N/A</v>
      </c>
    </row>
    <row r="34" spans="1:9" x14ac:dyDescent="0.25">
      <c r="A34" s="3"/>
      <c r="B34" s="12">
        <v>31</v>
      </c>
      <c r="C34" s="5" t="e">
        <f>INDEX(data[sitename],MATCH(B34,data[rank],0))</f>
        <v>#N/A</v>
      </c>
      <c r="D34" s="5" t="e">
        <f>INDEX(data[sitetype],MATCH(B34,data[rank],0))</f>
        <v>#N/A</v>
      </c>
      <c r="E34" s="5" t="e">
        <f>INDEX(data[agency_cdc],MATCH(B34,data[rank],0))</f>
        <v>#N/A</v>
      </c>
      <c r="F34" s="5" t="e">
        <f>INDEX(data[agency_usaid],MATCH(B34,data[rank],0))</f>
        <v>#N/A</v>
      </c>
      <c r="G34" s="10" t="e">
        <f>INDEX(data[psnu],MATCH(B34,data[rank],0))</f>
        <v>#N/A</v>
      </c>
      <c r="H34" s="2" t="e">
        <f>INDEX(data[snuprioritization],MATCH(B34,data[rank],0))</f>
        <v>#N/A</v>
      </c>
      <c r="I34" s="2" t="e">
        <f>INDEX(data[score],MATCH(B34,data[rank],0))</f>
        <v>#N/A</v>
      </c>
    </row>
    <row r="35" spans="1:9" x14ac:dyDescent="0.25">
      <c r="A35" s="3"/>
      <c r="B35" s="12">
        <v>32</v>
      </c>
      <c r="C35" s="5" t="e">
        <f>INDEX(data[sitename],MATCH(B35,data[rank],0))</f>
        <v>#N/A</v>
      </c>
      <c r="D35" s="5" t="e">
        <f>INDEX(data[sitetype],MATCH(B35,data[rank],0))</f>
        <v>#N/A</v>
      </c>
      <c r="E35" s="5" t="e">
        <f>INDEX(data[agency_cdc],MATCH(B35,data[rank],0))</f>
        <v>#N/A</v>
      </c>
      <c r="F35" s="5" t="e">
        <f>INDEX(data[agency_usaid],MATCH(B35,data[rank],0))</f>
        <v>#N/A</v>
      </c>
      <c r="G35" s="10" t="e">
        <f>INDEX(data[psnu],MATCH(B35,data[rank],0))</f>
        <v>#N/A</v>
      </c>
      <c r="H35" s="2" t="e">
        <f>INDEX(data[snuprioritization],MATCH(B35,data[rank],0))</f>
        <v>#N/A</v>
      </c>
      <c r="I35" s="2" t="e">
        <f>INDEX(data[score],MATCH(B35,data[rank],0))</f>
        <v>#N/A</v>
      </c>
    </row>
    <row r="36" spans="1:9" x14ac:dyDescent="0.25">
      <c r="A36" s="3"/>
      <c r="B36" s="12">
        <v>33</v>
      </c>
      <c r="C36" s="5" t="e">
        <f>INDEX(data[sitename],MATCH(B36,data[rank],0))</f>
        <v>#N/A</v>
      </c>
      <c r="D36" s="5" t="e">
        <f>INDEX(data[sitetype],MATCH(B36,data[rank],0))</f>
        <v>#N/A</v>
      </c>
      <c r="E36" s="5" t="e">
        <f>INDEX(data[agency_cdc],MATCH(B36,data[rank],0))</f>
        <v>#N/A</v>
      </c>
      <c r="F36" s="5" t="e">
        <f>INDEX(data[agency_usaid],MATCH(B36,data[rank],0))</f>
        <v>#N/A</v>
      </c>
      <c r="G36" s="10" t="e">
        <f>INDEX(data[psnu],MATCH(B36,data[rank],0))</f>
        <v>#N/A</v>
      </c>
      <c r="H36" s="2" t="e">
        <f>INDEX(data[snuprioritization],MATCH(B36,data[rank],0))</f>
        <v>#N/A</v>
      </c>
      <c r="I36" s="2" t="e">
        <f>INDEX(data[score],MATCH(B36,data[rank],0))</f>
        <v>#N/A</v>
      </c>
    </row>
    <row r="37" spans="1:9" x14ac:dyDescent="0.25">
      <c r="A37" s="3"/>
      <c r="B37" s="12">
        <v>34</v>
      </c>
      <c r="C37" s="5" t="e">
        <f>INDEX(data[sitename],MATCH(B37,data[rank],0))</f>
        <v>#N/A</v>
      </c>
      <c r="D37" s="5" t="e">
        <f>INDEX(data[sitetype],MATCH(B37,data[rank],0))</f>
        <v>#N/A</v>
      </c>
      <c r="E37" s="5" t="e">
        <f>INDEX(data[agency_cdc],MATCH(B37,data[rank],0))</f>
        <v>#N/A</v>
      </c>
      <c r="F37" s="5" t="e">
        <f>INDEX(data[agency_usaid],MATCH(B37,data[rank],0))</f>
        <v>#N/A</v>
      </c>
      <c r="G37" s="10" t="e">
        <f>INDEX(data[psnu],MATCH(B37,data[rank],0))</f>
        <v>#N/A</v>
      </c>
      <c r="H37" s="2" t="e">
        <f>INDEX(data[snuprioritization],MATCH(B37,data[rank],0))</f>
        <v>#N/A</v>
      </c>
      <c r="I37" s="2" t="e">
        <f>INDEX(data[score],MATCH(B37,data[rank],0))</f>
        <v>#N/A</v>
      </c>
    </row>
    <row r="38" spans="1:9" x14ac:dyDescent="0.25">
      <c r="A38" s="3"/>
      <c r="B38" s="12">
        <v>35</v>
      </c>
      <c r="C38" s="5" t="e">
        <f>INDEX(data[sitename],MATCH(B38,data[rank],0))</f>
        <v>#N/A</v>
      </c>
      <c r="D38" s="5" t="e">
        <f>INDEX(data[sitetype],MATCH(B38,data[rank],0))</f>
        <v>#N/A</v>
      </c>
      <c r="E38" s="5" t="e">
        <f>INDEX(data[agency_cdc],MATCH(B38,data[rank],0))</f>
        <v>#N/A</v>
      </c>
      <c r="F38" s="5" t="e">
        <f>INDEX(data[agency_usaid],MATCH(B38,data[rank],0))</f>
        <v>#N/A</v>
      </c>
      <c r="G38" s="10" t="e">
        <f>INDEX(data[psnu],MATCH(B38,data[rank],0))</f>
        <v>#N/A</v>
      </c>
      <c r="H38" s="2" t="e">
        <f>INDEX(data[snuprioritization],MATCH(B38,data[rank],0))</f>
        <v>#N/A</v>
      </c>
      <c r="I38" s="2" t="e">
        <f>INDEX(data[score],MATCH(B38,data[rank],0))</f>
        <v>#N/A</v>
      </c>
    </row>
    <row r="39" spans="1:9" x14ac:dyDescent="0.25">
      <c r="A39" s="3"/>
      <c r="B39" s="12">
        <v>36</v>
      </c>
      <c r="C39" s="5" t="e">
        <f>INDEX(data[sitename],MATCH(B39,data[rank],0))</f>
        <v>#N/A</v>
      </c>
      <c r="D39" s="5" t="e">
        <f>INDEX(data[sitetype],MATCH(B39,data[rank],0))</f>
        <v>#N/A</v>
      </c>
      <c r="E39" s="5" t="e">
        <f>INDEX(data[agency_cdc],MATCH(B39,data[rank],0))</f>
        <v>#N/A</v>
      </c>
      <c r="F39" s="5" t="e">
        <f>INDEX(data[agency_usaid],MATCH(B39,data[rank],0))</f>
        <v>#N/A</v>
      </c>
      <c r="G39" s="10" t="e">
        <f>INDEX(data[psnu],MATCH(B39,data[rank],0))</f>
        <v>#N/A</v>
      </c>
      <c r="H39" s="2" t="e">
        <f>INDEX(data[snuprioritization],MATCH(B39,data[rank],0))</f>
        <v>#N/A</v>
      </c>
      <c r="I39" s="2" t="e">
        <f>INDEX(data[score],MATCH(B39,data[rank],0))</f>
        <v>#N/A</v>
      </c>
    </row>
    <row r="40" spans="1:9" x14ac:dyDescent="0.25">
      <c r="A40" s="3"/>
      <c r="B40" s="12">
        <v>37</v>
      </c>
      <c r="C40" s="5" t="e">
        <f>INDEX(data[sitename],MATCH(B40,data[rank],0))</f>
        <v>#N/A</v>
      </c>
      <c r="D40" s="5" t="e">
        <f>INDEX(data[sitetype],MATCH(B40,data[rank],0))</f>
        <v>#N/A</v>
      </c>
      <c r="E40" s="5" t="e">
        <f>INDEX(data[agency_cdc],MATCH(B40,data[rank],0))</f>
        <v>#N/A</v>
      </c>
      <c r="F40" s="5" t="e">
        <f>INDEX(data[agency_usaid],MATCH(B40,data[rank],0))</f>
        <v>#N/A</v>
      </c>
      <c r="G40" s="10" t="e">
        <f>INDEX(data[psnu],MATCH(B40,data[rank],0))</f>
        <v>#N/A</v>
      </c>
      <c r="H40" s="2" t="e">
        <f>INDEX(data[snuprioritization],MATCH(B40,data[rank],0))</f>
        <v>#N/A</v>
      </c>
      <c r="I40" s="2" t="e">
        <f>INDEX(data[score],MATCH(B40,data[rank],0))</f>
        <v>#N/A</v>
      </c>
    </row>
    <row r="41" spans="1:9" x14ac:dyDescent="0.25">
      <c r="A41" s="3"/>
      <c r="B41" s="12">
        <v>38</v>
      </c>
      <c r="C41" s="5" t="e">
        <f>INDEX(data[sitename],MATCH(B41,data[rank],0))</f>
        <v>#N/A</v>
      </c>
      <c r="D41" s="5" t="e">
        <f>INDEX(data[sitetype],MATCH(B41,data[rank],0))</f>
        <v>#N/A</v>
      </c>
      <c r="E41" s="5" t="e">
        <f>INDEX(data[agency_cdc],MATCH(B41,data[rank],0))</f>
        <v>#N/A</v>
      </c>
      <c r="F41" s="5" t="e">
        <f>INDEX(data[agency_usaid],MATCH(B41,data[rank],0))</f>
        <v>#N/A</v>
      </c>
      <c r="G41" s="10" t="e">
        <f>INDEX(data[psnu],MATCH(B41,data[rank],0))</f>
        <v>#N/A</v>
      </c>
      <c r="H41" s="2" t="e">
        <f>INDEX(data[snuprioritization],MATCH(B41,data[rank],0))</f>
        <v>#N/A</v>
      </c>
      <c r="I41" s="2" t="e">
        <f>INDEX(data[score],MATCH(B41,data[rank],0))</f>
        <v>#N/A</v>
      </c>
    </row>
    <row r="42" spans="1:9" x14ac:dyDescent="0.25">
      <c r="A42" s="3"/>
      <c r="B42" s="12">
        <v>39</v>
      </c>
      <c r="C42" s="5" t="e">
        <f>INDEX(data[sitename],MATCH(B42,data[rank],0))</f>
        <v>#N/A</v>
      </c>
      <c r="D42" s="5" t="e">
        <f>INDEX(data[sitetype],MATCH(B42,data[rank],0))</f>
        <v>#N/A</v>
      </c>
      <c r="E42" s="5" t="e">
        <f>INDEX(data[agency_cdc],MATCH(B42,data[rank],0))</f>
        <v>#N/A</v>
      </c>
      <c r="F42" s="5" t="e">
        <f>INDEX(data[agency_usaid],MATCH(B42,data[rank],0))</f>
        <v>#N/A</v>
      </c>
      <c r="G42" s="10" t="e">
        <f>INDEX(data[psnu],MATCH(B42,data[rank],0))</f>
        <v>#N/A</v>
      </c>
      <c r="H42" s="2" t="e">
        <f>INDEX(data[snuprioritization],MATCH(B42,data[rank],0))</f>
        <v>#N/A</v>
      </c>
      <c r="I42" s="2" t="e">
        <f>INDEX(data[score],MATCH(B42,data[rank],0))</f>
        <v>#N/A</v>
      </c>
    </row>
    <row r="43" spans="1:9" x14ac:dyDescent="0.25">
      <c r="A43" s="3"/>
      <c r="B43" s="8">
        <v>40</v>
      </c>
      <c r="C43" s="5" t="e">
        <f>INDEX(data[sitename],MATCH(B43,data[rank],0))</f>
        <v>#N/A</v>
      </c>
      <c r="D43" s="5" t="e">
        <f>INDEX(data[sitetype],MATCH(B43,data[rank],0))</f>
        <v>#N/A</v>
      </c>
      <c r="E43" s="5" t="e">
        <f>INDEX(data[agency_cdc],MATCH(B43,data[rank],0))</f>
        <v>#N/A</v>
      </c>
      <c r="F43" s="5" t="e">
        <f>INDEX(data[agency_usaid],MATCH(B43,data[rank],0))</f>
        <v>#N/A</v>
      </c>
      <c r="G43" s="10" t="e">
        <f>INDEX(data[psnu],MATCH(B43,data[rank],0))</f>
        <v>#N/A</v>
      </c>
      <c r="H43" s="2" t="e">
        <f>INDEX(data[snuprioritization],MATCH(B43,data[rank],0))</f>
        <v>#N/A</v>
      </c>
      <c r="I43" s="2" t="e">
        <f>INDEX(data[score],MATCH(B43,data[rank],0))</f>
        <v>#N/A</v>
      </c>
    </row>
    <row r="44" spans="1:9" x14ac:dyDescent="0.25">
      <c r="A44" s="3"/>
      <c r="B44" s="12">
        <v>41</v>
      </c>
      <c r="C44" s="5" t="e">
        <f>INDEX(data[sitename],MATCH(B44,data[rank],0))</f>
        <v>#N/A</v>
      </c>
      <c r="D44" s="5" t="e">
        <f>INDEX(data[sitetype],MATCH(B44,data[rank],0))</f>
        <v>#N/A</v>
      </c>
      <c r="E44" s="5" t="e">
        <f>INDEX(data[agency_cdc],MATCH(B44,data[rank],0))</f>
        <v>#N/A</v>
      </c>
      <c r="F44" s="5" t="e">
        <f>INDEX(data[agency_usaid],MATCH(B44,data[rank],0))</f>
        <v>#N/A</v>
      </c>
      <c r="G44" s="10" t="e">
        <f>INDEX(data[psnu],MATCH(B44,data[rank],0))</f>
        <v>#N/A</v>
      </c>
      <c r="H44" s="2" t="e">
        <f>INDEX(data[snuprioritization],MATCH(B44,data[rank],0))</f>
        <v>#N/A</v>
      </c>
      <c r="I44" s="2" t="e">
        <f>INDEX(data[score],MATCH(B44,data[rank],0))</f>
        <v>#N/A</v>
      </c>
    </row>
    <row r="45" spans="1:9" x14ac:dyDescent="0.25">
      <c r="A45" s="3"/>
      <c r="B45" s="12">
        <v>42</v>
      </c>
      <c r="C45" s="5" t="e">
        <f>INDEX(data[sitename],MATCH(B45,data[rank],0))</f>
        <v>#N/A</v>
      </c>
      <c r="D45" s="5" t="e">
        <f>INDEX(data[sitetype],MATCH(B45,data[rank],0))</f>
        <v>#N/A</v>
      </c>
      <c r="E45" s="5" t="e">
        <f>INDEX(data[agency_cdc],MATCH(B45,data[rank],0))</f>
        <v>#N/A</v>
      </c>
      <c r="F45" s="5" t="e">
        <f>INDEX(data[agency_usaid],MATCH(B45,data[rank],0))</f>
        <v>#N/A</v>
      </c>
      <c r="G45" s="10" t="e">
        <f>INDEX(data[psnu],MATCH(B45,data[rank],0))</f>
        <v>#N/A</v>
      </c>
      <c r="H45" s="2" t="e">
        <f>INDEX(data[snuprioritization],MATCH(B45,data[rank],0))</f>
        <v>#N/A</v>
      </c>
      <c r="I45" s="2" t="e">
        <f>INDEX(data[score],MATCH(B45,data[rank],0))</f>
        <v>#N/A</v>
      </c>
    </row>
    <row r="46" spans="1:9" x14ac:dyDescent="0.25">
      <c r="A46" s="3"/>
      <c r="B46" s="12">
        <v>43</v>
      </c>
      <c r="C46" s="5" t="e">
        <f>INDEX(data[sitename],MATCH(B46,data[rank],0))</f>
        <v>#N/A</v>
      </c>
      <c r="D46" s="5" t="e">
        <f>INDEX(data[sitetype],MATCH(B46,data[rank],0))</f>
        <v>#N/A</v>
      </c>
      <c r="E46" s="5" t="e">
        <f>INDEX(data[agency_cdc],MATCH(B46,data[rank],0))</f>
        <v>#N/A</v>
      </c>
      <c r="F46" s="5" t="e">
        <f>INDEX(data[agency_usaid],MATCH(B46,data[rank],0))</f>
        <v>#N/A</v>
      </c>
      <c r="G46" s="10" t="e">
        <f>INDEX(data[psnu],MATCH(B46,data[rank],0))</f>
        <v>#N/A</v>
      </c>
      <c r="H46" s="2" t="e">
        <f>INDEX(data[snuprioritization],MATCH(B46,data[rank],0))</f>
        <v>#N/A</v>
      </c>
      <c r="I46" s="2" t="e">
        <f>INDEX(data[score],MATCH(B46,data[rank],0))</f>
        <v>#N/A</v>
      </c>
    </row>
    <row r="47" spans="1:9" x14ac:dyDescent="0.25">
      <c r="A47" s="3"/>
      <c r="B47" s="12">
        <v>44</v>
      </c>
      <c r="C47" s="5" t="e">
        <f>INDEX(data[sitename],MATCH(B47,data[rank],0))</f>
        <v>#N/A</v>
      </c>
      <c r="D47" s="5" t="e">
        <f>INDEX(data[sitetype],MATCH(B47,data[rank],0))</f>
        <v>#N/A</v>
      </c>
      <c r="E47" s="5" t="e">
        <f>INDEX(data[agency_cdc],MATCH(B47,data[rank],0))</f>
        <v>#N/A</v>
      </c>
      <c r="F47" s="5" t="e">
        <f>INDEX(data[agency_usaid],MATCH(B47,data[rank],0))</f>
        <v>#N/A</v>
      </c>
      <c r="G47" s="10" t="e">
        <f>INDEX(data[psnu],MATCH(B47,data[rank],0))</f>
        <v>#N/A</v>
      </c>
      <c r="H47" s="2" t="e">
        <f>INDEX(data[snuprioritization],MATCH(B47,data[rank],0))</f>
        <v>#N/A</v>
      </c>
      <c r="I47" s="2" t="e">
        <f>INDEX(data[score],MATCH(B47,data[rank],0))</f>
        <v>#N/A</v>
      </c>
    </row>
    <row r="48" spans="1:9" x14ac:dyDescent="0.25">
      <c r="A48" s="3"/>
      <c r="B48" s="12">
        <v>45</v>
      </c>
      <c r="C48" s="5" t="e">
        <f>INDEX(data[sitename],MATCH(B48,data[rank],0))</f>
        <v>#N/A</v>
      </c>
      <c r="D48" s="5" t="e">
        <f>INDEX(data[sitetype],MATCH(B48,data[rank],0))</f>
        <v>#N/A</v>
      </c>
      <c r="E48" s="5" t="e">
        <f>INDEX(data[agency_cdc],MATCH(B48,data[rank],0))</f>
        <v>#N/A</v>
      </c>
      <c r="F48" s="5" t="e">
        <f>INDEX(data[agency_usaid],MATCH(B48,data[rank],0))</f>
        <v>#N/A</v>
      </c>
      <c r="G48" s="10" t="e">
        <f>INDEX(data[psnu],MATCH(B48,data[rank],0))</f>
        <v>#N/A</v>
      </c>
      <c r="H48" s="2" t="e">
        <f>INDEX(data[snuprioritization],MATCH(B48,data[rank],0))</f>
        <v>#N/A</v>
      </c>
      <c r="I48" s="2" t="e">
        <f>INDEX(data[score],MATCH(B48,data[rank],0))</f>
        <v>#N/A</v>
      </c>
    </row>
    <row r="49" spans="1:9" x14ac:dyDescent="0.25">
      <c r="A49" s="3"/>
      <c r="B49" s="12">
        <v>46</v>
      </c>
      <c r="C49" s="5" t="e">
        <f>INDEX(data[sitename],MATCH(B49,data[rank],0))</f>
        <v>#N/A</v>
      </c>
      <c r="D49" s="5" t="e">
        <f>INDEX(data[sitetype],MATCH(B49,data[rank],0))</f>
        <v>#N/A</v>
      </c>
      <c r="E49" s="5" t="e">
        <f>INDEX(data[agency_cdc],MATCH(B49,data[rank],0))</f>
        <v>#N/A</v>
      </c>
      <c r="F49" s="5" t="e">
        <f>INDEX(data[agency_usaid],MATCH(B49,data[rank],0))</f>
        <v>#N/A</v>
      </c>
      <c r="G49" s="10" t="e">
        <f>INDEX(data[psnu],MATCH(B49,data[rank],0))</f>
        <v>#N/A</v>
      </c>
      <c r="H49" s="2" t="e">
        <f>INDEX(data[snuprioritization],MATCH(B49,data[rank],0))</f>
        <v>#N/A</v>
      </c>
      <c r="I49" s="2" t="e">
        <f>INDEX(data[score],MATCH(B49,data[rank],0))</f>
        <v>#N/A</v>
      </c>
    </row>
    <row r="50" spans="1:9" x14ac:dyDescent="0.25">
      <c r="A50" s="3"/>
      <c r="B50" s="12">
        <v>47</v>
      </c>
      <c r="C50" s="5" t="e">
        <f>INDEX(data[sitename],MATCH(B50,data[rank],0))</f>
        <v>#N/A</v>
      </c>
      <c r="D50" s="5" t="e">
        <f>INDEX(data[sitetype],MATCH(B50,data[rank],0))</f>
        <v>#N/A</v>
      </c>
      <c r="E50" s="5" t="e">
        <f>INDEX(data[agency_cdc],MATCH(B50,data[rank],0))</f>
        <v>#N/A</v>
      </c>
      <c r="F50" s="5" t="e">
        <f>INDEX(data[agency_usaid],MATCH(B50,data[rank],0))</f>
        <v>#N/A</v>
      </c>
      <c r="G50" s="10" t="e">
        <f>INDEX(data[psnu],MATCH(B50,data[rank],0))</f>
        <v>#N/A</v>
      </c>
      <c r="H50" s="2" t="e">
        <f>INDEX(data[snuprioritization],MATCH(B50,data[rank],0))</f>
        <v>#N/A</v>
      </c>
      <c r="I50" s="2" t="e">
        <f>INDEX(data[score],MATCH(B50,data[rank],0))</f>
        <v>#N/A</v>
      </c>
    </row>
    <row r="51" spans="1:9" x14ac:dyDescent="0.25">
      <c r="A51" s="3"/>
      <c r="B51" s="12">
        <v>48</v>
      </c>
      <c r="C51" s="5" t="e">
        <f>INDEX(data[sitename],MATCH(B51,data[rank],0))</f>
        <v>#N/A</v>
      </c>
      <c r="D51" s="5" t="e">
        <f>INDEX(data[sitetype],MATCH(B51,data[rank],0))</f>
        <v>#N/A</v>
      </c>
      <c r="E51" s="5" t="e">
        <f>INDEX(data[agency_cdc],MATCH(B51,data[rank],0))</f>
        <v>#N/A</v>
      </c>
      <c r="F51" s="5" t="e">
        <f>INDEX(data[agency_usaid],MATCH(B51,data[rank],0))</f>
        <v>#N/A</v>
      </c>
      <c r="G51" s="10" t="e">
        <f>INDEX(data[psnu],MATCH(B51,data[rank],0))</f>
        <v>#N/A</v>
      </c>
      <c r="H51" s="2" t="e">
        <f>INDEX(data[snuprioritization],MATCH(B51,data[rank],0))</f>
        <v>#N/A</v>
      </c>
      <c r="I51" s="2" t="e">
        <f>INDEX(data[score],MATCH(B51,data[rank],0))</f>
        <v>#N/A</v>
      </c>
    </row>
    <row r="52" spans="1:9" x14ac:dyDescent="0.25">
      <c r="A52" s="3"/>
      <c r="B52" s="12">
        <v>49</v>
      </c>
      <c r="C52" s="5" t="e">
        <f>INDEX(data[sitename],MATCH(B52,data[rank],0))</f>
        <v>#N/A</v>
      </c>
      <c r="D52" s="5" t="e">
        <f>INDEX(data[sitetype],MATCH(B52,data[rank],0))</f>
        <v>#N/A</v>
      </c>
      <c r="E52" s="5" t="e">
        <f>INDEX(data[agency_cdc],MATCH(B52,data[rank],0))</f>
        <v>#N/A</v>
      </c>
      <c r="F52" s="5" t="e">
        <f>INDEX(data[agency_usaid],MATCH(B52,data[rank],0))</f>
        <v>#N/A</v>
      </c>
      <c r="G52" s="10" t="e">
        <f>INDEX(data[psnu],MATCH(B52,data[rank],0))</f>
        <v>#N/A</v>
      </c>
      <c r="H52" s="2" t="e">
        <f>INDEX(data[snuprioritization],MATCH(B52,data[rank],0))</f>
        <v>#N/A</v>
      </c>
      <c r="I52" s="2" t="e">
        <f>INDEX(data[score],MATCH(B52,data[rank],0))</f>
        <v>#N/A</v>
      </c>
    </row>
    <row r="53" spans="1:9" x14ac:dyDescent="0.25">
      <c r="A53" s="3"/>
      <c r="B53" s="8">
        <v>50</v>
      </c>
      <c r="C53" s="5" t="e">
        <f>INDEX(data[sitename],MATCH(B53,data[rank],0))</f>
        <v>#N/A</v>
      </c>
      <c r="D53" s="5" t="e">
        <f>INDEX(data[sitetype],MATCH(B53,data[rank],0))</f>
        <v>#N/A</v>
      </c>
      <c r="E53" s="5" t="e">
        <f>INDEX(data[agency_cdc],MATCH(B53,data[rank],0))</f>
        <v>#N/A</v>
      </c>
      <c r="F53" s="5" t="e">
        <f>INDEX(data[agency_usaid],MATCH(B53,data[rank],0))</f>
        <v>#N/A</v>
      </c>
      <c r="G53" s="10" t="e">
        <f>INDEX(data[psnu],MATCH(B53,data[rank],0))</f>
        <v>#N/A</v>
      </c>
      <c r="H53" s="2" t="e">
        <f>INDEX(data[snuprioritization],MATCH(B53,data[rank],0))</f>
        <v>#N/A</v>
      </c>
      <c r="I53" s="2" t="e">
        <f>INDEX(data[score],MATCH(B53,data[rank],0))</f>
        <v>#N/A</v>
      </c>
    </row>
    <row r="54" spans="1:9" x14ac:dyDescent="0.25">
      <c r="A54" s="3"/>
      <c r="B54" s="12">
        <v>51</v>
      </c>
      <c r="C54" s="5" t="e">
        <f>INDEX(data[sitename],MATCH(B54,data[rank],0))</f>
        <v>#N/A</v>
      </c>
      <c r="D54" s="5" t="e">
        <f>INDEX(data[sitetype],MATCH(B54,data[rank],0))</f>
        <v>#N/A</v>
      </c>
      <c r="E54" s="5" t="e">
        <f>INDEX(data[agency_cdc],MATCH(B54,data[rank],0))</f>
        <v>#N/A</v>
      </c>
      <c r="F54" s="5" t="e">
        <f>INDEX(data[agency_usaid],MATCH(B54,data[rank],0))</f>
        <v>#N/A</v>
      </c>
      <c r="G54" s="10" t="e">
        <f>INDEX(data[psnu],MATCH(B54,data[rank],0))</f>
        <v>#N/A</v>
      </c>
      <c r="H54" s="2" t="e">
        <f>INDEX(data[snuprioritization],MATCH(B54,data[rank],0))</f>
        <v>#N/A</v>
      </c>
      <c r="I54" s="2" t="e">
        <f>INDEX(data[score],MATCH(B54,data[rank],0))</f>
        <v>#N/A</v>
      </c>
    </row>
    <row r="55" spans="1:9" x14ac:dyDescent="0.25">
      <c r="A55" s="3"/>
      <c r="B55" s="12">
        <v>52</v>
      </c>
      <c r="C55" s="5" t="e">
        <f>INDEX(data[sitename],MATCH(B55,data[rank],0))</f>
        <v>#N/A</v>
      </c>
      <c r="D55" s="5" t="e">
        <f>INDEX(data[sitetype],MATCH(B55,data[rank],0))</f>
        <v>#N/A</v>
      </c>
      <c r="E55" s="5" t="e">
        <f>INDEX(data[agency_cdc],MATCH(B55,data[rank],0))</f>
        <v>#N/A</v>
      </c>
      <c r="F55" s="5" t="e">
        <f>INDEX(data[agency_usaid],MATCH(B55,data[rank],0))</f>
        <v>#N/A</v>
      </c>
      <c r="G55" s="10" t="e">
        <f>INDEX(data[psnu],MATCH(B55,data[rank],0))</f>
        <v>#N/A</v>
      </c>
      <c r="H55" s="2" t="e">
        <f>INDEX(data[snuprioritization],MATCH(B55,data[rank],0))</f>
        <v>#N/A</v>
      </c>
      <c r="I55" s="2" t="e">
        <f>INDEX(data[score],MATCH(B55,data[rank],0))</f>
        <v>#N/A</v>
      </c>
    </row>
    <row r="56" spans="1:9" x14ac:dyDescent="0.25">
      <c r="A56" s="3"/>
      <c r="B56" s="12">
        <v>53</v>
      </c>
      <c r="C56" s="5" t="e">
        <f>INDEX(data[sitename],MATCH(B56,data[rank],0))</f>
        <v>#N/A</v>
      </c>
      <c r="D56" s="5" t="e">
        <f>INDEX(data[sitetype],MATCH(B56,data[rank],0))</f>
        <v>#N/A</v>
      </c>
      <c r="E56" s="5" t="e">
        <f>INDEX(data[agency_cdc],MATCH(B56,data[rank],0))</f>
        <v>#N/A</v>
      </c>
      <c r="F56" s="5" t="e">
        <f>INDEX(data[agency_usaid],MATCH(B56,data[rank],0))</f>
        <v>#N/A</v>
      </c>
      <c r="G56" s="10" t="e">
        <f>INDEX(data[psnu],MATCH(B56,data[rank],0))</f>
        <v>#N/A</v>
      </c>
      <c r="H56" s="2" t="e">
        <f>INDEX(data[snuprioritization],MATCH(B56,data[rank],0))</f>
        <v>#N/A</v>
      </c>
      <c r="I56" s="2" t="e">
        <f>INDEX(data[score],MATCH(B56,data[rank],0))</f>
        <v>#N/A</v>
      </c>
    </row>
    <row r="57" spans="1:9" x14ac:dyDescent="0.25">
      <c r="A57" s="3"/>
      <c r="B57" s="12">
        <v>54</v>
      </c>
      <c r="C57" s="5" t="e">
        <f>INDEX(data[sitename],MATCH(B57,data[rank],0))</f>
        <v>#N/A</v>
      </c>
      <c r="D57" s="5" t="e">
        <f>INDEX(data[sitetype],MATCH(B57,data[rank],0))</f>
        <v>#N/A</v>
      </c>
      <c r="E57" s="5" t="e">
        <f>INDEX(data[agency_cdc],MATCH(B57,data[rank],0))</f>
        <v>#N/A</v>
      </c>
      <c r="F57" s="5" t="e">
        <f>INDEX(data[agency_usaid],MATCH(B57,data[rank],0))</f>
        <v>#N/A</v>
      </c>
      <c r="G57" s="10" t="e">
        <f>INDEX(data[psnu],MATCH(B57,data[rank],0))</f>
        <v>#N/A</v>
      </c>
      <c r="H57" s="2" t="e">
        <f>INDEX(data[snuprioritization],MATCH(B57,data[rank],0))</f>
        <v>#N/A</v>
      </c>
      <c r="I57" s="2" t="e">
        <f>INDEX(data[score],MATCH(B57,data[rank],0))</f>
        <v>#N/A</v>
      </c>
    </row>
    <row r="58" spans="1:9" x14ac:dyDescent="0.25">
      <c r="A58" s="3"/>
      <c r="B58" s="12">
        <v>55</v>
      </c>
      <c r="C58" s="5" t="e">
        <f>INDEX(data[sitename],MATCH(B58,data[rank],0))</f>
        <v>#N/A</v>
      </c>
      <c r="D58" s="5" t="e">
        <f>INDEX(data[sitetype],MATCH(B58,data[rank],0))</f>
        <v>#N/A</v>
      </c>
      <c r="E58" s="5" t="e">
        <f>INDEX(data[agency_cdc],MATCH(B58,data[rank],0))</f>
        <v>#N/A</v>
      </c>
      <c r="F58" s="5" t="e">
        <f>INDEX(data[agency_usaid],MATCH(B58,data[rank],0))</f>
        <v>#N/A</v>
      </c>
      <c r="G58" s="10" t="e">
        <f>INDEX(data[psnu],MATCH(B58,data[rank],0))</f>
        <v>#N/A</v>
      </c>
      <c r="H58" s="2" t="e">
        <f>INDEX(data[snuprioritization],MATCH(B58,data[rank],0))</f>
        <v>#N/A</v>
      </c>
      <c r="I58" s="2" t="e">
        <f>INDEX(data[score],MATCH(B58,data[rank],0))</f>
        <v>#N/A</v>
      </c>
    </row>
    <row r="59" spans="1:9" x14ac:dyDescent="0.25">
      <c r="A59" s="3"/>
      <c r="B59" s="12">
        <v>56</v>
      </c>
      <c r="C59" s="5" t="e">
        <f>INDEX(data[sitename],MATCH(B59,data[rank],0))</f>
        <v>#N/A</v>
      </c>
      <c r="D59" s="5" t="e">
        <f>INDEX(data[sitetype],MATCH(B59,data[rank],0))</f>
        <v>#N/A</v>
      </c>
      <c r="E59" s="5" t="e">
        <f>INDEX(data[agency_cdc],MATCH(B59,data[rank],0))</f>
        <v>#N/A</v>
      </c>
      <c r="F59" s="5" t="e">
        <f>INDEX(data[agency_usaid],MATCH(B59,data[rank],0))</f>
        <v>#N/A</v>
      </c>
      <c r="G59" s="10" t="e">
        <f>INDEX(data[psnu],MATCH(B59,data[rank],0))</f>
        <v>#N/A</v>
      </c>
      <c r="H59" s="2" t="e">
        <f>INDEX(data[snuprioritization],MATCH(B59,data[rank],0))</f>
        <v>#N/A</v>
      </c>
      <c r="I59" s="2" t="e">
        <f>INDEX(data[score],MATCH(B59,data[rank],0))</f>
        <v>#N/A</v>
      </c>
    </row>
    <row r="60" spans="1:9" x14ac:dyDescent="0.25">
      <c r="A60" s="3"/>
      <c r="B60" s="12">
        <v>57</v>
      </c>
      <c r="C60" s="5" t="e">
        <f>INDEX(data[sitename],MATCH(B60,data[rank],0))</f>
        <v>#N/A</v>
      </c>
      <c r="D60" s="5" t="e">
        <f>INDEX(data[sitetype],MATCH(B60,data[rank],0))</f>
        <v>#N/A</v>
      </c>
      <c r="E60" s="5" t="e">
        <f>INDEX(data[agency_cdc],MATCH(B60,data[rank],0))</f>
        <v>#N/A</v>
      </c>
      <c r="F60" s="5" t="e">
        <f>INDEX(data[agency_usaid],MATCH(B60,data[rank],0))</f>
        <v>#N/A</v>
      </c>
      <c r="G60" s="10" t="e">
        <f>INDEX(data[psnu],MATCH(B60,data[rank],0))</f>
        <v>#N/A</v>
      </c>
      <c r="H60" s="2" t="e">
        <f>INDEX(data[snuprioritization],MATCH(B60,data[rank],0))</f>
        <v>#N/A</v>
      </c>
      <c r="I60" s="2" t="e">
        <f>INDEX(data[score],MATCH(B60,data[rank],0))</f>
        <v>#N/A</v>
      </c>
    </row>
    <row r="61" spans="1:9" x14ac:dyDescent="0.25">
      <c r="A61" s="3"/>
      <c r="B61" s="12">
        <v>58</v>
      </c>
      <c r="C61" s="5" t="e">
        <f>INDEX(data[sitename],MATCH(B61,data[rank],0))</f>
        <v>#N/A</v>
      </c>
      <c r="D61" s="5" t="e">
        <f>INDEX(data[sitetype],MATCH(B61,data[rank],0))</f>
        <v>#N/A</v>
      </c>
      <c r="E61" s="5" t="e">
        <f>INDEX(data[agency_cdc],MATCH(B61,data[rank],0))</f>
        <v>#N/A</v>
      </c>
      <c r="F61" s="5" t="e">
        <f>INDEX(data[agency_usaid],MATCH(B61,data[rank],0))</f>
        <v>#N/A</v>
      </c>
      <c r="G61" s="10" t="e">
        <f>INDEX(data[psnu],MATCH(B61,data[rank],0))</f>
        <v>#N/A</v>
      </c>
      <c r="H61" s="2" t="e">
        <f>INDEX(data[snuprioritization],MATCH(B61,data[rank],0))</f>
        <v>#N/A</v>
      </c>
      <c r="I61" s="2" t="e">
        <f>INDEX(data[score],MATCH(B61,data[rank],0))</f>
        <v>#N/A</v>
      </c>
    </row>
    <row r="62" spans="1:9" x14ac:dyDescent="0.25">
      <c r="A62" s="3"/>
      <c r="B62" s="12">
        <v>59</v>
      </c>
      <c r="C62" s="5" t="e">
        <f>INDEX(data[sitename],MATCH(B62,data[rank],0))</f>
        <v>#N/A</v>
      </c>
      <c r="D62" s="5" t="e">
        <f>INDEX(data[sitetype],MATCH(B62,data[rank],0))</f>
        <v>#N/A</v>
      </c>
      <c r="E62" s="5" t="e">
        <f>INDEX(data[agency_cdc],MATCH(B62,data[rank],0))</f>
        <v>#N/A</v>
      </c>
      <c r="F62" s="5" t="e">
        <f>INDEX(data[agency_usaid],MATCH(B62,data[rank],0))</f>
        <v>#N/A</v>
      </c>
      <c r="G62" s="10" t="e">
        <f>INDEX(data[psnu],MATCH(B62,data[rank],0))</f>
        <v>#N/A</v>
      </c>
      <c r="H62" s="2" t="e">
        <f>INDEX(data[snuprioritization],MATCH(B62,data[rank],0))</f>
        <v>#N/A</v>
      </c>
      <c r="I62" s="2" t="e">
        <f>INDEX(data[score],MATCH(B62,data[rank],0))</f>
        <v>#N/A</v>
      </c>
    </row>
    <row r="63" spans="1:9" x14ac:dyDescent="0.25">
      <c r="A63" s="3"/>
      <c r="B63" s="8">
        <v>60</v>
      </c>
      <c r="C63" s="5" t="e">
        <f>INDEX(data[sitename],MATCH(B63,data[rank],0))</f>
        <v>#N/A</v>
      </c>
      <c r="D63" s="5" t="e">
        <f>INDEX(data[sitetype],MATCH(B63,data[rank],0))</f>
        <v>#N/A</v>
      </c>
      <c r="E63" s="5" t="e">
        <f>INDEX(data[agency_cdc],MATCH(B63,data[rank],0))</f>
        <v>#N/A</v>
      </c>
      <c r="F63" s="5" t="e">
        <f>INDEX(data[agency_usaid],MATCH(B63,data[rank],0))</f>
        <v>#N/A</v>
      </c>
      <c r="G63" s="10" t="e">
        <f>INDEX(data[psnu],MATCH(B63,data[rank],0))</f>
        <v>#N/A</v>
      </c>
      <c r="H63" s="2" t="e">
        <f>INDEX(data[snuprioritization],MATCH(B63,data[rank],0))</f>
        <v>#N/A</v>
      </c>
      <c r="I63" s="2" t="e">
        <f>INDEX(data[score],MATCH(B63,data[rank],0))</f>
        <v>#N/A</v>
      </c>
    </row>
    <row r="64" spans="1:9" x14ac:dyDescent="0.25">
      <c r="A64" s="3"/>
      <c r="B64" s="12">
        <v>61</v>
      </c>
      <c r="C64" s="5" t="e">
        <f>INDEX(data[sitename],MATCH(B64,data[rank],0))</f>
        <v>#N/A</v>
      </c>
      <c r="D64" s="5" t="e">
        <f>INDEX(data[sitetype],MATCH(B64,data[rank],0))</f>
        <v>#N/A</v>
      </c>
      <c r="E64" s="5" t="e">
        <f>INDEX(data[agency_cdc],MATCH(B64,data[rank],0))</f>
        <v>#N/A</v>
      </c>
      <c r="F64" s="5" t="e">
        <f>INDEX(data[agency_usaid],MATCH(B64,data[rank],0))</f>
        <v>#N/A</v>
      </c>
      <c r="G64" s="10" t="e">
        <f>INDEX(data[psnu],MATCH(B64,data[rank],0))</f>
        <v>#N/A</v>
      </c>
      <c r="H64" s="2" t="e">
        <f>INDEX(data[snuprioritization],MATCH(B64,data[rank],0))</f>
        <v>#N/A</v>
      </c>
      <c r="I64" s="2" t="e">
        <f>INDEX(data[score],MATCH(B64,data[rank],0))</f>
        <v>#N/A</v>
      </c>
    </row>
    <row r="65" spans="1:9" x14ac:dyDescent="0.25">
      <c r="A65" s="3"/>
      <c r="B65" s="12">
        <v>62</v>
      </c>
      <c r="C65" s="5" t="e">
        <f>INDEX(data[sitename],MATCH(B65,data[rank],0))</f>
        <v>#N/A</v>
      </c>
      <c r="D65" s="5" t="e">
        <f>INDEX(data[sitetype],MATCH(B65,data[rank],0))</f>
        <v>#N/A</v>
      </c>
      <c r="E65" s="5" t="e">
        <f>INDEX(data[agency_cdc],MATCH(B65,data[rank],0))</f>
        <v>#N/A</v>
      </c>
      <c r="F65" s="5" t="e">
        <f>INDEX(data[agency_usaid],MATCH(B65,data[rank],0))</f>
        <v>#N/A</v>
      </c>
      <c r="G65" s="10" t="e">
        <f>INDEX(data[psnu],MATCH(B65,data[rank],0))</f>
        <v>#N/A</v>
      </c>
      <c r="H65" s="2" t="e">
        <f>INDEX(data[snuprioritization],MATCH(B65,data[rank],0))</f>
        <v>#N/A</v>
      </c>
      <c r="I65" s="2" t="e">
        <f>INDEX(data[score],MATCH(B65,data[rank],0))</f>
        <v>#N/A</v>
      </c>
    </row>
    <row r="66" spans="1:9" x14ac:dyDescent="0.25">
      <c r="A66" s="3"/>
      <c r="B66" s="12">
        <v>63</v>
      </c>
      <c r="C66" s="5" t="e">
        <f>INDEX(data[sitename],MATCH(B66,data[rank],0))</f>
        <v>#N/A</v>
      </c>
      <c r="D66" s="5" t="e">
        <f>INDEX(data[sitetype],MATCH(B66,data[rank],0))</f>
        <v>#N/A</v>
      </c>
      <c r="E66" s="5" t="e">
        <f>INDEX(data[agency_cdc],MATCH(B66,data[rank],0))</f>
        <v>#N/A</v>
      </c>
      <c r="F66" s="5" t="e">
        <f>INDEX(data[agency_usaid],MATCH(B66,data[rank],0))</f>
        <v>#N/A</v>
      </c>
      <c r="G66" s="10" t="e">
        <f>INDEX(data[psnu],MATCH(B66,data[rank],0))</f>
        <v>#N/A</v>
      </c>
      <c r="H66" s="2" t="e">
        <f>INDEX(data[snuprioritization],MATCH(B66,data[rank],0))</f>
        <v>#N/A</v>
      </c>
      <c r="I66" s="2" t="e">
        <f>INDEX(data[score],MATCH(B66,data[rank],0))</f>
        <v>#N/A</v>
      </c>
    </row>
    <row r="67" spans="1:9" x14ac:dyDescent="0.25">
      <c r="A67" s="3"/>
      <c r="B67" s="12">
        <v>64</v>
      </c>
      <c r="C67" s="5" t="e">
        <f>INDEX(data[sitename],MATCH(B67,data[rank],0))</f>
        <v>#N/A</v>
      </c>
      <c r="D67" s="5" t="e">
        <f>INDEX(data[sitetype],MATCH(B67,data[rank],0))</f>
        <v>#N/A</v>
      </c>
      <c r="E67" s="5" t="e">
        <f>INDEX(data[agency_cdc],MATCH(B67,data[rank],0))</f>
        <v>#N/A</v>
      </c>
      <c r="F67" s="5" t="e">
        <f>INDEX(data[agency_usaid],MATCH(B67,data[rank],0))</f>
        <v>#N/A</v>
      </c>
      <c r="G67" s="10" t="e">
        <f>INDEX(data[psnu],MATCH(B67,data[rank],0))</f>
        <v>#N/A</v>
      </c>
      <c r="H67" s="2" t="e">
        <f>INDEX(data[snuprioritization],MATCH(B67,data[rank],0))</f>
        <v>#N/A</v>
      </c>
      <c r="I67" s="2" t="e">
        <f>INDEX(data[score],MATCH(B67,data[rank],0))</f>
        <v>#N/A</v>
      </c>
    </row>
    <row r="68" spans="1:9" x14ac:dyDescent="0.25">
      <c r="A68" s="3"/>
      <c r="B68" s="12">
        <v>65</v>
      </c>
      <c r="C68" s="5" t="e">
        <f>INDEX(data[sitename],MATCH(B68,data[rank],0))</f>
        <v>#N/A</v>
      </c>
      <c r="D68" s="5" t="e">
        <f>INDEX(data[sitetype],MATCH(B68,data[rank],0))</f>
        <v>#N/A</v>
      </c>
      <c r="E68" s="5" t="e">
        <f>INDEX(data[agency_cdc],MATCH(B68,data[rank],0))</f>
        <v>#N/A</v>
      </c>
      <c r="F68" s="5" t="e">
        <f>INDEX(data[agency_usaid],MATCH(B68,data[rank],0))</f>
        <v>#N/A</v>
      </c>
      <c r="G68" s="10" t="e">
        <f>INDEX(data[psnu],MATCH(B68,data[rank],0))</f>
        <v>#N/A</v>
      </c>
      <c r="H68" s="2" t="e">
        <f>INDEX(data[snuprioritization],MATCH(B68,data[rank],0))</f>
        <v>#N/A</v>
      </c>
      <c r="I68" s="2" t="e">
        <f>INDEX(data[score],MATCH(B68,data[rank],0))</f>
        <v>#N/A</v>
      </c>
    </row>
    <row r="69" spans="1:9" x14ac:dyDescent="0.25">
      <c r="A69" s="3"/>
      <c r="B69" s="12">
        <v>66</v>
      </c>
      <c r="C69" s="5" t="e">
        <f>INDEX(data[sitename],MATCH(B69,data[rank],0))</f>
        <v>#N/A</v>
      </c>
      <c r="D69" s="5" t="e">
        <f>INDEX(data[sitetype],MATCH(B69,data[rank],0))</f>
        <v>#N/A</v>
      </c>
      <c r="E69" s="5" t="e">
        <f>INDEX(data[agency_cdc],MATCH(B69,data[rank],0))</f>
        <v>#N/A</v>
      </c>
      <c r="F69" s="5" t="e">
        <f>INDEX(data[agency_usaid],MATCH(B69,data[rank],0))</f>
        <v>#N/A</v>
      </c>
      <c r="G69" s="10" t="e">
        <f>INDEX(data[psnu],MATCH(B69,data[rank],0))</f>
        <v>#N/A</v>
      </c>
      <c r="H69" s="2" t="e">
        <f>INDEX(data[snuprioritization],MATCH(B69,data[rank],0))</f>
        <v>#N/A</v>
      </c>
      <c r="I69" s="2" t="e">
        <f>INDEX(data[score],MATCH(B69,data[rank],0))</f>
        <v>#N/A</v>
      </c>
    </row>
    <row r="70" spans="1:9" x14ac:dyDescent="0.25">
      <c r="A70" s="3"/>
      <c r="B70" s="12">
        <v>67</v>
      </c>
      <c r="C70" s="5" t="e">
        <f>INDEX(data[sitename],MATCH(B70,data[rank],0))</f>
        <v>#N/A</v>
      </c>
      <c r="D70" s="5" t="e">
        <f>INDEX(data[sitetype],MATCH(B70,data[rank],0))</f>
        <v>#N/A</v>
      </c>
      <c r="E70" s="5" t="e">
        <f>INDEX(data[agency_cdc],MATCH(B70,data[rank],0))</f>
        <v>#N/A</v>
      </c>
      <c r="F70" s="5" t="e">
        <f>INDEX(data[agency_usaid],MATCH(B70,data[rank],0))</f>
        <v>#N/A</v>
      </c>
      <c r="G70" s="10" t="e">
        <f>INDEX(data[psnu],MATCH(B70,data[rank],0))</f>
        <v>#N/A</v>
      </c>
      <c r="H70" s="2" t="e">
        <f>INDEX(data[snuprioritization],MATCH(B70,data[rank],0))</f>
        <v>#N/A</v>
      </c>
      <c r="I70" s="2" t="e">
        <f>INDEX(data[score],MATCH(B70,data[rank],0))</f>
        <v>#N/A</v>
      </c>
    </row>
    <row r="71" spans="1:9" x14ac:dyDescent="0.25">
      <c r="A71" s="3"/>
      <c r="B71" s="12">
        <v>68</v>
      </c>
      <c r="C71" s="5" t="e">
        <f>INDEX(data[sitename],MATCH(B71,data[rank],0))</f>
        <v>#N/A</v>
      </c>
      <c r="D71" s="5" t="e">
        <f>INDEX(data[sitetype],MATCH(B71,data[rank],0))</f>
        <v>#N/A</v>
      </c>
      <c r="E71" s="5" t="e">
        <f>INDEX(data[agency_cdc],MATCH(B71,data[rank],0))</f>
        <v>#N/A</v>
      </c>
      <c r="F71" s="5" t="e">
        <f>INDEX(data[agency_usaid],MATCH(B71,data[rank],0))</f>
        <v>#N/A</v>
      </c>
      <c r="G71" s="10" t="e">
        <f>INDEX(data[psnu],MATCH(B71,data[rank],0))</f>
        <v>#N/A</v>
      </c>
      <c r="H71" s="2" t="e">
        <f>INDEX(data[snuprioritization],MATCH(B71,data[rank],0))</f>
        <v>#N/A</v>
      </c>
      <c r="I71" s="2" t="e">
        <f>INDEX(data[score],MATCH(B71,data[rank],0))</f>
        <v>#N/A</v>
      </c>
    </row>
    <row r="72" spans="1:9" x14ac:dyDescent="0.25">
      <c r="A72" s="3"/>
      <c r="B72" s="12">
        <v>69</v>
      </c>
      <c r="C72" s="5" t="e">
        <f>INDEX(data[sitename],MATCH(B72,data[rank],0))</f>
        <v>#N/A</v>
      </c>
      <c r="D72" s="5" t="e">
        <f>INDEX(data[sitetype],MATCH(B72,data[rank],0))</f>
        <v>#N/A</v>
      </c>
      <c r="E72" s="5" t="e">
        <f>INDEX(data[agency_cdc],MATCH(B72,data[rank],0))</f>
        <v>#N/A</v>
      </c>
      <c r="F72" s="5" t="e">
        <f>INDEX(data[agency_usaid],MATCH(B72,data[rank],0))</f>
        <v>#N/A</v>
      </c>
      <c r="G72" s="10" t="e">
        <f>INDEX(data[psnu],MATCH(B72,data[rank],0))</f>
        <v>#N/A</v>
      </c>
      <c r="H72" s="2" t="e">
        <f>INDEX(data[snuprioritization],MATCH(B72,data[rank],0))</f>
        <v>#N/A</v>
      </c>
      <c r="I72" s="2" t="e">
        <f>INDEX(data[score],MATCH(B72,data[rank],0))</f>
        <v>#N/A</v>
      </c>
    </row>
    <row r="73" spans="1:9" x14ac:dyDescent="0.25">
      <c r="A73" s="3"/>
      <c r="B73" s="8">
        <v>70</v>
      </c>
      <c r="C73" s="5" t="e">
        <f>INDEX(data[sitename],MATCH(B73,data[rank],0))</f>
        <v>#N/A</v>
      </c>
      <c r="D73" s="5" t="e">
        <f>INDEX(data[sitetype],MATCH(B73,data[rank],0))</f>
        <v>#N/A</v>
      </c>
      <c r="E73" s="5" t="e">
        <f>INDEX(data[agency_cdc],MATCH(B73,data[rank],0))</f>
        <v>#N/A</v>
      </c>
      <c r="F73" s="5" t="e">
        <f>INDEX(data[agency_usaid],MATCH(B73,data[rank],0))</f>
        <v>#N/A</v>
      </c>
      <c r="G73" s="10" t="e">
        <f>INDEX(data[psnu],MATCH(B73,data[rank],0))</f>
        <v>#N/A</v>
      </c>
      <c r="H73" s="2" t="e">
        <f>INDEX(data[snuprioritization],MATCH(B73,data[rank],0))</f>
        <v>#N/A</v>
      </c>
      <c r="I73" s="2" t="e">
        <f>INDEX(data[score],MATCH(B73,data[rank],0))</f>
        <v>#N/A</v>
      </c>
    </row>
    <row r="74" spans="1:9" x14ac:dyDescent="0.25">
      <c r="A74" s="3"/>
      <c r="B74" s="12">
        <v>71</v>
      </c>
      <c r="C74" s="5" t="e">
        <f>INDEX(data[sitename],MATCH(B74,data[rank],0))</f>
        <v>#N/A</v>
      </c>
      <c r="D74" s="5" t="e">
        <f>INDEX(data[sitetype],MATCH(B74,data[rank],0))</f>
        <v>#N/A</v>
      </c>
      <c r="E74" s="5" t="e">
        <f>INDEX(data[agency_cdc],MATCH(B74,data[rank],0))</f>
        <v>#N/A</v>
      </c>
      <c r="F74" s="5" t="e">
        <f>INDEX(data[agency_usaid],MATCH(B74,data[rank],0))</f>
        <v>#N/A</v>
      </c>
      <c r="G74" s="10" t="e">
        <f>INDEX(data[psnu],MATCH(B74,data[rank],0))</f>
        <v>#N/A</v>
      </c>
      <c r="H74" s="2" t="e">
        <f>INDEX(data[snuprioritization],MATCH(B74,data[rank],0))</f>
        <v>#N/A</v>
      </c>
      <c r="I74" s="2" t="e">
        <f>INDEX(data[score],MATCH(B74,data[rank],0))</f>
        <v>#N/A</v>
      </c>
    </row>
    <row r="75" spans="1:9" x14ac:dyDescent="0.25">
      <c r="A75" s="3"/>
      <c r="B75" s="12">
        <v>72</v>
      </c>
      <c r="C75" s="5" t="e">
        <f>INDEX(data[sitename],MATCH(B75,data[rank],0))</f>
        <v>#N/A</v>
      </c>
      <c r="D75" s="5" t="e">
        <f>INDEX(data[sitetype],MATCH(B75,data[rank],0))</f>
        <v>#N/A</v>
      </c>
      <c r="E75" s="5" t="e">
        <f>INDEX(data[agency_cdc],MATCH(B75,data[rank],0))</f>
        <v>#N/A</v>
      </c>
      <c r="F75" s="5" t="e">
        <f>INDEX(data[agency_usaid],MATCH(B75,data[rank],0))</f>
        <v>#N/A</v>
      </c>
      <c r="G75" s="10" t="e">
        <f>INDEX(data[psnu],MATCH(B75,data[rank],0))</f>
        <v>#N/A</v>
      </c>
      <c r="H75" s="2" t="e">
        <f>INDEX(data[snuprioritization],MATCH(B75,data[rank],0))</f>
        <v>#N/A</v>
      </c>
      <c r="I75" s="2" t="e">
        <f>INDEX(data[score],MATCH(B75,data[rank],0))</f>
        <v>#N/A</v>
      </c>
    </row>
    <row r="76" spans="1:9" x14ac:dyDescent="0.25">
      <c r="A76" s="3"/>
      <c r="B76" s="12">
        <v>73</v>
      </c>
      <c r="C76" s="5" t="e">
        <f>INDEX(data[sitename],MATCH(B76,data[rank],0))</f>
        <v>#N/A</v>
      </c>
      <c r="D76" s="5" t="e">
        <f>INDEX(data[sitetype],MATCH(B76,data[rank],0))</f>
        <v>#N/A</v>
      </c>
      <c r="E76" s="5" t="e">
        <f>INDEX(data[agency_cdc],MATCH(B76,data[rank],0))</f>
        <v>#N/A</v>
      </c>
      <c r="F76" s="5" t="e">
        <f>INDEX(data[agency_usaid],MATCH(B76,data[rank],0))</f>
        <v>#N/A</v>
      </c>
      <c r="G76" s="10" t="e">
        <f>INDEX(data[psnu],MATCH(B76,data[rank],0))</f>
        <v>#N/A</v>
      </c>
      <c r="H76" s="2" t="e">
        <f>INDEX(data[snuprioritization],MATCH(B76,data[rank],0))</f>
        <v>#N/A</v>
      </c>
      <c r="I76" s="2" t="e">
        <f>INDEX(data[score],MATCH(B76,data[rank],0))</f>
        <v>#N/A</v>
      </c>
    </row>
    <row r="77" spans="1:9" x14ac:dyDescent="0.25">
      <c r="A77" s="3"/>
      <c r="B77" s="12">
        <v>74</v>
      </c>
      <c r="C77" s="5" t="e">
        <f>INDEX(data[sitename],MATCH(B77,data[rank],0))</f>
        <v>#N/A</v>
      </c>
      <c r="D77" s="5" t="e">
        <f>INDEX(data[sitetype],MATCH(B77,data[rank],0))</f>
        <v>#N/A</v>
      </c>
      <c r="E77" s="5" t="e">
        <f>INDEX(data[agency_cdc],MATCH(B77,data[rank],0))</f>
        <v>#N/A</v>
      </c>
      <c r="F77" s="5" t="e">
        <f>INDEX(data[agency_usaid],MATCH(B77,data[rank],0))</f>
        <v>#N/A</v>
      </c>
      <c r="G77" s="10" t="e">
        <f>INDEX(data[psnu],MATCH(B77,data[rank],0))</f>
        <v>#N/A</v>
      </c>
      <c r="H77" s="2" t="e">
        <f>INDEX(data[snuprioritization],MATCH(B77,data[rank],0))</f>
        <v>#N/A</v>
      </c>
      <c r="I77" s="2" t="e">
        <f>INDEX(data[score],MATCH(B77,data[rank],0))</f>
        <v>#N/A</v>
      </c>
    </row>
    <row r="78" spans="1:9" x14ac:dyDescent="0.25">
      <c r="A78" s="3"/>
      <c r="B78" s="12">
        <v>75</v>
      </c>
      <c r="C78" s="5" t="e">
        <f>INDEX(data[sitename],MATCH(B78,data[rank],0))</f>
        <v>#N/A</v>
      </c>
      <c r="D78" s="5" t="e">
        <f>INDEX(data[sitetype],MATCH(B78,data[rank],0))</f>
        <v>#N/A</v>
      </c>
      <c r="E78" s="5" t="e">
        <f>INDEX(data[agency_cdc],MATCH(B78,data[rank],0))</f>
        <v>#N/A</v>
      </c>
      <c r="F78" s="5" t="e">
        <f>INDEX(data[agency_usaid],MATCH(B78,data[rank],0))</f>
        <v>#N/A</v>
      </c>
      <c r="G78" s="10" t="e">
        <f>INDEX(data[psnu],MATCH(B78,data[rank],0))</f>
        <v>#N/A</v>
      </c>
      <c r="H78" s="2" t="e">
        <f>INDEX(data[snuprioritization],MATCH(B78,data[rank],0))</f>
        <v>#N/A</v>
      </c>
      <c r="I78" s="2" t="e">
        <f>INDEX(data[score],MATCH(B78,data[rank],0))</f>
        <v>#N/A</v>
      </c>
    </row>
    <row r="79" spans="1:9" x14ac:dyDescent="0.25">
      <c r="A79" s="3"/>
      <c r="B79" s="12">
        <v>76</v>
      </c>
      <c r="C79" s="5" t="e">
        <f>INDEX(data[sitename],MATCH(B79,data[rank],0))</f>
        <v>#N/A</v>
      </c>
      <c r="D79" s="5" t="e">
        <f>INDEX(data[sitetype],MATCH(B79,data[rank],0))</f>
        <v>#N/A</v>
      </c>
      <c r="E79" s="5" t="e">
        <f>INDEX(data[agency_cdc],MATCH(B79,data[rank],0))</f>
        <v>#N/A</v>
      </c>
      <c r="F79" s="5" t="e">
        <f>INDEX(data[agency_usaid],MATCH(B79,data[rank],0))</f>
        <v>#N/A</v>
      </c>
      <c r="G79" s="10" t="e">
        <f>INDEX(data[psnu],MATCH(B79,data[rank],0))</f>
        <v>#N/A</v>
      </c>
      <c r="H79" s="2" t="e">
        <f>INDEX(data[snuprioritization],MATCH(B79,data[rank],0))</f>
        <v>#N/A</v>
      </c>
      <c r="I79" s="2" t="e">
        <f>INDEX(data[score],MATCH(B79,data[rank],0))</f>
        <v>#N/A</v>
      </c>
    </row>
    <row r="80" spans="1:9" x14ac:dyDescent="0.25">
      <c r="A80" s="3"/>
      <c r="B80" s="12">
        <v>77</v>
      </c>
      <c r="C80" s="5" t="e">
        <f>INDEX(data[sitename],MATCH(B80,data[rank],0))</f>
        <v>#N/A</v>
      </c>
      <c r="D80" s="5" t="e">
        <f>INDEX(data[sitetype],MATCH(B80,data[rank],0))</f>
        <v>#N/A</v>
      </c>
      <c r="E80" s="5" t="e">
        <f>INDEX(data[agency_cdc],MATCH(B80,data[rank],0))</f>
        <v>#N/A</v>
      </c>
      <c r="F80" s="5" t="e">
        <f>INDEX(data[agency_usaid],MATCH(B80,data[rank],0))</f>
        <v>#N/A</v>
      </c>
      <c r="G80" s="10" t="e">
        <f>INDEX(data[psnu],MATCH(B80,data[rank],0))</f>
        <v>#N/A</v>
      </c>
      <c r="H80" s="2" t="e">
        <f>INDEX(data[snuprioritization],MATCH(B80,data[rank],0))</f>
        <v>#N/A</v>
      </c>
      <c r="I80" s="2" t="e">
        <f>INDEX(data[score],MATCH(B80,data[rank],0))</f>
        <v>#N/A</v>
      </c>
    </row>
    <row r="81" spans="1:9" x14ac:dyDescent="0.25">
      <c r="A81" s="3"/>
      <c r="B81" s="12">
        <v>78</v>
      </c>
      <c r="C81" s="5" t="e">
        <f>INDEX(data[sitename],MATCH(B81,data[rank],0))</f>
        <v>#N/A</v>
      </c>
      <c r="D81" s="5" t="e">
        <f>INDEX(data[sitetype],MATCH(B81,data[rank],0))</f>
        <v>#N/A</v>
      </c>
      <c r="E81" s="5" t="e">
        <f>INDEX(data[agency_cdc],MATCH(B81,data[rank],0))</f>
        <v>#N/A</v>
      </c>
      <c r="F81" s="5" t="e">
        <f>INDEX(data[agency_usaid],MATCH(B81,data[rank],0))</f>
        <v>#N/A</v>
      </c>
      <c r="G81" s="10" t="e">
        <f>INDEX(data[psnu],MATCH(B81,data[rank],0))</f>
        <v>#N/A</v>
      </c>
      <c r="H81" s="2" t="e">
        <f>INDEX(data[snuprioritization],MATCH(B81,data[rank],0))</f>
        <v>#N/A</v>
      </c>
      <c r="I81" s="2" t="e">
        <f>INDEX(data[score],MATCH(B81,data[rank],0))</f>
        <v>#N/A</v>
      </c>
    </row>
    <row r="82" spans="1:9" x14ac:dyDescent="0.25">
      <c r="A82" s="3"/>
      <c r="B82" s="12">
        <v>79</v>
      </c>
      <c r="C82" s="5" t="e">
        <f>INDEX(data[sitename],MATCH(B82,data[rank],0))</f>
        <v>#N/A</v>
      </c>
      <c r="D82" s="5" t="e">
        <f>INDEX(data[sitetype],MATCH(B82,data[rank],0))</f>
        <v>#N/A</v>
      </c>
      <c r="E82" s="5" t="e">
        <f>INDEX(data[agency_cdc],MATCH(B82,data[rank],0))</f>
        <v>#N/A</v>
      </c>
      <c r="F82" s="5" t="e">
        <f>INDEX(data[agency_usaid],MATCH(B82,data[rank],0))</f>
        <v>#N/A</v>
      </c>
      <c r="G82" s="10" t="e">
        <f>INDEX(data[psnu],MATCH(B82,data[rank],0))</f>
        <v>#N/A</v>
      </c>
      <c r="H82" s="2" t="e">
        <f>INDEX(data[snuprioritization],MATCH(B82,data[rank],0))</f>
        <v>#N/A</v>
      </c>
      <c r="I82" s="2" t="e">
        <f>INDEX(data[score],MATCH(B82,data[rank],0))</f>
        <v>#N/A</v>
      </c>
    </row>
    <row r="83" spans="1:9" x14ac:dyDescent="0.25">
      <c r="A83" s="3"/>
      <c r="B83" s="8">
        <v>80</v>
      </c>
      <c r="C83" s="5" t="e">
        <f>INDEX(data[sitename],MATCH(B83,data[rank],0))</f>
        <v>#N/A</v>
      </c>
      <c r="D83" s="5" t="e">
        <f>INDEX(data[sitetype],MATCH(B83,data[rank],0))</f>
        <v>#N/A</v>
      </c>
      <c r="E83" s="5" t="e">
        <f>INDEX(data[agency_cdc],MATCH(B83,data[rank],0))</f>
        <v>#N/A</v>
      </c>
      <c r="F83" s="5" t="e">
        <f>INDEX(data[agency_usaid],MATCH(B83,data[rank],0))</f>
        <v>#N/A</v>
      </c>
      <c r="G83" s="10" t="e">
        <f>INDEX(data[psnu],MATCH(B83,data[rank],0))</f>
        <v>#N/A</v>
      </c>
      <c r="H83" s="2" t="e">
        <f>INDEX(data[snuprioritization],MATCH(B83,data[rank],0))</f>
        <v>#N/A</v>
      </c>
      <c r="I83" s="2" t="e">
        <f>INDEX(data[score],MATCH(B83,data[rank],0))</f>
        <v>#N/A</v>
      </c>
    </row>
    <row r="84" spans="1:9" x14ac:dyDescent="0.25">
      <c r="A84" s="3"/>
      <c r="B84" s="12">
        <v>81</v>
      </c>
      <c r="C84" s="5" t="e">
        <f>INDEX(data[sitename],MATCH(B84,data[rank],0))</f>
        <v>#N/A</v>
      </c>
      <c r="D84" s="5" t="e">
        <f>INDEX(data[sitetype],MATCH(B84,data[rank],0))</f>
        <v>#N/A</v>
      </c>
      <c r="E84" s="5" t="e">
        <f>INDEX(data[agency_cdc],MATCH(B84,data[rank],0))</f>
        <v>#N/A</v>
      </c>
      <c r="F84" s="5" t="e">
        <f>INDEX(data[agency_usaid],MATCH(B84,data[rank],0))</f>
        <v>#N/A</v>
      </c>
      <c r="G84" s="10" t="e">
        <f>INDEX(data[psnu],MATCH(B84,data[rank],0))</f>
        <v>#N/A</v>
      </c>
      <c r="H84" s="2" t="e">
        <f>INDEX(data[snuprioritization],MATCH(B84,data[rank],0))</f>
        <v>#N/A</v>
      </c>
      <c r="I84" s="2" t="e">
        <f>INDEX(data[score],MATCH(B84,data[rank],0))</f>
        <v>#N/A</v>
      </c>
    </row>
    <row r="85" spans="1:9" x14ac:dyDescent="0.25">
      <c r="A85" s="3"/>
      <c r="B85" s="12">
        <v>82</v>
      </c>
      <c r="C85" s="5" t="e">
        <f>INDEX(data[sitename],MATCH(B85,data[rank],0))</f>
        <v>#N/A</v>
      </c>
      <c r="D85" s="5" t="e">
        <f>INDEX(data[sitetype],MATCH(B85,data[rank],0))</f>
        <v>#N/A</v>
      </c>
      <c r="E85" s="5" t="e">
        <f>INDEX(data[agency_cdc],MATCH(B85,data[rank],0))</f>
        <v>#N/A</v>
      </c>
      <c r="F85" s="5" t="e">
        <f>INDEX(data[agency_usaid],MATCH(B85,data[rank],0))</f>
        <v>#N/A</v>
      </c>
      <c r="G85" s="10" t="e">
        <f>INDEX(data[psnu],MATCH(B85,data[rank],0))</f>
        <v>#N/A</v>
      </c>
      <c r="H85" s="2" t="e">
        <f>INDEX(data[snuprioritization],MATCH(B85,data[rank],0))</f>
        <v>#N/A</v>
      </c>
      <c r="I85" s="2" t="e">
        <f>INDEX(data[score],MATCH(B85,data[rank],0))</f>
        <v>#N/A</v>
      </c>
    </row>
    <row r="86" spans="1:9" x14ac:dyDescent="0.25">
      <c r="A86" s="3"/>
      <c r="B86" s="12">
        <v>83</v>
      </c>
      <c r="C86" s="5" t="e">
        <f>INDEX(data[sitename],MATCH(B86,data[rank],0))</f>
        <v>#N/A</v>
      </c>
      <c r="D86" s="5" t="e">
        <f>INDEX(data[sitetype],MATCH(B86,data[rank],0))</f>
        <v>#N/A</v>
      </c>
      <c r="E86" s="5" t="e">
        <f>INDEX(data[agency_cdc],MATCH(B86,data[rank],0))</f>
        <v>#N/A</v>
      </c>
      <c r="F86" s="5" t="e">
        <f>INDEX(data[agency_usaid],MATCH(B86,data[rank],0))</f>
        <v>#N/A</v>
      </c>
      <c r="G86" s="10" t="e">
        <f>INDEX(data[psnu],MATCH(B86,data[rank],0))</f>
        <v>#N/A</v>
      </c>
      <c r="H86" s="2" t="e">
        <f>INDEX(data[snuprioritization],MATCH(B86,data[rank],0))</f>
        <v>#N/A</v>
      </c>
      <c r="I86" s="2" t="e">
        <f>INDEX(data[score],MATCH(B86,data[rank],0))</f>
        <v>#N/A</v>
      </c>
    </row>
    <row r="87" spans="1:9" x14ac:dyDescent="0.25">
      <c r="A87" s="3"/>
      <c r="B87" s="12">
        <v>84</v>
      </c>
      <c r="C87" s="5" t="e">
        <f>INDEX(data[sitename],MATCH(B87,data[rank],0))</f>
        <v>#N/A</v>
      </c>
      <c r="D87" s="5" t="e">
        <f>INDEX(data[sitetype],MATCH(B87,data[rank],0))</f>
        <v>#N/A</v>
      </c>
      <c r="E87" s="5" t="e">
        <f>INDEX(data[agency_cdc],MATCH(B87,data[rank],0))</f>
        <v>#N/A</v>
      </c>
      <c r="F87" s="5" t="e">
        <f>INDEX(data[agency_usaid],MATCH(B87,data[rank],0))</f>
        <v>#N/A</v>
      </c>
      <c r="G87" s="10" t="e">
        <f>INDEX(data[psnu],MATCH(B87,data[rank],0))</f>
        <v>#N/A</v>
      </c>
      <c r="H87" s="2" t="e">
        <f>INDEX(data[snuprioritization],MATCH(B87,data[rank],0))</f>
        <v>#N/A</v>
      </c>
      <c r="I87" s="2" t="e">
        <f>INDEX(data[score],MATCH(B87,data[rank],0))</f>
        <v>#N/A</v>
      </c>
    </row>
    <row r="88" spans="1:9" x14ac:dyDescent="0.25">
      <c r="A88" s="3"/>
      <c r="B88" s="12">
        <v>85</v>
      </c>
      <c r="C88" s="5" t="e">
        <f>INDEX(data[sitename],MATCH(B88,data[rank],0))</f>
        <v>#N/A</v>
      </c>
      <c r="D88" s="5" t="e">
        <f>INDEX(data[sitetype],MATCH(B88,data[rank],0))</f>
        <v>#N/A</v>
      </c>
      <c r="E88" s="5" t="e">
        <f>INDEX(data[agency_cdc],MATCH(B88,data[rank],0))</f>
        <v>#N/A</v>
      </c>
      <c r="F88" s="5" t="e">
        <f>INDEX(data[agency_usaid],MATCH(B88,data[rank],0))</f>
        <v>#N/A</v>
      </c>
      <c r="G88" s="10" t="e">
        <f>INDEX(data[psnu],MATCH(B88,data[rank],0))</f>
        <v>#N/A</v>
      </c>
      <c r="H88" s="2" t="e">
        <f>INDEX(data[snuprioritization],MATCH(B88,data[rank],0))</f>
        <v>#N/A</v>
      </c>
      <c r="I88" s="2" t="e">
        <f>INDEX(data[score],MATCH(B88,data[rank],0))</f>
        <v>#N/A</v>
      </c>
    </row>
    <row r="89" spans="1:9" x14ac:dyDescent="0.25">
      <c r="A89" s="3"/>
      <c r="B89" s="12">
        <v>86</v>
      </c>
      <c r="C89" s="5" t="e">
        <f>INDEX(data[sitename],MATCH(B89,data[rank],0))</f>
        <v>#N/A</v>
      </c>
      <c r="D89" s="5" t="e">
        <f>INDEX(data[sitetype],MATCH(B89,data[rank],0))</f>
        <v>#N/A</v>
      </c>
      <c r="E89" s="5" t="e">
        <f>INDEX(data[agency_cdc],MATCH(B89,data[rank],0))</f>
        <v>#N/A</v>
      </c>
      <c r="F89" s="5" t="e">
        <f>INDEX(data[agency_usaid],MATCH(B89,data[rank],0))</f>
        <v>#N/A</v>
      </c>
      <c r="G89" s="10" t="e">
        <f>INDEX(data[psnu],MATCH(B89,data[rank],0))</f>
        <v>#N/A</v>
      </c>
      <c r="H89" s="2" t="e">
        <f>INDEX(data[snuprioritization],MATCH(B89,data[rank],0))</f>
        <v>#N/A</v>
      </c>
      <c r="I89" s="2" t="e">
        <f>INDEX(data[score],MATCH(B89,data[rank],0))</f>
        <v>#N/A</v>
      </c>
    </row>
    <row r="90" spans="1:9" x14ac:dyDescent="0.25">
      <c r="A90" s="3"/>
      <c r="B90" s="12">
        <v>87</v>
      </c>
      <c r="C90" s="5" t="e">
        <f>INDEX(data[sitename],MATCH(B90,data[rank],0))</f>
        <v>#N/A</v>
      </c>
      <c r="D90" s="5" t="e">
        <f>INDEX(data[sitetype],MATCH(B90,data[rank],0))</f>
        <v>#N/A</v>
      </c>
      <c r="E90" s="5" t="e">
        <f>INDEX(data[agency_cdc],MATCH(B90,data[rank],0))</f>
        <v>#N/A</v>
      </c>
      <c r="F90" s="5" t="e">
        <f>INDEX(data[agency_usaid],MATCH(B90,data[rank],0))</f>
        <v>#N/A</v>
      </c>
      <c r="G90" s="10" t="e">
        <f>INDEX(data[psnu],MATCH(B90,data[rank],0))</f>
        <v>#N/A</v>
      </c>
      <c r="H90" s="2" t="e">
        <f>INDEX(data[snuprioritization],MATCH(B90,data[rank],0))</f>
        <v>#N/A</v>
      </c>
      <c r="I90" s="2" t="e">
        <f>INDEX(data[score],MATCH(B90,data[rank],0))</f>
        <v>#N/A</v>
      </c>
    </row>
    <row r="91" spans="1:9" x14ac:dyDescent="0.25">
      <c r="A91" s="3"/>
      <c r="B91" s="12">
        <v>88</v>
      </c>
      <c r="C91" s="5" t="e">
        <f>INDEX(data[sitename],MATCH(B91,data[rank],0))</f>
        <v>#N/A</v>
      </c>
      <c r="D91" s="5" t="e">
        <f>INDEX(data[sitetype],MATCH(B91,data[rank],0))</f>
        <v>#N/A</v>
      </c>
      <c r="E91" s="5" t="e">
        <f>INDEX(data[agency_cdc],MATCH(B91,data[rank],0))</f>
        <v>#N/A</v>
      </c>
      <c r="F91" s="5" t="e">
        <f>INDEX(data[agency_usaid],MATCH(B91,data[rank],0))</f>
        <v>#N/A</v>
      </c>
      <c r="G91" s="10" t="e">
        <f>INDEX(data[psnu],MATCH(B91,data[rank],0))</f>
        <v>#N/A</v>
      </c>
      <c r="H91" s="2" t="e">
        <f>INDEX(data[snuprioritization],MATCH(B91,data[rank],0))</f>
        <v>#N/A</v>
      </c>
      <c r="I91" s="2" t="e">
        <f>INDEX(data[score],MATCH(B91,data[rank],0))</f>
        <v>#N/A</v>
      </c>
    </row>
    <row r="92" spans="1:9" x14ac:dyDescent="0.25">
      <c r="A92" s="3"/>
      <c r="B92" s="12">
        <v>89</v>
      </c>
      <c r="C92" s="5" t="e">
        <f>INDEX(data[sitename],MATCH(B92,data[rank],0))</f>
        <v>#N/A</v>
      </c>
      <c r="D92" s="5" t="e">
        <f>INDEX(data[sitetype],MATCH(B92,data[rank],0))</f>
        <v>#N/A</v>
      </c>
      <c r="E92" s="5" t="e">
        <f>INDEX(data[agency_cdc],MATCH(B92,data[rank],0))</f>
        <v>#N/A</v>
      </c>
      <c r="F92" s="5" t="e">
        <f>INDEX(data[agency_usaid],MATCH(B92,data[rank],0))</f>
        <v>#N/A</v>
      </c>
      <c r="G92" s="10" t="e">
        <f>INDEX(data[psnu],MATCH(B92,data[rank],0))</f>
        <v>#N/A</v>
      </c>
      <c r="H92" s="2" t="e">
        <f>INDEX(data[snuprioritization],MATCH(B92,data[rank],0))</f>
        <v>#N/A</v>
      </c>
      <c r="I92" s="2" t="e">
        <f>INDEX(data[score],MATCH(B92,data[rank],0))</f>
        <v>#N/A</v>
      </c>
    </row>
    <row r="93" spans="1:9" x14ac:dyDescent="0.25">
      <c r="A93" s="3"/>
      <c r="B93" s="8">
        <v>90</v>
      </c>
      <c r="C93" s="5" t="e">
        <f>INDEX(data[sitename],MATCH(B93,data[rank],0))</f>
        <v>#N/A</v>
      </c>
      <c r="D93" s="5" t="e">
        <f>INDEX(data[sitetype],MATCH(B93,data[rank],0))</f>
        <v>#N/A</v>
      </c>
      <c r="E93" s="5" t="e">
        <f>INDEX(data[agency_cdc],MATCH(B93,data[rank],0))</f>
        <v>#N/A</v>
      </c>
      <c r="F93" s="5" t="e">
        <f>INDEX(data[agency_usaid],MATCH(B93,data[rank],0))</f>
        <v>#N/A</v>
      </c>
      <c r="G93" s="10" t="e">
        <f>INDEX(data[psnu],MATCH(B93,data[rank],0))</f>
        <v>#N/A</v>
      </c>
      <c r="H93" s="2" t="e">
        <f>INDEX(data[snuprioritization],MATCH(B93,data[rank],0))</f>
        <v>#N/A</v>
      </c>
      <c r="I93" s="2" t="e">
        <f>INDEX(data[score],MATCH(B93,data[rank],0))</f>
        <v>#N/A</v>
      </c>
    </row>
    <row r="94" spans="1:9" x14ac:dyDescent="0.25">
      <c r="A94" s="3"/>
      <c r="B94" s="12">
        <v>91</v>
      </c>
      <c r="C94" s="5" t="e">
        <f>INDEX(data[sitename],MATCH(B94,data[rank],0))</f>
        <v>#N/A</v>
      </c>
      <c r="D94" s="5" t="e">
        <f>INDEX(data[sitetype],MATCH(B94,data[rank],0))</f>
        <v>#N/A</v>
      </c>
      <c r="E94" s="5" t="e">
        <f>INDEX(data[agency_cdc],MATCH(B94,data[rank],0))</f>
        <v>#N/A</v>
      </c>
      <c r="F94" s="5" t="e">
        <f>INDEX(data[agency_usaid],MATCH(B94,data[rank],0))</f>
        <v>#N/A</v>
      </c>
      <c r="G94" s="10" t="e">
        <f>INDEX(data[psnu],MATCH(B94,data[rank],0))</f>
        <v>#N/A</v>
      </c>
      <c r="H94" s="2" t="e">
        <f>INDEX(data[snuprioritization],MATCH(B94,data[rank],0))</f>
        <v>#N/A</v>
      </c>
      <c r="I94" s="2" t="e">
        <f>INDEX(data[score],MATCH(B94,data[rank],0))</f>
        <v>#N/A</v>
      </c>
    </row>
    <row r="95" spans="1:9" x14ac:dyDescent="0.25">
      <c r="A95" s="3"/>
      <c r="B95" s="12">
        <v>92</v>
      </c>
      <c r="C95" s="5" t="e">
        <f>INDEX(data[sitename],MATCH(B95,data[rank],0))</f>
        <v>#N/A</v>
      </c>
      <c r="D95" s="5" t="e">
        <f>INDEX(data[sitetype],MATCH(B95,data[rank],0))</f>
        <v>#N/A</v>
      </c>
      <c r="E95" s="5" t="e">
        <f>INDEX(data[agency_cdc],MATCH(B95,data[rank],0))</f>
        <v>#N/A</v>
      </c>
      <c r="F95" s="5" t="e">
        <f>INDEX(data[agency_usaid],MATCH(B95,data[rank],0))</f>
        <v>#N/A</v>
      </c>
      <c r="G95" s="10" t="e">
        <f>INDEX(data[psnu],MATCH(B95,data[rank],0))</f>
        <v>#N/A</v>
      </c>
      <c r="H95" s="2" t="e">
        <f>INDEX(data[snuprioritization],MATCH(B95,data[rank],0))</f>
        <v>#N/A</v>
      </c>
      <c r="I95" s="2" t="e">
        <f>INDEX(data[score],MATCH(B95,data[rank],0))</f>
        <v>#N/A</v>
      </c>
    </row>
    <row r="96" spans="1:9" x14ac:dyDescent="0.25">
      <c r="A96" s="3"/>
      <c r="B96" s="12">
        <v>93</v>
      </c>
      <c r="C96" s="5" t="e">
        <f>INDEX(data[sitename],MATCH(B96,data[rank],0))</f>
        <v>#N/A</v>
      </c>
      <c r="D96" s="5" t="e">
        <f>INDEX(data[sitetype],MATCH(B96,data[rank],0))</f>
        <v>#N/A</v>
      </c>
      <c r="E96" s="5" t="e">
        <f>INDEX(data[agency_cdc],MATCH(B96,data[rank],0))</f>
        <v>#N/A</v>
      </c>
      <c r="F96" s="5" t="e">
        <f>INDEX(data[agency_usaid],MATCH(B96,data[rank],0))</f>
        <v>#N/A</v>
      </c>
      <c r="G96" s="10" t="e">
        <f>INDEX(data[psnu],MATCH(B96,data[rank],0))</f>
        <v>#N/A</v>
      </c>
      <c r="H96" s="2" t="e">
        <f>INDEX(data[snuprioritization],MATCH(B96,data[rank],0))</f>
        <v>#N/A</v>
      </c>
      <c r="I96" s="2" t="e">
        <f>INDEX(data[score],MATCH(B96,data[rank],0))</f>
        <v>#N/A</v>
      </c>
    </row>
    <row r="97" spans="1:9" x14ac:dyDescent="0.25">
      <c r="A97" s="3"/>
      <c r="B97" s="12">
        <v>94</v>
      </c>
      <c r="C97" s="5" t="e">
        <f>INDEX(data[sitename],MATCH(B97,data[rank],0))</f>
        <v>#N/A</v>
      </c>
      <c r="D97" s="5" t="e">
        <f>INDEX(data[sitetype],MATCH(B97,data[rank],0))</f>
        <v>#N/A</v>
      </c>
      <c r="E97" s="5" t="e">
        <f>INDEX(data[agency_cdc],MATCH(B97,data[rank],0))</f>
        <v>#N/A</v>
      </c>
      <c r="F97" s="5" t="e">
        <f>INDEX(data[agency_usaid],MATCH(B97,data[rank],0))</f>
        <v>#N/A</v>
      </c>
      <c r="G97" s="10" t="e">
        <f>INDEX(data[psnu],MATCH(B97,data[rank],0))</f>
        <v>#N/A</v>
      </c>
      <c r="H97" s="2" t="e">
        <f>INDEX(data[snuprioritization],MATCH(B97,data[rank],0))</f>
        <v>#N/A</v>
      </c>
      <c r="I97" s="2" t="e">
        <f>INDEX(data[score],MATCH(B97,data[rank],0))</f>
        <v>#N/A</v>
      </c>
    </row>
    <row r="98" spans="1:9" x14ac:dyDescent="0.25">
      <c r="A98" s="3"/>
      <c r="B98" s="12">
        <v>95</v>
      </c>
      <c r="C98" s="5" t="e">
        <f>INDEX(data[sitename],MATCH(B98,data[rank],0))</f>
        <v>#N/A</v>
      </c>
      <c r="D98" s="5" t="e">
        <f>INDEX(data[sitetype],MATCH(B98,data[rank],0))</f>
        <v>#N/A</v>
      </c>
      <c r="E98" s="5" t="e">
        <f>INDEX(data[agency_cdc],MATCH(B98,data[rank],0))</f>
        <v>#N/A</v>
      </c>
      <c r="F98" s="5" t="e">
        <f>INDEX(data[agency_usaid],MATCH(B98,data[rank],0))</f>
        <v>#N/A</v>
      </c>
      <c r="G98" s="10" t="e">
        <f>INDEX(data[psnu],MATCH(B98,data[rank],0))</f>
        <v>#N/A</v>
      </c>
      <c r="H98" s="2" t="e">
        <f>INDEX(data[snuprioritization],MATCH(B98,data[rank],0))</f>
        <v>#N/A</v>
      </c>
      <c r="I98" s="2" t="e">
        <f>INDEX(data[score],MATCH(B98,data[rank],0))</f>
        <v>#N/A</v>
      </c>
    </row>
    <row r="99" spans="1:9" x14ac:dyDescent="0.25">
      <c r="A99" s="3"/>
      <c r="B99" s="12">
        <v>96</v>
      </c>
      <c r="C99" s="5" t="e">
        <f>INDEX(data[sitename],MATCH(B99,data[rank],0))</f>
        <v>#N/A</v>
      </c>
      <c r="D99" s="5" t="e">
        <f>INDEX(data[sitetype],MATCH(B99,data[rank],0))</f>
        <v>#N/A</v>
      </c>
      <c r="E99" s="5" t="e">
        <f>INDEX(data[agency_cdc],MATCH(B99,data[rank],0))</f>
        <v>#N/A</v>
      </c>
      <c r="F99" s="5" t="e">
        <f>INDEX(data[agency_usaid],MATCH(B99,data[rank],0))</f>
        <v>#N/A</v>
      </c>
      <c r="G99" s="10" t="e">
        <f>INDEX(data[psnu],MATCH(B99,data[rank],0))</f>
        <v>#N/A</v>
      </c>
      <c r="H99" s="2" t="e">
        <f>INDEX(data[snuprioritization],MATCH(B99,data[rank],0))</f>
        <v>#N/A</v>
      </c>
      <c r="I99" s="2" t="e">
        <f>INDEX(data[score],MATCH(B99,data[rank],0))</f>
        <v>#N/A</v>
      </c>
    </row>
    <row r="100" spans="1:9" x14ac:dyDescent="0.25">
      <c r="A100" s="3"/>
      <c r="B100" s="12">
        <v>97</v>
      </c>
      <c r="C100" s="5" t="e">
        <f>INDEX(data[sitename],MATCH(B100,data[rank],0))</f>
        <v>#N/A</v>
      </c>
      <c r="D100" s="5" t="e">
        <f>INDEX(data[sitetype],MATCH(B100,data[rank],0))</f>
        <v>#N/A</v>
      </c>
      <c r="E100" s="5" t="e">
        <f>INDEX(data[agency_cdc],MATCH(B100,data[rank],0))</f>
        <v>#N/A</v>
      </c>
      <c r="F100" s="5" t="e">
        <f>INDEX(data[agency_usaid],MATCH(B100,data[rank],0))</f>
        <v>#N/A</v>
      </c>
      <c r="G100" s="10" t="e">
        <f>INDEX(data[psnu],MATCH(B100,data[rank],0))</f>
        <v>#N/A</v>
      </c>
      <c r="H100" s="2" t="e">
        <f>INDEX(data[snuprioritization],MATCH(B100,data[rank],0))</f>
        <v>#N/A</v>
      </c>
      <c r="I100" s="2" t="e">
        <f>INDEX(data[score],MATCH(B100,data[rank],0))</f>
        <v>#N/A</v>
      </c>
    </row>
    <row r="101" spans="1:9" x14ac:dyDescent="0.25">
      <c r="A101" s="3"/>
      <c r="B101" s="12">
        <v>98</v>
      </c>
      <c r="C101" s="5" t="e">
        <f>INDEX(data[sitename],MATCH(B101,data[rank],0))</f>
        <v>#N/A</v>
      </c>
      <c r="D101" s="5" t="e">
        <f>INDEX(data[sitetype],MATCH(B101,data[rank],0))</f>
        <v>#N/A</v>
      </c>
      <c r="E101" s="5" t="e">
        <f>INDEX(data[agency_cdc],MATCH(B101,data[rank],0))</f>
        <v>#N/A</v>
      </c>
      <c r="F101" s="5" t="e">
        <f>INDEX(data[agency_usaid],MATCH(B101,data[rank],0))</f>
        <v>#N/A</v>
      </c>
      <c r="G101" s="10" t="e">
        <f>INDEX(data[psnu],MATCH(B101,data[rank],0))</f>
        <v>#N/A</v>
      </c>
      <c r="H101" s="2" t="e">
        <f>INDEX(data[snuprioritization],MATCH(B101,data[rank],0))</f>
        <v>#N/A</v>
      </c>
      <c r="I101" s="2" t="e">
        <f>INDEX(data[score],MATCH(B101,data[rank],0))</f>
        <v>#N/A</v>
      </c>
    </row>
    <row r="102" spans="1:9" x14ac:dyDescent="0.25">
      <c r="A102" s="3"/>
      <c r="B102" s="12">
        <v>99</v>
      </c>
      <c r="C102" s="5" t="e">
        <f>INDEX(data[sitename],MATCH(B102,data[rank],0))</f>
        <v>#N/A</v>
      </c>
      <c r="D102" s="5" t="e">
        <f>INDEX(data[sitetype],MATCH(B102,data[rank],0))</f>
        <v>#N/A</v>
      </c>
      <c r="E102" s="5" t="e">
        <f>INDEX(data[agency_cdc],MATCH(B102,data[rank],0))</f>
        <v>#N/A</v>
      </c>
      <c r="F102" s="5" t="e">
        <f>INDEX(data[agency_usaid],MATCH(B102,data[rank],0))</f>
        <v>#N/A</v>
      </c>
      <c r="G102" s="10" t="e">
        <f>INDEX(data[psnu],MATCH(B102,data[rank],0))</f>
        <v>#N/A</v>
      </c>
      <c r="H102" s="2" t="e">
        <f>INDEX(data[snuprioritization],MATCH(B102,data[rank],0))</f>
        <v>#N/A</v>
      </c>
      <c r="I102" s="2" t="e">
        <f>INDEX(data[score],MATCH(B102,data[rank],0))</f>
        <v>#N/A</v>
      </c>
    </row>
    <row r="103" spans="1:9" x14ac:dyDescent="0.25">
      <c r="A103" s="3"/>
      <c r="B103" s="8">
        <v>100</v>
      </c>
      <c r="C103" s="5" t="e">
        <f>INDEX(data[sitename],MATCH(B103,data[rank],0))</f>
        <v>#N/A</v>
      </c>
      <c r="D103" s="5" t="e">
        <f>INDEX(data[sitetype],MATCH(B103,data[rank],0))</f>
        <v>#N/A</v>
      </c>
      <c r="E103" s="5" t="e">
        <f>INDEX(data[agency_cdc],MATCH(B103,data[rank],0))</f>
        <v>#N/A</v>
      </c>
      <c r="F103" s="5" t="e">
        <f>INDEX(data[agency_usaid],MATCH(B103,data[rank],0))</f>
        <v>#N/A</v>
      </c>
      <c r="G103" s="10" t="e">
        <f>INDEX(data[psnu],MATCH(B103,data[rank],0))</f>
        <v>#N/A</v>
      </c>
      <c r="H103" s="2" t="e">
        <f>INDEX(data[snuprioritization],MATCH(B103,data[rank],0))</f>
        <v>#N/A</v>
      </c>
      <c r="I103" s="2" t="e">
        <f>INDEX(data[score],MATCH(B103,data[rank],0))</f>
        <v>#N/A</v>
      </c>
    </row>
    <row r="104" spans="1:9" x14ac:dyDescent="0.25">
      <c r="A104" s="3"/>
      <c r="B104" s="12">
        <v>101</v>
      </c>
      <c r="C104" s="5" t="e">
        <f>INDEX(data[sitename],MATCH(B104,data[rank],0))</f>
        <v>#N/A</v>
      </c>
      <c r="D104" s="5" t="e">
        <f>INDEX(data[sitetype],MATCH(B104,data[rank],0))</f>
        <v>#N/A</v>
      </c>
      <c r="E104" s="5" t="e">
        <f>INDEX(data[agency_cdc],MATCH(B104,data[rank],0))</f>
        <v>#N/A</v>
      </c>
      <c r="F104" s="5" t="e">
        <f>INDEX(data[agency_usaid],MATCH(B104,data[rank],0))</f>
        <v>#N/A</v>
      </c>
      <c r="G104" s="10" t="e">
        <f>INDEX(data[psnu],MATCH(B104,data[rank],0))</f>
        <v>#N/A</v>
      </c>
      <c r="H104" s="2" t="e">
        <f>INDEX(data[snuprioritization],MATCH(B104,data[rank],0))</f>
        <v>#N/A</v>
      </c>
      <c r="I104" s="2" t="e">
        <f>INDEX(data[score],MATCH(B104,data[rank],0))</f>
        <v>#N/A</v>
      </c>
    </row>
    <row r="105" spans="1:9" x14ac:dyDescent="0.25">
      <c r="A105" s="3"/>
      <c r="B105" s="12">
        <v>102</v>
      </c>
      <c r="C105" s="5" t="e">
        <f>INDEX(data[sitename],MATCH(B105,data[rank],0))</f>
        <v>#N/A</v>
      </c>
      <c r="D105" s="5" t="e">
        <f>INDEX(data[sitetype],MATCH(B105,data[rank],0))</f>
        <v>#N/A</v>
      </c>
      <c r="E105" s="5" t="e">
        <f>INDEX(data[agency_cdc],MATCH(B105,data[rank],0))</f>
        <v>#N/A</v>
      </c>
      <c r="F105" s="5" t="e">
        <f>INDEX(data[agency_usaid],MATCH(B105,data[rank],0))</f>
        <v>#N/A</v>
      </c>
      <c r="G105" s="10" t="e">
        <f>INDEX(data[psnu],MATCH(B105,data[rank],0))</f>
        <v>#N/A</v>
      </c>
      <c r="H105" s="2" t="e">
        <f>INDEX(data[snuprioritization],MATCH(B105,data[rank],0))</f>
        <v>#N/A</v>
      </c>
      <c r="I105" s="2" t="e">
        <f>INDEX(data[score],MATCH(B105,data[rank],0))</f>
        <v>#N/A</v>
      </c>
    </row>
    <row r="106" spans="1:9" x14ac:dyDescent="0.25">
      <c r="A106" s="3"/>
      <c r="B106" s="12">
        <v>103</v>
      </c>
      <c r="C106" s="5" t="e">
        <f>INDEX(data[sitename],MATCH(B106,data[rank],0))</f>
        <v>#N/A</v>
      </c>
      <c r="D106" s="5" t="e">
        <f>INDEX(data[sitetype],MATCH(B106,data[rank],0))</f>
        <v>#N/A</v>
      </c>
      <c r="E106" s="5" t="e">
        <f>INDEX(data[agency_cdc],MATCH(B106,data[rank],0))</f>
        <v>#N/A</v>
      </c>
      <c r="F106" s="5" t="e">
        <f>INDEX(data[agency_usaid],MATCH(B106,data[rank],0))</f>
        <v>#N/A</v>
      </c>
      <c r="G106" s="10" t="e">
        <f>INDEX(data[psnu],MATCH(B106,data[rank],0))</f>
        <v>#N/A</v>
      </c>
      <c r="H106" s="2" t="e">
        <f>INDEX(data[snuprioritization],MATCH(B106,data[rank],0))</f>
        <v>#N/A</v>
      </c>
      <c r="I106" s="2" t="e">
        <f>INDEX(data[score],MATCH(B106,data[rank],0))</f>
        <v>#N/A</v>
      </c>
    </row>
    <row r="107" spans="1:9" x14ac:dyDescent="0.25">
      <c r="A107" s="3"/>
      <c r="B107" s="12">
        <v>104</v>
      </c>
      <c r="C107" s="5" t="e">
        <f>INDEX(data[sitename],MATCH(B107,data[rank],0))</f>
        <v>#N/A</v>
      </c>
      <c r="D107" s="5" t="e">
        <f>INDEX(data[sitetype],MATCH(B107,data[rank],0))</f>
        <v>#N/A</v>
      </c>
      <c r="E107" s="5" t="e">
        <f>INDEX(data[agency_cdc],MATCH(B107,data[rank],0))</f>
        <v>#N/A</v>
      </c>
      <c r="F107" s="5" t="e">
        <f>INDEX(data[agency_usaid],MATCH(B107,data[rank],0))</f>
        <v>#N/A</v>
      </c>
      <c r="G107" s="10" t="e">
        <f>INDEX(data[psnu],MATCH(B107,data[rank],0))</f>
        <v>#N/A</v>
      </c>
      <c r="H107" s="2" t="e">
        <f>INDEX(data[snuprioritization],MATCH(B107,data[rank],0))</f>
        <v>#N/A</v>
      </c>
      <c r="I107" s="2" t="e">
        <f>INDEX(data[score],MATCH(B107,data[rank],0))</f>
        <v>#N/A</v>
      </c>
    </row>
    <row r="108" spans="1:9" x14ac:dyDescent="0.25">
      <c r="A108" s="3"/>
      <c r="B108" s="12">
        <v>105</v>
      </c>
      <c r="C108" s="5" t="e">
        <f>INDEX(data[sitename],MATCH(B108,data[rank],0))</f>
        <v>#N/A</v>
      </c>
      <c r="D108" s="5" t="e">
        <f>INDEX(data[sitetype],MATCH(B108,data[rank],0))</f>
        <v>#N/A</v>
      </c>
      <c r="E108" s="5" t="e">
        <f>INDEX(data[agency_cdc],MATCH(B108,data[rank],0))</f>
        <v>#N/A</v>
      </c>
      <c r="F108" s="5" t="e">
        <f>INDEX(data[agency_usaid],MATCH(B108,data[rank],0))</f>
        <v>#N/A</v>
      </c>
      <c r="G108" s="10" t="e">
        <f>INDEX(data[psnu],MATCH(B108,data[rank],0))</f>
        <v>#N/A</v>
      </c>
      <c r="H108" s="2" t="e">
        <f>INDEX(data[snuprioritization],MATCH(B108,data[rank],0))</f>
        <v>#N/A</v>
      </c>
      <c r="I108" s="2" t="e">
        <f>INDEX(data[score],MATCH(B108,data[rank],0))</f>
        <v>#N/A</v>
      </c>
    </row>
    <row r="109" spans="1:9" x14ac:dyDescent="0.25">
      <c r="A109" s="3"/>
      <c r="B109" s="12">
        <v>106</v>
      </c>
      <c r="C109" s="5" t="e">
        <f>INDEX(data[sitename],MATCH(B109,data[rank],0))</f>
        <v>#N/A</v>
      </c>
      <c r="D109" s="5" t="e">
        <f>INDEX(data[sitetype],MATCH(B109,data[rank],0))</f>
        <v>#N/A</v>
      </c>
      <c r="E109" s="5" t="e">
        <f>INDEX(data[agency_cdc],MATCH(B109,data[rank],0))</f>
        <v>#N/A</v>
      </c>
      <c r="F109" s="5" t="e">
        <f>INDEX(data[agency_usaid],MATCH(B109,data[rank],0))</f>
        <v>#N/A</v>
      </c>
      <c r="G109" s="10" t="e">
        <f>INDEX(data[psnu],MATCH(B109,data[rank],0))</f>
        <v>#N/A</v>
      </c>
      <c r="H109" s="2" t="e">
        <f>INDEX(data[snuprioritization],MATCH(B109,data[rank],0))</f>
        <v>#N/A</v>
      </c>
      <c r="I109" s="2" t="e">
        <f>INDEX(data[score],MATCH(B109,data[rank],0))</f>
        <v>#N/A</v>
      </c>
    </row>
    <row r="110" spans="1:9" x14ac:dyDescent="0.25">
      <c r="A110" s="3"/>
      <c r="B110" s="12">
        <v>107</v>
      </c>
      <c r="C110" s="5" t="e">
        <f>INDEX(data[sitename],MATCH(B110,data[rank],0))</f>
        <v>#N/A</v>
      </c>
      <c r="D110" s="5" t="e">
        <f>INDEX(data[sitetype],MATCH(B110,data[rank],0))</f>
        <v>#N/A</v>
      </c>
      <c r="E110" s="5" t="e">
        <f>INDEX(data[agency_cdc],MATCH(B110,data[rank],0))</f>
        <v>#N/A</v>
      </c>
      <c r="F110" s="5" t="e">
        <f>INDEX(data[agency_usaid],MATCH(B110,data[rank],0))</f>
        <v>#N/A</v>
      </c>
      <c r="G110" s="10" t="e">
        <f>INDEX(data[psnu],MATCH(B110,data[rank],0))</f>
        <v>#N/A</v>
      </c>
      <c r="H110" s="2" t="e">
        <f>INDEX(data[snuprioritization],MATCH(B110,data[rank],0))</f>
        <v>#N/A</v>
      </c>
      <c r="I110" s="2" t="e">
        <f>INDEX(data[score],MATCH(B110,data[rank],0))</f>
        <v>#N/A</v>
      </c>
    </row>
    <row r="111" spans="1:9" x14ac:dyDescent="0.25">
      <c r="A111" s="3"/>
      <c r="B111" s="12">
        <v>108</v>
      </c>
      <c r="C111" s="5" t="e">
        <f>INDEX(data[sitename],MATCH(B111,data[rank],0))</f>
        <v>#N/A</v>
      </c>
      <c r="D111" s="5" t="e">
        <f>INDEX(data[sitetype],MATCH(B111,data[rank],0))</f>
        <v>#N/A</v>
      </c>
      <c r="E111" s="5" t="e">
        <f>INDEX(data[agency_cdc],MATCH(B111,data[rank],0))</f>
        <v>#N/A</v>
      </c>
      <c r="F111" s="5" t="e">
        <f>INDEX(data[agency_usaid],MATCH(B111,data[rank],0))</f>
        <v>#N/A</v>
      </c>
      <c r="G111" s="10" t="e">
        <f>INDEX(data[psnu],MATCH(B111,data[rank],0))</f>
        <v>#N/A</v>
      </c>
      <c r="H111" s="2" t="e">
        <f>INDEX(data[snuprioritization],MATCH(B111,data[rank],0))</f>
        <v>#N/A</v>
      </c>
      <c r="I111" s="2" t="e">
        <f>INDEX(data[score],MATCH(B111,data[rank],0))</f>
        <v>#N/A</v>
      </c>
    </row>
    <row r="112" spans="1:9" x14ac:dyDescent="0.25">
      <c r="A112" s="3"/>
      <c r="B112" s="12">
        <v>109</v>
      </c>
      <c r="C112" s="5" t="e">
        <f>INDEX(data[sitename],MATCH(B112,data[rank],0))</f>
        <v>#N/A</v>
      </c>
      <c r="D112" s="5" t="e">
        <f>INDEX(data[sitetype],MATCH(B112,data[rank],0))</f>
        <v>#N/A</v>
      </c>
      <c r="E112" s="5" t="e">
        <f>INDEX(data[agency_cdc],MATCH(B112,data[rank],0))</f>
        <v>#N/A</v>
      </c>
      <c r="F112" s="5" t="e">
        <f>INDEX(data[agency_usaid],MATCH(B112,data[rank],0))</f>
        <v>#N/A</v>
      </c>
      <c r="G112" s="10" t="e">
        <f>INDEX(data[psnu],MATCH(B112,data[rank],0))</f>
        <v>#N/A</v>
      </c>
      <c r="H112" s="2" t="e">
        <f>INDEX(data[snuprioritization],MATCH(B112,data[rank],0))</f>
        <v>#N/A</v>
      </c>
      <c r="I112" s="2" t="e">
        <f>INDEX(data[score],MATCH(B112,data[rank],0))</f>
        <v>#N/A</v>
      </c>
    </row>
    <row r="113" spans="1:9" x14ac:dyDescent="0.25">
      <c r="A113" s="3"/>
      <c r="B113" s="8">
        <v>110</v>
      </c>
      <c r="C113" s="5" t="e">
        <f>INDEX(data[sitename],MATCH(B113,data[rank],0))</f>
        <v>#N/A</v>
      </c>
      <c r="D113" s="5" t="e">
        <f>INDEX(data[sitetype],MATCH(B113,data[rank],0))</f>
        <v>#N/A</v>
      </c>
      <c r="E113" s="5" t="e">
        <f>INDEX(data[agency_cdc],MATCH(B113,data[rank],0))</f>
        <v>#N/A</v>
      </c>
      <c r="F113" s="5" t="e">
        <f>INDEX(data[agency_usaid],MATCH(B113,data[rank],0))</f>
        <v>#N/A</v>
      </c>
      <c r="G113" s="10" t="e">
        <f>INDEX(data[psnu],MATCH(B113,data[rank],0))</f>
        <v>#N/A</v>
      </c>
      <c r="H113" s="2" t="e">
        <f>INDEX(data[snuprioritization],MATCH(B113,data[rank],0))</f>
        <v>#N/A</v>
      </c>
      <c r="I113" s="2" t="e">
        <f>INDEX(data[score],MATCH(B113,data[rank],0))</f>
        <v>#N/A</v>
      </c>
    </row>
    <row r="114" spans="1:9" x14ac:dyDescent="0.25">
      <c r="A114" s="3"/>
      <c r="B114" s="12">
        <v>111</v>
      </c>
      <c r="C114" s="5" t="e">
        <f>INDEX(data[sitename],MATCH(B114,data[rank],0))</f>
        <v>#N/A</v>
      </c>
      <c r="D114" s="5" t="e">
        <f>INDEX(data[sitetype],MATCH(B114,data[rank],0))</f>
        <v>#N/A</v>
      </c>
      <c r="E114" s="5" t="e">
        <f>INDEX(data[agency_cdc],MATCH(B114,data[rank],0))</f>
        <v>#N/A</v>
      </c>
      <c r="F114" s="5" t="e">
        <f>INDEX(data[agency_usaid],MATCH(B114,data[rank],0))</f>
        <v>#N/A</v>
      </c>
      <c r="G114" s="10" t="e">
        <f>INDEX(data[psnu],MATCH(B114,data[rank],0))</f>
        <v>#N/A</v>
      </c>
      <c r="H114" s="2" t="e">
        <f>INDEX(data[snuprioritization],MATCH(B114,data[rank],0))</f>
        <v>#N/A</v>
      </c>
      <c r="I114" s="2" t="e">
        <f>INDEX(data[score],MATCH(B114,data[rank],0))</f>
        <v>#N/A</v>
      </c>
    </row>
    <row r="115" spans="1:9" x14ac:dyDescent="0.25">
      <c r="A115" s="3"/>
      <c r="B115" s="12">
        <v>112</v>
      </c>
      <c r="C115" s="5" t="e">
        <f>INDEX(data[sitename],MATCH(B115,data[rank],0))</f>
        <v>#N/A</v>
      </c>
      <c r="D115" s="5" t="e">
        <f>INDEX(data[sitetype],MATCH(B115,data[rank],0))</f>
        <v>#N/A</v>
      </c>
      <c r="E115" s="5" t="e">
        <f>INDEX(data[agency_cdc],MATCH(B115,data[rank],0))</f>
        <v>#N/A</v>
      </c>
      <c r="F115" s="5" t="e">
        <f>INDEX(data[agency_usaid],MATCH(B115,data[rank],0))</f>
        <v>#N/A</v>
      </c>
      <c r="G115" s="10" t="e">
        <f>INDEX(data[psnu],MATCH(B115,data[rank],0))</f>
        <v>#N/A</v>
      </c>
      <c r="H115" s="2" t="e">
        <f>INDEX(data[snuprioritization],MATCH(B115,data[rank],0))</f>
        <v>#N/A</v>
      </c>
      <c r="I115" s="2" t="e">
        <f>INDEX(data[score],MATCH(B115,data[rank],0))</f>
        <v>#N/A</v>
      </c>
    </row>
    <row r="116" spans="1:9" x14ac:dyDescent="0.25">
      <c r="A116" s="3"/>
      <c r="B116" s="12">
        <v>113</v>
      </c>
      <c r="C116" s="5" t="e">
        <f>INDEX(data[sitename],MATCH(B116,data[rank],0))</f>
        <v>#N/A</v>
      </c>
      <c r="D116" s="5" t="e">
        <f>INDEX(data[sitetype],MATCH(B116,data[rank],0))</f>
        <v>#N/A</v>
      </c>
      <c r="E116" s="5" t="e">
        <f>INDEX(data[agency_cdc],MATCH(B116,data[rank],0))</f>
        <v>#N/A</v>
      </c>
      <c r="F116" s="5" t="e">
        <f>INDEX(data[agency_usaid],MATCH(B116,data[rank],0))</f>
        <v>#N/A</v>
      </c>
      <c r="G116" s="10" t="e">
        <f>INDEX(data[psnu],MATCH(B116,data[rank],0))</f>
        <v>#N/A</v>
      </c>
      <c r="H116" s="2" t="e">
        <f>INDEX(data[snuprioritization],MATCH(B116,data[rank],0))</f>
        <v>#N/A</v>
      </c>
      <c r="I116" s="2" t="e">
        <f>INDEX(data[score],MATCH(B116,data[rank],0))</f>
        <v>#N/A</v>
      </c>
    </row>
    <row r="117" spans="1:9" x14ac:dyDescent="0.25">
      <c r="A117" s="3"/>
      <c r="B117" s="12">
        <v>114</v>
      </c>
      <c r="C117" s="5" t="e">
        <f>INDEX(data[sitename],MATCH(B117,data[rank],0))</f>
        <v>#N/A</v>
      </c>
      <c r="D117" s="5" t="e">
        <f>INDEX(data[sitetype],MATCH(B117,data[rank],0))</f>
        <v>#N/A</v>
      </c>
      <c r="E117" s="5" t="e">
        <f>INDEX(data[agency_cdc],MATCH(B117,data[rank],0))</f>
        <v>#N/A</v>
      </c>
      <c r="F117" s="5" t="e">
        <f>INDEX(data[agency_usaid],MATCH(B117,data[rank],0))</f>
        <v>#N/A</v>
      </c>
      <c r="G117" s="10" t="e">
        <f>INDEX(data[psnu],MATCH(B117,data[rank],0))</f>
        <v>#N/A</v>
      </c>
      <c r="H117" s="2" t="e">
        <f>INDEX(data[snuprioritization],MATCH(B117,data[rank],0))</f>
        <v>#N/A</v>
      </c>
      <c r="I117" s="2" t="e">
        <f>INDEX(data[score],MATCH(B117,data[rank],0))</f>
        <v>#N/A</v>
      </c>
    </row>
    <row r="118" spans="1:9" x14ac:dyDescent="0.25">
      <c r="A118" s="3"/>
      <c r="B118" s="12">
        <v>115</v>
      </c>
      <c r="C118" s="5" t="e">
        <f>INDEX(data[sitename],MATCH(B118,data[rank],0))</f>
        <v>#N/A</v>
      </c>
      <c r="D118" s="5" t="e">
        <f>INDEX(data[sitetype],MATCH(B118,data[rank],0))</f>
        <v>#N/A</v>
      </c>
      <c r="E118" s="5" t="e">
        <f>INDEX(data[agency_cdc],MATCH(B118,data[rank],0))</f>
        <v>#N/A</v>
      </c>
      <c r="F118" s="5" t="e">
        <f>INDEX(data[agency_usaid],MATCH(B118,data[rank],0))</f>
        <v>#N/A</v>
      </c>
      <c r="G118" s="10" t="e">
        <f>INDEX(data[psnu],MATCH(B118,data[rank],0))</f>
        <v>#N/A</v>
      </c>
      <c r="H118" s="2" t="e">
        <f>INDEX(data[snuprioritization],MATCH(B118,data[rank],0))</f>
        <v>#N/A</v>
      </c>
      <c r="I118" s="2" t="e">
        <f>INDEX(data[score],MATCH(B118,data[rank],0))</f>
        <v>#N/A</v>
      </c>
    </row>
    <row r="119" spans="1:9" x14ac:dyDescent="0.25">
      <c r="A119" s="3"/>
      <c r="B119" s="12">
        <v>116</v>
      </c>
      <c r="C119" s="5" t="e">
        <f>INDEX(data[sitename],MATCH(B119,data[rank],0))</f>
        <v>#N/A</v>
      </c>
      <c r="D119" s="5" t="e">
        <f>INDEX(data[sitetype],MATCH(B119,data[rank],0))</f>
        <v>#N/A</v>
      </c>
      <c r="E119" s="5" t="e">
        <f>INDEX(data[agency_cdc],MATCH(B119,data[rank],0))</f>
        <v>#N/A</v>
      </c>
      <c r="F119" s="5" t="e">
        <f>INDEX(data[agency_usaid],MATCH(B119,data[rank],0))</f>
        <v>#N/A</v>
      </c>
      <c r="G119" s="10" t="e">
        <f>INDEX(data[psnu],MATCH(B119,data[rank],0))</f>
        <v>#N/A</v>
      </c>
      <c r="H119" s="2" t="e">
        <f>INDEX(data[snuprioritization],MATCH(B119,data[rank],0))</f>
        <v>#N/A</v>
      </c>
      <c r="I119" s="2" t="e">
        <f>INDEX(data[score],MATCH(B119,data[rank],0))</f>
        <v>#N/A</v>
      </c>
    </row>
    <row r="120" spans="1:9" x14ac:dyDescent="0.25">
      <c r="A120" s="3"/>
      <c r="B120" s="12">
        <v>117</v>
      </c>
      <c r="C120" s="5" t="e">
        <f>INDEX(data[sitename],MATCH(B120,data[rank],0))</f>
        <v>#N/A</v>
      </c>
      <c r="D120" s="5" t="e">
        <f>INDEX(data[sitetype],MATCH(B120,data[rank],0))</f>
        <v>#N/A</v>
      </c>
      <c r="E120" s="5" t="e">
        <f>INDEX(data[agency_cdc],MATCH(B120,data[rank],0))</f>
        <v>#N/A</v>
      </c>
      <c r="F120" s="5" t="e">
        <f>INDEX(data[agency_usaid],MATCH(B120,data[rank],0))</f>
        <v>#N/A</v>
      </c>
      <c r="G120" s="10" t="e">
        <f>INDEX(data[psnu],MATCH(B120,data[rank],0))</f>
        <v>#N/A</v>
      </c>
      <c r="H120" s="2" t="e">
        <f>INDEX(data[snuprioritization],MATCH(B120,data[rank],0))</f>
        <v>#N/A</v>
      </c>
      <c r="I120" s="2" t="e">
        <f>INDEX(data[score],MATCH(B120,data[rank],0))</f>
        <v>#N/A</v>
      </c>
    </row>
    <row r="121" spans="1:9" x14ac:dyDescent="0.25">
      <c r="A121" s="3"/>
      <c r="B121" s="12">
        <v>118</v>
      </c>
      <c r="C121" s="5" t="e">
        <f>INDEX(data[sitename],MATCH(B121,data[rank],0))</f>
        <v>#N/A</v>
      </c>
      <c r="D121" s="5" t="e">
        <f>INDEX(data[sitetype],MATCH(B121,data[rank],0))</f>
        <v>#N/A</v>
      </c>
      <c r="E121" s="5" t="e">
        <f>INDEX(data[agency_cdc],MATCH(B121,data[rank],0))</f>
        <v>#N/A</v>
      </c>
      <c r="F121" s="5" t="e">
        <f>INDEX(data[agency_usaid],MATCH(B121,data[rank],0))</f>
        <v>#N/A</v>
      </c>
      <c r="G121" s="10" t="e">
        <f>INDEX(data[psnu],MATCH(B121,data[rank],0))</f>
        <v>#N/A</v>
      </c>
      <c r="H121" s="2" t="e">
        <f>INDEX(data[snuprioritization],MATCH(B121,data[rank],0))</f>
        <v>#N/A</v>
      </c>
      <c r="I121" s="2" t="e">
        <f>INDEX(data[score],MATCH(B121,data[rank],0))</f>
        <v>#N/A</v>
      </c>
    </row>
    <row r="122" spans="1:9" x14ac:dyDescent="0.25">
      <c r="A122" s="3"/>
      <c r="B122" s="12">
        <v>119</v>
      </c>
      <c r="C122" s="5" t="e">
        <f>INDEX(data[sitename],MATCH(B122,data[rank],0))</f>
        <v>#N/A</v>
      </c>
      <c r="D122" s="5" t="e">
        <f>INDEX(data[sitetype],MATCH(B122,data[rank],0))</f>
        <v>#N/A</v>
      </c>
      <c r="E122" s="5" t="e">
        <f>INDEX(data[agency_cdc],MATCH(B122,data[rank],0))</f>
        <v>#N/A</v>
      </c>
      <c r="F122" s="5" t="e">
        <f>INDEX(data[agency_usaid],MATCH(B122,data[rank],0))</f>
        <v>#N/A</v>
      </c>
      <c r="G122" s="10" t="e">
        <f>INDEX(data[psnu],MATCH(B122,data[rank],0))</f>
        <v>#N/A</v>
      </c>
      <c r="H122" s="2" t="e">
        <f>INDEX(data[snuprioritization],MATCH(B122,data[rank],0))</f>
        <v>#N/A</v>
      </c>
      <c r="I122" s="2" t="e">
        <f>INDEX(data[score],MATCH(B122,data[rank],0))</f>
        <v>#N/A</v>
      </c>
    </row>
    <row r="123" spans="1:9" x14ac:dyDescent="0.25">
      <c r="A123" s="3"/>
      <c r="B123" s="8">
        <v>120</v>
      </c>
      <c r="C123" s="5" t="e">
        <f>INDEX(data[sitename],MATCH(B123,data[rank],0))</f>
        <v>#N/A</v>
      </c>
      <c r="D123" s="5" t="e">
        <f>INDEX(data[sitetype],MATCH(B123,data[rank],0))</f>
        <v>#N/A</v>
      </c>
      <c r="E123" s="5" t="e">
        <f>INDEX(data[agency_cdc],MATCH(B123,data[rank],0))</f>
        <v>#N/A</v>
      </c>
      <c r="F123" s="5" t="e">
        <f>INDEX(data[agency_usaid],MATCH(B123,data[rank],0))</f>
        <v>#N/A</v>
      </c>
      <c r="G123" s="10" t="e">
        <f>INDEX(data[psnu],MATCH(B123,data[rank],0))</f>
        <v>#N/A</v>
      </c>
      <c r="H123" s="2" t="e">
        <f>INDEX(data[snuprioritization],MATCH(B123,data[rank],0))</f>
        <v>#N/A</v>
      </c>
      <c r="I123" s="2" t="e">
        <f>INDEX(data[score],MATCH(B123,data[rank],0))</f>
        <v>#N/A</v>
      </c>
    </row>
    <row r="124" spans="1:9" x14ac:dyDescent="0.25">
      <c r="A124" s="3"/>
      <c r="B124" s="12">
        <v>121</v>
      </c>
      <c r="C124" s="5" t="e">
        <f>INDEX(data[sitename],MATCH(B124,data[rank],0))</f>
        <v>#N/A</v>
      </c>
      <c r="D124" s="5" t="e">
        <f>INDEX(data[sitetype],MATCH(B124,data[rank],0))</f>
        <v>#N/A</v>
      </c>
      <c r="E124" s="5" t="e">
        <f>INDEX(data[agency_cdc],MATCH(B124,data[rank],0))</f>
        <v>#N/A</v>
      </c>
      <c r="F124" s="5" t="e">
        <f>INDEX(data[agency_usaid],MATCH(B124,data[rank],0))</f>
        <v>#N/A</v>
      </c>
      <c r="G124" s="10" t="e">
        <f>INDEX(data[psnu],MATCH(B124,data[rank],0))</f>
        <v>#N/A</v>
      </c>
      <c r="H124" s="2" t="e">
        <f>INDEX(data[snuprioritization],MATCH(B124,data[rank],0))</f>
        <v>#N/A</v>
      </c>
      <c r="I124" s="2" t="e">
        <f>INDEX(data[score],MATCH(B124,data[rank],0))</f>
        <v>#N/A</v>
      </c>
    </row>
    <row r="125" spans="1:9" x14ac:dyDescent="0.25">
      <c r="A125" s="3"/>
      <c r="B125" s="12">
        <v>122</v>
      </c>
      <c r="C125" s="5" t="e">
        <f>INDEX(data[sitename],MATCH(B125,data[rank],0))</f>
        <v>#N/A</v>
      </c>
      <c r="D125" s="5" t="e">
        <f>INDEX(data[sitetype],MATCH(B125,data[rank],0))</f>
        <v>#N/A</v>
      </c>
      <c r="E125" s="5" t="e">
        <f>INDEX(data[agency_cdc],MATCH(B125,data[rank],0))</f>
        <v>#N/A</v>
      </c>
      <c r="F125" s="5" t="e">
        <f>INDEX(data[agency_usaid],MATCH(B125,data[rank],0))</f>
        <v>#N/A</v>
      </c>
      <c r="G125" s="10" t="e">
        <f>INDEX(data[psnu],MATCH(B125,data[rank],0))</f>
        <v>#N/A</v>
      </c>
      <c r="H125" s="2" t="e">
        <f>INDEX(data[snuprioritization],MATCH(B125,data[rank],0))</f>
        <v>#N/A</v>
      </c>
      <c r="I125" s="2" t="e">
        <f>INDEX(data[score],MATCH(B125,data[rank],0))</f>
        <v>#N/A</v>
      </c>
    </row>
    <row r="126" spans="1:9" x14ac:dyDescent="0.25">
      <c r="A126" s="3"/>
      <c r="B126" s="12">
        <v>123</v>
      </c>
      <c r="C126" s="5" t="e">
        <f>INDEX(data[sitename],MATCH(B126,data[rank],0))</f>
        <v>#N/A</v>
      </c>
      <c r="D126" s="5" t="e">
        <f>INDEX(data[sitetype],MATCH(B126,data[rank],0))</f>
        <v>#N/A</v>
      </c>
      <c r="E126" s="5" t="e">
        <f>INDEX(data[agency_cdc],MATCH(B126,data[rank],0))</f>
        <v>#N/A</v>
      </c>
      <c r="F126" s="5" t="e">
        <f>INDEX(data[agency_usaid],MATCH(B126,data[rank],0))</f>
        <v>#N/A</v>
      </c>
      <c r="G126" s="10" t="e">
        <f>INDEX(data[psnu],MATCH(B126,data[rank],0))</f>
        <v>#N/A</v>
      </c>
      <c r="H126" s="2" t="e">
        <f>INDEX(data[snuprioritization],MATCH(B126,data[rank],0))</f>
        <v>#N/A</v>
      </c>
      <c r="I126" s="2" t="e">
        <f>INDEX(data[score],MATCH(B126,data[rank],0))</f>
        <v>#N/A</v>
      </c>
    </row>
    <row r="127" spans="1:9" x14ac:dyDescent="0.25">
      <c r="A127" s="3"/>
      <c r="B127" s="12">
        <v>124</v>
      </c>
      <c r="C127" s="5" t="e">
        <f>INDEX(data[sitename],MATCH(B127,data[rank],0))</f>
        <v>#N/A</v>
      </c>
      <c r="D127" s="5" t="e">
        <f>INDEX(data[sitetype],MATCH(B127,data[rank],0))</f>
        <v>#N/A</v>
      </c>
      <c r="E127" s="5" t="e">
        <f>INDEX(data[agency_cdc],MATCH(B127,data[rank],0))</f>
        <v>#N/A</v>
      </c>
      <c r="F127" s="5" t="e">
        <f>INDEX(data[agency_usaid],MATCH(B127,data[rank],0))</f>
        <v>#N/A</v>
      </c>
      <c r="G127" s="10" t="e">
        <f>INDEX(data[psnu],MATCH(B127,data[rank],0))</f>
        <v>#N/A</v>
      </c>
      <c r="H127" s="2" t="e">
        <f>INDEX(data[snuprioritization],MATCH(B127,data[rank],0))</f>
        <v>#N/A</v>
      </c>
      <c r="I127" s="2" t="e">
        <f>INDEX(data[score],MATCH(B127,data[rank],0))</f>
        <v>#N/A</v>
      </c>
    </row>
    <row r="128" spans="1:9" x14ac:dyDescent="0.25">
      <c r="A128" s="3"/>
      <c r="B128" s="12">
        <v>125</v>
      </c>
      <c r="C128" s="5" t="e">
        <f>INDEX(data[sitename],MATCH(B128,data[rank],0))</f>
        <v>#N/A</v>
      </c>
      <c r="D128" s="5" t="e">
        <f>INDEX(data[sitetype],MATCH(B128,data[rank],0))</f>
        <v>#N/A</v>
      </c>
      <c r="E128" s="5" t="e">
        <f>INDEX(data[agency_cdc],MATCH(B128,data[rank],0))</f>
        <v>#N/A</v>
      </c>
      <c r="F128" s="5" t="e">
        <f>INDEX(data[agency_usaid],MATCH(B128,data[rank],0))</f>
        <v>#N/A</v>
      </c>
      <c r="G128" s="10" t="e">
        <f>INDEX(data[psnu],MATCH(B128,data[rank],0))</f>
        <v>#N/A</v>
      </c>
      <c r="H128" s="2" t="e">
        <f>INDEX(data[snuprioritization],MATCH(B128,data[rank],0))</f>
        <v>#N/A</v>
      </c>
      <c r="I128" s="2" t="e">
        <f>INDEX(data[score],MATCH(B128,data[rank],0))</f>
        <v>#N/A</v>
      </c>
    </row>
    <row r="129" spans="1:9" x14ac:dyDescent="0.25">
      <c r="A129" s="3"/>
      <c r="B129" s="12">
        <v>126</v>
      </c>
      <c r="C129" s="5" t="e">
        <f>INDEX(data[sitename],MATCH(B129,data[rank],0))</f>
        <v>#N/A</v>
      </c>
      <c r="D129" s="5" t="e">
        <f>INDEX(data[sitetype],MATCH(B129,data[rank],0))</f>
        <v>#N/A</v>
      </c>
      <c r="E129" s="5" t="e">
        <f>INDEX(data[agency_cdc],MATCH(B129,data[rank],0))</f>
        <v>#N/A</v>
      </c>
      <c r="F129" s="5" t="e">
        <f>INDEX(data[agency_usaid],MATCH(B129,data[rank],0))</f>
        <v>#N/A</v>
      </c>
      <c r="G129" s="10" t="e">
        <f>INDEX(data[psnu],MATCH(B129,data[rank],0))</f>
        <v>#N/A</v>
      </c>
      <c r="H129" s="2" t="e">
        <f>INDEX(data[snuprioritization],MATCH(B129,data[rank],0))</f>
        <v>#N/A</v>
      </c>
      <c r="I129" s="2" t="e">
        <f>INDEX(data[score],MATCH(B129,data[rank],0))</f>
        <v>#N/A</v>
      </c>
    </row>
    <row r="130" spans="1:9" x14ac:dyDescent="0.25">
      <c r="A130" s="3"/>
      <c r="B130" s="12">
        <v>127</v>
      </c>
      <c r="C130" s="5" t="e">
        <f>INDEX(data[sitename],MATCH(B130,data[rank],0))</f>
        <v>#N/A</v>
      </c>
      <c r="D130" s="5" t="e">
        <f>INDEX(data[sitetype],MATCH(B130,data[rank],0))</f>
        <v>#N/A</v>
      </c>
      <c r="E130" s="5" t="e">
        <f>INDEX(data[agency_cdc],MATCH(B130,data[rank],0))</f>
        <v>#N/A</v>
      </c>
      <c r="F130" s="5" t="e">
        <f>INDEX(data[agency_usaid],MATCH(B130,data[rank],0))</f>
        <v>#N/A</v>
      </c>
      <c r="G130" s="10" t="e">
        <f>INDEX(data[psnu],MATCH(B130,data[rank],0))</f>
        <v>#N/A</v>
      </c>
      <c r="H130" s="2" t="e">
        <f>INDEX(data[snuprioritization],MATCH(B130,data[rank],0))</f>
        <v>#N/A</v>
      </c>
      <c r="I130" s="2" t="e">
        <f>INDEX(data[score],MATCH(B130,data[rank],0))</f>
        <v>#N/A</v>
      </c>
    </row>
    <row r="131" spans="1:9" x14ac:dyDescent="0.25">
      <c r="A131" s="3"/>
      <c r="B131" s="12">
        <v>128</v>
      </c>
      <c r="C131" s="5" t="e">
        <f>INDEX(data[sitename],MATCH(B131,data[rank],0))</f>
        <v>#N/A</v>
      </c>
      <c r="D131" s="5" t="e">
        <f>INDEX(data[sitetype],MATCH(B131,data[rank],0))</f>
        <v>#N/A</v>
      </c>
      <c r="E131" s="5" t="e">
        <f>INDEX(data[agency_cdc],MATCH(B131,data[rank],0))</f>
        <v>#N/A</v>
      </c>
      <c r="F131" s="5" t="e">
        <f>INDEX(data[agency_usaid],MATCH(B131,data[rank],0))</f>
        <v>#N/A</v>
      </c>
      <c r="G131" s="10" t="e">
        <f>INDEX(data[psnu],MATCH(B131,data[rank],0))</f>
        <v>#N/A</v>
      </c>
      <c r="H131" s="2" t="e">
        <f>INDEX(data[snuprioritization],MATCH(B131,data[rank],0))</f>
        <v>#N/A</v>
      </c>
      <c r="I131" s="2" t="e">
        <f>INDEX(data[score],MATCH(B131,data[rank],0))</f>
        <v>#N/A</v>
      </c>
    </row>
    <row r="132" spans="1:9" x14ac:dyDescent="0.25">
      <c r="A132" s="3"/>
      <c r="B132" s="12">
        <v>129</v>
      </c>
      <c r="C132" s="5" t="e">
        <f>INDEX(data[sitename],MATCH(B132,data[rank],0))</f>
        <v>#N/A</v>
      </c>
      <c r="D132" s="5" t="e">
        <f>INDEX(data[sitetype],MATCH(B132,data[rank],0))</f>
        <v>#N/A</v>
      </c>
      <c r="E132" s="5" t="e">
        <f>INDEX(data[agency_cdc],MATCH(B132,data[rank],0))</f>
        <v>#N/A</v>
      </c>
      <c r="F132" s="5" t="e">
        <f>INDEX(data[agency_usaid],MATCH(B132,data[rank],0))</f>
        <v>#N/A</v>
      </c>
      <c r="G132" s="10" t="e">
        <f>INDEX(data[psnu],MATCH(B132,data[rank],0))</f>
        <v>#N/A</v>
      </c>
      <c r="H132" s="2" t="e">
        <f>INDEX(data[snuprioritization],MATCH(B132,data[rank],0))</f>
        <v>#N/A</v>
      </c>
      <c r="I132" s="2" t="e">
        <f>INDEX(data[score],MATCH(B132,data[rank],0))</f>
        <v>#N/A</v>
      </c>
    </row>
    <row r="133" spans="1:9" x14ac:dyDescent="0.25">
      <c r="A133" s="3"/>
      <c r="B133" s="8">
        <v>130</v>
      </c>
      <c r="C133" s="5" t="e">
        <f>INDEX(data[sitename],MATCH(B133,data[rank],0))</f>
        <v>#N/A</v>
      </c>
      <c r="D133" s="5" t="e">
        <f>INDEX(data[sitetype],MATCH(B133,data[rank],0))</f>
        <v>#N/A</v>
      </c>
      <c r="E133" s="5" t="e">
        <f>INDEX(data[agency_cdc],MATCH(B133,data[rank],0))</f>
        <v>#N/A</v>
      </c>
      <c r="F133" s="5" t="e">
        <f>INDEX(data[agency_usaid],MATCH(B133,data[rank],0))</f>
        <v>#N/A</v>
      </c>
      <c r="G133" s="10" t="e">
        <f>INDEX(data[psnu],MATCH(B133,data[rank],0))</f>
        <v>#N/A</v>
      </c>
      <c r="H133" s="2" t="e">
        <f>INDEX(data[snuprioritization],MATCH(B133,data[rank],0))</f>
        <v>#N/A</v>
      </c>
      <c r="I133" s="2" t="e">
        <f>INDEX(data[score],MATCH(B133,data[rank],0))</f>
        <v>#N/A</v>
      </c>
    </row>
    <row r="134" spans="1:9" x14ac:dyDescent="0.25">
      <c r="A134" s="3"/>
      <c r="B134" s="12">
        <v>131</v>
      </c>
      <c r="C134" s="5" t="e">
        <f>INDEX(data[sitename],MATCH(B134,data[rank],0))</f>
        <v>#N/A</v>
      </c>
      <c r="D134" s="5" t="e">
        <f>INDEX(data[sitetype],MATCH(B134,data[rank],0))</f>
        <v>#N/A</v>
      </c>
      <c r="E134" s="5" t="e">
        <f>INDEX(data[agency_cdc],MATCH(B134,data[rank],0))</f>
        <v>#N/A</v>
      </c>
      <c r="F134" s="5" t="e">
        <f>INDEX(data[agency_usaid],MATCH(B134,data[rank],0))</f>
        <v>#N/A</v>
      </c>
      <c r="G134" s="10" t="e">
        <f>INDEX(data[psnu],MATCH(B134,data[rank],0))</f>
        <v>#N/A</v>
      </c>
      <c r="H134" s="2" t="e">
        <f>INDEX(data[snuprioritization],MATCH(B134,data[rank],0))</f>
        <v>#N/A</v>
      </c>
      <c r="I134" s="2" t="e">
        <f>INDEX(data[score],MATCH(B134,data[rank],0))</f>
        <v>#N/A</v>
      </c>
    </row>
    <row r="135" spans="1:9" x14ac:dyDescent="0.25">
      <c r="A135" s="3"/>
      <c r="B135" s="12">
        <v>132</v>
      </c>
      <c r="C135" s="5" t="e">
        <f>INDEX(data[sitename],MATCH(B135,data[rank],0))</f>
        <v>#N/A</v>
      </c>
      <c r="D135" s="5" t="e">
        <f>INDEX(data[sitetype],MATCH(B135,data[rank],0))</f>
        <v>#N/A</v>
      </c>
      <c r="E135" s="5" t="e">
        <f>INDEX(data[agency_cdc],MATCH(B135,data[rank],0))</f>
        <v>#N/A</v>
      </c>
      <c r="F135" s="5" t="e">
        <f>INDEX(data[agency_usaid],MATCH(B135,data[rank],0))</f>
        <v>#N/A</v>
      </c>
      <c r="G135" s="10" t="e">
        <f>INDEX(data[psnu],MATCH(B135,data[rank],0))</f>
        <v>#N/A</v>
      </c>
      <c r="H135" s="2" t="e">
        <f>INDEX(data[snuprioritization],MATCH(B135,data[rank],0))</f>
        <v>#N/A</v>
      </c>
      <c r="I135" s="2" t="e">
        <f>INDEX(data[score],MATCH(B135,data[rank],0))</f>
        <v>#N/A</v>
      </c>
    </row>
    <row r="136" spans="1:9" x14ac:dyDescent="0.25">
      <c r="A136" s="3"/>
      <c r="B136" s="12">
        <v>133</v>
      </c>
      <c r="C136" s="5" t="e">
        <f>INDEX(data[sitename],MATCH(B136,data[rank],0))</f>
        <v>#N/A</v>
      </c>
      <c r="D136" s="5" t="e">
        <f>INDEX(data[sitetype],MATCH(B136,data[rank],0))</f>
        <v>#N/A</v>
      </c>
      <c r="E136" s="5" t="e">
        <f>INDEX(data[agency_cdc],MATCH(B136,data[rank],0))</f>
        <v>#N/A</v>
      </c>
      <c r="F136" s="5" t="e">
        <f>INDEX(data[agency_usaid],MATCH(B136,data[rank],0))</f>
        <v>#N/A</v>
      </c>
      <c r="G136" s="10" t="e">
        <f>INDEX(data[psnu],MATCH(B136,data[rank],0))</f>
        <v>#N/A</v>
      </c>
      <c r="H136" s="2" t="e">
        <f>INDEX(data[snuprioritization],MATCH(B136,data[rank],0))</f>
        <v>#N/A</v>
      </c>
      <c r="I136" s="2" t="e">
        <f>INDEX(data[score],MATCH(B136,data[rank],0))</f>
        <v>#N/A</v>
      </c>
    </row>
    <row r="137" spans="1:9" x14ac:dyDescent="0.25">
      <c r="A137" s="3"/>
      <c r="B137" s="12">
        <v>134</v>
      </c>
      <c r="C137" s="5" t="e">
        <f>INDEX(data[sitename],MATCH(B137,data[rank],0))</f>
        <v>#N/A</v>
      </c>
      <c r="D137" s="5" t="e">
        <f>INDEX(data[sitetype],MATCH(B137,data[rank],0))</f>
        <v>#N/A</v>
      </c>
      <c r="E137" s="5" t="e">
        <f>INDEX(data[agency_cdc],MATCH(B137,data[rank],0))</f>
        <v>#N/A</v>
      </c>
      <c r="F137" s="5" t="e">
        <f>INDEX(data[agency_usaid],MATCH(B137,data[rank],0))</f>
        <v>#N/A</v>
      </c>
      <c r="G137" s="10" t="e">
        <f>INDEX(data[psnu],MATCH(B137,data[rank],0))</f>
        <v>#N/A</v>
      </c>
      <c r="H137" s="2" t="e">
        <f>INDEX(data[snuprioritization],MATCH(B137,data[rank],0))</f>
        <v>#N/A</v>
      </c>
      <c r="I137" s="2" t="e">
        <f>INDEX(data[score],MATCH(B137,data[rank],0))</f>
        <v>#N/A</v>
      </c>
    </row>
    <row r="138" spans="1:9" x14ac:dyDescent="0.25">
      <c r="A138" s="3"/>
      <c r="B138" s="12">
        <v>135</v>
      </c>
      <c r="C138" s="5" t="e">
        <f>INDEX(data[sitename],MATCH(B138,data[rank],0))</f>
        <v>#N/A</v>
      </c>
      <c r="D138" s="5" t="e">
        <f>INDEX(data[sitetype],MATCH(B138,data[rank],0))</f>
        <v>#N/A</v>
      </c>
      <c r="E138" s="5" t="e">
        <f>INDEX(data[agency_cdc],MATCH(B138,data[rank],0))</f>
        <v>#N/A</v>
      </c>
      <c r="F138" s="5" t="e">
        <f>INDEX(data[agency_usaid],MATCH(B138,data[rank],0))</f>
        <v>#N/A</v>
      </c>
      <c r="G138" s="10" t="e">
        <f>INDEX(data[psnu],MATCH(B138,data[rank],0))</f>
        <v>#N/A</v>
      </c>
      <c r="H138" s="2" t="e">
        <f>INDEX(data[snuprioritization],MATCH(B138,data[rank],0))</f>
        <v>#N/A</v>
      </c>
      <c r="I138" s="2" t="e">
        <f>INDEX(data[score],MATCH(B138,data[rank],0))</f>
        <v>#N/A</v>
      </c>
    </row>
    <row r="139" spans="1:9" x14ac:dyDescent="0.25">
      <c r="A139" s="3"/>
      <c r="B139" s="12">
        <v>136</v>
      </c>
      <c r="C139" s="5" t="e">
        <f>INDEX(data[sitename],MATCH(B139,data[rank],0))</f>
        <v>#N/A</v>
      </c>
      <c r="D139" s="5" t="e">
        <f>INDEX(data[sitetype],MATCH(B139,data[rank],0))</f>
        <v>#N/A</v>
      </c>
      <c r="E139" s="5" t="e">
        <f>INDEX(data[agency_cdc],MATCH(B139,data[rank],0))</f>
        <v>#N/A</v>
      </c>
      <c r="F139" s="5" t="e">
        <f>INDEX(data[agency_usaid],MATCH(B139,data[rank],0))</f>
        <v>#N/A</v>
      </c>
      <c r="G139" s="10" t="e">
        <f>INDEX(data[psnu],MATCH(B139,data[rank],0))</f>
        <v>#N/A</v>
      </c>
      <c r="H139" s="2" t="e">
        <f>INDEX(data[snuprioritization],MATCH(B139,data[rank],0))</f>
        <v>#N/A</v>
      </c>
      <c r="I139" s="2" t="e">
        <f>INDEX(data[score],MATCH(B139,data[rank],0))</f>
        <v>#N/A</v>
      </c>
    </row>
    <row r="140" spans="1:9" x14ac:dyDescent="0.25">
      <c r="A140" s="3"/>
      <c r="B140" s="12">
        <v>137</v>
      </c>
      <c r="C140" s="5" t="e">
        <f>INDEX(data[sitename],MATCH(B140,data[rank],0))</f>
        <v>#N/A</v>
      </c>
      <c r="D140" s="5" t="e">
        <f>INDEX(data[sitetype],MATCH(B140,data[rank],0))</f>
        <v>#N/A</v>
      </c>
      <c r="E140" s="5" t="e">
        <f>INDEX(data[agency_cdc],MATCH(B140,data[rank],0))</f>
        <v>#N/A</v>
      </c>
      <c r="F140" s="5" t="e">
        <f>INDEX(data[agency_usaid],MATCH(B140,data[rank],0))</f>
        <v>#N/A</v>
      </c>
      <c r="G140" s="10" t="e">
        <f>INDEX(data[psnu],MATCH(B140,data[rank],0))</f>
        <v>#N/A</v>
      </c>
      <c r="H140" s="2" t="e">
        <f>INDEX(data[snuprioritization],MATCH(B140,data[rank],0))</f>
        <v>#N/A</v>
      </c>
      <c r="I140" s="2" t="e">
        <f>INDEX(data[score],MATCH(B140,data[rank],0))</f>
        <v>#N/A</v>
      </c>
    </row>
    <row r="141" spans="1:9" x14ac:dyDescent="0.25">
      <c r="A141" s="3"/>
      <c r="B141" s="12">
        <v>138</v>
      </c>
      <c r="C141" s="5" t="e">
        <f>INDEX(data[sitename],MATCH(B141,data[rank],0))</f>
        <v>#N/A</v>
      </c>
      <c r="D141" s="5" t="e">
        <f>INDEX(data[sitetype],MATCH(B141,data[rank],0))</f>
        <v>#N/A</v>
      </c>
      <c r="E141" s="5" t="e">
        <f>INDEX(data[agency_cdc],MATCH(B141,data[rank],0))</f>
        <v>#N/A</v>
      </c>
      <c r="F141" s="5" t="e">
        <f>INDEX(data[agency_usaid],MATCH(B141,data[rank],0))</f>
        <v>#N/A</v>
      </c>
      <c r="G141" s="10" t="e">
        <f>INDEX(data[psnu],MATCH(B141,data[rank],0))</f>
        <v>#N/A</v>
      </c>
      <c r="H141" s="2" t="e">
        <f>INDEX(data[snuprioritization],MATCH(B141,data[rank],0))</f>
        <v>#N/A</v>
      </c>
      <c r="I141" s="2" t="e">
        <f>INDEX(data[score],MATCH(B141,data[rank],0))</f>
        <v>#N/A</v>
      </c>
    </row>
    <row r="142" spans="1:9" x14ac:dyDescent="0.25">
      <c r="A142" s="3"/>
      <c r="B142" s="12">
        <v>139</v>
      </c>
      <c r="C142" s="5" t="e">
        <f>INDEX(data[sitename],MATCH(B142,data[rank],0))</f>
        <v>#N/A</v>
      </c>
      <c r="D142" s="5" t="e">
        <f>INDEX(data[sitetype],MATCH(B142,data[rank],0))</f>
        <v>#N/A</v>
      </c>
      <c r="E142" s="5" t="e">
        <f>INDEX(data[agency_cdc],MATCH(B142,data[rank],0))</f>
        <v>#N/A</v>
      </c>
      <c r="F142" s="5" t="e">
        <f>INDEX(data[agency_usaid],MATCH(B142,data[rank],0))</f>
        <v>#N/A</v>
      </c>
      <c r="G142" s="10" t="e">
        <f>INDEX(data[psnu],MATCH(B142,data[rank],0))</f>
        <v>#N/A</v>
      </c>
      <c r="H142" s="2" t="e">
        <f>INDEX(data[snuprioritization],MATCH(B142,data[rank],0))</f>
        <v>#N/A</v>
      </c>
      <c r="I142" s="2" t="e">
        <f>INDEX(data[score],MATCH(B142,data[rank],0))</f>
        <v>#N/A</v>
      </c>
    </row>
    <row r="143" spans="1:9" x14ac:dyDescent="0.25">
      <c r="A143" s="3"/>
      <c r="B143" s="8">
        <v>140</v>
      </c>
      <c r="C143" s="5" t="e">
        <f>INDEX(data[sitename],MATCH(B143,data[rank],0))</f>
        <v>#N/A</v>
      </c>
      <c r="D143" s="5" t="e">
        <f>INDEX(data[sitetype],MATCH(B143,data[rank],0))</f>
        <v>#N/A</v>
      </c>
      <c r="E143" s="5" t="e">
        <f>INDEX(data[agency_cdc],MATCH(B143,data[rank],0))</f>
        <v>#N/A</v>
      </c>
      <c r="F143" s="5" t="e">
        <f>INDEX(data[agency_usaid],MATCH(B143,data[rank],0))</f>
        <v>#N/A</v>
      </c>
      <c r="G143" s="10" t="e">
        <f>INDEX(data[psnu],MATCH(B143,data[rank],0))</f>
        <v>#N/A</v>
      </c>
      <c r="H143" s="2" t="e">
        <f>INDEX(data[snuprioritization],MATCH(B143,data[rank],0))</f>
        <v>#N/A</v>
      </c>
      <c r="I143" s="2" t="e">
        <f>INDEX(data[score],MATCH(B143,data[rank],0))</f>
        <v>#N/A</v>
      </c>
    </row>
    <row r="144" spans="1:9" x14ac:dyDescent="0.25">
      <c r="A144" s="3"/>
      <c r="B144" s="12">
        <v>141</v>
      </c>
      <c r="C144" s="5" t="e">
        <f>INDEX(data[sitename],MATCH(B144,data[rank],0))</f>
        <v>#N/A</v>
      </c>
      <c r="D144" s="5" t="e">
        <f>INDEX(data[sitetype],MATCH(B144,data[rank],0))</f>
        <v>#N/A</v>
      </c>
      <c r="E144" s="5" t="e">
        <f>INDEX(data[agency_cdc],MATCH(B144,data[rank],0))</f>
        <v>#N/A</v>
      </c>
      <c r="F144" s="5" t="e">
        <f>INDEX(data[agency_usaid],MATCH(B144,data[rank],0))</f>
        <v>#N/A</v>
      </c>
      <c r="G144" s="10" t="e">
        <f>INDEX(data[psnu],MATCH(B144,data[rank],0))</f>
        <v>#N/A</v>
      </c>
      <c r="H144" s="2" t="e">
        <f>INDEX(data[snuprioritization],MATCH(B144,data[rank],0))</f>
        <v>#N/A</v>
      </c>
      <c r="I144" s="2" t="e">
        <f>INDEX(data[score],MATCH(B144,data[rank],0))</f>
        <v>#N/A</v>
      </c>
    </row>
    <row r="145" spans="1:9" x14ac:dyDescent="0.25">
      <c r="A145" s="3"/>
      <c r="B145" s="12">
        <v>142</v>
      </c>
      <c r="C145" s="5" t="e">
        <f>INDEX(data[sitename],MATCH(B145,data[rank],0))</f>
        <v>#N/A</v>
      </c>
      <c r="D145" s="5" t="e">
        <f>INDEX(data[sitetype],MATCH(B145,data[rank],0))</f>
        <v>#N/A</v>
      </c>
      <c r="E145" s="5" t="e">
        <f>INDEX(data[agency_cdc],MATCH(B145,data[rank],0))</f>
        <v>#N/A</v>
      </c>
      <c r="F145" s="5" t="e">
        <f>INDEX(data[agency_usaid],MATCH(B145,data[rank],0))</f>
        <v>#N/A</v>
      </c>
      <c r="G145" s="10" t="e">
        <f>INDEX(data[psnu],MATCH(B145,data[rank],0))</f>
        <v>#N/A</v>
      </c>
      <c r="H145" s="2" t="e">
        <f>INDEX(data[snuprioritization],MATCH(B145,data[rank],0))</f>
        <v>#N/A</v>
      </c>
      <c r="I145" s="2" t="e">
        <f>INDEX(data[score],MATCH(B145,data[rank],0))</f>
        <v>#N/A</v>
      </c>
    </row>
    <row r="146" spans="1:9" x14ac:dyDescent="0.25">
      <c r="A146" s="3"/>
      <c r="B146" s="12">
        <v>143</v>
      </c>
      <c r="C146" s="5" t="e">
        <f>INDEX(data[sitename],MATCH(B146,data[rank],0))</f>
        <v>#N/A</v>
      </c>
      <c r="D146" s="5" t="e">
        <f>INDEX(data[sitetype],MATCH(B146,data[rank],0))</f>
        <v>#N/A</v>
      </c>
      <c r="E146" s="5" t="e">
        <f>INDEX(data[agency_cdc],MATCH(B146,data[rank],0))</f>
        <v>#N/A</v>
      </c>
      <c r="F146" s="5" t="e">
        <f>INDEX(data[agency_usaid],MATCH(B146,data[rank],0))</f>
        <v>#N/A</v>
      </c>
      <c r="G146" s="10" t="e">
        <f>INDEX(data[psnu],MATCH(B146,data[rank],0))</f>
        <v>#N/A</v>
      </c>
      <c r="H146" s="2" t="e">
        <f>INDEX(data[snuprioritization],MATCH(B146,data[rank],0))</f>
        <v>#N/A</v>
      </c>
      <c r="I146" s="2" t="e">
        <f>INDEX(data[score],MATCH(B146,data[rank],0))</f>
        <v>#N/A</v>
      </c>
    </row>
    <row r="147" spans="1:9" x14ac:dyDescent="0.25">
      <c r="A147" s="3"/>
      <c r="B147" s="12">
        <v>144</v>
      </c>
      <c r="C147" s="5" t="e">
        <f>INDEX(data[sitename],MATCH(B147,data[rank],0))</f>
        <v>#N/A</v>
      </c>
      <c r="D147" s="5" t="e">
        <f>INDEX(data[sitetype],MATCH(B147,data[rank],0))</f>
        <v>#N/A</v>
      </c>
      <c r="E147" s="5" t="e">
        <f>INDEX(data[agency_cdc],MATCH(B147,data[rank],0))</f>
        <v>#N/A</v>
      </c>
      <c r="F147" s="5" t="e">
        <f>INDEX(data[agency_usaid],MATCH(B147,data[rank],0))</f>
        <v>#N/A</v>
      </c>
      <c r="G147" s="10" t="e">
        <f>INDEX(data[psnu],MATCH(B147,data[rank],0))</f>
        <v>#N/A</v>
      </c>
      <c r="H147" s="2" t="e">
        <f>INDEX(data[snuprioritization],MATCH(B147,data[rank],0))</f>
        <v>#N/A</v>
      </c>
      <c r="I147" s="2" t="e">
        <f>INDEX(data[score],MATCH(B147,data[rank],0))</f>
        <v>#N/A</v>
      </c>
    </row>
    <row r="148" spans="1:9" x14ac:dyDescent="0.25">
      <c r="A148" s="3"/>
      <c r="B148" s="12">
        <v>145</v>
      </c>
      <c r="C148" s="5" t="e">
        <f>INDEX(data[sitename],MATCH(B148,data[rank],0))</f>
        <v>#N/A</v>
      </c>
      <c r="D148" s="5" t="e">
        <f>INDEX(data[sitetype],MATCH(B148,data[rank],0))</f>
        <v>#N/A</v>
      </c>
      <c r="E148" s="5" t="e">
        <f>INDEX(data[agency_cdc],MATCH(B148,data[rank],0))</f>
        <v>#N/A</v>
      </c>
      <c r="F148" s="5" t="e">
        <f>INDEX(data[agency_usaid],MATCH(B148,data[rank],0))</f>
        <v>#N/A</v>
      </c>
      <c r="G148" s="10" t="e">
        <f>INDEX(data[psnu],MATCH(B148,data[rank],0))</f>
        <v>#N/A</v>
      </c>
      <c r="H148" s="2" t="e">
        <f>INDEX(data[snuprioritization],MATCH(B148,data[rank],0))</f>
        <v>#N/A</v>
      </c>
      <c r="I148" s="2" t="e">
        <f>INDEX(data[score],MATCH(B148,data[rank],0))</f>
        <v>#N/A</v>
      </c>
    </row>
    <row r="149" spans="1:9" x14ac:dyDescent="0.25">
      <c r="A149" s="3"/>
      <c r="B149" s="12">
        <v>146</v>
      </c>
      <c r="C149" s="5" t="e">
        <f>INDEX(data[sitename],MATCH(B149,data[rank],0))</f>
        <v>#N/A</v>
      </c>
      <c r="D149" s="5" t="e">
        <f>INDEX(data[sitetype],MATCH(B149,data[rank],0))</f>
        <v>#N/A</v>
      </c>
      <c r="E149" s="5" t="e">
        <f>INDEX(data[agency_cdc],MATCH(B149,data[rank],0))</f>
        <v>#N/A</v>
      </c>
      <c r="F149" s="5" t="e">
        <f>INDEX(data[agency_usaid],MATCH(B149,data[rank],0))</f>
        <v>#N/A</v>
      </c>
      <c r="G149" s="10" t="e">
        <f>INDEX(data[psnu],MATCH(B149,data[rank],0))</f>
        <v>#N/A</v>
      </c>
      <c r="H149" s="2" t="e">
        <f>INDEX(data[snuprioritization],MATCH(B149,data[rank],0))</f>
        <v>#N/A</v>
      </c>
      <c r="I149" s="2" t="e">
        <f>INDEX(data[score],MATCH(B149,data[rank],0))</f>
        <v>#N/A</v>
      </c>
    </row>
    <row r="150" spans="1:9" x14ac:dyDescent="0.25">
      <c r="A150" s="3"/>
      <c r="B150" s="12">
        <v>147</v>
      </c>
      <c r="C150" s="5" t="e">
        <f>INDEX(data[sitename],MATCH(B150,data[rank],0))</f>
        <v>#N/A</v>
      </c>
      <c r="D150" s="5" t="e">
        <f>INDEX(data[sitetype],MATCH(B150,data[rank],0))</f>
        <v>#N/A</v>
      </c>
      <c r="E150" s="5" t="e">
        <f>INDEX(data[agency_cdc],MATCH(B150,data[rank],0))</f>
        <v>#N/A</v>
      </c>
      <c r="F150" s="5" t="e">
        <f>INDEX(data[agency_usaid],MATCH(B150,data[rank],0))</f>
        <v>#N/A</v>
      </c>
      <c r="G150" s="10" t="e">
        <f>INDEX(data[psnu],MATCH(B150,data[rank],0))</f>
        <v>#N/A</v>
      </c>
      <c r="H150" s="2" t="e">
        <f>INDEX(data[snuprioritization],MATCH(B150,data[rank],0))</f>
        <v>#N/A</v>
      </c>
      <c r="I150" s="2" t="e">
        <f>INDEX(data[score],MATCH(B150,data[rank],0))</f>
        <v>#N/A</v>
      </c>
    </row>
    <row r="151" spans="1:9" x14ac:dyDescent="0.25">
      <c r="A151" s="3"/>
      <c r="B151" s="12">
        <v>148</v>
      </c>
      <c r="C151" s="5" t="e">
        <f>INDEX(data[sitename],MATCH(B151,data[rank],0))</f>
        <v>#N/A</v>
      </c>
      <c r="D151" s="5" t="e">
        <f>INDEX(data[sitetype],MATCH(B151,data[rank],0))</f>
        <v>#N/A</v>
      </c>
      <c r="E151" s="5" t="e">
        <f>INDEX(data[agency_cdc],MATCH(B151,data[rank],0))</f>
        <v>#N/A</v>
      </c>
      <c r="F151" s="5" t="e">
        <f>INDEX(data[agency_usaid],MATCH(B151,data[rank],0))</f>
        <v>#N/A</v>
      </c>
      <c r="G151" s="10" t="e">
        <f>INDEX(data[psnu],MATCH(B151,data[rank],0))</f>
        <v>#N/A</v>
      </c>
      <c r="H151" s="2" t="e">
        <f>INDEX(data[snuprioritization],MATCH(B151,data[rank],0))</f>
        <v>#N/A</v>
      </c>
      <c r="I151" s="2" t="e">
        <f>INDEX(data[score],MATCH(B151,data[rank],0))</f>
        <v>#N/A</v>
      </c>
    </row>
    <row r="152" spans="1:9" x14ac:dyDescent="0.25">
      <c r="A152" s="3"/>
      <c r="B152" s="12">
        <v>149</v>
      </c>
      <c r="C152" s="5" t="e">
        <f>INDEX(data[sitename],MATCH(B152,data[rank],0))</f>
        <v>#N/A</v>
      </c>
      <c r="D152" s="5" t="e">
        <f>INDEX(data[sitetype],MATCH(B152,data[rank],0))</f>
        <v>#N/A</v>
      </c>
      <c r="E152" s="5" t="e">
        <f>INDEX(data[agency_cdc],MATCH(B152,data[rank],0))</f>
        <v>#N/A</v>
      </c>
      <c r="F152" s="5" t="e">
        <f>INDEX(data[agency_usaid],MATCH(B152,data[rank],0))</f>
        <v>#N/A</v>
      </c>
      <c r="G152" s="10" t="e">
        <f>INDEX(data[psnu],MATCH(B152,data[rank],0))</f>
        <v>#N/A</v>
      </c>
      <c r="H152" s="2" t="e">
        <f>INDEX(data[snuprioritization],MATCH(B152,data[rank],0))</f>
        <v>#N/A</v>
      </c>
      <c r="I152" s="2" t="e">
        <f>INDEX(data[score],MATCH(B152,data[rank],0))</f>
        <v>#N/A</v>
      </c>
    </row>
    <row r="153" spans="1:9" x14ac:dyDescent="0.25">
      <c r="A153" s="3"/>
      <c r="B153" s="8">
        <v>150</v>
      </c>
      <c r="C153" s="5" t="e">
        <f>INDEX(data[sitename],MATCH(B153,data[rank],0))</f>
        <v>#N/A</v>
      </c>
      <c r="D153" s="5" t="e">
        <f>INDEX(data[sitetype],MATCH(B153,data[rank],0))</f>
        <v>#N/A</v>
      </c>
      <c r="E153" s="5" t="e">
        <f>INDEX(data[agency_cdc],MATCH(B153,data[rank],0))</f>
        <v>#N/A</v>
      </c>
      <c r="F153" s="5" t="e">
        <f>INDEX(data[agency_usaid],MATCH(B153,data[rank],0))</f>
        <v>#N/A</v>
      </c>
      <c r="G153" s="10" t="e">
        <f>INDEX(data[psnu],MATCH(B153,data[rank],0))</f>
        <v>#N/A</v>
      </c>
      <c r="H153" s="2" t="e">
        <f>INDEX(data[snuprioritization],MATCH(B153,data[rank],0))</f>
        <v>#N/A</v>
      </c>
      <c r="I153" s="2" t="e">
        <f>INDEX(data[score],MATCH(B153,data[rank],0))</f>
        <v>#N/A</v>
      </c>
    </row>
    <row r="154" spans="1:9" x14ac:dyDescent="0.25">
      <c r="A154" s="3"/>
      <c r="B154" s="12">
        <v>151</v>
      </c>
      <c r="C154" s="5" t="e">
        <f>INDEX(data[sitename],MATCH(B154,data[rank],0))</f>
        <v>#N/A</v>
      </c>
      <c r="D154" s="5" t="e">
        <f>INDEX(data[sitetype],MATCH(B154,data[rank],0))</f>
        <v>#N/A</v>
      </c>
      <c r="E154" s="5" t="e">
        <f>INDEX(data[agency_cdc],MATCH(B154,data[rank],0))</f>
        <v>#N/A</v>
      </c>
      <c r="F154" s="5" t="e">
        <f>INDEX(data[agency_usaid],MATCH(B154,data[rank],0))</f>
        <v>#N/A</v>
      </c>
      <c r="G154" s="10" t="e">
        <f>INDEX(data[psnu],MATCH(B154,data[rank],0))</f>
        <v>#N/A</v>
      </c>
      <c r="H154" s="2" t="e">
        <f>INDEX(data[snuprioritization],MATCH(B154,data[rank],0))</f>
        <v>#N/A</v>
      </c>
      <c r="I154" s="2" t="e">
        <f>INDEX(data[score],MATCH(B154,data[rank],0))</f>
        <v>#N/A</v>
      </c>
    </row>
    <row r="155" spans="1:9" x14ac:dyDescent="0.25">
      <c r="A155" s="3"/>
      <c r="B155" s="12">
        <v>152</v>
      </c>
      <c r="C155" s="5" t="e">
        <f>INDEX(data[sitename],MATCH(B155,data[rank],0))</f>
        <v>#N/A</v>
      </c>
      <c r="D155" s="5" t="e">
        <f>INDEX(data[sitetype],MATCH(B155,data[rank],0))</f>
        <v>#N/A</v>
      </c>
      <c r="E155" s="5" t="e">
        <f>INDEX(data[agency_cdc],MATCH(B155,data[rank],0))</f>
        <v>#N/A</v>
      </c>
      <c r="F155" s="5" t="e">
        <f>INDEX(data[agency_usaid],MATCH(B155,data[rank],0))</f>
        <v>#N/A</v>
      </c>
      <c r="G155" s="10" t="e">
        <f>INDEX(data[psnu],MATCH(B155,data[rank],0))</f>
        <v>#N/A</v>
      </c>
      <c r="H155" s="2" t="e">
        <f>INDEX(data[snuprioritization],MATCH(B155,data[rank],0))</f>
        <v>#N/A</v>
      </c>
      <c r="I155" s="2" t="e">
        <f>INDEX(data[score],MATCH(B155,data[rank],0))</f>
        <v>#N/A</v>
      </c>
    </row>
    <row r="156" spans="1:9" x14ac:dyDescent="0.25">
      <c r="A156" s="3"/>
      <c r="B156" s="12">
        <v>153</v>
      </c>
      <c r="C156" s="5" t="e">
        <f>INDEX(data[sitename],MATCH(B156,data[rank],0))</f>
        <v>#N/A</v>
      </c>
      <c r="D156" s="5" t="e">
        <f>INDEX(data[sitetype],MATCH(B156,data[rank],0))</f>
        <v>#N/A</v>
      </c>
      <c r="E156" s="5" t="e">
        <f>INDEX(data[agency_cdc],MATCH(B156,data[rank],0))</f>
        <v>#N/A</v>
      </c>
      <c r="F156" s="5" t="e">
        <f>INDEX(data[agency_usaid],MATCH(B156,data[rank],0))</f>
        <v>#N/A</v>
      </c>
      <c r="G156" s="10" t="e">
        <f>INDEX(data[psnu],MATCH(B156,data[rank],0))</f>
        <v>#N/A</v>
      </c>
      <c r="H156" s="2" t="e">
        <f>INDEX(data[snuprioritization],MATCH(B156,data[rank],0))</f>
        <v>#N/A</v>
      </c>
      <c r="I156" s="2" t="e">
        <f>INDEX(data[score],MATCH(B156,data[rank],0))</f>
        <v>#N/A</v>
      </c>
    </row>
    <row r="157" spans="1:9" x14ac:dyDescent="0.25">
      <c r="A157" s="3"/>
      <c r="B157" s="12">
        <v>154</v>
      </c>
      <c r="C157" s="5" t="e">
        <f>INDEX(data[sitename],MATCH(B157,data[rank],0))</f>
        <v>#N/A</v>
      </c>
      <c r="D157" s="5" t="e">
        <f>INDEX(data[sitetype],MATCH(B157,data[rank],0))</f>
        <v>#N/A</v>
      </c>
      <c r="E157" s="5" t="e">
        <f>INDEX(data[agency_cdc],MATCH(B157,data[rank],0))</f>
        <v>#N/A</v>
      </c>
      <c r="F157" s="5" t="e">
        <f>INDEX(data[agency_usaid],MATCH(B157,data[rank],0))</f>
        <v>#N/A</v>
      </c>
      <c r="G157" s="10" t="e">
        <f>INDEX(data[psnu],MATCH(B157,data[rank],0))</f>
        <v>#N/A</v>
      </c>
      <c r="H157" s="2" t="e">
        <f>INDEX(data[snuprioritization],MATCH(B157,data[rank],0))</f>
        <v>#N/A</v>
      </c>
      <c r="I157" s="2" t="e">
        <f>INDEX(data[score],MATCH(B157,data[rank],0))</f>
        <v>#N/A</v>
      </c>
    </row>
    <row r="158" spans="1:9" x14ac:dyDescent="0.25">
      <c r="A158" s="3"/>
      <c r="B158" s="12">
        <v>155</v>
      </c>
      <c r="C158" s="5" t="e">
        <f>INDEX(data[sitename],MATCH(B158,data[rank],0))</f>
        <v>#N/A</v>
      </c>
      <c r="D158" s="5" t="e">
        <f>INDEX(data[sitetype],MATCH(B158,data[rank],0))</f>
        <v>#N/A</v>
      </c>
      <c r="E158" s="5" t="e">
        <f>INDEX(data[agency_cdc],MATCH(B158,data[rank],0))</f>
        <v>#N/A</v>
      </c>
      <c r="F158" s="5" t="e">
        <f>INDEX(data[agency_usaid],MATCH(B158,data[rank],0))</f>
        <v>#N/A</v>
      </c>
      <c r="G158" s="10" t="e">
        <f>INDEX(data[psnu],MATCH(B158,data[rank],0))</f>
        <v>#N/A</v>
      </c>
      <c r="H158" s="2" t="e">
        <f>INDEX(data[snuprioritization],MATCH(B158,data[rank],0))</f>
        <v>#N/A</v>
      </c>
      <c r="I158" s="2" t="e">
        <f>INDEX(data[score],MATCH(B158,data[rank],0))</f>
        <v>#N/A</v>
      </c>
    </row>
    <row r="159" spans="1:9" x14ac:dyDescent="0.25">
      <c r="A159" s="3"/>
      <c r="B159" s="12">
        <v>156</v>
      </c>
      <c r="C159" s="5" t="e">
        <f>INDEX(data[sitename],MATCH(B159,data[rank],0))</f>
        <v>#N/A</v>
      </c>
      <c r="D159" s="5" t="e">
        <f>INDEX(data[sitetype],MATCH(B159,data[rank],0))</f>
        <v>#N/A</v>
      </c>
      <c r="E159" s="5" t="e">
        <f>INDEX(data[agency_cdc],MATCH(B159,data[rank],0))</f>
        <v>#N/A</v>
      </c>
      <c r="F159" s="5" t="e">
        <f>INDEX(data[agency_usaid],MATCH(B159,data[rank],0))</f>
        <v>#N/A</v>
      </c>
      <c r="G159" s="10" t="e">
        <f>INDEX(data[psnu],MATCH(B159,data[rank],0))</f>
        <v>#N/A</v>
      </c>
      <c r="H159" s="2" t="e">
        <f>INDEX(data[snuprioritization],MATCH(B159,data[rank],0))</f>
        <v>#N/A</v>
      </c>
      <c r="I159" s="2" t="e">
        <f>INDEX(data[score],MATCH(B159,data[rank],0))</f>
        <v>#N/A</v>
      </c>
    </row>
    <row r="160" spans="1:9" x14ac:dyDescent="0.25">
      <c r="A160" s="3"/>
      <c r="B160" s="12">
        <v>157</v>
      </c>
      <c r="C160" s="5" t="e">
        <f>INDEX(data[sitename],MATCH(B160,data[rank],0))</f>
        <v>#N/A</v>
      </c>
      <c r="D160" s="5" t="e">
        <f>INDEX(data[sitetype],MATCH(B160,data[rank],0))</f>
        <v>#N/A</v>
      </c>
      <c r="E160" s="5" t="e">
        <f>INDEX(data[agency_cdc],MATCH(B160,data[rank],0))</f>
        <v>#N/A</v>
      </c>
      <c r="F160" s="5" t="e">
        <f>INDEX(data[agency_usaid],MATCH(B160,data[rank],0))</f>
        <v>#N/A</v>
      </c>
      <c r="G160" s="10" t="e">
        <f>INDEX(data[psnu],MATCH(B160,data[rank],0))</f>
        <v>#N/A</v>
      </c>
      <c r="H160" s="2" t="e">
        <f>INDEX(data[snuprioritization],MATCH(B160,data[rank],0))</f>
        <v>#N/A</v>
      </c>
      <c r="I160" s="2" t="e">
        <f>INDEX(data[score],MATCH(B160,data[rank],0))</f>
        <v>#N/A</v>
      </c>
    </row>
    <row r="161" spans="1:9" x14ac:dyDescent="0.25">
      <c r="A161" s="3"/>
      <c r="B161" s="12">
        <v>158</v>
      </c>
      <c r="C161" s="5" t="e">
        <f>INDEX(data[sitename],MATCH(B161,data[rank],0))</f>
        <v>#N/A</v>
      </c>
      <c r="D161" s="5" t="e">
        <f>INDEX(data[sitetype],MATCH(B161,data[rank],0))</f>
        <v>#N/A</v>
      </c>
      <c r="E161" s="5" t="e">
        <f>INDEX(data[agency_cdc],MATCH(B161,data[rank],0))</f>
        <v>#N/A</v>
      </c>
      <c r="F161" s="5" t="e">
        <f>INDEX(data[agency_usaid],MATCH(B161,data[rank],0))</f>
        <v>#N/A</v>
      </c>
      <c r="G161" s="10" t="e">
        <f>INDEX(data[psnu],MATCH(B161,data[rank],0))</f>
        <v>#N/A</v>
      </c>
      <c r="H161" s="2" t="e">
        <f>INDEX(data[snuprioritization],MATCH(B161,data[rank],0))</f>
        <v>#N/A</v>
      </c>
      <c r="I161" s="2" t="e">
        <f>INDEX(data[score],MATCH(B161,data[rank],0))</f>
        <v>#N/A</v>
      </c>
    </row>
    <row r="162" spans="1:9" x14ac:dyDescent="0.25">
      <c r="A162" s="3"/>
      <c r="B162" s="12">
        <v>159</v>
      </c>
      <c r="C162" s="5" t="e">
        <f>INDEX(data[sitename],MATCH(B162,data[rank],0))</f>
        <v>#N/A</v>
      </c>
      <c r="D162" s="5" t="e">
        <f>INDEX(data[sitetype],MATCH(B162,data[rank],0))</f>
        <v>#N/A</v>
      </c>
      <c r="E162" s="5" t="e">
        <f>INDEX(data[agency_cdc],MATCH(B162,data[rank],0))</f>
        <v>#N/A</v>
      </c>
      <c r="F162" s="5" t="e">
        <f>INDEX(data[agency_usaid],MATCH(B162,data[rank],0))</f>
        <v>#N/A</v>
      </c>
      <c r="G162" s="10" t="e">
        <f>INDEX(data[psnu],MATCH(B162,data[rank],0))</f>
        <v>#N/A</v>
      </c>
      <c r="H162" s="2" t="e">
        <f>INDEX(data[snuprioritization],MATCH(B162,data[rank],0))</f>
        <v>#N/A</v>
      </c>
      <c r="I162" s="2" t="e">
        <f>INDEX(data[score],MATCH(B162,data[rank],0))</f>
        <v>#N/A</v>
      </c>
    </row>
    <row r="163" spans="1:9" x14ac:dyDescent="0.25">
      <c r="A163" s="3"/>
      <c r="B163" s="8">
        <v>160</v>
      </c>
      <c r="C163" s="5" t="e">
        <f>INDEX(data[sitename],MATCH(B163,data[rank],0))</f>
        <v>#N/A</v>
      </c>
      <c r="D163" s="5" t="e">
        <f>INDEX(data[sitetype],MATCH(B163,data[rank],0))</f>
        <v>#N/A</v>
      </c>
      <c r="E163" s="5" t="e">
        <f>INDEX(data[agency_cdc],MATCH(B163,data[rank],0))</f>
        <v>#N/A</v>
      </c>
      <c r="F163" s="5" t="e">
        <f>INDEX(data[agency_usaid],MATCH(B163,data[rank],0))</f>
        <v>#N/A</v>
      </c>
      <c r="G163" s="10" t="e">
        <f>INDEX(data[psnu],MATCH(B163,data[rank],0))</f>
        <v>#N/A</v>
      </c>
      <c r="H163" s="2" t="e">
        <f>INDEX(data[snuprioritization],MATCH(B163,data[rank],0))</f>
        <v>#N/A</v>
      </c>
      <c r="I163" s="2" t="e">
        <f>INDEX(data[score],MATCH(B163,data[rank],0))</f>
        <v>#N/A</v>
      </c>
    </row>
    <row r="164" spans="1:9" x14ac:dyDescent="0.25">
      <c r="A164" s="3"/>
      <c r="B164" s="12">
        <v>161</v>
      </c>
      <c r="C164" s="5" t="e">
        <f>INDEX(data[sitename],MATCH(B164,data[rank],0))</f>
        <v>#N/A</v>
      </c>
      <c r="D164" s="5" t="e">
        <f>INDEX(data[sitetype],MATCH(B164,data[rank],0))</f>
        <v>#N/A</v>
      </c>
      <c r="E164" s="5" t="e">
        <f>INDEX(data[agency_cdc],MATCH(B164,data[rank],0))</f>
        <v>#N/A</v>
      </c>
      <c r="F164" s="5" t="e">
        <f>INDEX(data[agency_usaid],MATCH(B164,data[rank],0))</f>
        <v>#N/A</v>
      </c>
      <c r="G164" s="10" t="e">
        <f>INDEX(data[psnu],MATCH(B164,data[rank],0))</f>
        <v>#N/A</v>
      </c>
      <c r="H164" s="2" t="e">
        <f>INDEX(data[snuprioritization],MATCH(B164,data[rank],0))</f>
        <v>#N/A</v>
      </c>
      <c r="I164" s="2" t="e">
        <f>INDEX(data[score],MATCH(B164,data[rank],0))</f>
        <v>#N/A</v>
      </c>
    </row>
    <row r="165" spans="1:9" x14ac:dyDescent="0.25">
      <c r="A165" s="3"/>
      <c r="B165" s="12">
        <v>162</v>
      </c>
      <c r="C165" s="5" t="e">
        <f>INDEX(data[sitename],MATCH(B165,data[rank],0))</f>
        <v>#N/A</v>
      </c>
      <c r="D165" s="5" t="e">
        <f>INDEX(data[sitetype],MATCH(B165,data[rank],0))</f>
        <v>#N/A</v>
      </c>
      <c r="E165" s="5" t="e">
        <f>INDEX(data[agency_cdc],MATCH(B165,data[rank],0))</f>
        <v>#N/A</v>
      </c>
      <c r="F165" s="5" t="e">
        <f>INDEX(data[agency_usaid],MATCH(B165,data[rank],0))</f>
        <v>#N/A</v>
      </c>
      <c r="G165" s="10" t="e">
        <f>INDEX(data[psnu],MATCH(B165,data[rank],0))</f>
        <v>#N/A</v>
      </c>
      <c r="H165" s="2" t="e">
        <f>INDEX(data[snuprioritization],MATCH(B165,data[rank],0))</f>
        <v>#N/A</v>
      </c>
      <c r="I165" s="2" t="e">
        <f>INDEX(data[score],MATCH(B165,data[rank],0))</f>
        <v>#N/A</v>
      </c>
    </row>
    <row r="166" spans="1:9" x14ac:dyDescent="0.25">
      <c r="A166" s="3"/>
      <c r="B166" s="12">
        <v>163</v>
      </c>
      <c r="C166" s="5" t="e">
        <f>INDEX(data[sitename],MATCH(B166,data[rank],0))</f>
        <v>#N/A</v>
      </c>
      <c r="D166" s="5" t="e">
        <f>INDEX(data[sitetype],MATCH(B166,data[rank],0))</f>
        <v>#N/A</v>
      </c>
      <c r="E166" s="5" t="e">
        <f>INDEX(data[agency_cdc],MATCH(B166,data[rank],0))</f>
        <v>#N/A</v>
      </c>
      <c r="F166" s="5" t="e">
        <f>INDEX(data[agency_usaid],MATCH(B166,data[rank],0))</f>
        <v>#N/A</v>
      </c>
      <c r="G166" s="10" t="e">
        <f>INDEX(data[psnu],MATCH(B166,data[rank],0))</f>
        <v>#N/A</v>
      </c>
      <c r="H166" s="2" t="e">
        <f>INDEX(data[snuprioritization],MATCH(B166,data[rank],0))</f>
        <v>#N/A</v>
      </c>
      <c r="I166" s="2" t="e">
        <f>INDEX(data[score],MATCH(B166,data[rank],0))</f>
        <v>#N/A</v>
      </c>
    </row>
    <row r="167" spans="1:9" x14ac:dyDescent="0.25">
      <c r="A167" s="3"/>
      <c r="B167" s="12">
        <v>164</v>
      </c>
      <c r="C167" s="5" t="e">
        <f>INDEX(data[sitename],MATCH(B167,data[rank],0))</f>
        <v>#N/A</v>
      </c>
      <c r="D167" s="5" t="e">
        <f>INDEX(data[sitetype],MATCH(B167,data[rank],0))</f>
        <v>#N/A</v>
      </c>
      <c r="E167" s="5" t="e">
        <f>INDEX(data[agency_cdc],MATCH(B167,data[rank],0))</f>
        <v>#N/A</v>
      </c>
      <c r="F167" s="5" t="e">
        <f>INDEX(data[agency_usaid],MATCH(B167,data[rank],0))</f>
        <v>#N/A</v>
      </c>
      <c r="G167" s="10" t="e">
        <f>INDEX(data[psnu],MATCH(B167,data[rank],0))</f>
        <v>#N/A</v>
      </c>
      <c r="H167" s="2" t="e">
        <f>INDEX(data[snuprioritization],MATCH(B167,data[rank],0))</f>
        <v>#N/A</v>
      </c>
      <c r="I167" s="2" t="e">
        <f>INDEX(data[score],MATCH(B167,data[rank],0))</f>
        <v>#N/A</v>
      </c>
    </row>
    <row r="168" spans="1:9" x14ac:dyDescent="0.25">
      <c r="A168" s="3"/>
      <c r="B168" s="12">
        <v>165</v>
      </c>
      <c r="C168" s="5" t="e">
        <f>INDEX(data[sitename],MATCH(B168,data[rank],0))</f>
        <v>#N/A</v>
      </c>
      <c r="D168" s="5" t="e">
        <f>INDEX(data[sitetype],MATCH(B168,data[rank],0))</f>
        <v>#N/A</v>
      </c>
      <c r="E168" s="5" t="e">
        <f>INDEX(data[agency_cdc],MATCH(B168,data[rank],0))</f>
        <v>#N/A</v>
      </c>
      <c r="F168" s="5" t="e">
        <f>INDEX(data[agency_usaid],MATCH(B168,data[rank],0))</f>
        <v>#N/A</v>
      </c>
      <c r="G168" s="10" t="e">
        <f>INDEX(data[psnu],MATCH(B168,data[rank],0))</f>
        <v>#N/A</v>
      </c>
      <c r="H168" s="2" t="e">
        <f>INDEX(data[snuprioritization],MATCH(B168,data[rank],0))</f>
        <v>#N/A</v>
      </c>
      <c r="I168" s="2" t="e">
        <f>INDEX(data[score],MATCH(B168,data[rank],0))</f>
        <v>#N/A</v>
      </c>
    </row>
    <row r="169" spans="1:9" x14ac:dyDescent="0.25">
      <c r="A169" s="3"/>
      <c r="B169" s="12">
        <v>166</v>
      </c>
      <c r="C169" s="5" t="e">
        <f>INDEX(data[sitename],MATCH(B169,data[rank],0))</f>
        <v>#N/A</v>
      </c>
      <c r="D169" s="5" t="e">
        <f>INDEX(data[sitetype],MATCH(B169,data[rank],0))</f>
        <v>#N/A</v>
      </c>
      <c r="E169" s="5" t="e">
        <f>INDEX(data[agency_cdc],MATCH(B169,data[rank],0))</f>
        <v>#N/A</v>
      </c>
      <c r="F169" s="5" t="e">
        <f>INDEX(data[agency_usaid],MATCH(B169,data[rank],0))</f>
        <v>#N/A</v>
      </c>
      <c r="G169" s="10" t="e">
        <f>INDEX(data[psnu],MATCH(B169,data[rank],0))</f>
        <v>#N/A</v>
      </c>
      <c r="H169" s="2" t="e">
        <f>INDEX(data[snuprioritization],MATCH(B169,data[rank],0))</f>
        <v>#N/A</v>
      </c>
      <c r="I169" s="2" t="e">
        <f>INDEX(data[score],MATCH(B169,data[rank],0))</f>
        <v>#N/A</v>
      </c>
    </row>
    <row r="170" spans="1:9" x14ac:dyDescent="0.25">
      <c r="A170" s="3"/>
      <c r="B170" s="12">
        <v>167</v>
      </c>
      <c r="C170" s="5" t="e">
        <f>INDEX(data[sitename],MATCH(B170,data[rank],0))</f>
        <v>#N/A</v>
      </c>
      <c r="D170" s="5" t="e">
        <f>INDEX(data[sitetype],MATCH(B170,data[rank],0))</f>
        <v>#N/A</v>
      </c>
      <c r="E170" s="5" t="e">
        <f>INDEX(data[agency_cdc],MATCH(B170,data[rank],0))</f>
        <v>#N/A</v>
      </c>
      <c r="F170" s="5" t="e">
        <f>INDEX(data[agency_usaid],MATCH(B170,data[rank],0))</f>
        <v>#N/A</v>
      </c>
      <c r="G170" s="10" t="e">
        <f>INDEX(data[psnu],MATCH(B170,data[rank],0))</f>
        <v>#N/A</v>
      </c>
      <c r="H170" s="2" t="e">
        <f>INDEX(data[snuprioritization],MATCH(B170,data[rank],0))</f>
        <v>#N/A</v>
      </c>
      <c r="I170" s="2" t="e">
        <f>INDEX(data[score],MATCH(B170,data[rank],0))</f>
        <v>#N/A</v>
      </c>
    </row>
    <row r="171" spans="1:9" x14ac:dyDescent="0.25">
      <c r="A171" s="3"/>
      <c r="B171" s="12">
        <v>168</v>
      </c>
      <c r="C171" s="5" t="e">
        <f>INDEX(data[sitename],MATCH(B171,data[rank],0))</f>
        <v>#N/A</v>
      </c>
      <c r="D171" s="5" t="e">
        <f>INDEX(data[sitetype],MATCH(B171,data[rank],0))</f>
        <v>#N/A</v>
      </c>
      <c r="E171" s="5" t="e">
        <f>INDEX(data[agency_cdc],MATCH(B171,data[rank],0))</f>
        <v>#N/A</v>
      </c>
      <c r="F171" s="5" t="e">
        <f>INDEX(data[agency_usaid],MATCH(B171,data[rank],0))</f>
        <v>#N/A</v>
      </c>
      <c r="G171" s="10" t="e">
        <f>INDEX(data[psnu],MATCH(B171,data[rank],0))</f>
        <v>#N/A</v>
      </c>
      <c r="H171" s="2" t="e">
        <f>INDEX(data[snuprioritization],MATCH(B171,data[rank],0))</f>
        <v>#N/A</v>
      </c>
      <c r="I171" s="2" t="e">
        <f>INDEX(data[score],MATCH(B171,data[rank],0))</f>
        <v>#N/A</v>
      </c>
    </row>
    <row r="172" spans="1:9" x14ac:dyDescent="0.25">
      <c r="A172" s="3"/>
      <c r="B172" s="12">
        <v>169</v>
      </c>
      <c r="C172" s="5" t="e">
        <f>INDEX(data[sitename],MATCH(B172,data[rank],0))</f>
        <v>#N/A</v>
      </c>
      <c r="D172" s="5" t="e">
        <f>INDEX(data[sitetype],MATCH(B172,data[rank],0))</f>
        <v>#N/A</v>
      </c>
      <c r="E172" s="5" t="e">
        <f>INDEX(data[agency_cdc],MATCH(B172,data[rank],0))</f>
        <v>#N/A</v>
      </c>
      <c r="F172" s="5" t="e">
        <f>INDEX(data[agency_usaid],MATCH(B172,data[rank],0))</f>
        <v>#N/A</v>
      </c>
      <c r="G172" s="10" t="e">
        <f>INDEX(data[psnu],MATCH(B172,data[rank],0))</f>
        <v>#N/A</v>
      </c>
      <c r="H172" s="2" t="e">
        <f>INDEX(data[snuprioritization],MATCH(B172,data[rank],0))</f>
        <v>#N/A</v>
      </c>
      <c r="I172" s="2" t="e">
        <f>INDEX(data[score],MATCH(B172,data[rank],0))</f>
        <v>#N/A</v>
      </c>
    </row>
    <row r="173" spans="1:9" x14ac:dyDescent="0.25">
      <c r="A173" s="3"/>
      <c r="B173" s="8">
        <v>170</v>
      </c>
      <c r="C173" s="5" t="e">
        <f>INDEX(data[sitename],MATCH(B173,data[rank],0))</f>
        <v>#N/A</v>
      </c>
      <c r="D173" s="5" t="e">
        <f>INDEX(data[sitetype],MATCH(B173,data[rank],0))</f>
        <v>#N/A</v>
      </c>
      <c r="E173" s="5" t="e">
        <f>INDEX(data[agency_cdc],MATCH(B173,data[rank],0))</f>
        <v>#N/A</v>
      </c>
      <c r="F173" s="5" t="e">
        <f>INDEX(data[agency_usaid],MATCH(B173,data[rank],0))</f>
        <v>#N/A</v>
      </c>
      <c r="G173" s="10" t="e">
        <f>INDEX(data[psnu],MATCH(B173,data[rank],0))</f>
        <v>#N/A</v>
      </c>
      <c r="H173" s="2" t="e">
        <f>INDEX(data[snuprioritization],MATCH(B173,data[rank],0))</f>
        <v>#N/A</v>
      </c>
      <c r="I173" s="2" t="e">
        <f>INDEX(data[score],MATCH(B173,data[rank],0))</f>
        <v>#N/A</v>
      </c>
    </row>
    <row r="174" spans="1:9" x14ac:dyDescent="0.25">
      <c r="A174" s="3"/>
      <c r="B174" s="12">
        <v>171</v>
      </c>
      <c r="C174" s="5" t="e">
        <f>INDEX(data[sitename],MATCH(B174,data[rank],0))</f>
        <v>#N/A</v>
      </c>
      <c r="D174" s="5" t="e">
        <f>INDEX(data[sitetype],MATCH(B174,data[rank],0))</f>
        <v>#N/A</v>
      </c>
      <c r="E174" s="5" t="e">
        <f>INDEX(data[agency_cdc],MATCH(B174,data[rank],0))</f>
        <v>#N/A</v>
      </c>
      <c r="F174" s="5" t="e">
        <f>INDEX(data[agency_usaid],MATCH(B174,data[rank],0))</f>
        <v>#N/A</v>
      </c>
      <c r="G174" s="10" t="e">
        <f>INDEX(data[psnu],MATCH(B174,data[rank],0))</f>
        <v>#N/A</v>
      </c>
      <c r="H174" s="2" t="e">
        <f>INDEX(data[snuprioritization],MATCH(B174,data[rank],0))</f>
        <v>#N/A</v>
      </c>
      <c r="I174" s="2" t="e">
        <f>INDEX(data[score],MATCH(B174,data[rank],0))</f>
        <v>#N/A</v>
      </c>
    </row>
    <row r="175" spans="1:9" x14ac:dyDescent="0.25">
      <c r="A175" s="3"/>
      <c r="B175" s="12">
        <v>172</v>
      </c>
      <c r="C175" s="5" t="e">
        <f>INDEX(data[sitename],MATCH(B175,data[rank],0))</f>
        <v>#N/A</v>
      </c>
      <c r="D175" s="5" t="e">
        <f>INDEX(data[sitetype],MATCH(B175,data[rank],0))</f>
        <v>#N/A</v>
      </c>
      <c r="E175" s="5" t="e">
        <f>INDEX(data[agency_cdc],MATCH(B175,data[rank],0))</f>
        <v>#N/A</v>
      </c>
      <c r="F175" s="5" t="e">
        <f>INDEX(data[agency_usaid],MATCH(B175,data[rank],0))</f>
        <v>#N/A</v>
      </c>
      <c r="G175" s="10" t="e">
        <f>INDEX(data[psnu],MATCH(B175,data[rank],0))</f>
        <v>#N/A</v>
      </c>
      <c r="H175" s="2" t="e">
        <f>INDEX(data[snuprioritization],MATCH(B175,data[rank],0))</f>
        <v>#N/A</v>
      </c>
      <c r="I175" s="2" t="e">
        <f>INDEX(data[score],MATCH(B175,data[rank],0))</f>
        <v>#N/A</v>
      </c>
    </row>
    <row r="176" spans="1:9" x14ac:dyDescent="0.25">
      <c r="A176" s="3"/>
      <c r="B176" s="12">
        <v>173</v>
      </c>
      <c r="C176" s="5" t="e">
        <f>INDEX(data[sitename],MATCH(B176,data[rank],0))</f>
        <v>#N/A</v>
      </c>
      <c r="D176" s="5" t="e">
        <f>INDEX(data[sitetype],MATCH(B176,data[rank],0))</f>
        <v>#N/A</v>
      </c>
      <c r="E176" s="5" t="e">
        <f>INDEX(data[agency_cdc],MATCH(B176,data[rank],0))</f>
        <v>#N/A</v>
      </c>
      <c r="F176" s="5" t="e">
        <f>INDEX(data[agency_usaid],MATCH(B176,data[rank],0))</f>
        <v>#N/A</v>
      </c>
      <c r="G176" s="10" t="e">
        <f>INDEX(data[psnu],MATCH(B176,data[rank],0))</f>
        <v>#N/A</v>
      </c>
      <c r="H176" s="2" t="e">
        <f>INDEX(data[snuprioritization],MATCH(B176,data[rank],0))</f>
        <v>#N/A</v>
      </c>
      <c r="I176" s="2" t="e">
        <f>INDEX(data[score],MATCH(B176,data[rank],0))</f>
        <v>#N/A</v>
      </c>
    </row>
    <row r="177" spans="1:9" x14ac:dyDescent="0.25">
      <c r="A177" s="3"/>
      <c r="B177" s="12">
        <v>174</v>
      </c>
      <c r="C177" s="5" t="e">
        <f>INDEX(data[sitename],MATCH(B177,data[rank],0))</f>
        <v>#N/A</v>
      </c>
      <c r="D177" s="5" t="e">
        <f>INDEX(data[sitetype],MATCH(B177,data[rank],0))</f>
        <v>#N/A</v>
      </c>
      <c r="E177" s="5" t="e">
        <f>INDEX(data[agency_cdc],MATCH(B177,data[rank],0))</f>
        <v>#N/A</v>
      </c>
      <c r="F177" s="5" t="e">
        <f>INDEX(data[agency_usaid],MATCH(B177,data[rank],0))</f>
        <v>#N/A</v>
      </c>
      <c r="G177" s="10" t="e">
        <f>INDEX(data[psnu],MATCH(B177,data[rank],0))</f>
        <v>#N/A</v>
      </c>
      <c r="H177" s="2" t="e">
        <f>INDEX(data[snuprioritization],MATCH(B177,data[rank],0))</f>
        <v>#N/A</v>
      </c>
      <c r="I177" s="2" t="e">
        <f>INDEX(data[score],MATCH(B177,data[rank],0))</f>
        <v>#N/A</v>
      </c>
    </row>
    <row r="178" spans="1:9" x14ac:dyDescent="0.25">
      <c r="A178" s="3"/>
      <c r="B178" s="12">
        <v>175</v>
      </c>
      <c r="C178" s="5" t="e">
        <f>INDEX(data[sitename],MATCH(B178,data[rank],0))</f>
        <v>#N/A</v>
      </c>
      <c r="D178" s="5" t="e">
        <f>INDEX(data[sitetype],MATCH(B178,data[rank],0))</f>
        <v>#N/A</v>
      </c>
      <c r="E178" s="5" t="e">
        <f>INDEX(data[agency_cdc],MATCH(B178,data[rank],0))</f>
        <v>#N/A</v>
      </c>
      <c r="F178" s="5" t="e">
        <f>INDEX(data[agency_usaid],MATCH(B178,data[rank],0))</f>
        <v>#N/A</v>
      </c>
      <c r="G178" s="10" t="e">
        <f>INDEX(data[psnu],MATCH(B178,data[rank],0))</f>
        <v>#N/A</v>
      </c>
      <c r="H178" s="2" t="e">
        <f>INDEX(data[snuprioritization],MATCH(B178,data[rank],0))</f>
        <v>#N/A</v>
      </c>
      <c r="I178" s="2" t="e">
        <f>INDEX(data[score],MATCH(B178,data[rank],0))</f>
        <v>#N/A</v>
      </c>
    </row>
    <row r="179" spans="1:9" x14ac:dyDescent="0.25">
      <c r="A179" s="3"/>
      <c r="B179" s="12">
        <v>176</v>
      </c>
      <c r="C179" s="5" t="e">
        <f>INDEX(data[sitename],MATCH(B179,data[rank],0))</f>
        <v>#N/A</v>
      </c>
      <c r="D179" s="5" t="e">
        <f>INDEX(data[sitetype],MATCH(B179,data[rank],0))</f>
        <v>#N/A</v>
      </c>
      <c r="E179" s="5" t="e">
        <f>INDEX(data[agency_cdc],MATCH(B179,data[rank],0))</f>
        <v>#N/A</v>
      </c>
      <c r="F179" s="5" t="e">
        <f>INDEX(data[agency_usaid],MATCH(B179,data[rank],0))</f>
        <v>#N/A</v>
      </c>
      <c r="G179" s="10" t="e">
        <f>INDEX(data[psnu],MATCH(B179,data[rank],0))</f>
        <v>#N/A</v>
      </c>
      <c r="H179" s="2" t="e">
        <f>INDEX(data[snuprioritization],MATCH(B179,data[rank],0))</f>
        <v>#N/A</v>
      </c>
      <c r="I179" s="2" t="e">
        <f>INDEX(data[score],MATCH(B179,data[rank],0))</f>
        <v>#N/A</v>
      </c>
    </row>
    <row r="180" spans="1:9" x14ac:dyDescent="0.25">
      <c r="A180" s="3"/>
      <c r="B180" s="12">
        <v>177</v>
      </c>
      <c r="C180" s="5" t="e">
        <f>INDEX(data[sitename],MATCH(B180,data[rank],0))</f>
        <v>#N/A</v>
      </c>
      <c r="D180" s="5" t="e">
        <f>INDEX(data[sitetype],MATCH(B180,data[rank],0))</f>
        <v>#N/A</v>
      </c>
      <c r="E180" s="5" t="e">
        <f>INDEX(data[agency_cdc],MATCH(B180,data[rank],0))</f>
        <v>#N/A</v>
      </c>
      <c r="F180" s="5" t="e">
        <f>INDEX(data[agency_usaid],MATCH(B180,data[rank],0))</f>
        <v>#N/A</v>
      </c>
      <c r="G180" s="10" t="e">
        <f>INDEX(data[psnu],MATCH(B180,data[rank],0))</f>
        <v>#N/A</v>
      </c>
      <c r="H180" s="2" t="e">
        <f>INDEX(data[snuprioritization],MATCH(B180,data[rank],0))</f>
        <v>#N/A</v>
      </c>
      <c r="I180" s="2" t="e">
        <f>INDEX(data[score],MATCH(B180,data[rank],0))</f>
        <v>#N/A</v>
      </c>
    </row>
    <row r="181" spans="1:9" x14ac:dyDescent="0.25">
      <c r="A181" s="3"/>
      <c r="B181" s="12">
        <v>178</v>
      </c>
      <c r="C181" s="5" t="e">
        <f>INDEX(data[sitename],MATCH(B181,data[rank],0))</f>
        <v>#N/A</v>
      </c>
      <c r="D181" s="5" t="e">
        <f>INDEX(data[sitetype],MATCH(B181,data[rank],0))</f>
        <v>#N/A</v>
      </c>
      <c r="E181" s="5" t="e">
        <f>INDEX(data[agency_cdc],MATCH(B181,data[rank],0))</f>
        <v>#N/A</v>
      </c>
      <c r="F181" s="5" t="e">
        <f>INDEX(data[agency_usaid],MATCH(B181,data[rank],0))</f>
        <v>#N/A</v>
      </c>
      <c r="G181" s="10" t="e">
        <f>INDEX(data[psnu],MATCH(B181,data[rank],0))</f>
        <v>#N/A</v>
      </c>
      <c r="H181" s="2" t="e">
        <f>INDEX(data[snuprioritization],MATCH(B181,data[rank],0))</f>
        <v>#N/A</v>
      </c>
      <c r="I181" s="2" t="e">
        <f>INDEX(data[score],MATCH(B181,data[rank],0))</f>
        <v>#N/A</v>
      </c>
    </row>
    <row r="182" spans="1:9" x14ac:dyDescent="0.25">
      <c r="A182" s="3"/>
      <c r="B182" s="12">
        <v>179</v>
      </c>
      <c r="C182" s="5" t="e">
        <f>INDEX(data[sitename],MATCH(B182,data[rank],0))</f>
        <v>#N/A</v>
      </c>
      <c r="D182" s="5" t="e">
        <f>INDEX(data[sitetype],MATCH(B182,data[rank],0))</f>
        <v>#N/A</v>
      </c>
      <c r="E182" s="5" t="e">
        <f>INDEX(data[agency_cdc],MATCH(B182,data[rank],0))</f>
        <v>#N/A</v>
      </c>
      <c r="F182" s="5" t="e">
        <f>INDEX(data[agency_usaid],MATCH(B182,data[rank],0))</f>
        <v>#N/A</v>
      </c>
      <c r="G182" s="10" t="e">
        <f>INDEX(data[psnu],MATCH(B182,data[rank],0))</f>
        <v>#N/A</v>
      </c>
      <c r="H182" s="2" t="e">
        <f>INDEX(data[snuprioritization],MATCH(B182,data[rank],0))</f>
        <v>#N/A</v>
      </c>
      <c r="I182" s="2" t="e">
        <f>INDEX(data[score],MATCH(B182,data[rank],0))</f>
        <v>#N/A</v>
      </c>
    </row>
    <row r="183" spans="1:9" x14ac:dyDescent="0.25">
      <c r="A183" s="3"/>
      <c r="B183" s="8">
        <v>180</v>
      </c>
      <c r="C183" s="5" t="e">
        <f>INDEX(data[sitename],MATCH(B183,data[rank],0))</f>
        <v>#N/A</v>
      </c>
      <c r="D183" s="5" t="e">
        <f>INDEX(data[sitetype],MATCH(B183,data[rank],0))</f>
        <v>#N/A</v>
      </c>
      <c r="E183" s="5" t="e">
        <f>INDEX(data[agency_cdc],MATCH(B183,data[rank],0))</f>
        <v>#N/A</v>
      </c>
      <c r="F183" s="5" t="e">
        <f>INDEX(data[agency_usaid],MATCH(B183,data[rank],0))</f>
        <v>#N/A</v>
      </c>
      <c r="G183" s="10" t="e">
        <f>INDEX(data[psnu],MATCH(B183,data[rank],0))</f>
        <v>#N/A</v>
      </c>
      <c r="H183" s="2" t="e">
        <f>INDEX(data[snuprioritization],MATCH(B183,data[rank],0))</f>
        <v>#N/A</v>
      </c>
      <c r="I183" s="2" t="e">
        <f>INDEX(data[score],MATCH(B183,data[rank],0))</f>
        <v>#N/A</v>
      </c>
    </row>
    <row r="184" spans="1:9" x14ac:dyDescent="0.25">
      <c r="A184" s="3"/>
      <c r="B184" s="12">
        <v>181</v>
      </c>
      <c r="C184" s="5" t="e">
        <f>INDEX(data[sitename],MATCH(B184,data[rank],0))</f>
        <v>#N/A</v>
      </c>
      <c r="D184" s="5" t="e">
        <f>INDEX(data[sitetype],MATCH(B184,data[rank],0))</f>
        <v>#N/A</v>
      </c>
      <c r="E184" s="5" t="e">
        <f>INDEX(data[agency_cdc],MATCH(B184,data[rank],0))</f>
        <v>#N/A</v>
      </c>
      <c r="F184" s="5" t="e">
        <f>INDEX(data[agency_usaid],MATCH(B184,data[rank],0))</f>
        <v>#N/A</v>
      </c>
      <c r="G184" s="10" t="e">
        <f>INDEX(data[psnu],MATCH(B184,data[rank],0))</f>
        <v>#N/A</v>
      </c>
      <c r="H184" s="2" t="e">
        <f>INDEX(data[snuprioritization],MATCH(B184,data[rank],0))</f>
        <v>#N/A</v>
      </c>
      <c r="I184" s="2" t="e">
        <f>INDEX(data[score],MATCH(B184,data[rank],0))</f>
        <v>#N/A</v>
      </c>
    </row>
    <row r="185" spans="1:9" x14ac:dyDescent="0.25">
      <c r="A185" s="3"/>
      <c r="B185" s="12">
        <v>182</v>
      </c>
      <c r="C185" s="5" t="e">
        <f>INDEX(data[sitename],MATCH(B185,data[rank],0))</f>
        <v>#N/A</v>
      </c>
      <c r="D185" s="5" t="e">
        <f>INDEX(data[sitetype],MATCH(B185,data[rank],0))</f>
        <v>#N/A</v>
      </c>
      <c r="E185" s="5" t="e">
        <f>INDEX(data[agency_cdc],MATCH(B185,data[rank],0))</f>
        <v>#N/A</v>
      </c>
      <c r="F185" s="5" t="e">
        <f>INDEX(data[agency_usaid],MATCH(B185,data[rank],0))</f>
        <v>#N/A</v>
      </c>
      <c r="G185" s="10" t="e">
        <f>INDEX(data[psnu],MATCH(B185,data[rank],0))</f>
        <v>#N/A</v>
      </c>
      <c r="H185" s="2" t="e">
        <f>INDEX(data[snuprioritization],MATCH(B185,data[rank],0))</f>
        <v>#N/A</v>
      </c>
      <c r="I185" s="2" t="e">
        <f>INDEX(data[score],MATCH(B185,data[rank],0))</f>
        <v>#N/A</v>
      </c>
    </row>
    <row r="186" spans="1:9" x14ac:dyDescent="0.25">
      <c r="A186" s="3"/>
      <c r="B186" s="12">
        <v>183</v>
      </c>
      <c r="C186" s="5" t="e">
        <f>INDEX(data[sitename],MATCH(B186,data[rank],0))</f>
        <v>#N/A</v>
      </c>
      <c r="D186" s="5" t="e">
        <f>INDEX(data[sitetype],MATCH(B186,data[rank],0))</f>
        <v>#N/A</v>
      </c>
      <c r="E186" s="5" t="e">
        <f>INDEX(data[agency_cdc],MATCH(B186,data[rank],0))</f>
        <v>#N/A</v>
      </c>
      <c r="F186" s="5" t="e">
        <f>INDEX(data[agency_usaid],MATCH(B186,data[rank],0))</f>
        <v>#N/A</v>
      </c>
      <c r="G186" s="10" t="e">
        <f>INDEX(data[psnu],MATCH(B186,data[rank],0))</f>
        <v>#N/A</v>
      </c>
      <c r="H186" s="2" t="e">
        <f>INDEX(data[snuprioritization],MATCH(B186,data[rank],0))</f>
        <v>#N/A</v>
      </c>
      <c r="I186" s="2" t="e">
        <f>INDEX(data[score],MATCH(B186,data[rank],0))</f>
        <v>#N/A</v>
      </c>
    </row>
    <row r="187" spans="1:9" x14ac:dyDescent="0.25">
      <c r="A187" s="3"/>
      <c r="B187" s="12">
        <v>184</v>
      </c>
      <c r="C187" s="5" t="e">
        <f>INDEX(data[sitename],MATCH(B187,data[rank],0))</f>
        <v>#N/A</v>
      </c>
      <c r="D187" s="5" t="e">
        <f>INDEX(data[sitetype],MATCH(B187,data[rank],0))</f>
        <v>#N/A</v>
      </c>
      <c r="E187" s="5" t="e">
        <f>INDEX(data[agency_cdc],MATCH(B187,data[rank],0))</f>
        <v>#N/A</v>
      </c>
      <c r="F187" s="5" t="e">
        <f>INDEX(data[agency_usaid],MATCH(B187,data[rank],0))</f>
        <v>#N/A</v>
      </c>
      <c r="G187" s="10" t="e">
        <f>INDEX(data[psnu],MATCH(B187,data[rank],0))</f>
        <v>#N/A</v>
      </c>
      <c r="H187" s="2" t="e">
        <f>INDEX(data[snuprioritization],MATCH(B187,data[rank],0))</f>
        <v>#N/A</v>
      </c>
      <c r="I187" s="2" t="e">
        <f>INDEX(data[score],MATCH(B187,data[rank],0))</f>
        <v>#N/A</v>
      </c>
    </row>
    <row r="188" spans="1:9" x14ac:dyDescent="0.25">
      <c r="A188" s="3"/>
      <c r="B188" s="12">
        <v>185</v>
      </c>
      <c r="C188" s="5" t="e">
        <f>INDEX(data[sitename],MATCH(B188,data[rank],0))</f>
        <v>#N/A</v>
      </c>
      <c r="D188" s="5" t="e">
        <f>INDEX(data[sitetype],MATCH(B188,data[rank],0))</f>
        <v>#N/A</v>
      </c>
      <c r="E188" s="5" t="e">
        <f>INDEX(data[agency_cdc],MATCH(B188,data[rank],0))</f>
        <v>#N/A</v>
      </c>
      <c r="F188" s="5" t="e">
        <f>INDEX(data[agency_usaid],MATCH(B188,data[rank],0))</f>
        <v>#N/A</v>
      </c>
      <c r="G188" s="10" t="e">
        <f>INDEX(data[psnu],MATCH(B188,data[rank],0))</f>
        <v>#N/A</v>
      </c>
      <c r="H188" s="2" t="e">
        <f>INDEX(data[snuprioritization],MATCH(B188,data[rank],0))</f>
        <v>#N/A</v>
      </c>
      <c r="I188" s="2" t="e">
        <f>INDEX(data[score],MATCH(B188,data[rank],0))</f>
        <v>#N/A</v>
      </c>
    </row>
    <row r="189" spans="1:9" x14ac:dyDescent="0.25">
      <c r="A189" s="3"/>
      <c r="B189" s="12">
        <v>186</v>
      </c>
      <c r="C189" s="5" t="e">
        <f>INDEX(data[sitename],MATCH(B189,data[rank],0))</f>
        <v>#N/A</v>
      </c>
      <c r="D189" s="5" t="e">
        <f>INDEX(data[sitetype],MATCH(B189,data[rank],0))</f>
        <v>#N/A</v>
      </c>
      <c r="E189" s="5" t="e">
        <f>INDEX(data[agency_cdc],MATCH(B189,data[rank],0))</f>
        <v>#N/A</v>
      </c>
      <c r="F189" s="5" t="e">
        <f>INDEX(data[agency_usaid],MATCH(B189,data[rank],0))</f>
        <v>#N/A</v>
      </c>
      <c r="G189" s="10" t="e">
        <f>INDEX(data[psnu],MATCH(B189,data[rank],0))</f>
        <v>#N/A</v>
      </c>
      <c r="H189" s="2" t="e">
        <f>INDEX(data[snuprioritization],MATCH(B189,data[rank],0))</f>
        <v>#N/A</v>
      </c>
      <c r="I189" s="2" t="e">
        <f>INDEX(data[score],MATCH(B189,data[rank],0))</f>
        <v>#N/A</v>
      </c>
    </row>
    <row r="190" spans="1:9" x14ac:dyDescent="0.25">
      <c r="A190" s="3"/>
      <c r="B190" s="12">
        <v>187</v>
      </c>
      <c r="C190" s="5" t="e">
        <f>INDEX(data[sitename],MATCH(B190,data[rank],0))</f>
        <v>#N/A</v>
      </c>
      <c r="D190" s="5" t="e">
        <f>INDEX(data[sitetype],MATCH(B190,data[rank],0))</f>
        <v>#N/A</v>
      </c>
      <c r="E190" s="5" t="e">
        <f>INDEX(data[agency_cdc],MATCH(B190,data[rank],0))</f>
        <v>#N/A</v>
      </c>
      <c r="F190" s="5" t="e">
        <f>INDEX(data[agency_usaid],MATCH(B190,data[rank],0))</f>
        <v>#N/A</v>
      </c>
      <c r="G190" s="10" t="e">
        <f>INDEX(data[psnu],MATCH(B190,data[rank],0))</f>
        <v>#N/A</v>
      </c>
      <c r="H190" s="2" t="e">
        <f>INDEX(data[snuprioritization],MATCH(B190,data[rank],0))</f>
        <v>#N/A</v>
      </c>
      <c r="I190" s="2" t="e">
        <f>INDEX(data[score],MATCH(B190,data[rank],0))</f>
        <v>#N/A</v>
      </c>
    </row>
    <row r="191" spans="1:9" x14ac:dyDescent="0.25">
      <c r="A191" s="3"/>
      <c r="B191" s="12">
        <v>188</v>
      </c>
      <c r="C191" s="5" t="e">
        <f>INDEX(data[sitename],MATCH(B191,data[rank],0))</f>
        <v>#N/A</v>
      </c>
      <c r="D191" s="5" t="e">
        <f>INDEX(data[sitetype],MATCH(B191,data[rank],0))</f>
        <v>#N/A</v>
      </c>
      <c r="E191" s="5" t="e">
        <f>INDEX(data[agency_cdc],MATCH(B191,data[rank],0))</f>
        <v>#N/A</v>
      </c>
      <c r="F191" s="5" t="e">
        <f>INDEX(data[agency_usaid],MATCH(B191,data[rank],0))</f>
        <v>#N/A</v>
      </c>
      <c r="G191" s="10" t="e">
        <f>INDEX(data[psnu],MATCH(B191,data[rank],0))</f>
        <v>#N/A</v>
      </c>
      <c r="H191" s="2" t="e">
        <f>INDEX(data[snuprioritization],MATCH(B191,data[rank],0))</f>
        <v>#N/A</v>
      </c>
      <c r="I191" s="2" t="e">
        <f>INDEX(data[score],MATCH(B191,data[rank],0))</f>
        <v>#N/A</v>
      </c>
    </row>
    <row r="192" spans="1:9" x14ac:dyDescent="0.25">
      <c r="A192" s="3"/>
      <c r="B192" s="12">
        <v>189</v>
      </c>
      <c r="C192" s="5" t="e">
        <f>INDEX(data[sitename],MATCH(B192,data[rank],0))</f>
        <v>#N/A</v>
      </c>
      <c r="D192" s="5" t="e">
        <f>INDEX(data[sitetype],MATCH(B192,data[rank],0))</f>
        <v>#N/A</v>
      </c>
      <c r="E192" s="5" t="e">
        <f>INDEX(data[agency_cdc],MATCH(B192,data[rank],0))</f>
        <v>#N/A</v>
      </c>
      <c r="F192" s="5" t="e">
        <f>INDEX(data[agency_usaid],MATCH(B192,data[rank],0))</f>
        <v>#N/A</v>
      </c>
      <c r="G192" s="10" t="e">
        <f>INDEX(data[psnu],MATCH(B192,data[rank],0))</f>
        <v>#N/A</v>
      </c>
      <c r="H192" s="2" t="e">
        <f>INDEX(data[snuprioritization],MATCH(B192,data[rank],0))</f>
        <v>#N/A</v>
      </c>
      <c r="I192" s="2" t="e">
        <f>INDEX(data[score],MATCH(B192,data[rank],0))</f>
        <v>#N/A</v>
      </c>
    </row>
    <row r="193" spans="1:9" x14ac:dyDescent="0.25">
      <c r="A193" s="3"/>
      <c r="B193" s="8">
        <v>190</v>
      </c>
      <c r="C193" s="5" t="e">
        <f>INDEX(data[sitename],MATCH(B193,data[rank],0))</f>
        <v>#N/A</v>
      </c>
      <c r="D193" s="5" t="e">
        <f>INDEX(data[sitetype],MATCH(B193,data[rank],0))</f>
        <v>#N/A</v>
      </c>
      <c r="E193" s="5" t="e">
        <f>INDEX(data[agency_cdc],MATCH(B193,data[rank],0))</f>
        <v>#N/A</v>
      </c>
      <c r="F193" s="5" t="e">
        <f>INDEX(data[agency_usaid],MATCH(B193,data[rank],0))</f>
        <v>#N/A</v>
      </c>
      <c r="G193" s="10" t="e">
        <f>INDEX(data[psnu],MATCH(B193,data[rank],0))</f>
        <v>#N/A</v>
      </c>
      <c r="H193" s="2" t="e">
        <f>INDEX(data[snuprioritization],MATCH(B193,data[rank],0))</f>
        <v>#N/A</v>
      </c>
      <c r="I193" s="2" t="e">
        <f>INDEX(data[score],MATCH(B193,data[rank],0))</f>
        <v>#N/A</v>
      </c>
    </row>
    <row r="194" spans="1:9" x14ac:dyDescent="0.25">
      <c r="A194" s="3"/>
      <c r="B194" s="12">
        <v>191</v>
      </c>
      <c r="C194" s="5" t="e">
        <f>INDEX(data[sitename],MATCH(B194,data[rank],0))</f>
        <v>#N/A</v>
      </c>
      <c r="D194" s="5" t="e">
        <f>INDEX(data[sitetype],MATCH(B194,data[rank],0))</f>
        <v>#N/A</v>
      </c>
      <c r="E194" s="5" t="e">
        <f>INDEX(data[agency_cdc],MATCH(B194,data[rank],0))</f>
        <v>#N/A</v>
      </c>
      <c r="F194" s="5" t="e">
        <f>INDEX(data[agency_usaid],MATCH(B194,data[rank],0))</f>
        <v>#N/A</v>
      </c>
      <c r="G194" s="10" t="e">
        <f>INDEX(data[psnu],MATCH(B194,data[rank],0))</f>
        <v>#N/A</v>
      </c>
      <c r="H194" s="2" t="e">
        <f>INDEX(data[snuprioritization],MATCH(B194,data[rank],0))</f>
        <v>#N/A</v>
      </c>
      <c r="I194" s="2" t="e">
        <f>INDEX(data[score],MATCH(B194,data[rank],0))</f>
        <v>#N/A</v>
      </c>
    </row>
    <row r="195" spans="1:9" x14ac:dyDescent="0.25">
      <c r="A195" s="3"/>
      <c r="B195" s="12">
        <v>192</v>
      </c>
      <c r="C195" s="5" t="e">
        <f>INDEX(data[sitename],MATCH(B195,data[rank],0))</f>
        <v>#N/A</v>
      </c>
      <c r="D195" s="5" t="e">
        <f>INDEX(data[sitetype],MATCH(B195,data[rank],0))</f>
        <v>#N/A</v>
      </c>
      <c r="E195" s="5" t="e">
        <f>INDEX(data[agency_cdc],MATCH(B195,data[rank],0))</f>
        <v>#N/A</v>
      </c>
      <c r="F195" s="5" t="e">
        <f>INDEX(data[agency_usaid],MATCH(B195,data[rank],0))</f>
        <v>#N/A</v>
      </c>
      <c r="G195" s="10" t="e">
        <f>INDEX(data[psnu],MATCH(B195,data[rank],0))</f>
        <v>#N/A</v>
      </c>
      <c r="H195" s="2" t="e">
        <f>INDEX(data[snuprioritization],MATCH(B195,data[rank],0))</f>
        <v>#N/A</v>
      </c>
      <c r="I195" s="2" t="e">
        <f>INDEX(data[score],MATCH(B195,data[rank],0))</f>
        <v>#N/A</v>
      </c>
    </row>
    <row r="196" spans="1:9" x14ac:dyDescent="0.25">
      <c r="A196" s="3"/>
      <c r="B196" s="12">
        <v>193</v>
      </c>
      <c r="C196" s="5" t="e">
        <f>INDEX(data[sitename],MATCH(B196,data[rank],0))</f>
        <v>#N/A</v>
      </c>
      <c r="D196" s="5" t="e">
        <f>INDEX(data[sitetype],MATCH(B196,data[rank],0))</f>
        <v>#N/A</v>
      </c>
      <c r="E196" s="5" t="e">
        <f>INDEX(data[agency_cdc],MATCH(B196,data[rank],0))</f>
        <v>#N/A</v>
      </c>
      <c r="F196" s="5" t="e">
        <f>INDEX(data[agency_usaid],MATCH(B196,data[rank],0))</f>
        <v>#N/A</v>
      </c>
      <c r="G196" s="10" t="e">
        <f>INDEX(data[psnu],MATCH(B196,data[rank],0))</f>
        <v>#N/A</v>
      </c>
      <c r="H196" s="2" t="e">
        <f>INDEX(data[snuprioritization],MATCH(B196,data[rank],0))</f>
        <v>#N/A</v>
      </c>
      <c r="I196" s="2" t="e">
        <f>INDEX(data[score],MATCH(B196,data[rank],0))</f>
        <v>#N/A</v>
      </c>
    </row>
    <row r="197" spans="1:9" x14ac:dyDescent="0.25">
      <c r="A197" s="3"/>
      <c r="B197" s="12">
        <v>194</v>
      </c>
      <c r="C197" s="5" t="e">
        <f>INDEX(data[sitename],MATCH(B197,data[rank],0))</f>
        <v>#N/A</v>
      </c>
      <c r="D197" s="5" t="e">
        <f>INDEX(data[sitetype],MATCH(B197,data[rank],0))</f>
        <v>#N/A</v>
      </c>
      <c r="E197" s="5" t="e">
        <f>INDEX(data[agency_cdc],MATCH(B197,data[rank],0))</f>
        <v>#N/A</v>
      </c>
      <c r="F197" s="5" t="e">
        <f>INDEX(data[agency_usaid],MATCH(B197,data[rank],0))</f>
        <v>#N/A</v>
      </c>
      <c r="G197" s="10" t="e">
        <f>INDEX(data[psnu],MATCH(B197,data[rank],0))</f>
        <v>#N/A</v>
      </c>
      <c r="H197" s="2" t="e">
        <f>INDEX(data[snuprioritization],MATCH(B197,data[rank],0))</f>
        <v>#N/A</v>
      </c>
      <c r="I197" s="2" t="e">
        <f>INDEX(data[score],MATCH(B197,data[rank],0))</f>
        <v>#N/A</v>
      </c>
    </row>
    <row r="198" spans="1:9" x14ac:dyDescent="0.25">
      <c r="A198" s="3"/>
      <c r="B198" s="12">
        <v>195</v>
      </c>
      <c r="C198" s="5" t="e">
        <f>INDEX(data[sitename],MATCH(B198,data[rank],0))</f>
        <v>#N/A</v>
      </c>
      <c r="D198" s="5" t="e">
        <f>INDEX(data[sitetype],MATCH(B198,data[rank],0))</f>
        <v>#N/A</v>
      </c>
      <c r="E198" s="5" t="e">
        <f>INDEX(data[agency_cdc],MATCH(B198,data[rank],0))</f>
        <v>#N/A</v>
      </c>
      <c r="F198" s="5" t="e">
        <f>INDEX(data[agency_usaid],MATCH(B198,data[rank],0))</f>
        <v>#N/A</v>
      </c>
      <c r="G198" s="10" t="e">
        <f>INDEX(data[psnu],MATCH(B198,data[rank],0))</f>
        <v>#N/A</v>
      </c>
      <c r="H198" s="2" t="e">
        <f>INDEX(data[snuprioritization],MATCH(B198,data[rank],0))</f>
        <v>#N/A</v>
      </c>
      <c r="I198" s="2" t="e">
        <f>INDEX(data[score],MATCH(B198,data[rank],0))</f>
        <v>#N/A</v>
      </c>
    </row>
    <row r="199" spans="1:9" x14ac:dyDescent="0.25">
      <c r="A199" s="3"/>
      <c r="B199" s="12">
        <v>196</v>
      </c>
      <c r="C199" s="5" t="e">
        <f>INDEX(data[sitename],MATCH(B199,data[rank],0))</f>
        <v>#N/A</v>
      </c>
      <c r="D199" s="5" t="e">
        <f>INDEX(data[sitetype],MATCH(B199,data[rank],0))</f>
        <v>#N/A</v>
      </c>
      <c r="E199" s="5" t="e">
        <f>INDEX(data[agency_cdc],MATCH(B199,data[rank],0))</f>
        <v>#N/A</v>
      </c>
      <c r="F199" s="5" t="e">
        <f>INDEX(data[agency_usaid],MATCH(B199,data[rank],0))</f>
        <v>#N/A</v>
      </c>
      <c r="G199" s="10" t="e">
        <f>INDEX(data[psnu],MATCH(B199,data[rank],0))</f>
        <v>#N/A</v>
      </c>
      <c r="H199" s="2" t="e">
        <f>INDEX(data[snuprioritization],MATCH(B199,data[rank],0))</f>
        <v>#N/A</v>
      </c>
      <c r="I199" s="2" t="e">
        <f>INDEX(data[score],MATCH(B199,data[rank],0))</f>
        <v>#N/A</v>
      </c>
    </row>
    <row r="200" spans="1:9" x14ac:dyDescent="0.25">
      <c r="A200" s="3"/>
      <c r="B200" s="12">
        <v>197</v>
      </c>
      <c r="C200" s="5" t="e">
        <f>INDEX(data[sitename],MATCH(B200,data[rank],0))</f>
        <v>#N/A</v>
      </c>
      <c r="D200" s="5" t="e">
        <f>INDEX(data[sitetype],MATCH(B200,data[rank],0))</f>
        <v>#N/A</v>
      </c>
      <c r="E200" s="5" t="e">
        <f>INDEX(data[agency_cdc],MATCH(B200,data[rank],0))</f>
        <v>#N/A</v>
      </c>
      <c r="F200" s="5" t="e">
        <f>INDEX(data[agency_usaid],MATCH(B200,data[rank],0))</f>
        <v>#N/A</v>
      </c>
      <c r="G200" s="10" t="e">
        <f>INDEX(data[psnu],MATCH(B200,data[rank],0))</f>
        <v>#N/A</v>
      </c>
      <c r="H200" s="2" t="e">
        <f>INDEX(data[snuprioritization],MATCH(B200,data[rank],0))</f>
        <v>#N/A</v>
      </c>
      <c r="I200" s="2" t="e">
        <f>INDEX(data[score],MATCH(B200,data[rank],0))</f>
        <v>#N/A</v>
      </c>
    </row>
    <row r="201" spans="1:9" x14ac:dyDescent="0.25">
      <c r="A201" s="3"/>
      <c r="B201" s="12">
        <v>198</v>
      </c>
      <c r="C201" s="5" t="e">
        <f>INDEX(data[sitename],MATCH(B201,data[rank],0))</f>
        <v>#N/A</v>
      </c>
      <c r="D201" s="5" t="e">
        <f>INDEX(data[sitetype],MATCH(B201,data[rank],0))</f>
        <v>#N/A</v>
      </c>
      <c r="E201" s="5" t="e">
        <f>INDEX(data[agency_cdc],MATCH(B201,data[rank],0))</f>
        <v>#N/A</v>
      </c>
      <c r="F201" s="5" t="e">
        <f>INDEX(data[agency_usaid],MATCH(B201,data[rank],0))</f>
        <v>#N/A</v>
      </c>
      <c r="G201" s="10" t="e">
        <f>INDEX(data[psnu],MATCH(B201,data[rank],0))</f>
        <v>#N/A</v>
      </c>
      <c r="H201" s="2" t="e">
        <f>INDEX(data[snuprioritization],MATCH(B201,data[rank],0))</f>
        <v>#N/A</v>
      </c>
      <c r="I201" s="2" t="e">
        <f>INDEX(data[score],MATCH(B201,data[rank],0))</f>
        <v>#N/A</v>
      </c>
    </row>
    <row r="202" spans="1:9" x14ac:dyDescent="0.25">
      <c r="A202" s="3"/>
      <c r="B202" s="12">
        <v>199</v>
      </c>
      <c r="C202" s="5" t="e">
        <f>INDEX(data[sitename],MATCH(B202,data[rank],0))</f>
        <v>#N/A</v>
      </c>
      <c r="D202" s="5" t="e">
        <f>INDEX(data[sitetype],MATCH(B202,data[rank],0))</f>
        <v>#N/A</v>
      </c>
      <c r="E202" s="5" t="e">
        <f>INDEX(data[agency_cdc],MATCH(B202,data[rank],0))</f>
        <v>#N/A</v>
      </c>
      <c r="F202" s="5" t="e">
        <f>INDEX(data[agency_usaid],MATCH(B202,data[rank],0))</f>
        <v>#N/A</v>
      </c>
      <c r="G202" s="10" t="e">
        <f>INDEX(data[psnu],MATCH(B202,data[rank],0))</f>
        <v>#N/A</v>
      </c>
      <c r="H202" s="2" t="e">
        <f>INDEX(data[snuprioritization],MATCH(B202,data[rank],0))</f>
        <v>#N/A</v>
      </c>
      <c r="I202" s="2" t="e">
        <f>INDEX(data[score],MATCH(B202,data[rank],0))</f>
        <v>#N/A</v>
      </c>
    </row>
    <row r="203" spans="1:9" x14ac:dyDescent="0.25">
      <c r="A203" s="3"/>
      <c r="B203" s="8">
        <v>200</v>
      </c>
      <c r="C203" s="5" t="e">
        <f>INDEX(data[sitename],MATCH(B203,data[rank],0))</f>
        <v>#N/A</v>
      </c>
      <c r="D203" s="5" t="e">
        <f>INDEX(data[sitetype],MATCH(B203,data[rank],0))</f>
        <v>#N/A</v>
      </c>
      <c r="E203" s="5" t="e">
        <f>INDEX(data[agency_cdc],MATCH(B203,data[rank],0))</f>
        <v>#N/A</v>
      </c>
      <c r="F203" s="5" t="e">
        <f>INDEX(data[agency_usaid],MATCH(B203,data[rank],0))</f>
        <v>#N/A</v>
      </c>
      <c r="G203" s="10" t="e">
        <f>INDEX(data[psnu],MATCH(B203,data[rank],0))</f>
        <v>#N/A</v>
      </c>
      <c r="H203" s="2" t="e">
        <f>INDEX(data[snuprioritization],MATCH(B203,data[rank],0))</f>
        <v>#N/A</v>
      </c>
      <c r="I203" s="2" t="e">
        <f>INDEX(data[score],MATCH(B203,data[rank],0))</f>
        <v>#N/A</v>
      </c>
    </row>
    <row r="204" spans="1:9" x14ac:dyDescent="0.25">
      <c r="A204" s="3"/>
      <c r="B204" s="12">
        <v>201</v>
      </c>
      <c r="C204" s="5" t="e">
        <f>INDEX(data[sitename],MATCH(B204,data[rank],0))</f>
        <v>#N/A</v>
      </c>
      <c r="D204" s="5" t="e">
        <f>INDEX(data[sitetype],MATCH(B204,data[rank],0))</f>
        <v>#N/A</v>
      </c>
      <c r="E204" s="5" t="e">
        <f>INDEX(data[agency_cdc],MATCH(B204,data[rank],0))</f>
        <v>#N/A</v>
      </c>
      <c r="F204" s="5" t="e">
        <f>INDEX(data[agency_usaid],MATCH(B204,data[rank],0))</f>
        <v>#N/A</v>
      </c>
      <c r="G204" s="10" t="e">
        <f>INDEX(data[psnu],MATCH(B204,data[rank],0))</f>
        <v>#N/A</v>
      </c>
      <c r="H204" s="2" t="e">
        <f>INDEX(data[snuprioritization],MATCH(B204,data[rank],0))</f>
        <v>#N/A</v>
      </c>
      <c r="I204" s="2" t="e">
        <f>INDEX(data[score],MATCH(B204,data[rank],0))</f>
        <v>#N/A</v>
      </c>
    </row>
    <row r="205" spans="1:9" x14ac:dyDescent="0.25">
      <c r="A205" s="3"/>
      <c r="B205" s="12">
        <v>202</v>
      </c>
      <c r="C205" s="5" t="e">
        <f>INDEX(data[sitename],MATCH(B205,data[rank],0))</f>
        <v>#N/A</v>
      </c>
      <c r="D205" s="5" t="e">
        <f>INDEX(data[sitetype],MATCH(B205,data[rank],0))</f>
        <v>#N/A</v>
      </c>
      <c r="E205" s="5" t="e">
        <f>INDEX(data[agency_cdc],MATCH(B205,data[rank],0))</f>
        <v>#N/A</v>
      </c>
      <c r="F205" s="5" t="e">
        <f>INDEX(data[agency_usaid],MATCH(B205,data[rank],0))</f>
        <v>#N/A</v>
      </c>
      <c r="G205" s="10" t="e">
        <f>INDEX(data[psnu],MATCH(B205,data[rank],0))</f>
        <v>#N/A</v>
      </c>
      <c r="H205" s="2" t="e">
        <f>INDEX(data[snuprioritization],MATCH(B205,data[rank],0))</f>
        <v>#N/A</v>
      </c>
      <c r="I205" s="2" t="e">
        <f>INDEX(data[score],MATCH(B205,data[rank],0))</f>
        <v>#N/A</v>
      </c>
    </row>
    <row r="206" spans="1:9" x14ac:dyDescent="0.25">
      <c r="A206" s="3"/>
      <c r="B206" s="12">
        <v>203</v>
      </c>
      <c r="C206" s="5" t="e">
        <f>INDEX(data[sitename],MATCH(B206,data[rank],0))</f>
        <v>#N/A</v>
      </c>
      <c r="D206" s="5" t="e">
        <f>INDEX(data[sitetype],MATCH(B206,data[rank],0))</f>
        <v>#N/A</v>
      </c>
      <c r="E206" s="5" t="e">
        <f>INDEX(data[agency_cdc],MATCH(B206,data[rank],0))</f>
        <v>#N/A</v>
      </c>
      <c r="F206" s="5" t="e">
        <f>INDEX(data[agency_usaid],MATCH(B206,data[rank],0))</f>
        <v>#N/A</v>
      </c>
      <c r="G206" s="10" t="e">
        <f>INDEX(data[psnu],MATCH(B206,data[rank],0))</f>
        <v>#N/A</v>
      </c>
      <c r="H206" s="2" t="e">
        <f>INDEX(data[snuprioritization],MATCH(B206,data[rank],0))</f>
        <v>#N/A</v>
      </c>
      <c r="I206" s="2" t="e">
        <f>INDEX(data[score],MATCH(B206,data[rank],0))</f>
        <v>#N/A</v>
      </c>
    </row>
    <row r="207" spans="1:9" x14ac:dyDescent="0.25">
      <c r="A207" s="3"/>
      <c r="B207" s="12">
        <v>204</v>
      </c>
      <c r="C207" s="5" t="e">
        <f>INDEX(data[sitename],MATCH(B207,data[rank],0))</f>
        <v>#N/A</v>
      </c>
      <c r="D207" s="5" t="e">
        <f>INDEX(data[sitetype],MATCH(B207,data[rank],0))</f>
        <v>#N/A</v>
      </c>
      <c r="E207" s="5" t="e">
        <f>INDEX(data[agency_cdc],MATCH(B207,data[rank],0))</f>
        <v>#N/A</v>
      </c>
      <c r="F207" s="5" t="e">
        <f>INDEX(data[agency_usaid],MATCH(B207,data[rank],0))</f>
        <v>#N/A</v>
      </c>
      <c r="G207" s="10" t="e">
        <f>INDEX(data[psnu],MATCH(B207,data[rank],0))</f>
        <v>#N/A</v>
      </c>
      <c r="H207" s="2" t="e">
        <f>INDEX(data[snuprioritization],MATCH(B207,data[rank],0))</f>
        <v>#N/A</v>
      </c>
      <c r="I207" s="2" t="e">
        <f>INDEX(data[score],MATCH(B207,data[rank],0))</f>
        <v>#N/A</v>
      </c>
    </row>
    <row r="208" spans="1:9" x14ac:dyDescent="0.25">
      <c r="A208" s="3"/>
      <c r="B208" s="12">
        <v>205</v>
      </c>
      <c r="C208" s="5" t="e">
        <f>INDEX(data[sitename],MATCH(B208,data[rank],0))</f>
        <v>#N/A</v>
      </c>
      <c r="D208" s="5" t="e">
        <f>INDEX(data[sitetype],MATCH(B208,data[rank],0))</f>
        <v>#N/A</v>
      </c>
      <c r="E208" s="5" t="e">
        <f>INDEX(data[agency_cdc],MATCH(B208,data[rank],0))</f>
        <v>#N/A</v>
      </c>
      <c r="F208" s="5" t="e">
        <f>INDEX(data[agency_usaid],MATCH(B208,data[rank],0))</f>
        <v>#N/A</v>
      </c>
      <c r="G208" s="10" t="e">
        <f>INDEX(data[psnu],MATCH(B208,data[rank],0))</f>
        <v>#N/A</v>
      </c>
      <c r="H208" s="2" t="e">
        <f>INDEX(data[snuprioritization],MATCH(B208,data[rank],0))</f>
        <v>#N/A</v>
      </c>
      <c r="I208" s="2" t="e">
        <f>INDEX(data[score],MATCH(B208,data[rank],0))</f>
        <v>#N/A</v>
      </c>
    </row>
    <row r="209" spans="1:9" x14ac:dyDescent="0.25">
      <c r="A209" s="3"/>
      <c r="B209" s="12">
        <v>206</v>
      </c>
      <c r="C209" s="5" t="e">
        <f>INDEX(data[sitename],MATCH(B209,data[rank],0))</f>
        <v>#N/A</v>
      </c>
      <c r="D209" s="5" t="e">
        <f>INDEX(data[sitetype],MATCH(B209,data[rank],0))</f>
        <v>#N/A</v>
      </c>
      <c r="E209" s="5" t="e">
        <f>INDEX(data[agency_cdc],MATCH(B209,data[rank],0))</f>
        <v>#N/A</v>
      </c>
      <c r="F209" s="5" t="e">
        <f>INDEX(data[agency_usaid],MATCH(B209,data[rank],0))</f>
        <v>#N/A</v>
      </c>
      <c r="G209" s="10" t="e">
        <f>INDEX(data[psnu],MATCH(B209,data[rank],0))</f>
        <v>#N/A</v>
      </c>
      <c r="H209" s="2" t="e">
        <f>INDEX(data[snuprioritization],MATCH(B209,data[rank],0))</f>
        <v>#N/A</v>
      </c>
      <c r="I209" s="2" t="e">
        <f>INDEX(data[score],MATCH(B209,data[rank],0))</f>
        <v>#N/A</v>
      </c>
    </row>
    <row r="210" spans="1:9" x14ac:dyDescent="0.25">
      <c r="A210" s="3"/>
      <c r="B210" s="12">
        <v>207</v>
      </c>
      <c r="C210" s="5" t="e">
        <f>INDEX(data[sitename],MATCH(B210,data[rank],0))</f>
        <v>#N/A</v>
      </c>
      <c r="D210" s="5" t="e">
        <f>INDEX(data[sitetype],MATCH(B210,data[rank],0))</f>
        <v>#N/A</v>
      </c>
      <c r="E210" s="5" t="e">
        <f>INDEX(data[agency_cdc],MATCH(B210,data[rank],0))</f>
        <v>#N/A</v>
      </c>
      <c r="F210" s="5" t="e">
        <f>INDEX(data[agency_usaid],MATCH(B210,data[rank],0))</f>
        <v>#N/A</v>
      </c>
      <c r="G210" s="10" t="e">
        <f>INDEX(data[psnu],MATCH(B210,data[rank],0))</f>
        <v>#N/A</v>
      </c>
      <c r="H210" s="2" t="e">
        <f>INDEX(data[snuprioritization],MATCH(B210,data[rank],0))</f>
        <v>#N/A</v>
      </c>
      <c r="I210" s="2" t="e">
        <f>INDEX(data[score],MATCH(B210,data[rank],0))</f>
        <v>#N/A</v>
      </c>
    </row>
    <row r="211" spans="1:9" x14ac:dyDescent="0.25">
      <c r="A211" s="3"/>
      <c r="B211" s="12">
        <v>208</v>
      </c>
      <c r="C211" s="5" t="e">
        <f>INDEX(data[sitename],MATCH(B211,data[rank],0))</f>
        <v>#N/A</v>
      </c>
      <c r="D211" s="5" t="e">
        <f>INDEX(data[sitetype],MATCH(B211,data[rank],0))</f>
        <v>#N/A</v>
      </c>
      <c r="E211" s="5" t="e">
        <f>INDEX(data[agency_cdc],MATCH(B211,data[rank],0))</f>
        <v>#N/A</v>
      </c>
      <c r="F211" s="5" t="e">
        <f>INDEX(data[agency_usaid],MATCH(B211,data[rank],0))</f>
        <v>#N/A</v>
      </c>
      <c r="G211" s="10" t="e">
        <f>INDEX(data[psnu],MATCH(B211,data[rank],0))</f>
        <v>#N/A</v>
      </c>
      <c r="H211" s="2" t="e">
        <f>INDEX(data[snuprioritization],MATCH(B211,data[rank],0))</f>
        <v>#N/A</v>
      </c>
      <c r="I211" s="2" t="e">
        <f>INDEX(data[score],MATCH(B211,data[rank],0))</f>
        <v>#N/A</v>
      </c>
    </row>
    <row r="212" spans="1:9" x14ac:dyDescent="0.25">
      <c r="A212" s="3"/>
      <c r="B212" s="12">
        <v>209</v>
      </c>
      <c r="C212" s="5" t="e">
        <f>INDEX(data[sitename],MATCH(B212,data[rank],0))</f>
        <v>#N/A</v>
      </c>
      <c r="D212" s="5" t="e">
        <f>INDEX(data[sitetype],MATCH(B212,data[rank],0))</f>
        <v>#N/A</v>
      </c>
      <c r="E212" s="5" t="e">
        <f>INDEX(data[agency_cdc],MATCH(B212,data[rank],0))</f>
        <v>#N/A</v>
      </c>
      <c r="F212" s="5" t="e">
        <f>INDEX(data[agency_usaid],MATCH(B212,data[rank],0))</f>
        <v>#N/A</v>
      </c>
      <c r="G212" s="10" t="e">
        <f>INDEX(data[psnu],MATCH(B212,data[rank],0))</f>
        <v>#N/A</v>
      </c>
      <c r="H212" s="2" t="e">
        <f>INDEX(data[snuprioritization],MATCH(B212,data[rank],0))</f>
        <v>#N/A</v>
      </c>
      <c r="I212" s="2" t="e">
        <f>INDEX(data[score],MATCH(B212,data[rank],0))</f>
        <v>#N/A</v>
      </c>
    </row>
    <row r="213" spans="1:9" x14ac:dyDescent="0.25">
      <c r="A213" s="3"/>
      <c r="B213" s="8">
        <v>210</v>
      </c>
      <c r="C213" s="5" t="e">
        <f>INDEX(data[sitename],MATCH(B213,data[rank],0))</f>
        <v>#N/A</v>
      </c>
      <c r="D213" s="5" t="e">
        <f>INDEX(data[sitetype],MATCH(B213,data[rank],0))</f>
        <v>#N/A</v>
      </c>
      <c r="E213" s="5" t="e">
        <f>INDEX(data[agency_cdc],MATCH(B213,data[rank],0))</f>
        <v>#N/A</v>
      </c>
      <c r="F213" s="5" t="e">
        <f>INDEX(data[agency_usaid],MATCH(B213,data[rank],0))</f>
        <v>#N/A</v>
      </c>
      <c r="G213" s="10" t="e">
        <f>INDEX(data[psnu],MATCH(B213,data[rank],0))</f>
        <v>#N/A</v>
      </c>
      <c r="H213" s="2" t="e">
        <f>INDEX(data[snuprioritization],MATCH(B213,data[rank],0))</f>
        <v>#N/A</v>
      </c>
      <c r="I213" s="2" t="e">
        <f>INDEX(data[score],MATCH(B213,data[rank],0))</f>
        <v>#N/A</v>
      </c>
    </row>
    <row r="214" spans="1:9" x14ac:dyDescent="0.25">
      <c r="A214" s="3"/>
      <c r="B214" s="12">
        <v>211</v>
      </c>
      <c r="C214" s="5" t="e">
        <f>INDEX(data[sitename],MATCH(B214,data[rank],0))</f>
        <v>#N/A</v>
      </c>
      <c r="D214" s="5" t="e">
        <f>INDEX(data[sitetype],MATCH(B214,data[rank],0))</f>
        <v>#N/A</v>
      </c>
      <c r="E214" s="5" t="e">
        <f>INDEX(data[agency_cdc],MATCH(B214,data[rank],0))</f>
        <v>#N/A</v>
      </c>
      <c r="F214" s="5" t="e">
        <f>INDEX(data[agency_usaid],MATCH(B214,data[rank],0))</f>
        <v>#N/A</v>
      </c>
      <c r="G214" s="10" t="e">
        <f>INDEX(data[psnu],MATCH(B214,data[rank],0))</f>
        <v>#N/A</v>
      </c>
      <c r="H214" s="2" t="e">
        <f>INDEX(data[snuprioritization],MATCH(B214,data[rank],0))</f>
        <v>#N/A</v>
      </c>
      <c r="I214" s="2" t="e">
        <f>INDEX(data[score],MATCH(B214,data[rank],0))</f>
        <v>#N/A</v>
      </c>
    </row>
    <row r="215" spans="1:9" x14ac:dyDescent="0.25">
      <c r="A215" s="3"/>
      <c r="B215" s="12">
        <v>212</v>
      </c>
      <c r="C215" s="5" t="e">
        <f>INDEX(data[sitename],MATCH(B215,data[rank],0))</f>
        <v>#N/A</v>
      </c>
      <c r="D215" s="5" t="e">
        <f>INDEX(data[sitetype],MATCH(B215,data[rank],0))</f>
        <v>#N/A</v>
      </c>
      <c r="E215" s="5" t="e">
        <f>INDEX(data[agency_cdc],MATCH(B215,data[rank],0))</f>
        <v>#N/A</v>
      </c>
      <c r="F215" s="5" t="e">
        <f>INDEX(data[agency_usaid],MATCH(B215,data[rank],0))</f>
        <v>#N/A</v>
      </c>
      <c r="G215" s="10" t="e">
        <f>INDEX(data[psnu],MATCH(B215,data[rank],0))</f>
        <v>#N/A</v>
      </c>
      <c r="H215" s="2" t="e">
        <f>INDEX(data[snuprioritization],MATCH(B215,data[rank],0))</f>
        <v>#N/A</v>
      </c>
      <c r="I215" s="2" t="e">
        <f>INDEX(data[score],MATCH(B215,data[rank],0))</f>
        <v>#N/A</v>
      </c>
    </row>
    <row r="216" spans="1:9" x14ac:dyDescent="0.25">
      <c r="A216" s="3"/>
      <c r="B216" s="12">
        <v>213</v>
      </c>
      <c r="C216" s="5" t="e">
        <f>INDEX(data[sitename],MATCH(B216,data[rank],0))</f>
        <v>#N/A</v>
      </c>
      <c r="D216" s="5" t="e">
        <f>INDEX(data[sitetype],MATCH(B216,data[rank],0))</f>
        <v>#N/A</v>
      </c>
      <c r="E216" s="5" t="e">
        <f>INDEX(data[agency_cdc],MATCH(B216,data[rank],0))</f>
        <v>#N/A</v>
      </c>
      <c r="F216" s="5" t="e">
        <f>INDEX(data[agency_usaid],MATCH(B216,data[rank],0))</f>
        <v>#N/A</v>
      </c>
      <c r="G216" s="10" t="e">
        <f>INDEX(data[psnu],MATCH(B216,data[rank],0))</f>
        <v>#N/A</v>
      </c>
      <c r="H216" s="2" t="e">
        <f>INDEX(data[snuprioritization],MATCH(B216,data[rank],0))</f>
        <v>#N/A</v>
      </c>
      <c r="I216" s="2" t="e">
        <f>INDEX(data[score],MATCH(B216,data[rank],0))</f>
        <v>#N/A</v>
      </c>
    </row>
    <row r="217" spans="1:9" x14ac:dyDescent="0.25">
      <c r="A217" s="3"/>
      <c r="B217" s="12">
        <v>214</v>
      </c>
      <c r="C217" s="5" t="e">
        <f>INDEX(data[sitename],MATCH(B217,data[rank],0))</f>
        <v>#N/A</v>
      </c>
      <c r="D217" s="5" t="e">
        <f>INDEX(data[sitetype],MATCH(B217,data[rank],0))</f>
        <v>#N/A</v>
      </c>
      <c r="E217" s="5" t="e">
        <f>INDEX(data[agency_cdc],MATCH(B217,data[rank],0))</f>
        <v>#N/A</v>
      </c>
      <c r="F217" s="5" t="e">
        <f>INDEX(data[agency_usaid],MATCH(B217,data[rank],0))</f>
        <v>#N/A</v>
      </c>
      <c r="G217" s="10" t="e">
        <f>INDEX(data[psnu],MATCH(B217,data[rank],0))</f>
        <v>#N/A</v>
      </c>
      <c r="H217" s="2" t="e">
        <f>INDEX(data[snuprioritization],MATCH(B217,data[rank],0))</f>
        <v>#N/A</v>
      </c>
      <c r="I217" s="2" t="e">
        <f>INDEX(data[score],MATCH(B217,data[rank],0))</f>
        <v>#N/A</v>
      </c>
    </row>
    <row r="218" spans="1:9" x14ac:dyDescent="0.25">
      <c r="A218" s="3"/>
      <c r="B218" s="12">
        <v>215</v>
      </c>
      <c r="C218" s="5" t="e">
        <f>INDEX(data[sitename],MATCH(B218,data[rank],0))</f>
        <v>#N/A</v>
      </c>
      <c r="D218" s="5" t="e">
        <f>INDEX(data[sitetype],MATCH(B218,data[rank],0))</f>
        <v>#N/A</v>
      </c>
      <c r="E218" s="5" t="e">
        <f>INDEX(data[agency_cdc],MATCH(B218,data[rank],0))</f>
        <v>#N/A</v>
      </c>
      <c r="F218" s="5" t="e">
        <f>INDEX(data[agency_usaid],MATCH(B218,data[rank],0))</f>
        <v>#N/A</v>
      </c>
      <c r="G218" s="10" t="e">
        <f>INDEX(data[psnu],MATCH(B218,data[rank],0))</f>
        <v>#N/A</v>
      </c>
      <c r="H218" s="2" t="e">
        <f>INDEX(data[snuprioritization],MATCH(B218,data[rank],0))</f>
        <v>#N/A</v>
      </c>
      <c r="I218" s="2" t="e">
        <f>INDEX(data[score],MATCH(B218,data[rank],0))</f>
        <v>#N/A</v>
      </c>
    </row>
    <row r="219" spans="1:9" x14ac:dyDescent="0.25">
      <c r="A219" s="3"/>
      <c r="B219" s="12">
        <v>216</v>
      </c>
      <c r="C219" s="5" t="e">
        <f>INDEX(data[sitename],MATCH(B219,data[rank],0))</f>
        <v>#N/A</v>
      </c>
      <c r="D219" s="5" t="e">
        <f>INDEX(data[sitetype],MATCH(B219,data[rank],0))</f>
        <v>#N/A</v>
      </c>
      <c r="E219" s="5" t="e">
        <f>INDEX(data[agency_cdc],MATCH(B219,data[rank],0))</f>
        <v>#N/A</v>
      </c>
      <c r="F219" s="5" t="e">
        <f>INDEX(data[agency_usaid],MATCH(B219,data[rank],0))</f>
        <v>#N/A</v>
      </c>
      <c r="G219" s="10" t="e">
        <f>INDEX(data[psnu],MATCH(B219,data[rank],0))</f>
        <v>#N/A</v>
      </c>
      <c r="H219" s="2" t="e">
        <f>INDEX(data[snuprioritization],MATCH(B219,data[rank],0))</f>
        <v>#N/A</v>
      </c>
      <c r="I219" s="2" t="e">
        <f>INDEX(data[score],MATCH(B219,data[rank],0))</f>
        <v>#N/A</v>
      </c>
    </row>
    <row r="220" spans="1:9" x14ac:dyDescent="0.25">
      <c r="A220" s="3"/>
      <c r="B220" s="12">
        <v>217</v>
      </c>
      <c r="C220" s="5" t="e">
        <f>INDEX(data[sitename],MATCH(B220,data[rank],0))</f>
        <v>#N/A</v>
      </c>
      <c r="D220" s="5" t="e">
        <f>INDEX(data[sitetype],MATCH(B220,data[rank],0))</f>
        <v>#N/A</v>
      </c>
      <c r="E220" s="5" t="e">
        <f>INDEX(data[agency_cdc],MATCH(B220,data[rank],0))</f>
        <v>#N/A</v>
      </c>
      <c r="F220" s="5" t="e">
        <f>INDEX(data[agency_usaid],MATCH(B220,data[rank],0))</f>
        <v>#N/A</v>
      </c>
      <c r="G220" s="10" t="e">
        <f>INDEX(data[psnu],MATCH(B220,data[rank],0))</f>
        <v>#N/A</v>
      </c>
      <c r="H220" s="2" t="e">
        <f>INDEX(data[snuprioritization],MATCH(B220,data[rank],0))</f>
        <v>#N/A</v>
      </c>
      <c r="I220" s="2" t="e">
        <f>INDEX(data[score],MATCH(B220,data[rank],0))</f>
        <v>#N/A</v>
      </c>
    </row>
    <row r="221" spans="1:9" x14ac:dyDescent="0.25">
      <c r="A221" s="3"/>
      <c r="B221" s="12">
        <v>218</v>
      </c>
      <c r="C221" s="5" t="e">
        <f>INDEX(data[sitename],MATCH(B221,data[rank],0))</f>
        <v>#N/A</v>
      </c>
      <c r="D221" s="5" t="e">
        <f>INDEX(data[sitetype],MATCH(B221,data[rank],0))</f>
        <v>#N/A</v>
      </c>
      <c r="E221" s="5" t="e">
        <f>INDEX(data[agency_cdc],MATCH(B221,data[rank],0))</f>
        <v>#N/A</v>
      </c>
      <c r="F221" s="5" t="e">
        <f>INDEX(data[agency_usaid],MATCH(B221,data[rank],0))</f>
        <v>#N/A</v>
      </c>
      <c r="G221" s="10" t="e">
        <f>INDEX(data[psnu],MATCH(B221,data[rank],0))</f>
        <v>#N/A</v>
      </c>
      <c r="H221" s="2" t="e">
        <f>INDEX(data[snuprioritization],MATCH(B221,data[rank],0))</f>
        <v>#N/A</v>
      </c>
      <c r="I221" s="2" t="e">
        <f>INDEX(data[score],MATCH(B221,data[rank],0))</f>
        <v>#N/A</v>
      </c>
    </row>
    <row r="222" spans="1:9" x14ac:dyDescent="0.25">
      <c r="A222" s="3"/>
      <c r="B222" s="12">
        <v>219</v>
      </c>
      <c r="C222" s="5" t="e">
        <f>INDEX(data[sitename],MATCH(B222,data[rank],0))</f>
        <v>#N/A</v>
      </c>
      <c r="D222" s="5" t="e">
        <f>INDEX(data[sitetype],MATCH(B222,data[rank],0))</f>
        <v>#N/A</v>
      </c>
      <c r="E222" s="5" t="e">
        <f>INDEX(data[agency_cdc],MATCH(B222,data[rank],0))</f>
        <v>#N/A</v>
      </c>
      <c r="F222" s="5" t="e">
        <f>INDEX(data[agency_usaid],MATCH(B222,data[rank],0))</f>
        <v>#N/A</v>
      </c>
      <c r="G222" s="10" t="e">
        <f>INDEX(data[psnu],MATCH(B222,data[rank],0))</f>
        <v>#N/A</v>
      </c>
      <c r="H222" s="2" t="e">
        <f>INDEX(data[snuprioritization],MATCH(B222,data[rank],0))</f>
        <v>#N/A</v>
      </c>
      <c r="I222" s="2" t="e">
        <f>INDEX(data[score],MATCH(B222,data[rank],0))</f>
        <v>#N/A</v>
      </c>
    </row>
    <row r="223" spans="1:9" x14ac:dyDescent="0.25">
      <c r="A223" s="3"/>
      <c r="B223" s="8">
        <v>220</v>
      </c>
      <c r="C223" s="5" t="e">
        <f>INDEX(data[sitename],MATCH(B223,data[rank],0))</f>
        <v>#N/A</v>
      </c>
      <c r="D223" s="5" t="e">
        <f>INDEX(data[sitetype],MATCH(B223,data[rank],0))</f>
        <v>#N/A</v>
      </c>
      <c r="E223" s="5" t="e">
        <f>INDEX(data[agency_cdc],MATCH(B223,data[rank],0))</f>
        <v>#N/A</v>
      </c>
      <c r="F223" s="5" t="e">
        <f>INDEX(data[agency_usaid],MATCH(B223,data[rank],0))</f>
        <v>#N/A</v>
      </c>
      <c r="G223" s="10" t="e">
        <f>INDEX(data[psnu],MATCH(B223,data[rank],0))</f>
        <v>#N/A</v>
      </c>
      <c r="H223" s="2" t="e">
        <f>INDEX(data[snuprioritization],MATCH(B223,data[rank],0))</f>
        <v>#N/A</v>
      </c>
      <c r="I223" s="2" t="e">
        <f>INDEX(data[score],MATCH(B223,data[rank],0))</f>
        <v>#N/A</v>
      </c>
    </row>
    <row r="224" spans="1:9" x14ac:dyDescent="0.25">
      <c r="A224" s="3"/>
      <c r="B224" s="12">
        <v>221</v>
      </c>
      <c r="C224" s="5" t="e">
        <f>INDEX(data[sitename],MATCH(B224,data[rank],0))</f>
        <v>#N/A</v>
      </c>
      <c r="D224" s="5" t="e">
        <f>INDEX(data[sitetype],MATCH(B224,data[rank],0))</f>
        <v>#N/A</v>
      </c>
      <c r="E224" s="5" t="e">
        <f>INDEX(data[agency_cdc],MATCH(B224,data[rank],0))</f>
        <v>#N/A</v>
      </c>
      <c r="F224" s="5" t="e">
        <f>INDEX(data[agency_usaid],MATCH(B224,data[rank],0))</f>
        <v>#N/A</v>
      </c>
      <c r="G224" s="10" t="e">
        <f>INDEX(data[psnu],MATCH(B224,data[rank],0))</f>
        <v>#N/A</v>
      </c>
      <c r="H224" s="2" t="e">
        <f>INDEX(data[snuprioritization],MATCH(B224,data[rank],0))</f>
        <v>#N/A</v>
      </c>
      <c r="I224" s="2" t="e">
        <f>INDEX(data[score],MATCH(B224,data[rank],0))</f>
        <v>#N/A</v>
      </c>
    </row>
    <row r="225" spans="1:9" x14ac:dyDescent="0.25">
      <c r="A225" s="3"/>
      <c r="B225" s="12">
        <v>222</v>
      </c>
      <c r="C225" s="5" t="e">
        <f>INDEX(data[sitename],MATCH(B225,data[rank],0))</f>
        <v>#N/A</v>
      </c>
      <c r="D225" s="5" t="e">
        <f>INDEX(data[sitetype],MATCH(B225,data[rank],0))</f>
        <v>#N/A</v>
      </c>
      <c r="E225" s="5" t="e">
        <f>INDEX(data[agency_cdc],MATCH(B225,data[rank],0))</f>
        <v>#N/A</v>
      </c>
      <c r="F225" s="5" t="e">
        <f>INDEX(data[agency_usaid],MATCH(B225,data[rank],0))</f>
        <v>#N/A</v>
      </c>
      <c r="G225" s="10" t="e">
        <f>INDEX(data[psnu],MATCH(B225,data[rank],0))</f>
        <v>#N/A</v>
      </c>
      <c r="H225" s="2" t="e">
        <f>INDEX(data[snuprioritization],MATCH(B225,data[rank],0))</f>
        <v>#N/A</v>
      </c>
      <c r="I225" s="2" t="e">
        <f>INDEX(data[score],MATCH(B225,data[rank],0))</f>
        <v>#N/A</v>
      </c>
    </row>
    <row r="226" spans="1:9" x14ac:dyDescent="0.25">
      <c r="A226" s="3"/>
      <c r="B226" s="12">
        <v>223</v>
      </c>
      <c r="C226" s="5" t="e">
        <f>INDEX(data[sitename],MATCH(B226,data[rank],0))</f>
        <v>#N/A</v>
      </c>
      <c r="D226" s="5" t="e">
        <f>INDEX(data[sitetype],MATCH(B226,data[rank],0))</f>
        <v>#N/A</v>
      </c>
      <c r="E226" s="5" t="e">
        <f>INDEX(data[agency_cdc],MATCH(B226,data[rank],0))</f>
        <v>#N/A</v>
      </c>
      <c r="F226" s="5" t="e">
        <f>INDEX(data[agency_usaid],MATCH(B226,data[rank],0))</f>
        <v>#N/A</v>
      </c>
      <c r="G226" s="10" t="e">
        <f>INDEX(data[psnu],MATCH(B226,data[rank],0))</f>
        <v>#N/A</v>
      </c>
      <c r="H226" s="2" t="e">
        <f>INDEX(data[snuprioritization],MATCH(B226,data[rank],0))</f>
        <v>#N/A</v>
      </c>
      <c r="I226" s="2" t="e">
        <f>INDEX(data[score],MATCH(B226,data[rank],0))</f>
        <v>#N/A</v>
      </c>
    </row>
    <row r="227" spans="1:9" x14ac:dyDescent="0.25">
      <c r="A227" s="3"/>
      <c r="B227" s="12">
        <v>224</v>
      </c>
      <c r="C227" s="5" t="e">
        <f>INDEX(data[sitename],MATCH(B227,data[rank],0))</f>
        <v>#N/A</v>
      </c>
      <c r="D227" s="5" t="e">
        <f>INDEX(data[sitetype],MATCH(B227,data[rank],0))</f>
        <v>#N/A</v>
      </c>
      <c r="E227" s="5" t="e">
        <f>INDEX(data[agency_cdc],MATCH(B227,data[rank],0))</f>
        <v>#N/A</v>
      </c>
      <c r="F227" s="5" t="e">
        <f>INDEX(data[agency_usaid],MATCH(B227,data[rank],0))</f>
        <v>#N/A</v>
      </c>
      <c r="G227" s="10" t="e">
        <f>INDEX(data[psnu],MATCH(B227,data[rank],0))</f>
        <v>#N/A</v>
      </c>
      <c r="H227" s="2" t="e">
        <f>INDEX(data[snuprioritization],MATCH(B227,data[rank],0))</f>
        <v>#N/A</v>
      </c>
      <c r="I227" s="2" t="e">
        <f>INDEX(data[score],MATCH(B227,data[rank],0))</f>
        <v>#N/A</v>
      </c>
    </row>
    <row r="228" spans="1:9" x14ac:dyDescent="0.25">
      <c r="A228" s="3"/>
      <c r="B228" s="12">
        <v>225</v>
      </c>
      <c r="C228" s="5" t="e">
        <f>INDEX(data[sitename],MATCH(B228,data[rank],0))</f>
        <v>#N/A</v>
      </c>
      <c r="D228" s="5" t="e">
        <f>INDEX(data[sitetype],MATCH(B228,data[rank],0))</f>
        <v>#N/A</v>
      </c>
      <c r="E228" s="5" t="e">
        <f>INDEX(data[agency_cdc],MATCH(B228,data[rank],0))</f>
        <v>#N/A</v>
      </c>
      <c r="F228" s="5" t="e">
        <f>INDEX(data[agency_usaid],MATCH(B228,data[rank],0))</f>
        <v>#N/A</v>
      </c>
      <c r="G228" s="10" t="e">
        <f>INDEX(data[psnu],MATCH(B228,data[rank],0))</f>
        <v>#N/A</v>
      </c>
      <c r="H228" s="2" t="e">
        <f>INDEX(data[snuprioritization],MATCH(B228,data[rank],0))</f>
        <v>#N/A</v>
      </c>
      <c r="I228" s="2" t="e">
        <f>INDEX(data[score],MATCH(B228,data[rank],0))</f>
        <v>#N/A</v>
      </c>
    </row>
    <row r="229" spans="1:9" x14ac:dyDescent="0.25">
      <c r="A229" s="3"/>
      <c r="B229" s="12">
        <v>226</v>
      </c>
      <c r="C229" s="5" t="e">
        <f>INDEX(data[sitename],MATCH(B229,data[rank],0))</f>
        <v>#N/A</v>
      </c>
      <c r="D229" s="5" t="e">
        <f>INDEX(data[sitetype],MATCH(B229,data[rank],0))</f>
        <v>#N/A</v>
      </c>
      <c r="E229" s="5" t="e">
        <f>INDEX(data[agency_cdc],MATCH(B229,data[rank],0))</f>
        <v>#N/A</v>
      </c>
      <c r="F229" s="5" t="e">
        <f>INDEX(data[agency_usaid],MATCH(B229,data[rank],0))</f>
        <v>#N/A</v>
      </c>
      <c r="G229" s="10" t="e">
        <f>INDEX(data[psnu],MATCH(B229,data[rank],0))</f>
        <v>#N/A</v>
      </c>
      <c r="H229" s="2" t="e">
        <f>INDEX(data[snuprioritization],MATCH(B229,data[rank],0))</f>
        <v>#N/A</v>
      </c>
      <c r="I229" s="2" t="e">
        <f>INDEX(data[score],MATCH(B229,data[rank],0))</f>
        <v>#N/A</v>
      </c>
    </row>
    <row r="230" spans="1:9" x14ac:dyDescent="0.25">
      <c r="A230" s="3"/>
      <c r="B230" s="12">
        <v>227</v>
      </c>
      <c r="C230" s="5" t="e">
        <f>INDEX(data[sitename],MATCH(B230,data[rank],0))</f>
        <v>#N/A</v>
      </c>
      <c r="D230" s="5" t="e">
        <f>INDEX(data[sitetype],MATCH(B230,data[rank],0))</f>
        <v>#N/A</v>
      </c>
      <c r="E230" s="5" t="e">
        <f>INDEX(data[agency_cdc],MATCH(B230,data[rank],0))</f>
        <v>#N/A</v>
      </c>
      <c r="F230" s="5" t="e">
        <f>INDEX(data[agency_usaid],MATCH(B230,data[rank],0))</f>
        <v>#N/A</v>
      </c>
      <c r="G230" s="10" t="e">
        <f>INDEX(data[psnu],MATCH(B230,data[rank],0))</f>
        <v>#N/A</v>
      </c>
      <c r="H230" s="2" t="e">
        <f>INDEX(data[snuprioritization],MATCH(B230,data[rank],0))</f>
        <v>#N/A</v>
      </c>
      <c r="I230" s="2" t="e">
        <f>INDEX(data[score],MATCH(B230,data[rank],0))</f>
        <v>#N/A</v>
      </c>
    </row>
    <row r="231" spans="1:9" x14ac:dyDescent="0.25">
      <c r="A231" s="3"/>
      <c r="B231" s="12">
        <v>228</v>
      </c>
      <c r="C231" s="5" t="e">
        <f>INDEX(data[sitename],MATCH(B231,data[rank],0))</f>
        <v>#N/A</v>
      </c>
      <c r="D231" s="5" t="e">
        <f>INDEX(data[sitetype],MATCH(B231,data[rank],0))</f>
        <v>#N/A</v>
      </c>
      <c r="E231" s="5" t="e">
        <f>INDEX(data[agency_cdc],MATCH(B231,data[rank],0))</f>
        <v>#N/A</v>
      </c>
      <c r="F231" s="5" t="e">
        <f>INDEX(data[agency_usaid],MATCH(B231,data[rank],0))</f>
        <v>#N/A</v>
      </c>
      <c r="G231" s="10" t="e">
        <f>INDEX(data[psnu],MATCH(B231,data[rank],0))</f>
        <v>#N/A</v>
      </c>
      <c r="H231" s="2" t="e">
        <f>INDEX(data[snuprioritization],MATCH(B231,data[rank],0))</f>
        <v>#N/A</v>
      </c>
      <c r="I231" s="2" t="e">
        <f>INDEX(data[score],MATCH(B231,data[rank],0))</f>
        <v>#N/A</v>
      </c>
    </row>
    <row r="232" spans="1:9" x14ac:dyDescent="0.25">
      <c r="A232" s="3"/>
      <c r="B232" s="12">
        <v>229</v>
      </c>
      <c r="C232" s="5" t="e">
        <f>INDEX(data[sitename],MATCH(B232,data[rank],0))</f>
        <v>#N/A</v>
      </c>
      <c r="D232" s="5" t="e">
        <f>INDEX(data[sitetype],MATCH(B232,data[rank],0))</f>
        <v>#N/A</v>
      </c>
      <c r="E232" s="5" t="e">
        <f>INDEX(data[agency_cdc],MATCH(B232,data[rank],0))</f>
        <v>#N/A</v>
      </c>
      <c r="F232" s="5" t="e">
        <f>INDEX(data[agency_usaid],MATCH(B232,data[rank],0))</f>
        <v>#N/A</v>
      </c>
      <c r="G232" s="10" t="e">
        <f>INDEX(data[psnu],MATCH(B232,data[rank],0))</f>
        <v>#N/A</v>
      </c>
      <c r="H232" s="2" t="e">
        <f>INDEX(data[snuprioritization],MATCH(B232,data[rank],0))</f>
        <v>#N/A</v>
      </c>
      <c r="I232" s="2" t="e">
        <f>INDEX(data[score],MATCH(B232,data[rank],0))</f>
        <v>#N/A</v>
      </c>
    </row>
    <row r="233" spans="1:9" x14ac:dyDescent="0.25">
      <c r="A233" s="3"/>
      <c r="B233" s="8">
        <v>230</v>
      </c>
      <c r="C233" s="5" t="e">
        <f>INDEX(data[sitename],MATCH(B233,data[rank],0))</f>
        <v>#N/A</v>
      </c>
      <c r="D233" s="5" t="e">
        <f>INDEX(data[sitetype],MATCH(B233,data[rank],0))</f>
        <v>#N/A</v>
      </c>
      <c r="E233" s="5" t="e">
        <f>INDEX(data[agency_cdc],MATCH(B233,data[rank],0))</f>
        <v>#N/A</v>
      </c>
      <c r="F233" s="5" t="e">
        <f>INDEX(data[agency_usaid],MATCH(B233,data[rank],0))</f>
        <v>#N/A</v>
      </c>
      <c r="G233" s="10" t="e">
        <f>INDEX(data[psnu],MATCH(B233,data[rank],0))</f>
        <v>#N/A</v>
      </c>
      <c r="H233" s="2" t="e">
        <f>INDEX(data[snuprioritization],MATCH(B233,data[rank],0))</f>
        <v>#N/A</v>
      </c>
      <c r="I233" s="2" t="e">
        <f>INDEX(data[score],MATCH(B233,data[rank],0))</f>
        <v>#N/A</v>
      </c>
    </row>
    <row r="234" spans="1:9" x14ac:dyDescent="0.25">
      <c r="A234" s="3"/>
      <c r="B234" s="12">
        <v>231</v>
      </c>
      <c r="C234" s="5" t="e">
        <f>INDEX(data[sitename],MATCH(B234,data[rank],0))</f>
        <v>#N/A</v>
      </c>
      <c r="D234" s="5" t="e">
        <f>INDEX(data[sitetype],MATCH(B234,data[rank],0))</f>
        <v>#N/A</v>
      </c>
      <c r="E234" s="5" t="e">
        <f>INDEX(data[agency_cdc],MATCH(B234,data[rank],0))</f>
        <v>#N/A</v>
      </c>
      <c r="F234" s="5" t="e">
        <f>INDEX(data[agency_usaid],MATCH(B234,data[rank],0))</f>
        <v>#N/A</v>
      </c>
      <c r="G234" s="10" t="e">
        <f>INDEX(data[psnu],MATCH(B234,data[rank],0))</f>
        <v>#N/A</v>
      </c>
      <c r="H234" s="2" t="e">
        <f>INDEX(data[snuprioritization],MATCH(B234,data[rank],0))</f>
        <v>#N/A</v>
      </c>
      <c r="I234" s="2" t="e">
        <f>INDEX(data[score],MATCH(B234,data[rank],0))</f>
        <v>#N/A</v>
      </c>
    </row>
    <row r="235" spans="1:9" x14ac:dyDescent="0.25">
      <c r="A235" s="3"/>
      <c r="B235" s="12">
        <v>232</v>
      </c>
      <c r="C235" s="5" t="e">
        <f>INDEX(data[sitename],MATCH(B235,data[rank],0))</f>
        <v>#N/A</v>
      </c>
      <c r="D235" s="5" t="e">
        <f>INDEX(data[sitetype],MATCH(B235,data[rank],0))</f>
        <v>#N/A</v>
      </c>
      <c r="E235" s="5" t="e">
        <f>INDEX(data[agency_cdc],MATCH(B235,data[rank],0))</f>
        <v>#N/A</v>
      </c>
      <c r="F235" s="5" t="e">
        <f>INDEX(data[agency_usaid],MATCH(B235,data[rank],0))</f>
        <v>#N/A</v>
      </c>
      <c r="G235" s="10" t="e">
        <f>INDEX(data[psnu],MATCH(B235,data[rank],0))</f>
        <v>#N/A</v>
      </c>
      <c r="H235" s="2" t="e">
        <f>INDEX(data[snuprioritization],MATCH(B235,data[rank],0))</f>
        <v>#N/A</v>
      </c>
      <c r="I235" s="2" t="e">
        <f>INDEX(data[score],MATCH(B235,data[rank],0))</f>
        <v>#N/A</v>
      </c>
    </row>
    <row r="236" spans="1:9" x14ac:dyDescent="0.25">
      <c r="A236" s="3"/>
      <c r="B236" s="12">
        <v>233</v>
      </c>
      <c r="C236" s="5" t="e">
        <f>INDEX(data[sitename],MATCH(B236,data[rank],0))</f>
        <v>#N/A</v>
      </c>
      <c r="D236" s="5" t="e">
        <f>INDEX(data[sitetype],MATCH(B236,data[rank],0))</f>
        <v>#N/A</v>
      </c>
      <c r="E236" s="5" t="e">
        <f>INDEX(data[agency_cdc],MATCH(B236,data[rank],0))</f>
        <v>#N/A</v>
      </c>
      <c r="F236" s="5" t="e">
        <f>INDEX(data[agency_usaid],MATCH(B236,data[rank],0))</f>
        <v>#N/A</v>
      </c>
      <c r="G236" s="10" t="e">
        <f>INDEX(data[psnu],MATCH(B236,data[rank],0))</f>
        <v>#N/A</v>
      </c>
      <c r="H236" s="2" t="e">
        <f>INDEX(data[snuprioritization],MATCH(B236,data[rank],0))</f>
        <v>#N/A</v>
      </c>
      <c r="I236" s="2" t="e">
        <f>INDEX(data[score],MATCH(B236,data[rank],0))</f>
        <v>#N/A</v>
      </c>
    </row>
    <row r="237" spans="1:9" x14ac:dyDescent="0.25">
      <c r="A237" s="3"/>
      <c r="B237" s="12">
        <v>234</v>
      </c>
      <c r="C237" s="5" t="e">
        <f>INDEX(data[sitename],MATCH(B237,data[rank],0))</f>
        <v>#N/A</v>
      </c>
      <c r="D237" s="5" t="e">
        <f>INDEX(data[sitetype],MATCH(B237,data[rank],0))</f>
        <v>#N/A</v>
      </c>
      <c r="E237" s="5" t="e">
        <f>INDEX(data[agency_cdc],MATCH(B237,data[rank],0))</f>
        <v>#N/A</v>
      </c>
      <c r="F237" s="5" t="e">
        <f>INDEX(data[agency_usaid],MATCH(B237,data[rank],0))</f>
        <v>#N/A</v>
      </c>
      <c r="G237" s="10" t="e">
        <f>INDEX(data[psnu],MATCH(B237,data[rank],0))</f>
        <v>#N/A</v>
      </c>
      <c r="H237" s="2" t="e">
        <f>INDEX(data[snuprioritization],MATCH(B237,data[rank],0))</f>
        <v>#N/A</v>
      </c>
      <c r="I237" s="2" t="e">
        <f>INDEX(data[score],MATCH(B237,data[rank],0))</f>
        <v>#N/A</v>
      </c>
    </row>
    <row r="238" spans="1:9" x14ac:dyDescent="0.25">
      <c r="A238" s="3"/>
      <c r="B238" s="12">
        <v>235</v>
      </c>
      <c r="C238" s="5" t="e">
        <f>INDEX(data[sitename],MATCH(B238,data[rank],0))</f>
        <v>#N/A</v>
      </c>
      <c r="D238" s="5" t="e">
        <f>INDEX(data[sitetype],MATCH(B238,data[rank],0))</f>
        <v>#N/A</v>
      </c>
      <c r="E238" s="5" t="e">
        <f>INDEX(data[agency_cdc],MATCH(B238,data[rank],0))</f>
        <v>#N/A</v>
      </c>
      <c r="F238" s="5" t="e">
        <f>INDEX(data[agency_usaid],MATCH(B238,data[rank],0))</f>
        <v>#N/A</v>
      </c>
      <c r="G238" s="10" t="e">
        <f>INDEX(data[psnu],MATCH(B238,data[rank],0))</f>
        <v>#N/A</v>
      </c>
      <c r="H238" s="2" t="e">
        <f>INDEX(data[snuprioritization],MATCH(B238,data[rank],0))</f>
        <v>#N/A</v>
      </c>
      <c r="I238" s="2" t="e">
        <f>INDEX(data[score],MATCH(B238,data[rank],0))</f>
        <v>#N/A</v>
      </c>
    </row>
    <row r="239" spans="1:9" x14ac:dyDescent="0.25">
      <c r="A239" s="3"/>
      <c r="B239" s="12">
        <v>236</v>
      </c>
      <c r="C239" s="5" t="e">
        <f>INDEX(data[sitename],MATCH(B239,data[rank],0))</f>
        <v>#N/A</v>
      </c>
      <c r="D239" s="5" t="e">
        <f>INDEX(data[sitetype],MATCH(B239,data[rank],0))</f>
        <v>#N/A</v>
      </c>
      <c r="E239" s="5" t="e">
        <f>INDEX(data[agency_cdc],MATCH(B239,data[rank],0))</f>
        <v>#N/A</v>
      </c>
      <c r="F239" s="5" t="e">
        <f>INDEX(data[agency_usaid],MATCH(B239,data[rank],0))</f>
        <v>#N/A</v>
      </c>
      <c r="G239" s="10" t="e">
        <f>INDEX(data[psnu],MATCH(B239,data[rank],0))</f>
        <v>#N/A</v>
      </c>
      <c r="H239" s="2" t="e">
        <f>INDEX(data[snuprioritization],MATCH(B239,data[rank],0))</f>
        <v>#N/A</v>
      </c>
      <c r="I239" s="2" t="e">
        <f>INDEX(data[score],MATCH(B239,data[rank],0))</f>
        <v>#N/A</v>
      </c>
    </row>
    <row r="240" spans="1:9" x14ac:dyDescent="0.25">
      <c r="A240" s="3"/>
      <c r="B240" s="12">
        <v>237</v>
      </c>
      <c r="C240" s="5" t="e">
        <f>INDEX(data[sitename],MATCH(B240,data[rank],0))</f>
        <v>#N/A</v>
      </c>
      <c r="D240" s="5" t="e">
        <f>INDEX(data[sitetype],MATCH(B240,data[rank],0))</f>
        <v>#N/A</v>
      </c>
      <c r="E240" s="5" t="e">
        <f>INDEX(data[agency_cdc],MATCH(B240,data[rank],0))</f>
        <v>#N/A</v>
      </c>
      <c r="F240" s="5" t="e">
        <f>INDEX(data[agency_usaid],MATCH(B240,data[rank],0))</f>
        <v>#N/A</v>
      </c>
      <c r="G240" s="10" t="e">
        <f>INDEX(data[psnu],MATCH(B240,data[rank],0))</f>
        <v>#N/A</v>
      </c>
      <c r="H240" s="2" t="e">
        <f>INDEX(data[snuprioritization],MATCH(B240,data[rank],0))</f>
        <v>#N/A</v>
      </c>
      <c r="I240" s="2" t="e">
        <f>INDEX(data[score],MATCH(B240,data[rank],0))</f>
        <v>#N/A</v>
      </c>
    </row>
    <row r="241" spans="1:9" x14ac:dyDescent="0.25">
      <c r="A241" s="3"/>
      <c r="B241" s="12">
        <v>238</v>
      </c>
      <c r="C241" s="5" t="e">
        <f>INDEX(data[sitename],MATCH(B241,data[rank],0))</f>
        <v>#N/A</v>
      </c>
      <c r="D241" s="5" t="e">
        <f>INDEX(data[sitetype],MATCH(B241,data[rank],0))</f>
        <v>#N/A</v>
      </c>
      <c r="E241" s="5" t="e">
        <f>INDEX(data[agency_cdc],MATCH(B241,data[rank],0))</f>
        <v>#N/A</v>
      </c>
      <c r="F241" s="5" t="e">
        <f>INDEX(data[agency_usaid],MATCH(B241,data[rank],0))</f>
        <v>#N/A</v>
      </c>
      <c r="G241" s="10" t="e">
        <f>INDEX(data[psnu],MATCH(B241,data[rank],0))</f>
        <v>#N/A</v>
      </c>
      <c r="H241" s="2" t="e">
        <f>INDEX(data[snuprioritization],MATCH(B241,data[rank],0))</f>
        <v>#N/A</v>
      </c>
      <c r="I241" s="2" t="e">
        <f>INDEX(data[score],MATCH(B241,data[rank],0))</f>
        <v>#N/A</v>
      </c>
    </row>
    <row r="242" spans="1:9" x14ac:dyDescent="0.25">
      <c r="A242" s="3"/>
      <c r="B242" s="12">
        <v>239</v>
      </c>
      <c r="C242" s="5" t="e">
        <f>INDEX(data[sitename],MATCH(B242,data[rank],0))</f>
        <v>#N/A</v>
      </c>
      <c r="D242" s="5" t="e">
        <f>INDEX(data[sitetype],MATCH(B242,data[rank],0))</f>
        <v>#N/A</v>
      </c>
      <c r="E242" s="5" t="e">
        <f>INDEX(data[agency_cdc],MATCH(B242,data[rank],0))</f>
        <v>#N/A</v>
      </c>
      <c r="F242" s="5" t="e">
        <f>INDEX(data[agency_usaid],MATCH(B242,data[rank],0))</f>
        <v>#N/A</v>
      </c>
      <c r="G242" s="10" t="e">
        <f>INDEX(data[psnu],MATCH(B242,data[rank],0))</f>
        <v>#N/A</v>
      </c>
      <c r="H242" s="2" t="e">
        <f>INDEX(data[snuprioritization],MATCH(B242,data[rank],0))</f>
        <v>#N/A</v>
      </c>
      <c r="I242" s="2" t="e">
        <f>INDEX(data[score],MATCH(B242,data[rank],0))</f>
        <v>#N/A</v>
      </c>
    </row>
    <row r="243" spans="1:9" x14ac:dyDescent="0.25">
      <c r="A243" s="3"/>
      <c r="B243" s="8">
        <v>240</v>
      </c>
      <c r="C243" s="5" t="e">
        <f>INDEX(data[sitename],MATCH(B243,data[rank],0))</f>
        <v>#N/A</v>
      </c>
      <c r="D243" s="5" t="e">
        <f>INDEX(data[sitetype],MATCH(B243,data[rank],0))</f>
        <v>#N/A</v>
      </c>
      <c r="E243" s="5" t="e">
        <f>INDEX(data[agency_cdc],MATCH(B243,data[rank],0))</f>
        <v>#N/A</v>
      </c>
      <c r="F243" s="5" t="e">
        <f>INDEX(data[agency_usaid],MATCH(B243,data[rank],0))</f>
        <v>#N/A</v>
      </c>
      <c r="G243" s="10" t="e">
        <f>INDEX(data[psnu],MATCH(B243,data[rank],0))</f>
        <v>#N/A</v>
      </c>
      <c r="H243" s="2" t="e">
        <f>INDEX(data[snuprioritization],MATCH(B243,data[rank],0))</f>
        <v>#N/A</v>
      </c>
      <c r="I243" s="2" t="e">
        <f>INDEX(data[score],MATCH(B243,data[rank],0))</f>
        <v>#N/A</v>
      </c>
    </row>
    <row r="244" spans="1:9" x14ac:dyDescent="0.25">
      <c r="A244" s="3"/>
      <c r="B244" s="12">
        <v>241</v>
      </c>
      <c r="C244" s="5" t="e">
        <f>INDEX(data[sitename],MATCH(B244,data[rank],0))</f>
        <v>#N/A</v>
      </c>
      <c r="D244" s="5" t="e">
        <f>INDEX(data[sitetype],MATCH(B244,data[rank],0))</f>
        <v>#N/A</v>
      </c>
      <c r="E244" s="5" t="e">
        <f>INDEX(data[agency_cdc],MATCH(B244,data[rank],0))</f>
        <v>#N/A</v>
      </c>
      <c r="F244" s="5" t="e">
        <f>INDEX(data[agency_usaid],MATCH(B244,data[rank],0))</f>
        <v>#N/A</v>
      </c>
      <c r="G244" s="10" t="e">
        <f>INDEX(data[psnu],MATCH(B244,data[rank],0))</f>
        <v>#N/A</v>
      </c>
      <c r="H244" s="2" t="e">
        <f>INDEX(data[snuprioritization],MATCH(B244,data[rank],0))</f>
        <v>#N/A</v>
      </c>
      <c r="I244" s="2" t="e">
        <f>INDEX(data[score],MATCH(B244,data[rank],0))</f>
        <v>#N/A</v>
      </c>
    </row>
    <row r="245" spans="1:9" x14ac:dyDescent="0.25">
      <c r="A245" s="3"/>
      <c r="B245" s="12">
        <v>242</v>
      </c>
      <c r="C245" s="5" t="e">
        <f>INDEX(data[sitename],MATCH(B245,data[rank],0))</f>
        <v>#N/A</v>
      </c>
      <c r="D245" s="5" t="e">
        <f>INDEX(data[sitetype],MATCH(B245,data[rank],0))</f>
        <v>#N/A</v>
      </c>
      <c r="E245" s="5" t="e">
        <f>INDEX(data[agency_cdc],MATCH(B245,data[rank],0))</f>
        <v>#N/A</v>
      </c>
      <c r="F245" s="5" t="e">
        <f>INDEX(data[agency_usaid],MATCH(B245,data[rank],0))</f>
        <v>#N/A</v>
      </c>
      <c r="G245" s="10" t="e">
        <f>INDEX(data[psnu],MATCH(B245,data[rank],0))</f>
        <v>#N/A</v>
      </c>
      <c r="H245" s="2" t="e">
        <f>INDEX(data[snuprioritization],MATCH(B245,data[rank],0))</f>
        <v>#N/A</v>
      </c>
      <c r="I245" s="2" t="e">
        <f>INDEX(data[score],MATCH(B245,data[rank],0))</f>
        <v>#N/A</v>
      </c>
    </row>
    <row r="246" spans="1:9" x14ac:dyDescent="0.25">
      <c r="A246" s="3"/>
      <c r="B246" s="12">
        <v>243</v>
      </c>
      <c r="C246" s="5" t="e">
        <f>INDEX(data[sitename],MATCH(B246,data[rank],0))</f>
        <v>#N/A</v>
      </c>
      <c r="D246" s="5" t="e">
        <f>INDEX(data[sitetype],MATCH(B246,data[rank],0))</f>
        <v>#N/A</v>
      </c>
      <c r="E246" s="5" t="e">
        <f>INDEX(data[agency_cdc],MATCH(B246,data[rank],0))</f>
        <v>#N/A</v>
      </c>
      <c r="F246" s="5" t="e">
        <f>INDEX(data[agency_usaid],MATCH(B246,data[rank],0))</f>
        <v>#N/A</v>
      </c>
      <c r="G246" s="10" t="e">
        <f>INDEX(data[psnu],MATCH(B246,data[rank],0))</f>
        <v>#N/A</v>
      </c>
      <c r="H246" s="2" t="e">
        <f>INDEX(data[snuprioritization],MATCH(B246,data[rank],0))</f>
        <v>#N/A</v>
      </c>
      <c r="I246" s="2" t="e">
        <f>INDEX(data[score],MATCH(B246,data[rank],0))</f>
        <v>#N/A</v>
      </c>
    </row>
    <row r="247" spans="1:9" x14ac:dyDescent="0.25">
      <c r="A247" s="3"/>
      <c r="B247" s="12">
        <v>244</v>
      </c>
      <c r="C247" s="5" t="e">
        <f>INDEX(data[sitename],MATCH(B247,data[rank],0))</f>
        <v>#N/A</v>
      </c>
      <c r="D247" s="5" t="e">
        <f>INDEX(data[sitetype],MATCH(B247,data[rank],0))</f>
        <v>#N/A</v>
      </c>
      <c r="E247" s="5" t="e">
        <f>INDEX(data[agency_cdc],MATCH(B247,data[rank],0))</f>
        <v>#N/A</v>
      </c>
      <c r="F247" s="5" t="e">
        <f>INDEX(data[agency_usaid],MATCH(B247,data[rank],0))</f>
        <v>#N/A</v>
      </c>
      <c r="G247" s="10" t="e">
        <f>INDEX(data[psnu],MATCH(B247,data[rank],0))</f>
        <v>#N/A</v>
      </c>
      <c r="H247" s="2" t="e">
        <f>INDEX(data[snuprioritization],MATCH(B247,data[rank],0))</f>
        <v>#N/A</v>
      </c>
      <c r="I247" s="2" t="e">
        <f>INDEX(data[score],MATCH(B247,data[rank],0))</f>
        <v>#N/A</v>
      </c>
    </row>
    <row r="248" spans="1:9" x14ac:dyDescent="0.25">
      <c r="A248" s="3"/>
      <c r="B248" s="12">
        <v>245</v>
      </c>
      <c r="C248" s="5" t="e">
        <f>INDEX(data[sitename],MATCH(B248,data[rank],0))</f>
        <v>#N/A</v>
      </c>
      <c r="D248" s="5" t="e">
        <f>INDEX(data[sitetype],MATCH(B248,data[rank],0))</f>
        <v>#N/A</v>
      </c>
      <c r="E248" s="5" t="e">
        <f>INDEX(data[agency_cdc],MATCH(B248,data[rank],0))</f>
        <v>#N/A</v>
      </c>
      <c r="F248" s="5" t="e">
        <f>INDEX(data[agency_usaid],MATCH(B248,data[rank],0))</f>
        <v>#N/A</v>
      </c>
      <c r="G248" s="10" t="e">
        <f>INDEX(data[psnu],MATCH(B248,data[rank],0))</f>
        <v>#N/A</v>
      </c>
      <c r="H248" s="2" t="e">
        <f>INDEX(data[snuprioritization],MATCH(B248,data[rank],0))</f>
        <v>#N/A</v>
      </c>
      <c r="I248" s="2" t="e">
        <f>INDEX(data[score],MATCH(B248,data[rank],0))</f>
        <v>#N/A</v>
      </c>
    </row>
    <row r="249" spans="1:9" x14ac:dyDescent="0.25">
      <c r="A249" s="3"/>
      <c r="B249" s="12">
        <v>246</v>
      </c>
      <c r="C249" s="5" t="e">
        <f>INDEX(data[sitename],MATCH(B249,data[rank],0))</f>
        <v>#N/A</v>
      </c>
      <c r="D249" s="5" t="e">
        <f>INDEX(data[sitetype],MATCH(B249,data[rank],0))</f>
        <v>#N/A</v>
      </c>
      <c r="E249" s="5" t="e">
        <f>INDEX(data[agency_cdc],MATCH(B249,data[rank],0))</f>
        <v>#N/A</v>
      </c>
      <c r="F249" s="5" t="e">
        <f>INDEX(data[agency_usaid],MATCH(B249,data[rank],0))</f>
        <v>#N/A</v>
      </c>
      <c r="G249" s="10" t="e">
        <f>INDEX(data[psnu],MATCH(B249,data[rank],0))</f>
        <v>#N/A</v>
      </c>
      <c r="H249" s="2" t="e">
        <f>INDEX(data[snuprioritization],MATCH(B249,data[rank],0))</f>
        <v>#N/A</v>
      </c>
      <c r="I249" s="2" t="e">
        <f>INDEX(data[score],MATCH(B249,data[rank],0))</f>
        <v>#N/A</v>
      </c>
    </row>
    <row r="250" spans="1:9" x14ac:dyDescent="0.25">
      <c r="A250" s="3"/>
      <c r="B250" s="12">
        <v>247</v>
      </c>
      <c r="C250" s="5" t="e">
        <f>INDEX(data[sitename],MATCH(B250,data[rank],0))</f>
        <v>#N/A</v>
      </c>
      <c r="D250" s="5" t="e">
        <f>INDEX(data[sitetype],MATCH(B250,data[rank],0))</f>
        <v>#N/A</v>
      </c>
      <c r="E250" s="5" t="e">
        <f>INDEX(data[agency_cdc],MATCH(B250,data[rank],0))</f>
        <v>#N/A</v>
      </c>
      <c r="F250" s="5" t="e">
        <f>INDEX(data[agency_usaid],MATCH(B250,data[rank],0))</f>
        <v>#N/A</v>
      </c>
      <c r="G250" s="10" t="e">
        <f>INDEX(data[psnu],MATCH(B250,data[rank],0))</f>
        <v>#N/A</v>
      </c>
      <c r="H250" s="2" t="e">
        <f>INDEX(data[snuprioritization],MATCH(B250,data[rank],0))</f>
        <v>#N/A</v>
      </c>
      <c r="I250" s="2" t="e">
        <f>INDEX(data[score],MATCH(B250,data[rank],0))</f>
        <v>#N/A</v>
      </c>
    </row>
    <row r="251" spans="1:9" x14ac:dyDescent="0.25">
      <c r="A251" s="3"/>
      <c r="B251" s="12">
        <v>248</v>
      </c>
      <c r="C251" s="5" t="e">
        <f>INDEX(data[sitename],MATCH(B251,data[rank],0))</f>
        <v>#N/A</v>
      </c>
      <c r="D251" s="5" t="e">
        <f>INDEX(data[sitetype],MATCH(B251,data[rank],0))</f>
        <v>#N/A</v>
      </c>
      <c r="E251" s="5" t="e">
        <f>INDEX(data[agency_cdc],MATCH(B251,data[rank],0))</f>
        <v>#N/A</v>
      </c>
      <c r="F251" s="5" t="e">
        <f>INDEX(data[agency_usaid],MATCH(B251,data[rank],0))</f>
        <v>#N/A</v>
      </c>
      <c r="G251" s="10" t="e">
        <f>INDEX(data[psnu],MATCH(B251,data[rank],0))</f>
        <v>#N/A</v>
      </c>
      <c r="H251" s="2" t="e">
        <f>INDEX(data[snuprioritization],MATCH(B251,data[rank],0))</f>
        <v>#N/A</v>
      </c>
      <c r="I251" s="2" t="e">
        <f>INDEX(data[score],MATCH(B251,data[rank],0))</f>
        <v>#N/A</v>
      </c>
    </row>
    <row r="252" spans="1:9" x14ac:dyDescent="0.25">
      <c r="A252" s="3"/>
      <c r="B252" s="12">
        <v>249</v>
      </c>
      <c r="C252" s="5" t="e">
        <f>INDEX(data[sitename],MATCH(B252,data[rank],0))</f>
        <v>#N/A</v>
      </c>
      <c r="D252" s="5" t="e">
        <f>INDEX(data[sitetype],MATCH(B252,data[rank],0))</f>
        <v>#N/A</v>
      </c>
      <c r="E252" s="5" t="e">
        <f>INDEX(data[agency_cdc],MATCH(B252,data[rank],0))</f>
        <v>#N/A</v>
      </c>
      <c r="F252" s="5" t="e">
        <f>INDEX(data[agency_usaid],MATCH(B252,data[rank],0))</f>
        <v>#N/A</v>
      </c>
      <c r="G252" s="10" t="e">
        <f>INDEX(data[psnu],MATCH(B252,data[rank],0))</f>
        <v>#N/A</v>
      </c>
      <c r="H252" s="2" t="e">
        <f>INDEX(data[snuprioritization],MATCH(B252,data[rank],0))</f>
        <v>#N/A</v>
      </c>
      <c r="I252" s="2" t="e">
        <f>INDEX(data[score],MATCH(B252,data[rank],0))</f>
        <v>#N/A</v>
      </c>
    </row>
    <row r="253" spans="1:9" x14ac:dyDescent="0.25">
      <c r="A253" s="3"/>
      <c r="B253" s="8">
        <v>250</v>
      </c>
      <c r="C253" s="5" t="e">
        <f>INDEX(data[sitename],MATCH(B253,data[rank],0))</f>
        <v>#N/A</v>
      </c>
      <c r="D253" s="5" t="e">
        <f>INDEX(data[sitetype],MATCH(B253,data[rank],0))</f>
        <v>#N/A</v>
      </c>
      <c r="E253" s="5" t="e">
        <f>INDEX(data[agency_cdc],MATCH(B253,data[rank],0))</f>
        <v>#N/A</v>
      </c>
      <c r="F253" s="5" t="e">
        <f>INDEX(data[agency_usaid],MATCH(B253,data[rank],0))</f>
        <v>#N/A</v>
      </c>
      <c r="G253" s="10" t="e">
        <f>INDEX(data[psnu],MATCH(B253,data[rank],0))</f>
        <v>#N/A</v>
      </c>
      <c r="H253" s="2" t="e">
        <f>INDEX(data[snuprioritization],MATCH(B253,data[rank],0))</f>
        <v>#N/A</v>
      </c>
      <c r="I253" s="2" t="e">
        <f>INDEX(data[score],MATCH(B253,data[rank],0))</f>
        <v>#N/A</v>
      </c>
    </row>
    <row r="254" spans="1:9" x14ac:dyDescent="0.25">
      <c r="A254" s="3"/>
      <c r="B254" s="12">
        <v>251</v>
      </c>
      <c r="C254" s="5" t="e">
        <f>INDEX(data[sitename],MATCH(B254,data[rank],0))</f>
        <v>#N/A</v>
      </c>
      <c r="D254" s="5" t="e">
        <f>INDEX(data[sitetype],MATCH(B254,data[rank],0))</f>
        <v>#N/A</v>
      </c>
      <c r="E254" s="5" t="e">
        <f>INDEX(data[agency_cdc],MATCH(B254,data[rank],0))</f>
        <v>#N/A</v>
      </c>
      <c r="F254" s="5" t="e">
        <f>INDEX(data[agency_usaid],MATCH(B254,data[rank],0))</f>
        <v>#N/A</v>
      </c>
      <c r="G254" s="10" t="e">
        <f>INDEX(data[psnu],MATCH(B254,data[rank],0))</f>
        <v>#N/A</v>
      </c>
      <c r="H254" s="2" t="e">
        <f>INDEX(data[snuprioritization],MATCH(B254,data[rank],0))</f>
        <v>#N/A</v>
      </c>
      <c r="I254" s="2" t="e">
        <f>INDEX(data[score],MATCH(B254,data[rank],0))</f>
        <v>#N/A</v>
      </c>
    </row>
    <row r="255" spans="1:9" x14ac:dyDescent="0.25">
      <c r="A255" s="3"/>
      <c r="B255" s="12">
        <v>252</v>
      </c>
      <c r="C255" s="5" t="e">
        <f>INDEX(data[sitename],MATCH(B255,data[rank],0))</f>
        <v>#N/A</v>
      </c>
      <c r="D255" s="5" t="e">
        <f>INDEX(data[sitetype],MATCH(B255,data[rank],0))</f>
        <v>#N/A</v>
      </c>
      <c r="E255" s="5" t="e">
        <f>INDEX(data[agency_cdc],MATCH(B255,data[rank],0))</f>
        <v>#N/A</v>
      </c>
      <c r="F255" s="5" t="e">
        <f>INDEX(data[agency_usaid],MATCH(B255,data[rank],0))</f>
        <v>#N/A</v>
      </c>
      <c r="G255" s="10" t="e">
        <f>INDEX(data[psnu],MATCH(B255,data[rank],0))</f>
        <v>#N/A</v>
      </c>
      <c r="H255" s="2" t="e">
        <f>INDEX(data[snuprioritization],MATCH(B255,data[rank],0))</f>
        <v>#N/A</v>
      </c>
      <c r="I255" s="2" t="e">
        <f>INDEX(data[score],MATCH(B255,data[rank],0))</f>
        <v>#N/A</v>
      </c>
    </row>
    <row r="256" spans="1:9" x14ac:dyDescent="0.25">
      <c r="A256" s="3"/>
      <c r="B256" s="12">
        <v>253</v>
      </c>
      <c r="C256" s="5" t="e">
        <f>INDEX(data[sitename],MATCH(B256,data[rank],0))</f>
        <v>#N/A</v>
      </c>
      <c r="D256" s="5" t="e">
        <f>INDEX(data[sitetype],MATCH(B256,data[rank],0))</f>
        <v>#N/A</v>
      </c>
      <c r="E256" s="5" t="e">
        <f>INDEX(data[agency_cdc],MATCH(B256,data[rank],0))</f>
        <v>#N/A</v>
      </c>
      <c r="F256" s="5" t="e">
        <f>INDEX(data[agency_usaid],MATCH(B256,data[rank],0))</f>
        <v>#N/A</v>
      </c>
      <c r="G256" s="10" t="e">
        <f>INDEX(data[psnu],MATCH(B256,data[rank],0))</f>
        <v>#N/A</v>
      </c>
      <c r="H256" s="2" t="e">
        <f>INDEX(data[snuprioritization],MATCH(B256,data[rank],0))</f>
        <v>#N/A</v>
      </c>
      <c r="I256" s="2" t="e">
        <f>INDEX(data[score],MATCH(B256,data[rank],0))</f>
        <v>#N/A</v>
      </c>
    </row>
    <row r="257" spans="1:9" x14ac:dyDescent="0.25">
      <c r="A257" s="3"/>
      <c r="B257" s="12">
        <v>254</v>
      </c>
      <c r="C257" s="5" t="e">
        <f>INDEX(data[sitename],MATCH(B257,data[rank],0))</f>
        <v>#N/A</v>
      </c>
      <c r="D257" s="5" t="e">
        <f>INDEX(data[sitetype],MATCH(B257,data[rank],0))</f>
        <v>#N/A</v>
      </c>
      <c r="E257" s="5" t="e">
        <f>INDEX(data[agency_cdc],MATCH(B257,data[rank],0))</f>
        <v>#N/A</v>
      </c>
      <c r="F257" s="5" t="e">
        <f>INDEX(data[agency_usaid],MATCH(B257,data[rank],0))</f>
        <v>#N/A</v>
      </c>
      <c r="G257" s="10" t="e">
        <f>INDEX(data[psnu],MATCH(B257,data[rank],0))</f>
        <v>#N/A</v>
      </c>
      <c r="H257" s="2" t="e">
        <f>INDEX(data[snuprioritization],MATCH(B257,data[rank],0))</f>
        <v>#N/A</v>
      </c>
      <c r="I257" s="2" t="e">
        <f>INDEX(data[score],MATCH(B257,data[rank],0))</f>
        <v>#N/A</v>
      </c>
    </row>
    <row r="258" spans="1:9" x14ac:dyDescent="0.25">
      <c r="A258" s="3"/>
      <c r="B258" s="12">
        <v>255</v>
      </c>
      <c r="C258" s="5" t="e">
        <f>INDEX(data[sitename],MATCH(B258,data[rank],0))</f>
        <v>#N/A</v>
      </c>
      <c r="D258" s="5" t="e">
        <f>INDEX(data[sitetype],MATCH(B258,data[rank],0))</f>
        <v>#N/A</v>
      </c>
      <c r="E258" s="5" t="e">
        <f>INDEX(data[agency_cdc],MATCH(B258,data[rank],0))</f>
        <v>#N/A</v>
      </c>
      <c r="F258" s="5" t="e">
        <f>INDEX(data[agency_usaid],MATCH(B258,data[rank],0))</f>
        <v>#N/A</v>
      </c>
      <c r="G258" s="10" t="e">
        <f>INDEX(data[psnu],MATCH(B258,data[rank],0))</f>
        <v>#N/A</v>
      </c>
      <c r="H258" s="2" t="e">
        <f>INDEX(data[snuprioritization],MATCH(B258,data[rank],0))</f>
        <v>#N/A</v>
      </c>
      <c r="I258" s="2" t="e">
        <f>INDEX(data[score],MATCH(B258,data[rank],0))</f>
        <v>#N/A</v>
      </c>
    </row>
    <row r="259" spans="1:9" x14ac:dyDescent="0.25">
      <c r="A259" s="3"/>
      <c r="B259" s="12">
        <v>256</v>
      </c>
      <c r="C259" s="5" t="e">
        <f>INDEX(data[sitename],MATCH(B259,data[rank],0))</f>
        <v>#N/A</v>
      </c>
      <c r="D259" s="5" t="e">
        <f>INDEX(data[sitetype],MATCH(B259,data[rank],0))</f>
        <v>#N/A</v>
      </c>
      <c r="E259" s="5" t="e">
        <f>INDEX(data[agency_cdc],MATCH(B259,data[rank],0))</f>
        <v>#N/A</v>
      </c>
      <c r="F259" s="5" t="e">
        <f>INDEX(data[agency_usaid],MATCH(B259,data[rank],0))</f>
        <v>#N/A</v>
      </c>
      <c r="G259" s="10" t="e">
        <f>INDEX(data[psnu],MATCH(B259,data[rank],0))</f>
        <v>#N/A</v>
      </c>
      <c r="H259" s="2" t="e">
        <f>INDEX(data[snuprioritization],MATCH(B259,data[rank],0))</f>
        <v>#N/A</v>
      </c>
      <c r="I259" s="2" t="e">
        <f>INDEX(data[score],MATCH(B259,data[rank],0))</f>
        <v>#N/A</v>
      </c>
    </row>
    <row r="260" spans="1:9" x14ac:dyDescent="0.25">
      <c r="A260" s="3"/>
      <c r="B260" s="12">
        <v>257</v>
      </c>
      <c r="C260" s="5" t="e">
        <f>INDEX(data[sitename],MATCH(B260,data[rank],0))</f>
        <v>#N/A</v>
      </c>
      <c r="D260" s="5" t="e">
        <f>INDEX(data[sitetype],MATCH(B260,data[rank],0))</f>
        <v>#N/A</v>
      </c>
      <c r="E260" s="5" t="e">
        <f>INDEX(data[agency_cdc],MATCH(B260,data[rank],0))</f>
        <v>#N/A</v>
      </c>
      <c r="F260" s="5" t="e">
        <f>INDEX(data[agency_usaid],MATCH(B260,data[rank],0))</f>
        <v>#N/A</v>
      </c>
      <c r="G260" s="10" t="e">
        <f>INDEX(data[psnu],MATCH(B260,data[rank],0))</f>
        <v>#N/A</v>
      </c>
      <c r="H260" s="2" t="e">
        <f>INDEX(data[snuprioritization],MATCH(B260,data[rank],0))</f>
        <v>#N/A</v>
      </c>
      <c r="I260" s="2" t="e">
        <f>INDEX(data[score],MATCH(B260,data[rank],0))</f>
        <v>#N/A</v>
      </c>
    </row>
    <row r="261" spans="1:9" x14ac:dyDescent="0.25">
      <c r="A261" s="3"/>
      <c r="B261" s="12">
        <v>258</v>
      </c>
      <c r="C261" s="5" t="e">
        <f>INDEX(data[sitename],MATCH(B261,data[rank],0))</f>
        <v>#N/A</v>
      </c>
      <c r="D261" s="5" t="e">
        <f>INDEX(data[sitetype],MATCH(B261,data[rank],0))</f>
        <v>#N/A</v>
      </c>
      <c r="E261" s="5" t="e">
        <f>INDEX(data[agency_cdc],MATCH(B261,data[rank],0))</f>
        <v>#N/A</v>
      </c>
      <c r="F261" s="5" t="e">
        <f>INDEX(data[agency_usaid],MATCH(B261,data[rank],0))</f>
        <v>#N/A</v>
      </c>
      <c r="G261" s="10" t="e">
        <f>INDEX(data[psnu],MATCH(B261,data[rank],0))</f>
        <v>#N/A</v>
      </c>
      <c r="H261" s="2" t="e">
        <f>INDEX(data[snuprioritization],MATCH(B261,data[rank],0))</f>
        <v>#N/A</v>
      </c>
      <c r="I261" s="2" t="e">
        <f>INDEX(data[score],MATCH(B261,data[rank],0))</f>
        <v>#N/A</v>
      </c>
    </row>
    <row r="262" spans="1:9" x14ac:dyDescent="0.25">
      <c r="A262" s="3"/>
      <c r="B262" s="12">
        <v>259</v>
      </c>
      <c r="C262" s="5" t="e">
        <f>INDEX(data[sitename],MATCH(B262,data[rank],0))</f>
        <v>#N/A</v>
      </c>
      <c r="D262" s="5" t="e">
        <f>INDEX(data[sitetype],MATCH(B262,data[rank],0))</f>
        <v>#N/A</v>
      </c>
      <c r="E262" s="5" t="e">
        <f>INDEX(data[agency_cdc],MATCH(B262,data[rank],0))</f>
        <v>#N/A</v>
      </c>
      <c r="F262" s="5" t="e">
        <f>INDEX(data[agency_usaid],MATCH(B262,data[rank],0))</f>
        <v>#N/A</v>
      </c>
      <c r="G262" s="10" t="e">
        <f>INDEX(data[psnu],MATCH(B262,data[rank],0))</f>
        <v>#N/A</v>
      </c>
      <c r="H262" s="2" t="e">
        <f>INDEX(data[snuprioritization],MATCH(B262,data[rank],0))</f>
        <v>#N/A</v>
      </c>
      <c r="I262" s="2" t="e">
        <f>INDEX(data[score],MATCH(B262,data[rank],0))</f>
        <v>#N/A</v>
      </c>
    </row>
    <row r="263" spans="1:9" x14ac:dyDescent="0.25">
      <c r="A263" s="3"/>
      <c r="B263" s="8">
        <v>260</v>
      </c>
      <c r="C263" s="5" t="e">
        <f>INDEX(data[sitename],MATCH(B263,data[rank],0))</f>
        <v>#N/A</v>
      </c>
      <c r="D263" s="5" t="e">
        <f>INDEX(data[sitetype],MATCH(B263,data[rank],0))</f>
        <v>#N/A</v>
      </c>
      <c r="E263" s="5" t="e">
        <f>INDEX(data[agency_cdc],MATCH(B263,data[rank],0))</f>
        <v>#N/A</v>
      </c>
      <c r="F263" s="5" t="e">
        <f>INDEX(data[agency_usaid],MATCH(B263,data[rank],0))</f>
        <v>#N/A</v>
      </c>
      <c r="G263" s="10" t="e">
        <f>INDEX(data[psnu],MATCH(B263,data[rank],0))</f>
        <v>#N/A</v>
      </c>
      <c r="H263" s="2" t="e">
        <f>INDEX(data[snuprioritization],MATCH(B263,data[rank],0))</f>
        <v>#N/A</v>
      </c>
      <c r="I263" s="2" t="e">
        <f>INDEX(data[score],MATCH(B263,data[rank],0))</f>
        <v>#N/A</v>
      </c>
    </row>
    <row r="264" spans="1:9" x14ac:dyDescent="0.25">
      <c r="A264" s="3"/>
      <c r="B264" s="12">
        <v>261</v>
      </c>
      <c r="C264" s="5" t="e">
        <f>INDEX(data[sitename],MATCH(B264,data[rank],0))</f>
        <v>#N/A</v>
      </c>
      <c r="D264" s="5" t="e">
        <f>INDEX(data[sitetype],MATCH(B264,data[rank],0))</f>
        <v>#N/A</v>
      </c>
      <c r="E264" s="5" t="e">
        <f>INDEX(data[agency_cdc],MATCH(B264,data[rank],0))</f>
        <v>#N/A</v>
      </c>
      <c r="F264" s="5" t="e">
        <f>INDEX(data[agency_usaid],MATCH(B264,data[rank],0))</f>
        <v>#N/A</v>
      </c>
      <c r="G264" s="10" t="e">
        <f>INDEX(data[psnu],MATCH(B264,data[rank],0))</f>
        <v>#N/A</v>
      </c>
      <c r="H264" s="2" t="e">
        <f>INDEX(data[snuprioritization],MATCH(B264,data[rank],0))</f>
        <v>#N/A</v>
      </c>
      <c r="I264" s="2" t="e">
        <f>INDEX(data[score],MATCH(B264,data[rank],0))</f>
        <v>#N/A</v>
      </c>
    </row>
    <row r="265" spans="1:9" x14ac:dyDescent="0.25">
      <c r="A265" s="3"/>
      <c r="B265" s="12">
        <v>262</v>
      </c>
      <c r="C265" s="5" t="e">
        <f>INDEX(data[sitename],MATCH(B265,data[rank],0))</f>
        <v>#N/A</v>
      </c>
      <c r="D265" s="5" t="e">
        <f>INDEX(data[sitetype],MATCH(B265,data[rank],0))</f>
        <v>#N/A</v>
      </c>
      <c r="E265" s="5" t="e">
        <f>INDEX(data[agency_cdc],MATCH(B265,data[rank],0))</f>
        <v>#N/A</v>
      </c>
      <c r="F265" s="5" t="e">
        <f>INDEX(data[agency_usaid],MATCH(B265,data[rank],0))</f>
        <v>#N/A</v>
      </c>
      <c r="G265" s="10" t="e">
        <f>INDEX(data[psnu],MATCH(B265,data[rank],0))</f>
        <v>#N/A</v>
      </c>
      <c r="H265" s="2" t="e">
        <f>INDEX(data[snuprioritization],MATCH(B265,data[rank],0))</f>
        <v>#N/A</v>
      </c>
      <c r="I265" s="2" t="e">
        <f>INDEX(data[score],MATCH(B265,data[rank],0))</f>
        <v>#N/A</v>
      </c>
    </row>
    <row r="266" spans="1:9" x14ac:dyDescent="0.25">
      <c r="A266" s="3"/>
      <c r="B266" s="12">
        <v>263</v>
      </c>
      <c r="C266" s="5" t="e">
        <f>INDEX(data[sitename],MATCH(B266,data[rank],0))</f>
        <v>#N/A</v>
      </c>
      <c r="D266" s="5" t="e">
        <f>INDEX(data[sitetype],MATCH(B266,data[rank],0))</f>
        <v>#N/A</v>
      </c>
      <c r="E266" s="5" t="e">
        <f>INDEX(data[agency_cdc],MATCH(B266,data[rank],0))</f>
        <v>#N/A</v>
      </c>
      <c r="F266" s="5" t="e">
        <f>INDEX(data[agency_usaid],MATCH(B266,data[rank],0))</f>
        <v>#N/A</v>
      </c>
      <c r="G266" s="10" t="e">
        <f>INDEX(data[psnu],MATCH(B266,data[rank],0))</f>
        <v>#N/A</v>
      </c>
      <c r="H266" s="2" t="e">
        <f>INDEX(data[snuprioritization],MATCH(B266,data[rank],0))</f>
        <v>#N/A</v>
      </c>
      <c r="I266" s="2" t="e">
        <f>INDEX(data[score],MATCH(B266,data[rank],0))</f>
        <v>#N/A</v>
      </c>
    </row>
    <row r="267" spans="1:9" x14ac:dyDescent="0.25">
      <c r="A267" s="3"/>
      <c r="B267" s="12">
        <v>264</v>
      </c>
      <c r="C267" s="5" t="e">
        <f>INDEX(data[sitename],MATCH(B267,data[rank],0))</f>
        <v>#N/A</v>
      </c>
      <c r="D267" s="5" t="e">
        <f>INDEX(data[sitetype],MATCH(B267,data[rank],0))</f>
        <v>#N/A</v>
      </c>
      <c r="E267" s="5" t="e">
        <f>INDEX(data[agency_cdc],MATCH(B267,data[rank],0))</f>
        <v>#N/A</v>
      </c>
      <c r="F267" s="5" t="e">
        <f>INDEX(data[agency_usaid],MATCH(B267,data[rank],0))</f>
        <v>#N/A</v>
      </c>
      <c r="G267" s="10" t="e">
        <f>INDEX(data[psnu],MATCH(B267,data[rank],0))</f>
        <v>#N/A</v>
      </c>
      <c r="H267" s="2" t="e">
        <f>INDEX(data[snuprioritization],MATCH(B267,data[rank],0))</f>
        <v>#N/A</v>
      </c>
      <c r="I267" s="2" t="e">
        <f>INDEX(data[score],MATCH(B267,data[rank],0))</f>
        <v>#N/A</v>
      </c>
    </row>
    <row r="268" spans="1:9" x14ac:dyDescent="0.25">
      <c r="A268" s="3"/>
      <c r="B268" s="12">
        <v>265</v>
      </c>
      <c r="C268" s="5" t="e">
        <f>INDEX(data[sitename],MATCH(B268,data[rank],0))</f>
        <v>#N/A</v>
      </c>
      <c r="D268" s="5" t="e">
        <f>INDEX(data[sitetype],MATCH(B268,data[rank],0))</f>
        <v>#N/A</v>
      </c>
      <c r="E268" s="5" t="e">
        <f>INDEX(data[agency_cdc],MATCH(B268,data[rank],0))</f>
        <v>#N/A</v>
      </c>
      <c r="F268" s="5" t="e">
        <f>INDEX(data[agency_usaid],MATCH(B268,data[rank],0))</f>
        <v>#N/A</v>
      </c>
      <c r="G268" s="10" t="e">
        <f>INDEX(data[psnu],MATCH(B268,data[rank],0))</f>
        <v>#N/A</v>
      </c>
      <c r="H268" s="2" t="e">
        <f>INDEX(data[snuprioritization],MATCH(B268,data[rank],0))</f>
        <v>#N/A</v>
      </c>
      <c r="I268" s="2" t="e">
        <f>INDEX(data[score],MATCH(B268,data[rank],0))</f>
        <v>#N/A</v>
      </c>
    </row>
    <row r="269" spans="1:9" x14ac:dyDescent="0.25">
      <c r="A269" s="3"/>
      <c r="B269" s="12">
        <v>266</v>
      </c>
      <c r="C269" s="5" t="e">
        <f>INDEX(data[sitename],MATCH(B269,data[rank],0))</f>
        <v>#N/A</v>
      </c>
      <c r="D269" s="5" t="e">
        <f>INDEX(data[sitetype],MATCH(B269,data[rank],0))</f>
        <v>#N/A</v>
      </c>
      <c r="E269" s="5" t="e">
        <f>INDEX(data[agency_cdc],MATCH(B269,data[rank],0))</f>
        <v>#N/A</v>
      </c>
      <c r="F269" s="5" t="e">
        <f>INDEX(data[agency_usaid],MATCH(B269,data[rank],0))</f>
        <v>#N/A</v>
      </c>
      <c r="G269" s="10" t="e">
        <f>INDEX(data[psnu],MATCH(B269,data[rank],0))</f>
        <v>#N/A</v>
      </c>
      <c r="H269" s="2" t="e">
        <f>INDEX(data[snuprioritization],MATCH(B269,data[rank],0))</f>
        <v>#N/A</v>
      </c>
      <c r="I269" s="2" t="e">
        <f>INDEX(data[score],MATCH(B269,data[rank],0))</f>
        <v>#N/A</v>
      </c>
    </row>
    <row r="270" spans="1:9" x14ac:dyDescent="0.25">
      <c r="A270" s="3"/>
      <c r="B270" s="12">
        <v>267</v>
      </c>
      <c r="C270" s="5" t="e">
        <f>INDEX(data[sitename],MATCH(B270,data[rank],0))</f>
        <v>#N/A</v>
      </c>
      <c r="D270" s="5" t="e">
        <f>INDEX(data[sitetype],MATCH(B270,data[rank],0))</f>
        <v>#N/A</v>
      </c>
      <c r="E270" s="5" t="e">
        <f>INDEX(data[agency_cdc],MATCH(B270,data[rank],0))</f>
        <v>#N/A</v>
      </c>
      <c r="F270" s="5" t="e">
        <f>INDEX(data[agency_usaid],MATCH(B270,data[rank],0))</f>
        <v>#N/A</v>
      </c>
      <c r="G270" s="10" t="e">
        <f>INDEX(data[psnu],MATCH(B270,data[rank],0))</f>
        <v>#N/A</v>
      </c>
      <c r="H270" s="2" t="e">
        <f>INDEX(data[snuprioritization],MATCH(B270,data[rank],0))</f>
        <v>#N/A</v>
      </c>
      <c r="I270" s="2" t="e">
        <f>INDEX(data[score],MATCH(B270,data[rank],0))</f>
        <v>#N/A</v>
      </c>
    </row>
    <row r="271" spans="1:9" x14ac:dyDescent="0.25">
      <c r="A271" s="3"/>
      <c r="B271" s="12">
        <v>268</v>
      </c>
      <c r="C271" s="5" t="e">
        <f>INDEX(data[sitename],MATCH(B271,data[rank],0))</f>
        <v>#N/A</v>
      </c>
      <c r="D271" s="5" t="e">
        <f>INDEX(data[sitetype],MATCH(B271,data[rank],0))</f>
        <v>#N/A</v>
      </c>
      <c r="E271" s="5" t="e">
        <f>INDEX(data[agency_cdc],MATCH(B271,data[rank],0))</f>
        <v>#N/A</v>
      </c>
      <c r="F271" s="5" t="e">
        <f>INDEX(data[agency_usaid],MATCH(B271,data[rank],0))</f>
        <v>#N/A</v>
      </c>
      <c r="G271" s="10" t="e">
        <f>INDEX(data[psnu],MATCH(B271,data[rank],0))</f>
        <v>#N/A</v>
      </c>
      <c r="H271" s="2" t="e">
        <f>INDEX(data[snuprioritization],MATCH(B271,data[rank],0))</f>
        <v>#N/A</v>
      </c>
      <c r="I271" s="2" t="e">
        <f>INDEX(data[score],MATCH(B271,data[rank],0))</f>
        <v>#N/A</v>
      </c>
    </row>
    <row r="272" spans="1:9" x14ac:dyDescent="0.25">
      <c r="A272" s="3"/>
      <c r="B272" s="12">
        <v>269</v>
      </c>
      <c r="C272" s="5" t="e">
        <f>INDEX(data[sitename],MATCH(B272,data[rank],0))</f>
        <v>#N/A</v>
      </c>
      <c r="D272" s="5" t="e">
        <f>INDEX(data[sitetype],MATCH(B272,data[rank],0))</f>
        <v>#N/A</v>
      </c>
      <c r="E272" s="5" t="e">
        <f>INDEX(data[agency_cdc],MATCH(B272,data[rank],0))</f>
        <v>#N/A</v>
      </c>
      <c r="F272" s="5" t="e">
        <f>INDEX(data[agency_usaid],MATCH(B272,data[rank],0))</f>
        <v>#N/A</v>
      </c>
      <c r="G272" s="10" t="e">
        <f>INDEX(data[psnu],MATCH(B272,data[rank],0))</f>
        <v>#N/A</v>
      </c>
      <c r="H272" s="2" t="e">
        <f>INDEX(data[snuprioritization],MATCH(B272,data[rank],0))</f>
        <v>#N/A</v>
      </c>
      <c r="I272" s="2" t="e">
        <f>INDEX(data[score],MATCH(B272,data[rank],0))</f>
        <v>#N/A</v>
      </c>
    </row>
    <row r="273" spans="1:9" x14ac:dyDescent="0.25">
      <c r="A273" s="3"/>
      <c r="B273" s="8">
        <v>270</v>
      </c>
      <c r="C273" s="5" t="e">
        <f>INDEX(data[sitename],MATCH(B273,data[rank],0))</f>
        <v>#N/A</v>
      </c>
      <c r="D273" s="5" t="e">
        <f>INDEX(data[sitetype],MATCH(B273,data[rank],0))</f>
        <v>#N/A</v>
      </c>
      <c r="E273" s="5" t="e">
        <f>INDEX(data[agency_cdc],MATCH(B273,data[rank],0))</f>
        <v>#N/A</v>
      </c>
      <c r="F273" s="5" t="e">
        <f>INDEX(data[agency_usaid],MATCH(B273,data[rank],0))</f>
        <v>#N/A</v>
      </c>
      <c r="G273" s="10" t="e">
        <f>INDEX(data[psnu],MATCH(B273,data[rank],0))</f>
        <v>#N/A</v>
      </c>
      <c r="H273" s="2" t="e">
        <f>INDEX(data[snuprioritization],MATCH(B273,data[rank],0))</f>
        <v>#N/A</v>
      </c>
      <c r="I273" s="2" t="e">
        <f>INDEX(data[score],MATCH(B273,data[rank],0))</f>
        <v>#N/A</v>
      </c>
    </row>
    <row r="274" spans="1:9" x14ac:dyDescent="0.25">
      <c r="A274" s="3"/>
      <c r="B274" s="12">
        <v>271</v>
      </c>
      <c r="C274" s="5" t="e">
        <f>INDEX(data[sitename],MATCH(B274,data[rank],0))</f>
        <v>#N/A</v>
      </c>
      <c r="D274" s="5" t="e">
        <f>INDEX(data[sitetype],MATCH(B274,data[rank],0))</f>
        <v>#N/A</v>
      </c>
      <c r="E274" s="5" t="e">
        <f>INDEX(data[agency_cdc],MATCH(B274,data[rank],0))</f>
        <v>#N/A</v>
      </c>
      <c r="F274" s="5" t="e">
        <f>INDEX(data[agency_usaid],MATCH(B274,data[rank],0))</f>
        <v>#N/A</v>
      </c>
      <c r="G274" s="10" t="e">
        <f>INDEX(data[psnu],MATCH(B274,data[rank],0))</f>
        <v>#N/A</v>
      </c>
      <c r="H274" s="2" t="e">
        <f>INDEX(data[snuprioritization],MATCH(B274,data[rank],0))</f>
        <v>#N/A</v>
      </c>
      <c r="I274" s="2" t="e">
        <f>INDEX(data[score],MATCH(B274,data[rank],0))</f>
        <v>#N/A</v>
      </c>
    </row>
    <row r="275" spans="1:9" x14ac:dyDescent="0.25">
      <c r="A275" s="3"/>
      <c r="B275" s="12">
        <v>272</v>
      </c>
      <c r="C275" s="5" t="e">
        <f>INDEX(data[sitename],MATCH(B275,data[rank],0))</f>
        <v>#N/A</v>
      </c>
      <c r="D275" s="5" t="e">
        <f>INDEX(data[sitetype],MATCH(B275,data[rank],0))</f>
        <v>#N/A</v>
      </c>
      <c r="E275" s="5" t="e">
        <f>INDEX(data[agency_cdc],MATCH(B275,data[rank],0))</f>
        <v>#N/A</v>
      </c>
      <c r="F275" s="5" t="e">
        <f>INDEX(data[agency_usaid],MATCH(B275,data[rank],0))</f>
        <v>#N/A</v>
      </c>
      <c r="G275" s="10" t="e">
        <f>INDEX(data[psnu],MATCH(B275,data[rank],0))</f>
        <v>#N/A</v>
      </c>
      <c r="H275" s="2" t="e">
        <f>INDEX(data[snuprioritization],MATCH(B275,data[rank],0))</f>
        <v>#N/A</v>
      </c>
      <c r="I275" s="2" t="e">
        <f>INDEX(data[score],MATCH(B275,data[rank],0))</f>
        <v>#N/A</v>
      </c>
    </row>
    <row r="276" spans="1:9" x14ac:dyDescent="0.25">
      <c r="A276" s="3"/>
      <c r="B276" s="12">
        <v>273</v>
      </c>
      <c r="C276" s="5" t="e">
        <f>INDEX(data[sitename],MATCH(B276,data[rank],0))</f>
        <v>#N/A</v>
      </c>
      <c r="D276" s="5" t="e">
        <f>INDEX(data[sitetype],MATCH(B276,data[rank],0))</f>
        <v>#N/A</v>
      </c>
      <c r="E276" s="5" t="e">
        <f>INDEX(data[agency_cdc],MATCH(B276,data[rank],0))</f>
        <v>#N/A</v>
      </c>
      <c r="F276" s="5" t="e">
        <f>INDEX(data[agency_usaid],MATCH(B276,data[rank],0))</f>
        <v>#N/A</v>
      </c>
      <c r="G276" s="10" t="e">
        <f>INDEX(data[psnu],MATCH(B276,data[rank],0))</f>
        <v>#N/A</v>
      </c>
      <c r="H276" s="2" t="e">
        <f>INDEX(data[snuprioritization],MATCH(B276,data[rank],0))</f>
        <v>#N/A</v>
      </c>
      <c r="I276" s="2" t="e">
        <f>INDEX(data[score],MATCH(B276,data[rank],0))</f>
        <v>#N/A</v>
      </c>
    </row>
    <row r="277" spans="1:9" x14ac:dyDescent="0.25">
      <c r="A277" s="3"/>
      <c r="B277" s="12">
        <v>274</v>
      </c>
      <c r="C277" s="5" t="e">
        <f>INDEX(data[sitename],MATCH(B277,data[rank],0))</f>
        <v>#N/A</v>
      </c>
      <c r="D277" s="5" t="e">
        <f>INDEX(data[sitetype],MATCH(B277,data[rank],0))</f>
        <v>#N/A</v>
      </c>
      <c r="E277" s="5" t="e">
        <f>INDEX(data[agency_cdc],MATCH(B277,data[rank],0))</f>
        <v>#N/A</v>
      </c>
      <c r="F277" s="5" t="e">
        <f>INDEX(data[agency_usaid],MATCH(B277,data[rank],0))</f>
        <v>#N/A</v>
      </c>
      <c r="G277" s="10" t="e">
        <f>INDEX(data[psnu],MATCH(B277,data[rank],0))</f>
        <v>#N/A</v>
      </c>
      <c r="H277" s="2" t="e">
        <f>INDEX(data[snuprioritization],MATCH(B277,data[rank],0))</f>
        <v>#N/A</v>
      </c>
      <c r="I277" s="2" t="e">
        <f>INDEX(data[score],MATCH(B277,data[rank],0))</f>
        <v>#N/A</v>
      </c>
    </row>
    <row r="278" spans="1:9" x14ac:dyDescent="0.25">
      <c r="A278" s="3"/>
      <c r="B278" s="12">
        <v>275</v>
      </c>
      <c r="C278" s="5" t="e">
        <f>INDEX(data[sitename],MATCH(B278,data[rank],0))</f>
        <v>#N/A</v>
      </c>
      <c r="D278" s="5" t="e">
        <f>INDEX(data[sitetype],MATCH(B278,data[rank],0))</f>
        <v>#N/A</v>
      </c>
      <c r="E278" s="5" t="e">
        <f>INDEX(data[agency_cdc],MATCH(B278,data[rank],0))</f>
        <v>#N/A</v>
      </c>
      <c r="F278" s="5" t="e">
        <f>INDEX(data[agency_usaid],MATCH(B278,data[rank],0))</f>
        <v>#N/A</v>
      </c>
      <c r="G278" s="10" t="e">
        <f>INDEX(data[psnu],MATCH(B278,data[rank],0))</f>
        <v>#N/A</v>
      </c>
      <c r="H278" s="2" t="e">
        <f>INDEX(data[snuprioritization],MATCH(B278,data[rank],0))</f>
        <v>#N/A</v>
      </c>
      <c r="I278" s="2" t="e">
        <f>INDEX(data[score],MATCH(B278,data[rank],0))</f>
        <v>#N/A</v>
      </c>
    </row>
    <row r="279" spans="1:9" x14ac:dyDescent="0.25">
      <c r="A279" s="3"/>
      <c r="B279" s="12">
        <v>276</v>
      </c>
      <c r="C279" s="5" t="e">
        <f>INDEX(data[sitename],MATCH(B279,data[rank],0))</f>
        <v>#N/A</v>
      </c>
      <c r="D279" s="5" t="e">
        <f>INDEX(data[sitetype],MATCH(B279,data[rank],0))</f>
        <v>#N/A</v>
      </c>
      <c r="E279" s="5" t="e">
        <f>INDEX(data[agency_cdc],MATCH(B279,data[rank],0))</f>
        <v>#N/A</v>
      </c>
      <c r="F279" s="5" t="e">
        <f>INDEX(data[agency_usaid],MATCH(B279,data[rank],0))</f>
        <v>#N/A</v>
      </c>
      <c r="G279" s="10" t="e">
        <f>INDEX(data[psnu],MATCH(B279,data[rank],0))</f>
        <v>#N/A</v>
      </c>
      <c r="H279" s="2" t="e">
        <f>INDEX(data[snuprioritization],MATCH(B279,data[rank],0))</f>
        <v>#N/A</v>
      </c>
      <c r="I279" s="2" t="e">
        <f>INDEX(data[score],MATCH(B279,data[rank],0))</f>
        <v>#N/A</v>
      </c>
    </row>
    <row r="280" spans="1:9" x14ac:dyDescent="0.25">
      <c r="A280" s="3"/>
      <c r="B280" s="12">
        <v>277</v>
      </c>
      <c r="C280" s="5" t="e">
        <f>INDEX(data[sitename],MATCH(B280,data[rank],0))</f>
        <v>#N/A</v>
      </c>
      <c r="D280" s="5" t="e">
        <f>INDEX(data[sitetype],MATCH(B280,data[rank],0))</f>
        <v>#N/A</v>
      </c>
      <c r="E280" s="5" t="e">
        <f>INDEX(data[agency_cdc],MATCH(B280,data[rank],0))</f>
        <v>#N/A</v>
      </c>
      <c r="F280" s="5" t="e">
        <f>INDEX(data[agency_usaid],MATCH(B280,data[rank],0))</f>
        <v>#N/A</v>
      </c>
      <c r="G280" s="10" t="e">
        <f>INDEX(data[psnu],MATCH(B280,data[rank],0))</f>
        <v>#N/A</v>
      </c>
      <c r="H280" s="2" t="e">
        <f>INDEX(data[snuprioritization],MATCH(B280,data[rank],0))</f>
        <v>#N/A</v>
      </c>
      <c r="I280" s="2" t="e">
        <f>INDEX(data[score],MATCH(B280,data[rank],0))</f>
        <v>#N/A</v>
      </c>
    </row>
    <row r="281" spans="1:9" x14ac:dyDescent="0.25">
      <c r="A281" s="3"/>
      <c r="B281" s="12">
        <v>278</v>
      </c>
      <c r="C281" s="5" t="e">
        <f>INDEX(data[sitename],MATCH(B281,data[rank],0))</f>
        <v>#N/A</v>
      </c>
      <c r="D281" s="5" t="e">
        <f>INDEX(data[sitetype],MATCH(B281,data[rank],0))</f>
        <v>#N/A</v>
      </c>
      <c r="E281" s="5" t="e">
        <f>INDEX(data[agency_cdc],MATCH(B281,data[rank],0))</f>
        <v>#N/A</v>
      </c>
      <c r="F281" s="5" t="e">
        <f>INDEX(data[agency_usaid],MATCH(B281,data[rank],0))</f>
        <v>#N/A</v>
      </c>
      <c r="G281" s="10" t="e">
        <f>INDEX(data[psnu],MATCH(B281,data[rank],0))</f>
        <v>#N/A</v>
      </c>
      <c r="H281" s="2" t="e">
        <f>INDEX(data[snuprioritization],MATCH(B281,data[rank],0))</f>
        <v>#N/A</v>
      </c>
      <c r="I281" s="2" t="e">
        <f>INDEX(data[score],MATCH(B281,data[rank],0))</f>
        <v>#N/A</v>
      </c>
    </row>
    <row r="282" spans="1:9" x14ac:dyDescent="0.25">
      <c r="A282" s="3"/>
      <c r="B282" s="12">
        <v>279</v>
      </c>
      <c r="C282" s="5" t="e">
        <f>INDEX(data[sitename],MATCH(B282,data[rank],0))</f>
        <v>#N/A</v>
      </c>
      <c r="D282" s="5" t="e">
        <f>INDEX(data[sitetype],MATCH(B282,data[rank],0))</f>
        <v>#N/A</v>
      </c>
      <c r="E282" s="5" t="e">
        <f>INDEX(data[agency_cdc],MATCH(B282,data[rank],0))</f>
        <v>#N/A</v>
      </c>
      <c r="F282" s="5" t="e">
        <f>INDEX(data[agency_usaid],MATCH(B282,data[rank],0))</f>
        <v>#N/A</v>
      </c>
      <c r="G282" s="10" t="e">
        <f>INDEX(data[psnu],MATCH(B282,data[rank],0))</f>
        <v>#N/A</v>
      </c>
      <c r="H282" s="2" t="e">
        <f>INDEX(data[snuprioritization],MATCH(B282,data[rank],0))</f>
        <v>#N/A</v>
      </c>
      <c r="I282" s="2" t="e">
        <f>INDEX(data[score],MATCH(B282,data[rank],0))</f>
        <v>#N/A</v>
      </c>
    </row>
    <row r="283" spans="1:9" x14ac:dyDescent="0.25">
      <c r="A283" s="3"/>
      <c r="B283" s="8">
        <v>280</v>
      </c>
      <c r="C283" s="5" t="e">
        <f>INDEX(data[sitename],MATCH(B283,data[rank],0))</f>
        <v>#N/A</v>
      </c>
      <c r="D283" s="5" t="e">
        <f>INDEX(data[sitetype],MATCH(B283,data[rank],0))</f>
        <v>#N/A</v>
      </c>
      <c r="E283" s="5" t="e">
        <f>INDEX(data[agency_cdc],MATCH(B283,data[rank],0))</f>
        <v>#N/A</v>
      </c>
      <c r="F283" s="5" t="e">
        <f>INDEX(data[agency_usaid],MATCH(B283,data[rank],0))</f>
        <v>#N/A</v>
      </c>
      <c r="G283" s="10" t="e">
        <f>INDEX(data[psnu],MATCH(B283,data[rank],0))</f>
        <v>#N/A</v>
      </c>
      <c r="H283" s="2" t="e">
        <f>INDEX(data[snuprioritization],MATCH(B283,data[rank],0))</f>
        <v>#N/A</v>
      </c>
      <c r="I283" s="2" t="e">
        <f>INDEX(data[score],MATCH(B283,data[rank],0))</f>
        <v>#N/A</v>
      </c>
    </row>
    <row r="284" spans="1:9" x14ac:dyDescent="0.25">
      <c r="A284" s="3"/>
      <c r="B284" s="12">
        <v>281</v>
      </c>
      <c r="C284" s="5" t="e">
        <f>INDEX(data[sitename],MATCH(B284,data[rank],0))</f>
        <v>#N/A</v>
      </c>
      <c r="D284" s="5" t="e">
        <f>INDEX(data[sitetype],MATCH(B284,data[rank],0))</f>
        <v>#N/A</v>
      </c>
      <c r="E284" s="5" t="e">
        <f>INDEX(data[agency_cdc],MATCH(B284,data[rank],0))</f>
        <v>#N/A</v>
      </c>
      <c r="F284" s="5" t="e">
        <f>INDEX(data[agency_usaid],MATCH(B284,data[rank],0))</f>
        <v>#N/A</v>
      </c>
      <c r="G284" s="10" t="e">
        <f>INDEX(data[psnu],MATCH(B284,data[rank],0))</f>
        <v>#N/A</v>
      </c>
      <c r="H284" s="2" t="e">
        <f>INDEX(data[snuprioritization],MATCH(B284,data[rank],0))</f>
        <v>#N/A</v>
      </c>
      <c r="I284" s="2" t="e">
        <f>INDEX(data[score],MATCH(B284,data[rank],0))</f>
        <v>#N/A</v>
      </c>
    </row>
    <row r="285" spans="1:9" x14ac:dyDescent="0.25">
      <c r="A285" s="3"/>
      <c r="B285" s="12">
        <v>282</v>
      </c>
      <c r="C285" s="5" t="e">
        <f>INDEX(data[sitename],MATCH(B285,data[rank],0))</f>
        <v>#N/A</v>
      </c>
      <c r="D285" s="5" t="e">
        <f>INDEX(data[sitetype],MATCH(B285,data[rank],0))</f>
        <v>#N/A</v>
      </c>
      <c r="E285" s="5" t="e">
        <f>INDEX(data[agency_cdc],MATCH(B285,data[rank],0))</f>
        <v>#N/A</v>
      </c>
      <c r="F285" s="5" t="e">
        <f>INDEX(data[agency_usaid],MATCH(B285,data[rank],0))</f>
        <v>#N/A</v>
      </c>
      <c r="G285" s="10" t="e">
        <f>INDEX(data[psnu],MATCH(B285,data[rank],0))</f>
        <v>#N/A</v>
      </c>
      <c r="H285" s="2" t="e">
        <f>INDEX(data[snuprioritization],MATCH(B285,data[rank],0))</f>
        <v>#N/A</v>
      </c>
      <c r="I285" s="2" t="e">
        <f>INDEX(data[score],MATCH(B285,data[rank],0))</f>
        <v>#N/A</v>
      </c>
    </row>
    <row r="286" spans="1:9" x14ac:dyDescent="0.25">
      <c r="A286" s="3"/>
      <c r="B286" s="12">
        <v>283</v>
      </c>
      <c r="C286" s="5" t="e">
        <f>INDEX(data[sitename],MATCH(B286,data[rank],0))</f>
        <v>#N/A</v>
      </c>
      <c r="D286" s="5" t="e">
        <f>INDEX(data[sitetype],MATCH(B286,data[rank],0))</f>
        <v>#N/A</v>
      </c>
      <c r="E286" s="5" t="e">
        <f>INDEX(data[agency_cdc],MATCH(B286,data[rank],0))</f>
        <v>#N/A</v>
      </c>
      <c r="F286" s="5" t="e">
        <f>INDEX(data[agency_usaid],MATCH(B286,data[rank],0))</f>
        <v>#N/A</v>
      </c>
      <c r="G286" s="10" t="e">
        <f>INDEX(data[psnu],MATCH(B286,data[rank],0))</f>
        <v>#N/A</v>
      </c>
      <c r="H286" s="2" t="e">
        <f>INDEX(data[snuprioritization],MATCH(B286,data[rank],0))</f>
        <v>#N/A</v>
      </c>
      <c r="I286" s="2" t="e">
        <f>INDEX(data[score],MATCH(B286,data[rank],0))</f>
        <v>#N/A</v>
      </c>
    </row>
    <row r="287" spans="1:9" x14ac:dyDescent="0.25">
      <c r="A287" s="3"/>
      <c r="B287" s="12">
        <v>284</v>
      </c>
      <c r="C287" s="5" t="e">
        <f>INDEX(data[sitename],MATCH(B287,data[rank],0))</f>
        <v>#N/A</v>
      </c>
      <c r="D287" s="5" t="e">
        <f>INDEX(data[sitetype],MATCH(B287,data[rank],0))</f>
        <v>#N/A</v>
      </c>
      <c r="E287" s="5" t="e">
        <f>INDEX(data[agency_cdc],MATCH(B287,data[rank],0))</f>
        <v>#N/A</v>
      </c>
      <c r="F287" s="5" t="e">
        <f>INDEX(data[agency_usaid],MATCH(B287,data[rank],0))</f>
        <v>#N/A</v>
      </c>
      <c r="G287" s="10" t="e">
        <f>INDEX(data[psnu],MATCH(B287,data[rank],0))</f>
        <v>#N/A</v>
      </c>
      <c r="H287" s="2" t="e">
        <f>INDEX(data[snuprioritization],MATCH(B287,data[rank],0))</f>
        <v>#N/A</v>
      </c>
      <c r="I287" s="2" t="e">
        <f>INDEX(data[score],MATCH(B287,data[rank],0))</f>
        <v>#N/A</v>
      </c>
    </row>
    <row r="288" spans="1:9" x14ac:dyDescent="0.25">
      <c r="A288" s="3"/>
      <c r="B288" s="12">
        <v>285</v>
      </c>
      <c r="C288" s="5" t="e">
        <f>INDEX(data[sitename],MATCH(B288,data[rank],0))</f>
        <v>#N/A</v>
      </c>
      <c r="D288" s="5" t="e">
        <f>INDEX(data[sitetype],MATCH(B288,data[rank],0))</f>
        <v>#N/A</v>
      </c>
      <c r="E288" s="5" t="e">
        <f>INDEX(data[agency_cdc],MATCH(B288,data[rank],0))</f>
        <v>#N/A</v>
      </c>
      <c r="F288" s="5" t="e">
        <f>INDEX(data[agency_usaid],MATCH(B288,data[rank],0))</f>
        <v>#N/A</v>
      </c>
      <c r="G288" s="10" t="e">
        <f>INDEX(data[psnu],MATCH(B288,data[rank],0))</f>
        <v>#N/A</v>
      </c>
      <c r="H288" s="2" t="e">
        <f>INDEX(data[snuprioritization],MATCH(B288,data[rank],0))</f>
        <v>#N/A</v>
      </c>
      <c r="I288" s="2" t="e">
        <f>INDEX(data[score],MATCH(B288,data[rank],0))</f>
        <v>#N/A</v>
      </c>
    </row>
    <row r="289" spans="1:9" x14ac:dyDescent="0.25">
      <c r="A289" s="3"/>
      <c r="B289" s="12">
        <v>286</v>
      </c>
      <c r="C289" s="5" t="e">
        <f>INDEX(data[sitename],MATCH(B289,data[rank],0))</f>
        <v>#N/A</v>
      </c>
      <c r="D289" s="5" t="e">
        <f>INDEX(data[sitetype],MATCH(B289,data[rank],0))</f>
        <v>#N/A</v>
      </c>
      <c r="E289" s="5" t="e">
        <f>INDEX(data[agency_cdc],MATCH(B289,data[rank],0))</f>
        <v>#N/A</v>
      </c>
      <c r="F289" s="5" t="e">
        <f>INDEX(data[agency_usaid],MATCH(B289,data[rank],0))</f>
        <v>#N/A</v>
      </c>
      <c r="G289" s="10" t="e">
        <f>INDEX(data[psnu],MATCH(B289,data[rank],0))</f>
        <v>#N/A</v>
      </c>
      <c r="H289" s="2" t="e">
        <f>INDEX(data[snuprioritization],MATCH(B289,data[rank],0))</f>
        <v>#N/A</v>
      </c>
      <c r="I289" s="2" t="e">
        <f>INDEX(data[score],MATCH(B289,data[rank],0))</f>
        <v>#N/A</v>
      </c>
    </row>
    <row r="290" spans="1:9" x14ac:dyDescent="0.25">
      <c r="A290" s="3"/>
      <c r="B290" s="12">
        <v>287</v>
      </c>
      <c r="C290" s="5" t="e">
        <f>INDEX(data[sitename],MATCH(B290,data[rank],0))</f>
        <v>#N/A</v>
      </c>
      <c r="D290" s="5" t="e">
        <f>INDEX(data[sitetype],MATCH(B290,data[rank],0))</f>
        <v>#N/A</v>
      </c>
      <c r="E290" s="5" t="e">
        <f>INDEX(data[agency_cdc],MATCH(B290,data[rank],0))</f>
        <v>#N/A</v>
      </c>
      <c r="F290" s="5" t="e">
        <f>INDEX(data[agency_usaid],MATCH(B290,data[rank],0))</f>
        <v>#N/A</v>
      </c>
      <c r="G290" s="10" t="e">
        <f>INDEX(data[psnu],MATCH(B290,data[rank],0))</f>
        <v>#N/A</v>
      </c>
      <c r="H290" s="2" t="e">
        <f>INDEX(data[snuprioritization],MATCH(B290,data[rank],0))</f>
        <v>#N/A</v>
      </c>
      <c r="I290" s="2" t="e">
        <f>INDEX(data[score],MATCH(B290,data[rank],0))</f>
        <v>#N/A</v>
      </c>
    </row>
    <row r="291" spans="1:9" x14ac:dyDescent="0.25">
      <c r="A291" s="3"/>
      <c r="B291" s="12">
        <v>288</v>
      </c>
      <c r="C291" s="5" t="e">
        <f>INDEX(data[sitename],MATCH(B291,data[rank],0))</f>
        <v>#N/A</v>
      </c>
      <c r="D291" s="5" t="e">
        <f>INDEX(data[sitetype],MATCH(B291,data[rank],0))</f>
        <v>#N/A</v>
      </c>
      <c r="E291" s="5" t="e">
        <f>INDEX(data[agency_cdc],MATCH(B291,data[rank],0))</f>
        <v>#N/A</v>
      </c>
      <c r="F291" s="5" t="e">
        <f>INDEX(data[agency_usaid],MATCH(B291,data[rank],0))</f>
        <v>#N/A</v>
      </c>
      <c r="G291" s="10" t="e">
        <f>INDEX(data[psnu],MATCH(B291,data[rank],0))</f>
        <v>#N/A</v>
      </c>
      <c r="H291" s="2" t="e">
        <f>INDEX(data[snuprioritization],MATCH(B291,data[rank],0))</f>
        <v>#N/A</v>
      </c>
      <c r="I291" s="2" t="e">
        <f>INDEX(data[score],MATCH(B291,data[rank],0))</f>
        <v>#N/A</v>
      </c>
    </row>
    <row r="292" spans="1:9" x14ac:dyDescent="0.25">
      <c r="A292" s="3"/>
      <c r="B292" s="12">
        <v>289</v>
      </c>
      <c r="C292" s="5" t="e">
        <f>INDEX(data[sitename],MATCH(B292,data[rank],0))</f>
        <v>#N/A</v>
      </c>
      <c r="D292" s="5" t="e">
        <f>INDEX(data[sitetype],MATCH(B292,data[rank],0))</f>
        <v>#N/A</v>
      </c>
      <c r="E292" s="5" t="e">
        <f>INDEX(data[agency_cdc],MATCH(B292,data[rank],0))</f>
        <v>#N/A</v>
      </c>
      <c r="F292" s="5" t="e">
        <f>INDEX(data[agency_usaid],MATCH(B292,data[rank],0))</f>
        <v>#N/A</v>
      </c>
      <c r="G292" s="10" t="e">
        <f>INDEX(data[psnu],MATCH(B292,data[rank],0))</f>
        <v>#N/A</v>
      </c>
      <c r="H292" s="2" t="e">
        <f>INDEX(data[snuprioritization],MATCH(B292,data[rank],0))</f>
        <v>#N/A</v>
      </c>
      <c r="I292" s="2" t="e">
        <f>INDEX(data[score],MATCH(B292,data[rank],0))</f>
        <v>#N/A</v>
      </c>
    </row>
    <row r="293" spans="1:9" x14ac:dyDescent="0.25">
      <c r="A293" s="3"/>
      <c r="B293" s="8">
        <v>290</v>
      </c>
      <c r="C293" s="5" t="e">
        <f>INDEX(data[sitename],MATCH(B293,data[rank],0))</f>
        <v>#N/A</v>
      </c>
      <c r="D293" s="5" t="e">
        <f>INDEX(data[sitetype],MATCH(B293,data[rank],0))</f>
        <v>#N/A</v>
      </c>
      <c r="E293" s="5" t="e">
        <f>INDEX(data[agency_cdc],MATCH(B293,data[rank],0))</f>
        <v>#N/A</v>
      </c>
      <c r="F293" s="5" t="e">
        <f>INDEX(data[agency_usaid],MATCH(B293,data[rank],0))</f>
        <v>#N/A</v>
      </c>
      <c r="G293" s="10" t="e">
        <f>INDEX(data[psnu],MATCH(B293,data[rank],0))</f>
        <v>#N/A</v>
      </c>
      <c r="H293" s="2" t="e">
        <f>INDEX(data[snuprioritization],MATCH(B293,data[rank],0))</f>
        <v>#N/A</v>
      </c>
      <c r="I293" s="2" t="e">
        <f>INDEX(data[score],MATCH(B293,data[rank],0))</f>
        <v>#N/A</v>
      </c>
    </row>
    <row r="294" spans="1:9" x14ac:dyDescent="0.25">
      <c r="A294" s="3"/>
      <c r="B294" s="12">
        <v>291</v>
      </c>
      <c r="C294" s="5" t="e">
        <f>INDEX(data[sitename],MATCH(B294,data[rank],0))</f>
        <v>#N/A</v>
      </c>
      <c r="D294" s="5" t="e">
        <f>INDEX(data[sitetype],MATCH(B294,data[rank],0))</f>
        <v>#N/A</v>
      </c>
      <c r="E294" s="5" t="e">
        <f>INDEX(data[agency_cdc],MATCH(B294,data[rank],0))</f>
        <v>#N/A</v>
      </c>
      <c r="F294" s="5" t="e">
        <f>INDEX(data[agency_usaid],MATCH(B294,data[rank],0))</f>
        <v>#N/A</v>
      </c>
      <c r="G294" s="10" t="e">
        <f>INDEX(data[psnu],MATCH(B294,data[rank],0))</f>
        <v>#N/A</v>
      </c>
      <c r="H294" s="2" t="e">
        <f>INDEX(data[snuprioritization],MATCH(B294,data[rank],0))</f>
        <v>#N/A</v>
      </c>
      <c r="I294" s="2" t="e">
        <f>INDEX(data[score],MATCH(B294,data[rank],0))</f>
        <v>#N/A</v>
      </c>
    </row>
    <row r="295" spans="1:9" x14ac:dyDescent="0.25">
      <c r="A295" s="3"/>
      <c r="B295" s="12">
        <v>292</v>
      </c>
      <c r="C295" s="5" t="e">
        <f>INDEX(data[sitename],MATCH(B295,data[rank],0))</f>
        <v>#N/A</v>
      </c>
      <c r="D295" s="5" t="e">
        <f>INDEX(data[sitetype],MATCH(B295,data[rank],0))</f>
        <v>#N/A</v>
      </c>
      <c r="E295" s="5" t="e">
        <f>INDEX(data[agency_cdc],MATCH(B295,data[rank],0))</f>
        <v>#N/A</v>
      </c>
      <c r="F295" s="5" t="e">
        <f>INDEX(data[agency_usaid],MATCH(B295,data[rank],0))</f>
        <v>#N/A</v>
      </c>
      <c r="G295" s="10" t="e">
        <f>INDEX(data[psnu],MATCH(B295,data[rank],0))</f>
        <v>#N/A</v>
      </c>
      <c r="H295" s="2" t="e">
        <f>INDEX(data[snuprioritization],MATCH(B295,data[rank],0))</f>
        <v>#N/A</v>
      </c>
      <c r="I295" s="2" t="e">
        <f>INDEX(data[score],MATCH(B295,data[rank],0))</f>
        <v>#N/A</v>
      </c>
    </row>
    <row r="296" spans="1:9" x14ac:dyDescent="0.25">
      <c r="A296" s="3"/>
      <c r="B296" s="12">
        <v>293</v>
      </c>
      <c r="C296" s="5" t="e">
        <f>INDEX(data[sitename],MATCH(B296,data[rank],0))</f>
        <v>#N/A</v>
      </c>
      <c r="D296" s="5" t="e">
        <f>INDEX(data[sitetype],MATCH(B296,data[rank],0))</f>
        <v>#N/A</v>
      </c>
      <c r="E296" s="5" t="e">
        <f>INDEX(data[agency_cdc],MATCH(B296,data[rank],0))</f>
        <v>#N/A</v>
      </c>
      <c r="F296" s="5" t="e">
        <f>INDEX(data[agency_usaid],MATCH(B296,data[rank],0))</f>
        <v>#N/A</v>
      </c>
      <c r="G296" s="10" t="e">
        <f>INDEX(data[psnu],MATCH(B296,data[rank],0))</f>
        <v>#N/A</v>
      </c>
      <c r="H296" s="2" t="e">
        <f>INDEX(data[snuprioritization],MATCH(B296,data[rank],0))</f>
        <v>#N/A</v>
      </c>
      <c r="I296" s="2" t="e">
        <f>INDEX(data[score],MATCH(B296,data[rank],0))</f>
        <v>#N/A</v>
      </c>
    </row>
    <row r="297" spans="1:9" x14ac:dyDescent="0.25">
      <c r="A297" s="3"/>
      <c r="B297" s="12">
        <v>294</v>
      </c>
      <c r="C297" s="5" t="e">
        <f>INDEX(data[sitename],MATCH(B297,data[rank],0))</f>
        <v>#N/A</v>
      </c>
      <c r="D297" s="5" t="e">
        <f>INDEX(data[sitetype],MATCH(B297,data[rank],0))</f>
        <v>#N/A</v>
      </c>
      <c r="E297" s="5" t="e">
        <f>INDEX(data[agency_cdc],MATCH(B297,data[rank],0))</f>
        <v>#N/A</v>
      </c>
      <c r="F297" s="5" t="e">
        <f>INDEX(data[agency_usaid],MATCH(B297,data[rank],0))</f>
        <v>#N/A</v>
      </c>
      <c r="G297" s="10" t="e">
        <f>INDEX(data[psnu],MATCH(B297,data[rank],0))</f>
        <v>#N/A</v>
      </c>
      <c r="H297" s="2" t="e">
        <f>INDEX(data[snuprioritization],MATCH(B297,data[rank],0))</f>
        <v>#N/A</v>
      </c>
      <c r="I297" s="2" t="e">
        <f>INDEX(data[score],MATCH(B297,data[rank],0))</f>
        <v>#N/A</v>
      </c>
    </row>
    <row r="298" spans="1:9" x14ac:dyDescent="0.25">
      <c r="A298" s="3"/>
      <c r="B298" s="12">
        <v>295</v>
      </c>
      <c r="C298" s="5" t="e">
        <f>INDEX(data[sitename],MATCH(B298,data[rank],0))</f>
        <v>#N/A</v>
      </c>
      <c r="D298" s="5" t="e">
        <f>INDEX(data[sitetype],MATCH(B298,data[rank],0))</f>
        <v>#N/A</v>
      </c>
      <c r="E298" s="5" t="e">
        <f>INDEX(data[agency_cdc],MATCH(B298,data[rank],0))</f>
        <v>#N/A</v>
      </c>
      <c r="F298" s="5" t="e">
        <f>INDEX(data[agency_usaid],MATCH(B298,data[rank],0))</f>
        <v>#N/A</v>
      </c>
      <c r="G298" s="10" t="e">
        <f>INDEX(data[psnu],MATCH(B298,data[rank],0))</f>
        <v>#N/A</v>
      </c>
      <c r="H298" s="2" t="e">
        <f>INDEX(data[snuprioritization],MATCH(B298,data[rank],0))</f>
        <v>#N/A</v>
      </c>
      <c r="I298" s="2" t="e">
        <f>INDEX(data[score],MATCH(B298,data[rank],0))</f>
        <v>#N/A</v>
      </c>
    </row>
    <row r="299" spans="1:9" x14ac:dyDescent="0.25">
      <c r="A299" s="3"/>
      <c r="B299" s="12">
        <v>296</v>
      </c>
      <c r="C299" s="5" t="e">
        <f>INDEX(data[sitename],MATCH(B299,data[rank],0))</f>
        <v>#N/A</v>
      </c>
      <c r="D299" s="5" t="e">
        <f>INDEX(data[sitetype],MATCH(B299,data[rank],0))</f>
        <v>#N/A</v>
      </c>
      <c r="E299" s="5" t="e">
        <f>INDEX(data[agency_cdc],MATCH(B299,data[rank],0))</f>
        <v>#N/A</v>
      </c>
      <c r="F299" s="5" t="e">
        <f>INDEX(data[agency_usaid],MATCH(B299,data[rank],0))</f>
        <v>#N/A</v>
      </c>
      <c r="G299" s="10" t="e">
        <f>INDEX(data[psnu],MATCH(B299,data[rank],0))</f>
        <v>#N/A</v>
      </c>
      <c r="H299" s="2" t="e">
        <f>INDEX(data[snuprioritization],MATCH(B299,data[rank],0))</f>
        <v>#N/A</v>
      </c>
      <c r="I299" s="2" t="e">
        <f>INDEX(data[score],MATCH(B299,data[rank],0))</f>
        <v>#N/A</v>
      </c>
    </row>
    <row r="300" spans="1:9" x14ac:dyDescent="0.25">
      <c r="A300" s="3"/>
      <c r="B300" s="12">
        <v>297</v>
      </c>
      <c r="C300" s="5" t="e">
        <f>INDEX(data[sitename],MATCH(B300,data[rank],0))</f>
        <v>#N/A</v>
      </c>
      <c r="D300" s="5" t="e">
        <f>INDEX(data[sitetype],MATCH(B300,data[rank],0))</f>
        <v>#N/A</v>
      </c>
      <c r="E300" s="5" t="e">
        <f>INDEX(data[agency_cdc],MATCH(B300,data[rank],0))</f>
        <v>#N/A</v>
      </c>
      <c r="F300" s="5" t="e">
        <f>INDEX(data[agency_usaid],MATCH(B300,data[rank],0))</f>
        <v>#N/A</v>
      </c>
      <c r="G300" s="10" t="e">
        <f>INDEX(data[psnu],MATCH(B300,data[rank],0))</f>
        <v>#N/A</v>
      </c>
      <c r="H300" s="2" t="e">
        <f>INDEX(data[snuprioritization],MATCH(B300,data[rank],0))</f>
        <v>#N/A</v>
      </c>
      <c r="I300" s="2" t="e">
        <f>INDEX(data[score],MATCH(B300,data[rank],0))</f>
        <v>#N/A</v>
      </c>
    </row>
    <row r="301" spans="1:9" x14ac:dyDescent="0.25">
      <c r="A301" s="3"/>
      <c r="B301" s="12">
        <v>298</v>
      </c>
      <c r="C301" s="5" t="e">
        <f>INDEX(data[sitename],MATCH(B301,data[rank],0))</f>
        <v>#N/A</v>
      </c>
      <c r="D301" s="5" t="e">
        <f>INDEX(data[sitetype],MATCH(B301,data[rank],0))</f>
        <v>#N/A</v>
      </c>
      <c r="E301" s="5" t="e">
        <f>INDEX(data[agency_cdc],MATCH(B301,data[rank],0))</f>
        <v>#N/A</v>
      </c>
      <c r="F301" s="5" t="e">
        <f>INDEX(data[agency_usaid],MATCH(B301,data[rank],0))</f>
        <v>#N/A</v>
      </c>
      <c r="G301" s="10" t="e">
        <f>INDEX(data[psnu],MATCH(B301,data[rank],0))</f>
        <v>#N/A</v>
      </c>
      <c r="H301" s="2" t="e">
        <f>INDEX(data[snuprioritization],MATCH(B301,data[rank],0))</f>
        <v>#N/A</v>
      </c>
      <c r="I301" s="2" t="e">
        <f>INDEX(data[score],MATCH(B301,data[rank],0))</f>
        <v>#N/A</v>
      </c>
    </row>
    <row r="302" spans="1:9" x14ac:dyDescent="0.25">
      <c r="A302" s="3"/>
      <c r="B302" s="12">
        <v>299</v>
      </c>
      <c r="C302" s="5" t="e">
        <f>INDEX(data[sitename],MATCH(B302,data[rank],0))</f>
        <v>#N/A</v>
      </c>
      <c r="D302" s="5" t="e">
        <f>INDEX(data[sitetype],MATCH(B302,data[rank],0))</f>
        <v>#N/A</v>
      </c>
      <c r="E302" s="5" t="e">
        <f>INDEX(data[agency_cdc],MATCH(B302,data[rank],0))</f>
        <v>#N/A</v>
      </c>
      <c r="F302" s="5" t="e">
        <f>INDEX(data[agency_usaid],MATCH(B302,data[rank],0))</f>
        <v>#N/A</v>
      </c>
      <c r="G302" s="10" t="e">
        <f>INDEX(data[psnu],MATCH(B302,data[rank],0))</f>
        <v>#N/A</v>
      </c>
      <c r="H302" s="2" t="e">
        <f>INDEX(data[snuprioritization],MATCH(B302,data[rank],0))</f>
        <v>#N/A</v>
      </c>
      <c r="I302" s="2" t="e">
        <f>INDEX(data[score],MATCH(B302,data[rank],0))</f>
        <v>#N/A</v>
      </c>
    </row>
    <row r="303" spans="1:9" x14ac:dyDescent="0.25">
      <c r="A303" s="3"/>
      <c r="B303" s="8">
        <v>300</v>
      </c>
      <c r="C303" s="5" t="e">
        <f>INDEX(data[sitename],MATCH(B303,data[rank],0))</f>
        <v>#N/A</v>
      </c>
      <c r="D303" s="5" t="e">
        <f>INDEX(data[sitetype],MATCH(B303,data[rank],0))</f>
        <v>#N/A</v>
      </c>
      <c r="E303" s="5" t="e">
        <f>INDEX(data[agency_cdc],MATCH(B303,data[rank],0))</f>
        <v>#N/A</v>
      </c>
      <c r="F303" s="5" t="e">
        <f>INDEX(data[agency_usaid],MATCH(B303,data[rank],0))</f>
        <v>#N/A</v>
      </c>
      <c r="G303" s="10" t="e">
        <f>INDEX(data[psnu],MATCH(B303,data[rank],0))</f>
        <v>#N/A</v>
      </c>
      <c r="H303" s="2" t="e">
        <f>INDEX(data[snuprioritization],MATCH(B303,data[rank],0))</f>
        <v>#N/A</v>
      </c>
      <c r="I303" s="2" t="e">
        <f>INDEX(data[score],MATCH(B303,data[rank],0))</f>
        <v>#N/A</v>
      </c>
    </row>
    <row r="304" spans="1:9" x14ac:dyDescent="0.25">
      <c r="A304" s="3"/>
      <c r="B304" s="12">
        <v>301</v>
      </c>
      <c r="C304" s="5" t="e">
        <f>INDEX(data[sitename],MATCH(B304,data[rank],0))</f>
        <v>#N/A</v>
      </c>
      <c r="D304" s="5" t="e">
        <f>INDEX(data[sitetype],MATCH(B304,data[rank],0))</f>
        <v>#N/A</v>
      </c>
      <c r="E304" s="5" t="e">
        <f>INDEX(data[agency_cdc],MATCH(B304,data[rank],0))</f>
        <v>#N/A</v>
      </c>
      <c r="F304" s="5" t="e">
        <f>INDEX(data[agency_usaid],MATCH(B304,data[rank],0))</f>
        <v>#N/A</v>
      </c>
      <c r="G304" s="10" t="e">
        <f>INDEX(data[psnu],MATCH(B304,data[rank],0))</f>
        <v>#N/A</v>
      </c>
      <c r="H304" s="2" t="e">
        <f>INDEX(data[snuprioritization],MATCH(B304,data[rank],0))</f>
        <v>#N/A</v>
      </c>
      <c r="I304" s="2" t="e">
        <f>INDEX(data[score],MATCH(B304,data[rank],0))</f>
        <v>#N/A</v>
      </c>
    </row>
    <row r="305" spans="1:9" x14ac:dyDescent="0.25">
      <c r="A305" s="3"/>
      <c r="B305" s="12">
        <v>302</v>
      </c>
      <c r="C305" s="5" t="e">
        <f>INDEX(data[sitename],MATCH(B305,data[rank],0))</f>
        <v>#N/A</v>
      </c>
      <c r="D305" s="5" t="e">
        <f>INDEX(data[sitetype],MATCH(B305,data[rank],0))</f>
        <v>#N/A</v>
      </c>
      <c r="E305" s="5" t="e">
        <f>INDEX(data[agency_cdc],MATCH(B305,data[rank],0))</f>
        <v>#N/A</v>
      </c>
      <c r="F305" s="5" t="e">
        <f>INDEX(data[agency_usaid],MATCH(B305,data[rank],0))</f>
        <v>#N/A</v>
      </c>
      <c r="G305" s="10" t="e">
        <f>INDEX(data[psnu],MATCH(B305,data[rank],0))</f>
        <v>#N/A</v>
      </c>
      <c r="H305" s="2" t="e">
        <f>INDEX(data[snuprioritization],MATCH(B305,data[rank],0))</f>
        <v>#N/A</v>
      </c>
      <c r="I305" s="2" t="e">
        <f>INDEX(data[score],MATCH(B305,data[rank],0))</f>
        <v>#N/A</v>
      </c>
    </row>
    <row r="306" spans="1:9" x14ac:dyDescent="0.25">
      <c r="A306" s="3"/>
      <c r="B306" s="12">
        <v>303</v>
      </c>
      <c r="C306" s="5" t="e">
        <f>INDEX(data[sitename],MATCH(B306,data[rank],0))</f>
        <v>#N/A</v>
      </c>
      <c r="D306" s="5" t="e">
        <f>INDEX(data[sitetype],MATCH(B306,data[rank],0))</f>
        <v>#N/A</v>
      </c>
      <c r="E306" s="5" t="e">
        <f>INDEX(data[agency_cdc],MATCH(B306,data[rank],0))</f>
        <v>#N/A</v>
      </c>
      <c r="F306" s="5" t="e">
        <f>INDEX(data[agency_usaid],MATCH(B306,data[rank],0))</f>
        <v>#N/A</v>
      </c>
      <c r="G306" s="10" t="e">
        <f>INDEX(data[psnu],MATCH(B306,data[rank],0))</f>
        <v>#N/A</v>
      </c>
      <c r="H306" s="2" t="e">
        <f>INDEX(data[snuprioritization],MATCH(B306,data[rank],0))</f>
        <v>#N/A</v>
      </c>
      <c r="I306" s="2" t="e">
        <f>INDEX(data[score],MATCH(B306,data[rank],0))</f>
        <v>#N/A</v>
      </c>
    </row>
    <row r="307" spans="1:9" x14ac:dyDescent="0.25">
      <c r="A307" s="3"/>
      <c r="B307" s="12">
        <v>304</v>
      </c>
      <c r="C307" s="5" t="e">
        <f>INDEX(data[sitename],MATCH(B307,data[rank],0))</f>
        <v>#N/A</v>
      </c>
      <c r="D307" s="5" t="e">
        <f>INDEX(data[sitetype],MATCH(B307,data[rank],0))</f>
        <v>#N/A</v>
      </c>
      <c r="E307" s="5" t="e">
        <f>INDEX(data[agency_cdc],MATCH(B307,data[rank],0))</f>
        <v>#N/A</v>
      </c>
      <c r="F307" s="5" t="e">
        <f>INDEX(data[agency_usaid],MATCH(B307,data[rank],0))</f>
        <v>#N/A</v>
      </c>
      <c r="G307" s="10" t="e">
        <f>INDEX(data[psnu],MATCH(B307,data[rank],0))</f>
        <v>#N/A</v>
      </c>
      <c r="H307" s="2" t="e">
        <f>INDEX(data[snuprioritization],MATCH(B307,data[rank],0))</f>
        <v>#N/A</v>
      </c>
      <c r="I307" s="2" t="e">
        <f>INDEX(data[score],MATCH(B307,data[rank],0))</f>
        <v>#N/A</v>
      </c>
    </row>
    <row r="308" spans="1:9" x14ac:dyDescent="0.25">
      <c r="A308" s="3"/>
      <c r="B308" s="12">
        <v>305</v>
      </c>
      <c r="C308" s="5" t="e">
        <f>INDEX(data[sitename],MATCH(B308,data[rank],0))</f>
        <v>#N/A</v>
      </c>
      <c r="D308" s="5" t="e">
        <f>INDEX(data[sitetype],MATCH(B308,data[rank],0))</f>
        <v>#N/A</v>
      </c>
      <c r="E308" s="5" t="e">
        <f>INDEX(data[agency_cdc],MATCH(B308,data[rank],0))</f>
        <v>#N/A</v>
      </c>
      <c r="F308" s="5" t="e">
        <f>INDEX(data[agency_usaid],MATCH(B308,data[rank],0))</f>
        <v>#N/A</v>
      </c>
      <c r="G308" s="10" t="e">
        <f>INDEX(data[psnu],MATCH(B308,data[rank],0))</f>
        <v>#N/A</v>
      </c>
      <c r="H308" s="2" t="e">
        <f>INDEX(data[snuprioritization],MATCH(B308,data[rank],0))</f>
        <v>#N/A</v>
      </c>
      <c r="I308" s="2" t="e">
        <f>INDEX(data[score],MATCH(B308,data[rank],0))</f>
        <v>#N/A</v>
      </c>
    </row>
    <row r="309" spans="1:9" x14ac:dyDescent="0.25">
      <c r="A309" s="3"/>
      <c r="B309" s="12">
        <v>306</v>
      </c>
      <c r="C309" s="5" t="e">
        <f>INDEX(data[sitename],MATCH(B309,data[rank],0))</f>
        <v>#N/A</v>
      </c>
      <c r="D309" s="5" t="e">
        <f>INDEX(data[sitetype],MATCH(B309,data[rank],0))</f>
        <v>#N/A</v>
      </c>
      <c r="E309" s="5" t="e">
        <f>INDEX(data[agency_cdc],MATCH(B309,data[rank],0))</f>
        <v>#N/A</v>
      </c>
      <c r="F309" s="5" t="e">
        <f>INDEX(data[agency_usaid],MATCH(B309,data[rank],0))</f>
        <v>#N/A</v>
      </c>
      <c r="G309" s="10" t="e">
        <f>INDEX(data[psnu],MATCH(B309,data[rank],0))</f>
        <v>#N/A</v>
      </c>
      <c r="H309" s="2" t="e">
        <f>INDEX(data[snuprioritization],MATCH(B309,data[rank],0))</f>
        <v>#N/A</v>
      </c>
      <c r="I309" s="2" t="e">
        <f>INDEX(data[score],MATCH(B309,data[rank],0))</f>
        <v>#N/A</v>
      </c>
    </row>
    <row r="310" spans="1:9" x14ac:dyDescent="0.25">
      <c r="A310" s="3"/>
      <c r="B310" s="12">
        <v>307</v>
      </c>
      <c r="C310" s="5" t="e">
        <f>INDEX(data[sitename],MATCH(B310,data[rank],0))</f>
        <v>#N/A</v>
      </c>
      <c r="D310" s="5" t="e">
        <f>INDEX(data[sitetype],MATCH(B310,data[rank],0))</f>
        <v>#N/A</v>
      </c>
      <c r="E310" s="5" t="e">
        <f>INDEX(data[agency_cdc],MATCH(B310,data[rank],0))</f>
        <v>#N/A</v>
      </c>
      <c r="F310" s="5" t="e">
        <f>INDEX(data[agency_usaid],MATCH(B310,data[rank],0))</f>
        <v>#N/A</v>
      </c>
      <c r="G310" s="10" t="e">
        <f>INDEX(data[psnu],MATCH(B310,data[rank],0))</f>
        <v>#N/A</v>
      </c>
      <c r="H310" s="2" t="e">
        <f>INDEX(data[snuprioritization],MATCH(B310,data[rank],0))</f>
        <v>#N/A</v>
      </c>
      <c r="I310" s="2" t="e">
        <f>INDEX(data[score],MATCH(B310,data[rank],0))</f>
        <v>#N/A</v>
      </c>
    </row>
    <row r="311" spans="1:9" x14ac:dyDescent="0.25">
      <c r="A311" s="3"/>
      <c r="B311" s="12">
        <v>308</v>
      </c>
      <c r="C311" s="5" t="e">
        <f>INDEX(data[sitename],MATCH(B311,data[rank],0))</f>
        <v>#N/A</v>
      </c>
      <c r="D311" s="5" t="e">
        <f>INDEX(data[sitetype],MATCH(B311,data[rank],0))</f>
        <v>#N/A</v>
      </c>
      <c r="E311" s="5" t="e">
        <f>INDEX(data[agency_cdc],MATCH(B311,data[rank],0))</f>
        <v>#N/A</v>
      </c>
      <c r="F311" s="5" t="e">
        <f>INDEX(data[agency_usaid],MATCH(B311,data[rank],0))</f>
        <v>#N/A</v>
      </c>
      <c r="G311" s="10" t="e">
        <f>INDEX(data[psnu],MATCH(B311,data[rank],0))</f>
        <v>#N/A</v>
      </c>
      <c r="H311" s="2" t="e">
        <f>INDEX(data[snuprioritization],MATCH(B311,data[rank],0))</f>
        <v>#N/A</v>
      </c>
      <c r="I311" s="2" t="e">
        <f>INDEX(data[score],MATCH(B311,data[rank],0))</f>
        <v>#N/A</v>
      </c>
    </row>
    <row r="312" spans="1:9" x14ac:dyDescent="0.25">
      <c r="A312" s="3"/>
      <c r="B312" s="12">
        <v>309</v>
      </c>
      <c r="C312" s="5" t="e">
        <f>INDEX(data[sitename],MATCH(B312,data[rank],0))</f>
        <v>#N/A</v>
      </c>
      <c r="D312" s="5" t="e">
        <f>INDEX(data[sitetype],MATCH(B312,data[rank],0))</f>
        <v>#N/A</v>
      </c>
      <c r="E312" s="5" t="e">
        <f>INDEX(data[agency_cdc],MATCH(B312,data[rank],0))</f>
        <v>#N/A</v>
      </c>
      <c r="F312" s="5" t="e">
        <f>INDEX(data[agency_usaid],MATCH(B312,data[rank],0))</f>
        <v>#N/A</v>
      </c>
      <c r="G312" s="10" t="e">
        <f>INDEX(data[psnu],MATCH(B312,data[rank],0))</f>
        <v>#N/A</v>
      </c>
      <c r="H312" s="2" t="e">
        <f>INDEX(data[snuprioritization],MATCH(B312,data[rank],0))</f>
        <v>#N/A</v>
      </c>
      <c r="I312" s="2" t="e">
        <f>INDEX(data[score],MATCH(B312,data[rank],0))</f>
        <v>#N/A</v>
      </c>
    </row>
    <row r="313" spans="1:9" x14ac:dyDescent="0.25">
      <c r="A313" s="3"/>
      <c r="B313" s="8">
        <v>310</v>
      </c>
      <c r="C313" s="5" t="e">
        <f>INDEX(data[sitename],MATCH(B313,data[rank],0))</f>
        <v>#N/A</v>
      </c>
      <c r="D313" s="5" t="e">
        <f>INDEX(data[sitetype],MATCH(B313,data[rank],0))</f>
        <v>#N/A</v>
      </c>
      <c r="E313" s="5" t="e">
        <f>INDEX(data[agency_cdc],MATCH(B313,data[rank],0))</f>
        <v>#N/A</v>
      </c>
      <c r="F313" s="5" t="e">
        <f>INDEX(data[agency_usaid],MATCH(B313,data[rank],0))</f>
        <v>#N/A</v>
      </c>
      <c r="G313" s="10" t="e">
        <f>INDEX(data[psnu],MATCH(B313,data[rank],0))</f>
        <v>#N/A</v>
      </c>
      <c r="H313" s="2" t="e">
        <f>INDEX(data[snuprioritization],MATCH(B313,data[rank],0))</f>
        <v>#N/A</v>
      </c>
      <c r="I313" s="2" t="e">
        <f>INDEX(data[score],MATCH(B313,data[rank],0))</f>
        <v>#N/A</v>
      </c>
    </row>
    <row r="314" spans="1:9" x14ac:dyDescent="0.25">
      <c r="A314" s="3"/>
      <c r="B314" s="12">
        <v>311</v>
      </c>
      <c r="C314" s="5" t="e">
        <f>INDEX(data[sitename],MATCH(B314,data[rank],0))</f>
        <v>#N/A</v>
      </c>
      <c r="D314" s="5" t="e">
        <f>INDEX(data[sitetype],MATCH(B314,data[rank],0))</f>
        <v>#N/A</v>
      </c>
      <c r="E314" s="5" t="e">
        <f>INDEX(data[agency_cdc],MATCH(B314,data[rank],0))</f>
        <v>#N/A</v>
      </c>
      <c r="F314" s="5" t="e">
        <f>INDEX(data[agency_usaid],MATCH(B314,data[rank],0))</f>
        <v>#N/A</v>
      </c>
      <c r="G314" s="10" t="e">
        <f>INDEX(data[psnu],MATCH(B314,data[rank],0))</f>
        <v>#N/A</v>
      </c>
      <c r="H314" s="2" t="e">
        <f>INDEX(data[snuprioritization],MATCH(B314,data[rank],0))</f>
        <v>#N/A</v>
      </c>
      <c r="I314" s="2" t="e">
        <f>INDEX(data[score],MATCH(B314,data[rank],0))</f>
        <v>#N/A</v>
      </c>
    </row>
    <row r="315" spans="1:9" x14ac:dyDescent="0.25">
      <c r="A315" s="3"/>
      <c r="B315" s="12">
        <v>312</v>
      </c>
      <c r="C315" s="5" t="e">
        <f>INDEX(data[sitename],MATCH(B315,data[rank],0))</f>
        <v>#N/A</v>
      </c>
      <c r="D315" s="5" t="e">
        <f>INDEX(data[sitetype],MATCH(B315,data[rank],0))</f>
        <v>#N/A</v>
      </c>
      <c r="E315" s="5" t="e">
        <f>INDEX(data[agency_cdc],MATCH(B315,data[rank],0))</f>
        <v>#N/A</v>
      </c>
      <c r="F315" s="5" t="e">
        <f>INDEX(data[agency_usaid],MATCH(B315,data[rank],0))</f>
        <v>#N/A</v>
      </c>
      <c r="G315" s="10" t="e">
        <f>INDEX(data[psnu],MATCH(B315,data[rank],0))</f>
        <v>#N/A</v>
      </c>
      <c r="H315" s="2" t="e">
        <f>INDEX(data[snuprioritization],MATCH(B315,data[rank],0))</f>
        <v>#N/A</v>
      </c>
      <c r="I315" s="2" t="e">
        <f>INDEX(data[score],MATCH(B315,data[rank],0))</f>
        <v>#N/A</v>
      </c>
    </row>
    <row r="316" spans="1:9" x14ac:dyDescent="0.25">
      <c r="A316" s="3"/>
      <c r="B316" s="12">
        <v>313</v>
      </c>
      <c r="C316" s="5" t="e">
        <f>INDEX(data[sitename],MATCH(B316,data[rank],0))</f>
        <v>#N/A</v>
      </c>
      <c r="D316" s="5" t="e">
        <f>INDEX(data[sitetype],MATCH(B316,data[rank],0))</f>
        <v>#N/A</v>
      </c>
      <c r="E316" s="5" t="e">
        <f>INDEX(data[agency_cdc],MATCH(B316,data[rank],0))</f>
        <v>#N/A</v>
      </c>
      <c r="F316" s="5" t="e">
        <f>INDEX(data[agency_usaid],MATCH(B316,data[rank],0))</f>
        <v>#N/A</v>
      </c>
      <c r="G316" s="10" t="e">
        <f>INDEX(data[psnu],MATCH(B316,data[rank],0))</f>
        <v>#N/A</v>
      </c>
      <c r="H316" s="2" t="e">
        <f>INDEX(data[snuprioritization],MATCH(B316,data[rank],0))</f>
        <v>#N/A</v>
      </c>
      <c r="I316" s="2" t="e">
        <f>INDEX(data[score],MATCH(B316,data[rank],0))</f>
        <v>#N/A</v>
      </c>
    </row>
    <row r="317" spans="1:9" x14ac:dyDescent="0.25">
      <c r="A317" s="3"/>
      <c r="B317" s="12">
        <v>314</v>
      </c>
      <c r="C317" s="5" t="e">
        <f>INDEX(data[sitename],MATCH(B317,data[rank],0))</f>
        <v>#N/A</v>
      </c>
      <c r="D317" s="5" t="e">
        <f>INDEX(data[sitetype],MATCH(B317,data[rank],0))</f>
        <v>#N/A</v>
      </c>
      <c r="E317" s="5" t="e">
        <f>INDEX(data[agency_cdc],MATCH(B317,data[rank],0))</f>
        <v>#N/A</v>
      </c>
      <c r="F317" s="5" t="e">
        <f>INDEX(data[agency_usaid],MATCH(B317,data[rank],0))</f>
        <v>#N/A</v>
      </c>
      <c r="G317" s="10" t="e">
        <f>INDEX(data[psnu],MATCH(B317,data[rank],0))</f>
        <v>#N/A</v>
      </c>
      <c r="H317" s="2" t="e">
        <f>INDEX(data[snuprioritization],MATCH(B317,data[rank],0))</f>
        <v>#N/A</v>
      </c>
      <c r="I317" s="2" t="e">
        <f>INDEX(data[score],MATCH(B317,data[rank],0))</f>
        <v>#N/A</v>
      </c>
    </row>
    <row r="318" spans="1:9" x14ac:dyDescent="0.25">
      <c r="A318" s="3"/>
      <c r="B318" s="12">
        <v>315</v>
      </c>
      <c r="C318" s="5" t="e">
        <f>INDEX(data[sitename],MATCH(B318,data[rank],0))</f>
        <v>#N/A</v>
      </c>
      <c r="D318" s="5" t="e">
        <f>INDEX(data[sitetype],MATCH(B318,data[rank],0))</f>
        <v>#N/A</v>
      </c>
      <c r="E318" s="5" t="e">
        <f>INDEX(data[agency_cdc],MATCH(B318,data[rank],0))</f>
        <v>#N/A</v>
      </c>
      <c r="F318" s="5" t="e">
        <f>INDEX(data[agency_usaid],MATCH(B318,data[rank],0))</f>
        <v>#N/A</v>
      </c>
      <c r="G318" s="10" t="e">
        <f>INDEX(data[psnu],MATCH(B318,data[rank],0))</f>
        <v>#N/A</v>
      </c>
      <c r="H318" s="2" t="e">
        <f>INDEX(data[snuprioritization],MATCH(B318,data[rank],0))</f>
        <v>#N/A</v>
      </c>
      <c r="I318" s="2" t="e">
        <f>INDEX(data[score],MATCH(B318,data[rank],0))</f>
        <v>#N/A</v>
      </c>
    </row>
    <row r="319" spans="1:9" x14ac:dyDescent="0.25">
      <c r="A319" s="3"/>
      <c r="B319" s="12">
        <v>316</v>
      </c>
      <c r="C319" s="5" t="e">
        <f>INDEX(data[sitename],MATCH(B319,data[rank],0))</f>
        <v>#N/A</v>
      </c>
      <c r="D319" s="5" t="e">
        <f>INDEX(data[sitetype],MATCH(B319,data[rank],0))</f>
        <v>#N/A</v>
      </c>
      <c r="E319" s="5" t="e">
        <f>INDEX(data[agency_cdc],MATCH(B319,data[rank],0))</f>
        <v>#N/A</v>
      </c>
      <c r="F319" s="5" t="e">
        <f>INDEX(data[agency_usaid],MATCH(B319,data[rank],0))</f>
        <v>#N/A</v>
      </c>
      <c r="G319" s="10" t="e">
        <f>INDEX(data[psnu],MATCH(B319,data[rank],0))</f>
        <v>#N/A</v>
      </c>
      <c r="H319" s="2" t="e">
        <f>INDEX(data[snuprioritization],MATCH(B319,data[rank],0))</f>
        <v>#N/A</v>
      </c>
      <c r="I319" s="2" t="e">
        <f>INDEX(data[score],MATCH(B319,data[rank],0))</f>
        <v>#N/A</v>
      </c>
    </row>
    <row r="320" spans="1:9" x14ac:dyDescent="0.25">
      <c r="A320" s="3"/>
      <c r="B320" s="12">
        <v>317</v>
      </c>
      <c r="C320" s="5" t="e">
        <f>INDEX(data[sitename],MATCH(B320,data[rank],0))</f>
        <v>#N/A</v>
      </c>
      <c r="D320" s="5" t="e">
        <f>INDEX(data[sitetype],MATCH(B320,data[rank],0))</f>
        <v>#N/A</v>
      </c>
      <c r="E320" s="5" t="e">
        <f>INDEX(data[agency_cdc],MATCH(B320,data[rank],0))</f>
        <v>#N/A</v>
      </c>
      <c r="F320" s="5" t="e">
        <f>INDEX(data[agency_usaid],MATCH(B320,data[rank],0))</f>
        <v>#N/A</v>
      </c>
      <c r="G320" s="10" t="e">
        <f>INDEX(data[psnu],MATCH(B320,data[rank],0))</f>
        <v>#N/A</v>
      </c>
      <c r="H320" s="2" t="e">
        <f>INDEX(data[snuprioritization],MATCH(B320,data[rank],0))</f>
        <v>#N/A</v>
      </c>
      <c r="I320" s="2" t="e">
        <f>INDEX(data[score],MATCH(B320,data[rank],0))</f>
        <v>#N/A</v>
      </c>
    </row>
    <row r="321" spans="1:9" x14ac:dyDescent="0.25">
      <c r="A321" s="3"/>
      <c r="B321" s="12">
        <v>318</v>
      </c>
      <c r="C321" s="5" t="e">
        <f>INDEX(data[sitename],MATCH(B321,data[rank],0))</f>
        <v>#N/A</v>
      </c>
      <c r="D321" s="5" t="e">
        <f>INDEX(data[sitetype],MATCH(B321,data[rank],0))</f>
        <v>#N/A</v>
      </c>
      <c r="E321" s="5" t="e">
        <f>INDEX(data[agency_cdc],MATCH(B321,data[rank],0))</f>
        <v>#N/A</v>
      </c>
      <c r="F321" s="5" t="e">
        <f>INDEX(data[agency_usaid],MATCH(B321,data[rank],0))</f>
        <v>#N/A</v>
      </c>
      <c r="G321" s="10" t="e">
        <f>INDEX(data[psnu],MATCH(B321,data[rank],0))</f>
        <v>#N/A</v>
      </c>
      <c r="H321" s="2" t="e">
        <f>INDEX(data[snuprioritization],MATCH(B321,data[rank],0))</f>
        <v>#N/A</v>
      </c>
      <c r="I321" s="2" t="e">
        <f>INDEX(data[score],MATCH(B321,data[rank],0))</f>
        <v>#N/A</v>
      </c>
    </row>
    <row r="322" spans="1:9" x14ac:dyDescent="0.25">
      <c r="A322" s="3"/>
      <c r="B322" s="12">
        <v>319</v>
      </c>
      <c r="C322" s="5" t="e">
        <f>INDEX(data[sitename],MATCH(B322,data[rank],0))</f>
        <v>#N/A</v>
      </c>
      <c r="D322" s="5" t="e">
        <f>INDEX(data[sitetype],MATCH(B322,data[rank],0))</f>
        <v>#N/A</v>
      </c>
      <c r="E322" s="5" t="e">
        <f>INDEX(data[agency_cdc],MATCH(B322,data[rank],0))</f>
        <v>#N/A</v>
      </c>
      <c r="F322" s="5" t="e">
        <f>INDEX(data[agency_usaid],MATCH(B322,data[rank],0))</f>
        <v>#N/A</v>
      </c>
      <c r="G322" s="10" t="e">
        <f>INDEX(data[psnu],MATCH(B322,data[rank],0))</f>
        <v>#N/A</v>
      </c>
      <c r="H322" s="2" t="e">
        <f>INDEX(data[snuprioritization],MATCH(B322,data[rank],0))</f>
        <v>#N/A</v>
      </c>
      <c r="I322" s="2" t="e">
        <f>INDEX(data[score],MATCH(B322,data[rank],0))</f>
        <v>#N/A</v>
      </c>
    </row>
    <row r="323" spans="1:9" x14ac:dyDescent="0.25">
      <c r="A323" s="3"/>
      <c r="B323" s="8">
        <v>320</v>
      </c>
      <c r="C323" s="5" t="e">
        <f>INDEX(data[sitename],MATCH(B323,data[rank],0))</f>
        <v>#N/A</v>
      </c>
      <c r="D323" s="5" t="e">
        <f>INDEX(data[sitetype],MATCH(B323,data[rank],0))</f>
        <v>#N/A</v>
      </c>
      <c r="E323" s="5" t="e">
        <f>INDEX(data[agency_cdc],MATCH(B323,data[rank],0))</f>
        <v>#N/A</v>
      </c>
      <c r="F323" s="5" t="e">
        <f>INDEX(data[agency_usaid],MATCH(B323,data[rank],0))</f>
        <v>#N/A</v>
      </c>
      <c r="G323" s="10" t="e">
        <f>INDEX(data[psnu],MATCH(B323,data[rank],0))</f>
        <v>#N/A</v>
      </c>
      <c r="H323" s="2" t="e">
        <f>INDEX(data[snuprioritization],MATCH(B323,data[rank],0))</f>
        <v>#N/A</v>
      </c>
      <c r="I323" s="2" t="e">
        <f>INDEX(data[score],MATCH(B323,data[rank],0))</f>
        <v>#N/A</v>
      </c>
    </row>
    <row r="324" spans="1:9" x14ac:dyDescent="0.25">
      <c r="A324" s="3"/>
      <c r="B324" s="12">
        <v>321</v>
      </c>
      <c r="C324" s="5" t="e">
        <f>INDEX(data[sitename],MATCH(B324,data[rank],0))</f>
        <v>#N/A</v>
      </c>
      <c r="D324" s="5" t="e">
        <f>INDEX(data[sitetype],MATCH(B324,data[rank],0))</f>
        <v>#N/A</v>
      </c>
      <c r="E324" s="5" t="e">
        <f>INDEX(data[agency_cdc],MATCH(B324,data[rank],0))</f>
        <v>#N/A</v>
      </c>
      <c r="F324" s="5" t="e">
        <f>INDEX(data[agency_usaid],MATCH(B324,data[rank],0))</f>
        <v>#N/A</v>
      </c>
      <c r="G324" s="10" t="e">
        <f>INDEX(data[psnu],MATCH(B324,data[rank],0))</f>
        <v>#N/A</v>
      </c>
      <c r="H324" s="2" t="e">
        <f>INDEX(data[snuprioritization],MATCH(B324,data[rank],0))</f>
        <v>#N/A</v>
      </c>
      <c r="I324" s="2" t="e">
        <f>INDEX(data[score],MATCH(B324,data[rank],0))</f>
        <v>#N/A</v>
      </c>
    </row>
    <row r="325" spans="1:9" x14ac:dyDescent="0.25">
      <c r="A325" s="3"/>
      <c r="B325" s="12">
        <v>322</v>
      </c>
      <c r="C325" s="5" t="e">
        <f>INDEX(data[sitename],MATCH(B325,data[rank],0))</f>
        <v>#N/A</v>
      </c>
      <c r="D325" s="5" t="e">
        <f>INDEX(data[sitetype],MATCH(B325,data[rank],0))</f>
        <v>#N/A</v>
      </c>
      <c r="E325" s="5" t="e">
        <f>INDEX(data[agency_cdc],MATCH(B325,data[rank],0))</f>
        <v>#N/A</v>
      </c>
      <c r="F325" s="5" t="e">
        <f>INDEX(data[agency_usaid],MATCH(B325,data[rank],0))</f>
        <v>#N/A</v>
      </c>
      <c r="G325" s="10" t="e">
        <f>INDEX(data[psnu],MATCH(B325,data[rank],0))</f>
        <v>#N/A</v>
      </c>
      <c r="H325" s="2" t="e">
        <f>INDEX(data[snuprioritization],MATCH(B325,data[rank],0))</f>
        <v>#N/A</v>
      </c>
      <c r="I325" s="2" t="e">
        <f>INDEX(data[score],MATCH(B325,data[rank],0))</f>
        <v>#N/A</v>
      </c>
    </row>
    <row r="326" spans="1:9" x14ac:dyDescent="0.25">
      <c r="A326" s="3"/>
      <c r="B326" s="12">
        <v>323</v>
      </c>
      <c r="C326" s="5" t="e">
        <f>INDEX(data[sitename],MATCH(B326,data[rank],0))</f>
        <v>#N/A</v>
      </c>
      <c r="D326" s="5" t="e">
        <f>INDEX(data[sitetype],MATCH(B326,data[rank],0))</f>
        <v>#N/A</v>
      </c>
      <c r="E326" s="5" t="e">
        <f>INDEX(data[agency_cdc],MATCH(B326,data[rank],0))</f>
        <v>#N/A</v>
      </c>
      <c r="F326" s="5" t="e">
        <f>INDEX(data[agency_usaid],MATCH(B326,data[rank],0))</f>
        <v>#N/A</v>
      </c>
      <c r="G326" s="10" t="e">
        <f>INDEX(data[psnu],MATCH(B326,data[rank],0))</f>
        <v>#N/A</v>
      </c>
      <c r="H326" s="2" t="e">
        <f>INDEX(data[snuprioritization],MATCH(B326,data[rank],0))</f>
        <v>#N/A</v>
      </c>
      <c r="I326" s="2" t="e">
        <f>INDEX(data[score],MATCH(B326,data[rank],0))</f>
        <v>#N/A</v>
      </c>
    </row>
    <row r="327" spans="1:9" x14ac:dyDescent="0.25">
      <c r="A327" s="3"/>
      <c r="B327" s="12">
        <v>324</v>
      </c>
      <c r="C327" s="5" t="e">
        <f>INDEX(data[sitename],MATCH(B327,data[rank],0))</f>
        <v>#N/A</v>
      </c>
      <c r="D327" s="5" t="e">
        <f>INDEX(data[sitetype],MATCH(B327,data[rank],0))</f>
        <v>#N/A</v>
      </c>
      <c r="E327" s="5" t="e">
        <f>INDEX(data[agency_cdc],MATCH(B327,data[rank],0))</f>
        <v>#N/A</v>
      </c>
      <c r="F327" s="5" t="e">
        <f>INDEX(data[agency_usaid],MATCH(B327,data[rank],0))</f>
        <v>#N/A</v>
      </c>
      <c r="G327" s="10" t="e">
        <f>INDEX(data[psnu],MATCH(B327,data[rank],0))</f>
        <v>#N/A</v>
      </c>
      <c r="H327" s="2" t="e">
        <f>INDEX(data[snuprioritization],MATCH(B327,data[rank],0))</f>
        <v>#N/A</v>
      </c>
      <c r="I327" s="2" t="e">
        <f>INDEX(data[score],MATCH(B327,data[rank],0))</f>
        <v>#N/A</v>
      </c>
    </row>
    <row r="328" spans="1:9" x14ac:dyDescent="0.25">
      <c r="A328" s="3"/>
      <c r="B328" s="12">
        <v>325</v>
      </c>
      <c r="C328" s="5" t="e">
        <f>INDEX(data[sitename],MATCH(B328,data[rank],0))</f>
        <v>#N/A</v>
      </c>
      <c r="D328" s="5" t="e">
        <f>INDEX(data[sitetype],MATCH(B328,data[rank],0))</f>
        <v>#N/A</v>
      </c>
      <c r="E328" s="5" t="e">
        <f>INDEX(data[agency_cdc],MATCH(B328,data[rank],0))</f>
        <v>#N/A</v>
      </c>
      <c r="F328" s="5" t="e">
        <f>INDEX(data[agency_usaid],MATCH(B328,data[rank],0))</f>
        <v>#N/A</v>
      </c>
      <c r="G328" s="10" t="e">
        <f>INDEX(data[psnu],MATCH(B328,data[rank],0))</f>
        <v>#N/A</v>
      </c>
      <c r="H328" s="2" t="e">
        <f>INDEX(data[snuprioritization],MATCH(B328,data[rank],0))</f>
        <v>#N/A</v>
      </c>
      <c r="I328" s="2" t="e">
        <f>INDEX(data[score],MATCH(B328,data[rank],0))</f>
        <v>#N/A</v>
      </c>
    </row>
    <row r="329" spans="1:9" x14ac:dyDescent="0.25">
      <c r="A329" s="3"/>
      <c r="B329" s="12">
        <v>326</v>
      </c>
      <c r="C329" s="5" t="e">
        <f>INDEX(data[sitename],MATCH(B329,data[rank],0))</f>
        <v>#N/A</v>
      </c>
      <c r="D329" s="5" t="e">
        <f>INDEX(data[sitetype],MATCH(B329,data[rank],0))</f>
        <v>#N/A</v>
      </c>
      <c r="E329" s="5" t="e">
        <f>INDEX(data[agency_cdc],MATCH(B329,data[rank],0))</f>
        <v>#N/A</v>
      </c>
      <c r="F329" s="5" t="e">
        <f>INDEX(data[agency_usaid],MATCH(B329,data[rank],0))</f>
        <v>#N/A</v>
      </c>
      <c r="G329" s="10" t="e">
        <f>INDEX(data[psnu],MATCH(B329,data[rank],0))</f>
        <v>#N/A</v>
      </c>
      <c r="H329" s="2" t="e">
        <f>INDEX(data[snuprioritization],MATCH(B329,data[rank],0))</f>
        <v>#N/A</v>
      </c>
      <c r="I329" s="2" t="e">
        <f>INDEX(data[score],MATCH(B329,data[rank],0))</f>
        <v>#N/A</v>
      </c>
    </row>
    <row r="330" spans="1:9" x14ac:dyDescent="0.25">
      <c r="A330" s="3"/>
      <c r="B330" s="12">
        <v>327</v>
      </c>
      <c r="C330" s="5" t="e">
        <f>INDEX(data[sitename],MATCH(B330,data[rank],0))</f>
        <v>#N/A</v>
      </c>
      <c r="D330" s="5" t="e">
        <f>INDEX(data[sitetype],MATCH(B330,data[rank],0))</f>
        <v>#N/A</v>
      </c>
      <c r="E330" s="5" t="e">
        <f>INDEX(data[agency_cdc],MATCH(B330,data[rank],0))</f>
        <v>#N/A</v>
      </c>
      <c r="F330" s="5" t="e">
        <f>INDEX(data[agency_usaid],MATCH(B330,data[rank],0))</f>
        <v>#N/A</v>
      </c>
      <c r="G330" s="10" t="e">
        <f>INDEX(data[psnu],MATCH(B330,data[rank],0))</f>
        <v>#N/A</v>
      </c>
      <c r="H330" s="2" t="e">
        <f>INDEX(data[snuprioritization],MATCH(B330,data[rank],0))</f>
        <v>#N/A</v>
      </c>
      <c r="I330" s="2" t="e">
        <f>INDEX(data[score],MATCH(B330,data[rank],0))</f>
        <v>#N/A</v>
      </c>
    </row>
    <row r="331" spans="1:9" x14ac:dyDescent="0.25">
      <c r="A331" s="3"/>
      <c r="B331" s="12">
        <v>328</v>
      </c>
      <c r="C331" s="5" t="e">
        <f>INDEX(data[sitename],MATCH(B331,data[rank],0))</f>
        <v>#N/A</v>
      </c>
      <c r="D331" s="5" t="e">
        <f>INDEX(data[sitetype],MATCH(B331,data[rank],0))</f>
        <v>#N/A</v>
      </c>
      <c r="E331" s="5" t="e">
        <f>INDEX(data[agency_cdc],MATCH(B331,data[rank],0))</f>
        <v>#N/A</v>
      </c>
      <c r="F331" s="5" t="e">
        <f>INDEX(data[agency_usaid],MATCH(B331,data[rank],0))</f>
        <v>#N/A</v>
      </c>
      <c r="G331" s="10" t="e">
        <f>INDEX(data[psnu],MATCH(B331,data[rank],0))</f>
        <v>#N/A</v>
      </c>
      <c r="H331" s="2" t="e">
        <f>INDEX(data[snuprioritization],MATCH(B331,data[rank],0))</f>
        <v>#N/A</v>
      </c>
      <c r="I331" s="2" t="e">
        <f>INDEX(data[score],MATCH(B331,data[rank],0))</f>
        <v>#N/A</v>
      </c>
    </row>
    <row r="332" spans="1:9" x14ac:dyDescent="0.25">
      <c r="A332" s="3"/>
      <c r="B332" s="12">
        <v>329</v>
      </c>
      <c r="C332" s="5" t="e">
        <f>INDEX(data[sitename],MATCH(B332,data[rank],0))</f>
        <v>#N/A</v>
      </c>
      <c r="D332" s="5" t="e">
        <f>INDEX(data[sitetype],MATCH(B332,data[rank],0))</f>
        <v>#N/A</v>
      </c>
      <c r="E332" s="5" t="e">
        <f>INDEX(data[agency_cdc],MATCH(B332,data[rank],0))</f>
        <v>#N/A</v>
      </c>
      <c r="F332" s="5" t="e">
        <f>INDEX(data[agency_usaid],MATCH(B332,data[rank],0))</f>
        <v>#N/A</v>
      </c>
      <c r="G332" s="10" t="e">
        <f>INDEX(data[psnu],MATCH(B332,data[rank],0))</f>
        <v>#N/A</v>
      </c>
      <c r="H332" s="2" t="e">
        <f>INDEX(data[snuprioritization],MATCH(B332,data[rank],0))</f>
        <v>#N/A</v>
      </c>
      <c r="I332" s="2" t="e">
        <f>INDEX(data[score],MATCH(B332,data[rank],0))</f>
        <v>#N/A</v>
      </c>
    </row>
    <row r="333" spans="1:9" x14ac:dyDescent="0.25">
      <c r="A333" s="3"/>
      <c r="B333" s="8">
        <v>330</v>
      </c>
      <c r="C333" s="5" t="e">
        <f>INDEX(data[sitename],MATCH(B333,data[rank],0))</f>
        <v>#N/A</v>
      </c>
      <c r="D333" s="5" t="e">
        <f>INDEX(data[sitetype],MATCH(B333,data[rank],0))</f>
        <v>#N/A</v>
      </c>
      <c r="E333" s="5" t="e">
        <f>INDEX(data[agency_cdc],MATCH(B333,data[rank],0))</f>
        <v>#N/A</v>
      </c>
      <c r="F333" s="5" t="e">
        <f>INDEX(data[agency_usaid],MATCH(B333,data[rank],0))</f>
        <v>#N/A</v>
      </c>
      <c r="G333" s="10" t="e">
        <f>INDEX(data[psnu],MATCH(B333,data[rank],0))</f>
        <v>#N/A</v>
      </c>
      <c r="H333" s="2" t="e">
        <f>INDEX(data[snuprioritization],MATCH(B333,data[rank],0))</f>
        <v>#N/A</v>
      </c>
      <c r="I333" s="2" t="e">
        <f>INDEX(data[score],MATCH(B333,data[rank],0))</f>
        <v>#N/A</v>
      </c>
    </row>
    <row r="334" spans="1:9" x14ac:dyDescent="0.25">
      <c r="A334" s="3"/>
      <c r="B334" s="12">
        <v>331</v>
      </c>
      <c r="C334" s="5" t="e">
        <f>INDEX(data[sitename],MATCH(B334,data[rank],0))</f>
        <v>#N/A</v>
      </c>
      <c r="D334" s="5" t="e">
        <f>INDEX(data[sitetype],MATCH(B334,data[rank],0))</f>
        <v>#N/A</v>
      </c>
      <c r="E334" s="5" t="e">
        <f>INDEX(data[agency_cdc],MATCH(B334,data[rank],0))</f>
        <v>#N/A</v>
      </c>
      <c r="F334" s="5" t="e">
        <f>INDEX(data[agency_usaid],MATCH(B334,data[rank],0))</f>
        <v>#N/A</v>
      </c>
      <c r="G334" s="10" t="e">
        <f>INDEX(data[psnu],MATCH(B334,data[rank],0))</f>
        <v>#N/A</v>
      </c>
      <c r="H334" s="2" t="e">
        <f>INDEX(data[snuprioritization],MATCH(B334,data[rank],0))</f>
        <v>#N/A</v>
      </c>
      <c r="I334" s="2" t="e">
        <f>INDEX(data[score],MATCH(B334,data[rank],0))</f>
        <v>#N/A</v>
      </c>
    </row>
    <row r="335" spans="1:9" x14ac:dyDescent="0.25">
      <c r="A335" s="3"/>
      <c r="B335" s="12">
        <v>332</v>
      </c>
      <c r="C335" s="5" t="e">
        <f>INDEX(data[sitename],MATCH(B335,data[rank],0))</f>
        <v>#N/A</v>
      </c>
      <c r="D335" s="5" t="e">
        <f>INDEX(data[sitetype],MATCH(B335,data[rank],0))</f>
        <v>#N/A</v>
      </c>
      <c r="E335" s="5" t="e">
        <f>INDEX(data[agency_cdc],MATCH(B335,data[rank],0))</f>
        <v>#N/A</v>
      </c>
      <c r="F335" s="5" t="e">
        <f>INDEX(data[agency_usaid],MATCH(B335,data[rank],0))</f>
        <v>#N/A</v>
      </c>
      <c r="G335" s="10" t="e">
        <f>INDEX(data[psnu],MATCH(B335,data[rank],0))</f>
        <v>#N/A</v>
      </c>
      <c r="H335" s="2" t="e">
        <f>INDEX(data[snuprioritization],MATCH(B335,data[rank],0))</f>
        <v>#N/A</v>
      </c>
      <c r="I335" s="2" t="e">
        <f>INDEX(data[score],MATCH(B335,data[rank],0))</f>
        <v>#N/A</v>
      </c>
    </row>
    <row r="336" spans="1:9" x14ac:dyDescent="0.25">
      <c r="A336" s="3"/>
      <c r="B336" s="12">
        <v>333</v>
      </c>
      <c r="C336" s="5" t="e">
        <f>INDEX(data[sitename],MATCH(B336,data[rank],0))</f>
        <v>#N/A</v>
      </c>
      <c r="D336" s="5" t="e">
        <f>INDEX(data[sitetype],MATCH(B336,data[rank],0))</f>
        <v>#N/A</v>
      </c>
      <c r="E336" s="5" t="e">
        <f>INDEX(data[agency_cdc],MATCH(B336,data[rank],0))</f>
        <v>#N/A</v>
      </c>
      <c r="F336" s="5" t="e">
        <f>INDEX(data[agency_usaid],MATCH(B336,data[rank],0))</f>
        <v>#N/A</v>
      </c>
      <c r="G336" s="10" t="e">
        <f>INDEX(data[psnu],MATCH(B336,data[rank],0))</f>
        <v>#N/A</v>
      </c>
      <c r="H336" s="2" t="e">
        <f>INDEX(data[snuprioritization],MATCH(B336,data[rank],0))</f>
        <v>#N/A</v>
      </c>
      <c r="I336" s="2" t="e">
        <f>INDEX(data[score],MATCH(B336,data[rank],0))</f>
        <v>#N/A</v>
      </c>
    </row>
    <row r="337" spans="1:9" x14ac:dyDescent="0.25">
      <c r="A337" s="3"/>
      <c r="B337" s="12">
        <v>334</v>
      </c>
      <c r="C337" s="5" t="e">
        <f>INDEX(data[sitename],MATCH(B337,data[rank],0))</f>
        <v>#N/A</v>
      </c>
      <c r="D337" s="5" t="e">
        <f>INDEX(data[sitetype],MATCH(B337,data[rank],0))</f>
        <v>#N/A</v>
      </c>
      <c r="E337" s="5" t="e">
        <f>INDEX(data[agency_cdc],MATCH(B337,data[rank],0))</f>
        <v>#N/A</v>
      </c>
      <c r="F337" s="5" t="e">
        <f>INDEX(data[agency_usaid],MATCH(B337,data[rank],0))</f>
        <v>#N/A</v>
      </c>
      <c r="G337" s="10" t="e">
        <f>INDEX(data[psnu],MATCH(B337,data[rank],0))</f>
        <v>#N/A</v>
      </c>
      <c r="H337" s="2" t="e">
        <f>INDEX(data[snuprioritization],MATCH(B337,data[rank],0))</f>
        <v>#N/A</v>
      </c>
      <c r="I337" s="2" t="e">
        <f>INDEX(data[score],MATCH(B337,data[rank],0))</f>
        <v>#N/A</v>
      </c>
    </row>
    <row r="338" spans="1:9" x14ac:dyDescent="0.25">
      <c r="A338" s="3"/>
      <c r="B338" s="12">
        <v>335</v>
      </c>
      <c r="C338" s="5" t="e">
        <f>INDEX(data[sitename],MATCH(B338,data[rank],0))</f>
        <v>#N/A</v>
      </c>
      <c r="D338" s="5" t="e">
        <f>INDEX(data[sitetype],MATCH(B338,data[rank],0))</f>
        <v>#N/A</v>
      </c>
      <c r="E338" s="5" t="e">
        <f>INDEX(data[agency_cdc],MATCH(B338,data[rank],0))</f>
        <v>#N/A</v>
      </c>
      <c r="F338" s="5" t="e">
        <f>INDEX(data[agency_usaid],MATCH(B338,data[rank],0))</f>
        <v>#N/A</v>
      </c>
      <c r="G338" s="10" t="e">
        <f>INDEX(data[psnu],MATCH(B338,data[rank],0))</f>
        <v>#N/A</v>
      </c>
      <c r="H338" s="2" t="e">
        <f>INDEX(data[snuprioritization],MATCH(B338,data[rank],0))</f>
        <v>#N/A</v>
      </c>
      <c r="I338" s="2" t="e">
        <f>INDEX(data[score],MATCH(B338,data[rank],0))</f>
        <v>#N/A</v>
      </c>
    </row>
    <row r="339" spans="1:9" x14ac:dyDescent="0.25">
      <c r="A339" s="3"/>
      <c r="B339" s="12">
        <v>336</v>
      </c>
      <c r="C339" s="5" t="e">
        <f>INDEX(data[sitename],MATCH(B339,data[rank],0))</f>
        <v>#N/A</v>
      </c>
      <c r="D339" s="5" t="e">
        <f>INDEX(data[sitetype],MATCH(B339,data[rank],0))</f>
        <v>#N/A</v>
      </c>
      <c r="E339" s="5" t="e">
        <f>INDEX(data[agency_cdc],MATCH(B339,data[rank],0))</f>
        <v>#N/A</v>
      </c>
      <c r="F339" s="5" t="e">
        <f>INDEX(data[agency_usaid],MATCH(B339,data[rank],0))</f>
        <v>#N/A</v>
      </c>
      <c r="G339" s="10" t="e">
        <f>INDEX(data[psnu],MATCH(B339,data[rank],0))</f>
        <v>#N/A</v>
      </c>
      <c r="H339" s="2" t="e">
        <f>INDEX(data[snuprioritization],MATCH(B339,data[rank],0))</f>
        <v>#N/A</v>
      </c>
      <c r="I339" s="2" t="e">
        <f>INDEX(data[score],MATCH(B339,data[rank],0))</f>
        <v>#N/A</v>
      </c>
    </row>
    <row r="340" spans="1:9" x14ac:dyDescent="0.25">
      <c r="A340" s="3"/>
      <c r="B340" s="12">
        <v>337</v>
      </c>
      <c r="C340" s="5" t="e">
        <f>INDEX(data[sitename],MATCH(B340,data[rank],0))</f>
        <v>#N/A</v>
      </c>
      <c r="D340" s="5" t="e">
        <f>INDEX(data[sitetype],MATCH(B340,data[rank],0))</f>
        <v>#N/A</v>
      </c>
      <c r="E340" s="5" t="e">
        <f>INDEX(data[agency_cdc],MATCH(B340,data[rank],0))</f>
        <v>#N/A</v>
      </c>
      <c r="F340" s="5" t="e">
        <f>INDEX(data[agency_usaid],MATCH(B340,data[rank],0))</f>
        <v>#N/A</v>
      </c>
      <c r="G340" s="10" t="e">
        <f>INDEX(data[psnu],MATCH(B340,data[rank],0))</f>
        <v>#N/A</v>
      </c>
      <c r="H340" s="2" t="e">
        <f>INDEX(data[snuprioritization],MATCH(B340,data[rank],0))</f>
        <v>#N/A</v>
      </c>
      <c r="I340" s="2" t="e">
        <f>INDEX(data[score],MATCH(B340,data[rank],0))</f>
        <v>#N/A</v>
      </c>
    </row>
    <row r="341" spans="1:9" x14ac:dyDescent="0.25">
      <c r="A341" s="3"/>
      <c r="B341" s="12">
        <v>338</v>
      </c>
      <c r="C341" s="5" t="e">
        <f>INDEX(data[sitename],MATCH(B341,data[rank],0))</f>
        <v>#N/A</v>
      </c>
      <c r="D341" s="5" t="e">
        <f>INDEX(data[sitetype],MATCH(B341,data[rank],0))</f>
        <v>#N/A</v>
      </c>
      <c r="E341" s="5" t="e">
        <f>INDEX(data[agency_cdc],MATCH(B341,data[rank],0))</f>
        <v>#N/A</v>
      </c>
      <c r="F341" s="5" t="e">
        <f>INDEX(data[agency_usaid],MATCH(B341,data[rank],0))</f>
        <v>#N/A</v>
      </c>
      <c r="G341" s="10" t="e">
        <f>INDEX(data[psnu],MATCH(B341,data[rank],0))</f>
        <v>#N/A</v>
      </c>
      <c r="H341" s="2" t="e">
        <f>INDEX(data[snuprioritization],MATCH(B341,data[rank],0))</f>
        <v>#N/A</v>
      </c>
      <c r="I341" s="2" t="e">
        <f>INDEX(data[score],MATCH(B341,data[rank],0))</f>
        <v>#N/A</v>
      </c>
    </row>
    <row r="342" spans="1:9" x14ac:dyDescent="0.25">
      <c r="A342" s="3"/>
      <c r="B342" s="12">
        <v>339</v>
      </c>
      <c r="C342" s="5" t="e">
        <f>INDEX(data[sitename],MATCH(B342,data[rank],0))</f>
        <v>#N/A</v>
      </c>
      <c r="D342" s="5" t="e">
        <f>INDEX(data[sitetype],MATCH(B342,data[rank],0))</f>
        <v>#N/A</v>
      </c>
      <c r="E342" s="5" t="e">
        <f>INDEX(data[agency_cdc],MATCH(B342,data[rank],0))</f>
        <v>#N/A</v>
      </c>
      <c r="F342" s="5" t="e">
        <f>INDEX(data[agency_usaid],MATCH(B342,data[rank],0))</f>
        <v>#N/A</v>
      </c>
      <c r="G342" s="10" t="e">
        <f>INDEX(data[psnu],MATCH(B342,data[rank],0))</f>
        <v>#N/A</v>
      </c>
      <c r="H342" s="2" t="e">
        <f>INDEX(data[snuprioritization],MATCH(B342,data[rank],0))</f>
        <v>#N/A</v>
      </c>
      <c r="I342" s="2" t="e">
        <f>INDEX(data[score],MATCH(B342,data[rank],0))</f>
        <v>#N/A</v>
      </c>
    </row>
    <row r="343" spans="1:9" x14ac:dyDescent="0.25">
      <c r="A343" s="3"/>
      <c r="B343" s="8">
        <v>340</v>
      </c>
      <c r="C343" s="5" t="e">
        <f>INDEX(data[sitename],MATCH(B343,data[rank],0))</f>
        <v>#N/A</v>
      </c>
      <c r="D343" s="5" t="e">
        <f>INDEX(data[sitetype],MATCH(B343,data[rank],0))</f>
        <v>#N/A</v>
      </c>
      <c r="E343" s="5" t="e">
        <f>INDEX(data[agency_cdc],MATCH(B343,data[rank],0))</f>
        <v>#N/A</v>
      </c>
      <c r="F343" s="5" t="e">
        <f>INDEX(data[agency_usaid],MATCH(B343,data[rank],0))</f>
        <v>#N/A</v>
      </c>
      <c r="G343" s="10" t="e">
        <f>INDEX(data[psnu],MATCH(B343,data[rank],0))</f>
        <v>#N/A</v>
      </c>
      <c r="H343" s="2" t="e">
        <f>INDEX(data[snuprioritization],MATCH(B343,data[rank],0))</f>
        <v>#N/A</v>
      </c>
      <c r="I343" s="2" t="e">
        <f>INDEX(data[score],MATCH(B343,data[rank],0))</f>
        <v>#N/A</v>
      </c>
    </row>
    <row r="344" spans="1:9" x14ac:dyDescent="0.25">
      <c r="A344" s="3"/>
      <c r="B344" s="12">
        <v>341</v>
      </c>
      <c r="C344" s="5" t="e">
        <f>INDEX(data[sitename],MATCH(B344,data[rank],0))</f>
        <v>#N/A</v>
      </c>
      <c r="D344" s="5" t="e">
        <f>INDEX(data[sitetype],MATCH(B344,data[rank],0))</f>
        <v>#N/A</v>
      </c>
      <c r="E344" s="5" t="e">
        <f>INDEX(data[agency_cdc],MATCH(B344,data[rank],0))</f>
        <v>#N/A</v>
      </c>
      <c r="F344" s="5" t="e">
        <f>INDEX(data[agency_usaid],MATCH(B344,data[rank],0))</f>
        <v>#N/A</v>
      </c>
      <c r="G344" s="10" t="e">
        <f>INDEX(data[psnu],MATCH(B344,data[rank],0))</f>
        <v>#N/A</v>
      </c>
      <c r="H344" s="2" t="e">
        <f>INDEX(data[snuprioritization],MATCH(B344,data[rank],0))</f>
        <v>#N/A</v>
      </c>
      <c r="I344" s="2" t="e">
        <f>INDEX(data[score],MATCH(B344,data[rank],0))</f>
        <v>#N/A</v>
      </c>
    </row>
    <row r="345" spans="1:9" x14ac:dyDescent="0.25">
      <c r="A345" s="3"/>
      <c r="B345" s="12">
        <v>342</v>
      </c>
      <c r="C345" s="5" t="e">
        <f>INDEX(data[sitename],MATCH(B345,data[rank],0))</f>
        <v>#N/A</v>
      </c>
      <c r="D345" s="5" t="e">
        <f>INDEX(data[sitetype],MATCH(B345,data[rank],0))</f>
        <v>#N/A</v>
      </c>
      <c r="E345" s="5" t="e">
        <f>INDEX(data[agency_cdc],MATCH(B345,data[rank],0))</f>
        <v>#N/A</v>
      </c>
      <c r="F345" s="5" t="e">
        <f>INDEX(data[agency_usaid],MATCH(B345,data[rank],0))</f>
        <v>#N/A</v>
      </c>
      <c r="G345" s="10" t="e">
        <f>INDEX(data[psnu],MATCH(B345,data[rank],0))</f>
        <v>#N/A</v>
      </c>
      <c r="H345" s="2" t="e">
        <f>INDEX(data[snuprioritization],MATCH(B345,data[rank],0))</f>
        <v>#N/A</v>
      </c>
      <c r="I345" s="2" t="e">
        <f>INDEX(data[score],MATCH(B345,data[rank],0))</f>
        <v>#N/A</v>
      </c>
    </row>
    <row r="346" spans="1:9" x14ac:dyDescent="0.25">
      <c r="A346" s="3"/>
      <c r="B346" s="12">
        <v>343</v>
      </c>
      <c r="C346" s="5" t="e">
        <f>INDEX(data[sitename],MATCH(B346,data[rank],0))</f>
        <v>#N/A</v>
      </c>
      <c r="D346" s="5" t="e">
        <f>INDEX(data[sitetype],MATCH(B346,data[rank],0))</f>
        <v>#N/A</v>
      </c>
      <c r="E346" s="5" t="e">
        <f>INDEX(data[agency_cdc],MATCH(B346,data[rank],0))</f>
        <v>#N/A</v>
      </c>
      <c r="F346" s="5" t="e">
        <f>INDEX(data[agency_usaid],MATCH(B346,data[rank],0))</f>
        <v>#N/A</v>
      </c>
      <c r="G346" s="10" t="e">
        <f>INDEX(data[psnu],MATCH(B346,data[rank],0))</f>
        <v>#N/A</v>
      </c>
      <c r="H346" s="2" t="e">
        <f>INDEX(data[snuprioritization],MATCH(B346,data[rank],0))</f>
        <v>#N/A</v>
      </c>
      <c r="I346" s="2" t="e">
        <f>INDEX(data[score],MATCH(B346,data[rank],0))</f>
        <v>#N/A</v>
      </c>
    </row>
    <row r="347" spans="1:9" x14ac:dyDescent="0.25">
      <c r="A347" s="3"/>
      <c r="B347" s="12">
        <v>344</v>
      </c>
      <c r="C347" s="5" t="e">
        <f>INDEX(data[sitename],MATCH(B347,data[rank],0))</f>
        <v>#N/A</v>
      </c>
      <c r="D347" s="5" t="e">
        <f>INDEX(data[sitetype],MATCH(B347,data[rank],0))</f>
        <v>#N/A</v>
      </c>
      <c r="E347" s="5" t="e">
        <f>INDEX(data[agency_cdc],MATCH(B347,data[rank],0))</f>
        <v>#N/A</v>
      </c>
      <c r="F347" s="5" t="e">
        <f>INDEX(data[agency_usaid],MATCH(B347,data[rank],0))</f>
        <v>#N/A</v>
      </c>
      <c r="G347" s="10" t="e">
        <f>INDEX(data[psnu],MATCH(B347,data[rank],0))</f>
        <v>#N/A</v>
      </c>
      <c r="H347" s="2" t="e">
        <f>INDEX(data[snuprioritization],MATCH(B347,data[rank],0))</f>
        <v>#N/A</v>
      </c>
      <c r="I347" s="2" t="e">
        <f>INDEX(data[score],MATCH(B347,data[rank],0))</f>
        <v>#N/A</v>
      </c>
    </row>
    <row r="348" spans="1:9" x14ac:dyDescent="0.25">
      <c r="A348" s="3"/>
      <c r="B348" s="12">
        <v>345</v>
      </c>
      <c r="C348" s="5" t="e">
        <f>INDEX(data[sitename],MATCH(B348,data[rank],0))</f>
        <v>#N/A</v>
      </c>
      <c r="D348" s="5" t="e">
        <f>INDEX(data[sitetype],MATCH(B348,data[rank],0))</f>
        <v>#N/A</v>
      </c>
      <c r="E348" s="5" t="e">
        <f>INDEX(data[agency_cdc],MATCH(B348,data[rank],0))</f>
        <v>#N/A</v>
      </c>
      <c r="F348" s="5" t="e">
        <f>INDEX(data[agency_usaid],MATCH(B348,data[rank],0))</f>
        <v>#N/A</v>
      </c>
      <c r="G348" s="10" t="e">
        <f>INDEX(data[psnu],MATCH(B348,data[rank],0))</f>
        <v>#N/A</v>
      </c>
      <c r="H348" s="2" t="e">
        <f>INDEX(data[snuprioritization],MATCH(B348,data[rank],0))</f>
        <v>#N/A</v>
      </c>
      <c r="I348" s="2" t="e">
        <f>INDEX(data[score],MATCH(B348,data[rank],0))</f>
        <v>#N/A</v>
      </c>
    </row>
    <row r="349" spans="1:9" x14ac:dyDescent="0.25">
      <c r="A349" s="3"/>
      <c r="B349" s="12">
        <v>346</v>
      </c>
      <c r="C349" s="5" t="e">
        <f>INDEX(data[sitename],MATCH(B349,data[rank],0))</f>
        <v>#N/A</v>
      </c>
      <c r="D349" s="5" t="e">
        <f>INDEX(data[sitetype],MATCH(B349,data[rank],0))</f>
        <v>#N/A</v>
      </c>
      <c r="E349" s="5" t="e">
        <f>INDEX(data[agency_cdc],MATCH(B349,data[rank],0))</f>
        <v>#N/A</v>
      </c>
      <c r="F349" s="5" t="e">
        <f>INDEX(data[agency_usaid],MATCH(B349,data[rank],0))</f>
        <v>#N/A</v>
      </c>
      <c r="G349" s="10" t="e">
        <f>INDEX(data[psnu],MATCH(B349,data[rank],0))</f>
        <v>#N/A</v>
      </c>
      <c r="H349" s="2" t="e">
        <f>INDEX(data[snuprioritization],MATCH(B349,data[rank],0))</f>
        <v>#N/A</v>
      </c>
      <c r="I349" s="2" t="e">
        <f>INDEX(data[score],MATCH(B349,data[rank],0))</f>
        <v>#N/A</v>
      </c>
    </row>
    <row r="350" spans="1:9" x14ac:dyDescent="0.25">
      <c r="A350" s="3"/>
      <c r="B350" s="12">
        <v>347</v>
      </c>
      <c r="C350" s="5" t="e">
        <f>INDEX(data[sitename],MATCH(B350,data[rank],0))</f>
        <v>#N/A</v>
      </c>
      <c r="D350" s="5" t="e">
        <f>INDEX(data[sitetype],MATCH(B350,data[rank],0))</f>
        <v>#N/A</v>
      </c>
      <c r="E350" s="5" t="e">
        <f>INDEX(data[agency_cdc],MATCH(B350,data[rank],0))</f>
        <v>#N/A</v>
      </c>
      <c r="F350" s="5" t="e">
        <f>INDEX(data[agency_usaid],MATCH(B350,data[rank],0))</f>
        <v>#N/A</v>
      </c>
      <c r="G350" s="10" t="e">
        <f>INDEX(data[psnu],MATCH(B350,data[rank],0))</f>
        <v>#N/A</v>
      </c>
      <c r="H350" s="2" t="e">
        <f>INDEX(data[snuprioritization],MATCH(B350,data[rank],0))</f>
        <v>#N/A</v>
      </c>
      <c r="I350" s="2" t="e">
        <f>INDEX(data[score],MATCH(B350,data[rank],0))</f>
        <v>#N/A</v>
      </c>
    </row>
    <row r="351" spans="1:9" x14ac:dyDescent="0.25">
      <c r="A351" s="3"/>
      <c r="B351" s="12">
        <v>348</v>
      </c>
      <c r="C351" s="5" t="e">
        <f>INDEX(data[sitename],MATCH(B351,data[rank],0))</f>
        <v>#N/A</v>
      </c>
      <c r="D351" s="5" t="e">
        <f>INDEX(data[sitetype],MATCH(B351,data[rank],0))</f>
        <v>#N/A</v>
      </c>
      <c r="E351" s="5" t="e">
        <f>INDEX(data[agency_cdc],MATCH(B351,data[rank],0))</f>
        <v>#N/A</v>
      </c>
      <c r="F351" s="5" t="e">
        <f>INDEX(data[agency_usaid],MATCH(B351,data[rank],0))</f>
        <v>#N/A</v>
      </c>
      <c r="G351" s="10" t="e">
        <f>INDEX(data[psnu],MATCH(B351,data[rank],0))</f>
        <v>#N/A</v>
      </c>
      <c r="H351" s="2" t="e">
        <f>INDEX(data[snuprioritization],MATCH(B351,data[rank],0))</f>
        <v>#N/A</v>
      </c>
      <c r="I351" s="2" t="e">
        <f>INDEX(data[score],MATCH(B351,data[rank],0))</f>
        <v>#N/A</v>
      </c>
    </row>
    <row r="352" spans="1:9" x14ac:dyDescent="0.25">
      <c r="A352" s="3"/>
      <c r="B352" s="12">
        <v>349</v>
      </c>
      <c r="C352" s="5" t="e">
        <f>INDEX(data[sitename],MATCH(B352,data[rank],0))</f>
        <v>#N/A</v>
      </c>
      <c r="D352" s="5" t="e">
        <f>INDEX(data[sitetype],MATCH(B352,data[rank],0))</f>
        <v>#N/A</v>
      </c>
      <c r="E352" s="5" t="e">
        <f>INDEX(data[agency_cdc],MATCH(B352,data[rank],0))</f>
        <v>#N/A</v>
      </c>
      <c r="F352" s="5" t="e">
        <f>INDEX(data[agency_usaid],MATCH(B352,data[rank],0))</f>
        <v>#N/A</v>
      </c>
      <c r="G352" s="10" t="e">
        <f>INDEX(data[psnu],MATCH(B352,data[rank],0))</f>
        <v>#N/A</v>
      </c>
      <c r="H352" s="2" t="e">
        <f>INDEX(data[snuprioritization],MATCH(B352,data[rank],0))</f>
        <v>#N/A</v>
      </c>
      <c r="I352" s="2" t="e">
        <f>INDEX(data[score],MATCH(B352,data[rank],0))</f>
        <v>#N/A</v>
      </c>
    </row>
    <row r="353" spans="1:9" x14ac:dyDescent="0.25">
      <c r="A353" s="3"/>
      <c r="B353" s="8">
        <v>350</v>
      </c>
      <c r="C353" s="5" t="e">
        <f>INDEX(data[sitename],MATCH(B353,data[rank],0))</f>
        <v>#N/A</v>
      </c>
      <c r="D353" s="5" t="e">
        <f>INDEX(data[sitetype],MATCH(B353,data[rank],0))</f>
        <v>#N/A</v>
      </c>
      <c r="E353" s="5" t="e">
        <f>INDEX(data[agency_cdc],MATCH(B353,data[rank],0))</f>
        <v>#N/A</v>
      </c>
      <c r="F353" s="5" t="e">
        <f>INDEX(data[agency_usaid],MATCH(B353,data[rank],0))</f>
        <v>#N/A</v>
      </c>
      <c r="G353" s="10" t="e">
        <f>INDEX(data[psnu],MATCH(B353,data[rank],0))</f>
        <v>#N/A</v>
      </c>
      <c r="H353" s="2" t="e">
        <f>INDEX(data[snuprioritization],MATCH(B353,data[rank],0))</f>
        <v>#N/A</v>
      </c>
      <c r="I353" s="2" t="e">
        <f>INDEX(data[score],MATCH(B353,data[rank],0))</f>
        <v>#N/A</v>
      </c>
    </row>
    <row r="354" spans="1:9" x14ac:dyDescent="0.25">
      <c r="A354" s="3"/>
      <c r="B354" s="12">
        <v>351</v>
      </c>
      <c r="C354" s="5" t="e">
        <f>INDEX(data[sitename],MATCH(B354,data[rank],0))</f>
        <v>#N/A</v>
      </c>
      <c r="D354" s="5" t="e">
        <f>INDEX(data[sitetype],MATCH(B354,data[rank],0))</f>
        <v>#N/A</v>
      </c>
      <c r="E354" s="5" t="e">
        <f>INDEX(data[agency_cdc],MATCH(B354,data[rank],0))</f>
        <v>#N/A</v>
      </c>
      <c r="F354" s="5" t="e">
        <f>INDEX(data[agency_usaid],MATCH(B354,data[rank],0))</f>
        <v>#N/A</v>
      </c>
      <c r="G354" s="10" t="e">
        <f>INDEX(data[psnu],MATCH(B354,data[rank],0))</f>
        <v>#N/A</v>
      </c>
      <c r="H354" s="2" t="e">
        <f>INDEX(data[snuprioritization],MATCH(B354,data[rank],0))</f>
        <v>#N/A</v>
      </c>
      <c r="I354" s="2" t="e">
        <f>INDEX(data[score],MATCH(B354,data[rank],0))</f>
        <v>#N/A</v>
      </c>
    </row>
    <row r="355" spans="1:9" x14ac:dyDescent="0.25">
      <c r="A355" s="3"/>
      <c r="B355" s="12">
        <v>352</v>
      </c>
      <c r="C355" s="5" t="e">
        <f>INDEX(data[sitename],MATCH(B355,data[rank],0))</f>
        <v>#N/A</v>
      </c>
      <c r="D355" s="5" t="e">
        <f>INDEX(data[sitetype],MATCH(B355,data[rank],0))</f>
        <v>#N/A</v>
      </c>
      <c r="E355" s="5" t="e">
        <f>INDEX(data[agency_cdc],MATCH(B355,data[rank],0))</f>
        <v>#N/A</v>
      </c>
      <c r="F355" s="5" t="e">
        <f>INDEX(data[agency_usaid],MATCH(B355,data[rank],0))</f>
        <v>#N/A</v>
      </c>
      <c r="G355" s="10" t="e">
        <f>INDEX(data[psnu],MATCH(B355,data[rank],0))</f>
        <v>#N/A</v>
      </c>
      <c r="H355" s="2" t="e">
        <f>INDEX(data[snuprioritization],MATCH(B355,data[rank],0))</f>
        <v>#N/A</v>
      </c>
      <c r="I355" s="2" t="e">
        <f>INDEX(data[score],MATCH(B355,data[rank],0))</f>
        <v>#N/A</v>
      </c>
    </row>
    <row r="356" spans="1:9" x14ac:dyDescent="0.25">
      <c r="A356" s="3"/>
      <c r="B356" s="12">
        <v>353</v>
      </c>
      <c r="C356" s="5" t="e">
        <f>INDEX(data[sitename],MATCH(B356,data[rank],0))</f>
        <v>#N/A</v>
      </c>
      <c r="D356" s="5" t="e">
        <f>INDEX(data[sitetype],MATCH(B356,data[rank],0))</f>
        <v>#N/A</v>
      </c>
      <c r="E356" s="5" t="e">
        <f>INDEX(data[agency_cdc],MATCH(B356,data[rank],0))</f>
        <v>#N/A</v>
      </c>
      <c r="F356" s="5" t="e">
        <f>INDEX(data[agency_usaid],MATCH(B356,data[rank],0))</f>
        <v>#N/A</v>
      </c>
      <c r="G356" s="10" t="e">
        <f>INDEX(data[psnu],MATCH(B356,data[rank],0))</f>
        <v>#N/A</v>
      </c>
      <c r="H356" s="2" t="e">
        <f>INDEX(data[snuprioritization],MATCH(B356,data[rank],0))</f>
        <v>#N/A</v>
      </c>
      <c r="I356" s="2" t="e">
        <f>INDEX(data[score],MATCH(B356,data[rank],0))</f>
        <v>#N/A</v>
      </c>
    </row>
    <row r="357" spans="1:9" x14ac:dyDescent="0.25">
      <c r="A357" s="3"/>
      <c r="B357" s="12">
        <v>354</v>
      </c>
      <c r="C357" s="5" t="e">
        <f>INDEX(data[sitename],MATCH(B357,data[rank],0))</f>
        <v>#N/A</v>
      </c>
      <c r="D357" s="5" t="e">
        <f>INDEX(data[sitetype],MATCH(B357,data[rank],0))</f>
        <v>#N/A</v>
      </c>
      <c r="E357" s="5" t="e">
        <f>INDEX(data[agency_cdc],MATCH(B357,data[rank],0))</f>
        <v>#N/A</v>
      </c>
      <c r="F357" s="5" t="e">
        <f>INDEX(data[agency_usaid],MATCH(B357,data[rank],0))</f>
        <v>#N/A</v>
      </c>
      <c r="G357" s="10" t="e">
        <f>INDEX(data[psnu],MATCH(B357,data[rank],0))</f>
        <v>#N/A</v>
      </c>
      <c r="H357" s="2" t="e">
        <f>INDEX(data[snuprioritization],MATCH(B357,data[rank],0))</f>
        <v>#N/A</v>
      </c>
      <c r="I357" s="2" t="e">
        <f>INDEX(data[score],MATCH(B357,data[rank],0))</f>
        <v>#N/A</v>
      </c>
    </row>
    <row r="358" spans="1:9" x14ac:dyDescent="0.25">
      <c r="A358" s="3"/>
      <c r="B358" s="12">
        <v>355</v>
      </c>
      <c r="C358" s="5" t="e">
        <f>INDEX(data[sitename],MATCH(B358,data[rank],0))</f>
        <v>#N/A</v>
      </c>
      <c r="D358" s="5" t="e">
        <f>INDEX(data[sitetype],MATCH(B358,data[rank],0))</f>
        <v>#N/A</v>
      </c>
      <c r="E358" s="5" t="e">
        <f>INDEX(data[agency_cdc],MATCH(B358,data[rank],0))</f>
        <v>#N/A</v>
      </c>
      <c r="F358" s="5" t="e">
        <f>INDEX(data[agency_usaid],MATCH(B358,data[rank],0))</f>
        <v>#N/A</v>
      </c>
      <c r="G358" s="10" t="e">
        <f>INDEX(data[psnu],MATCH(B358,data[rank],0))</f>
        <v>#N/A</v>
      </c>
      <c r="H358" s="2" t="e">
        <f>INDEX(data[snuprioritization],MATCH(B358,data[rank],0))</f>
        <v>#N/A</v>
      </c>
      <c r="I358" s="2" t="e">
        <f>INDEX(data[score],MATCH(B358,data[rank],0))</f>
        <v>#N/A</v>
      </c>
    </row>
    <row r="359" spans="1:9" x14ac:dyDescent="0.25">
      <c r="A359" s="3"/>
      <c r="B359" s="12">
        <v>356</v>
      </c>
      <c r="C359" s="5" t="e">
        <f>INDEX(data[sitename],MATCH(B359,data[rank],0))</f>
        <v>#N/A</v>
      </c>
      <c r="D359" s="5" t="e">
        <f>INDEX(data[sitetype],MATCH(B359,data[rank],0))</f>
        <v>#N/A</v>
      </c>
      <c r="E359" s="5" t="e">
        <f>INDEX(data[agency_cdc],MATCH(B359,data[rank],0))</f>
        <v>#N/A</v>
      </c>
      <c r="F359" s="5" t="e">
        <f>INDEX(data[agency_usaid],MATCH(B359,data[rank],0))</f>
        <v>#N/A</v>
      </c>
      <c r="G359" s="10" t="e">
        <f>INDEX(data[psnu],MATCH(B359,data[rank],0))</f>
        <v>#N/A</v>
      </c>
      <c r="H359" s="2" t="e">
        <f>INDEX(data[snuprioritization],MATCH(B359,data[rank],0))</f>
        <v>#N/A</v>
      </c>
      <c r="I359" s="2" t="e">
        <f>INDEX(data[score],MATCH(B359,data[rank],0))</f>
        <v>#N/A</v>
      </c>
    </row>
    <row r="360" spans="1:9" x14ac:dyDescent="0.25">
      <c r="A360" s="3"/>
      <c r="B360" s="12">
        <v>357</v>
      </c>
      <c r="C360" s="5" t="e">
        <f>INDEX(data[sitename],MATCH(B360,data[rank],0))</f>
        <v>#N/A</v>
      </c>
      <c r="D360" s="5" t="e">
        <f>INDEX(data[sitetype],MATCH(B360,data[rank],0))</f>
        <v>#N/A</v>
      </c>
      <c r="E360" s="5" t="e">
        <f>INDEX(data[agency_cdc],MATCH(B360,data[rank],0))</f>
        <v>#N/A</v>
      </c>
      <c r="F360" s="5" t="e">
        <f>INDEX(data[agency_usaid],MATCH(B360,data[rank],0))</f>
        <v>#N/A</v>
      </c>
      <c r="G360" s="10" t="e">
        <f>INDEX(data[psnu],MATCH(B360,data[rank],0))</f>
        <v>#N/A</v>
      </c>
      <c r="H360" s="2" t="e">
        <f>INDEX(data[snuprioritization],MATCH(B360,data[rank],0))</f>
        <v>#N/A</v>
      </c>
      <c r="I360" s="2" t="e">
        <f>INDEX(data[score],MATCH(B360,data[rank],0))</f>
        <v>#N/A</v>
      </c>
    </row>
    <row r="361" spans="1:9" x14ac:dyDescent="0.25">
      <c r="A361" s="3"/>
      <c r="B361" s="12">
        <v>358</v>
      </c>
      <c r="C361" s="5" t="e">
        <f>INDEX(data[sitename],MATCH(B361,data[rank],0))</f>
        <v>#N/A</v>
      </c>
      <c r="D361" s="5" t="e">
        <f>INDEX(data[sitetype],MATCH(B361,data[rank],0))</f>
        <v>#N/A</v>
      </c>
      <c r="E361" s="5" t="e">
        <f>INDEX(data[agency_cdc],MATCH(B361,data[rank],0))</f>
        <v>#N/A</v>
      </c>
      <c r="F361" s="5" t="e">
        <f>INDEX(data[agency_usaid],MATCH(B361,data[rank],0))</f>
        <v>#N/A</v>
      </c>
      <c r="G361" s="10" t="e">
        <f>INDEX(data[psnu],MATCH(B361,data[rank],0))</f>
        <v>#N/A</v>
      </c>
      <c r="H361" s="2" t="e">
        <f>INDEX(data[snuprioritization],MATCH(B361,data[rank],0))</f>
        <v>#N/A</v>
      </c>
      <c r="I361" s="2" t="e">
        <f>INDEX(data[score],MATCH(B361,data[rank],0))</f>
        <v>#N/A</v>
      </c>
    </row>
    <row r="362" spans="1:9" x14ac:dyDescent="0.25">
      <c r="A362" s="3"/>
      <c r="B362" s="12">
        <v>359</v>
      </c>
      <c r="C362" s="5" t="e">
        <f>INDEX(data[sitename],MATCH(B362,data[rank],0))</f>
        <v>#N/A</v>
      </c>
      <c r="D362" s="5" t="e">
        <f>INDEX(data[sitetype],MATCH(B362,data[rank],0))</f>
        <v>#N/A</v>
      </c>
      <c r="E362" s="5" t="e">
        <f>INDEX(data[agency_cdc],MATCH(B362,data[rank],0))</f>
        <v>#N/A</v>
      </c>
      <c r="F362" s="5" t="e">
        <f>INDEX(data[agency_usaid],MATCH(B362,data[rank],0))</f>
        <v>#N/A</v>
      </c>
      <c r="G362" s="10" t="e">
        <f>INDEX(data[psnu],MATCH(B362,data[rank],0))</f>
        <v>#N/A</v>
      </c>
      <c r="H362" s="2" t="e">
        <f>INDEX(data[snuprioritization],MATCH(B362,data[rank],0))</f>
        <v>#N/A</v>
      </c>
      <c r="I362" s="2" t="e">
        <f>INDEX(data[score],MATCH(B362,data[rank],0))</f>
        <v>#N/A</v>
      </c>
    </row>
    <row r="363" spans="1:9" x14ac:dyDescent="0.25">
      <c r="A363" s="3"/>
      <c r="B363" s="8">
        <v>360</v>
      </c>
      <c r="C363" s="5" t="e">
        <f>INDEX(data[sitename],MATCH(B363,data[rank],0))</f>
        <v>#N/A</v>
      </c>
      <c r="D363" s="5" t="e">
        <f>INDEX(data[sitetype],MATCH(B363,data[rank],0))</f>
        <v>#N/A</v>
      </c>
      <c r="E363" s="5" t="e">
        <f>INDEX(data[agency_cdc],MATCH(B363,data[rank],0))</f>
        <v>#N/A</v>
      </c>
      <c r="F363" s="5" t="e">
        <f>INDEX(data[agency_usaid],MATCH(B363,data[rank],0))</f>
        <v>#N/A</v>
      </c>
      <c r="G363" s="10" t="e">
        <f>INDEX(data[psnu],MATCH(B363,data[rank],0))</f>
        <v>#N/A</v>
      </c>
      <c r="H363" s="2" t="e">
        <f>INDEX(data[snuprioritization],MATCH(B363,data[rank],0))</f>
        <v>#N/A</v>
      </c>
      <c r="I363" s="2" t="e">
        <f>INDEX(data[score],MATCH(B363,data[rank],0))</f>
        <v>#N/A</v>
      </c>
    </row>
    <row r="364" spans="1:9" x14ac:dyDescent="0.25">
      <c r="A364" s="3"/>
      <c r="B364" s="12">
        <v>361</v>
      </c>
      <c r="C364" s="5" t="e">
        <f>INDEX(data[sitename],MATCH(B364,data[rank],0))</f>
        <v>#N/A</v>
      </c>
      <c r="D364" s="5" t="e">
        <f>INDEX(data[sitetype],MATCH(B364,data[rank],0))</f>
        <v>#N/A</v>
      </c>
      <c r="E364" s="5" t="e">
        <f>INDEX(data[agency_cdc],MATCH(B364,data[rank],0))</f>
        <v>#N/A</v>
      </c>
      <c r="F364" s="5" t="e">
        <f>INDEX(data[agency_usaid],MATCH(B364,data[rank],0))</f>
        <v>#N/A</v>
      </c>
      <c r="G364" s="10" t="e">
        <f>INDEX(data[psnu],MATCH(B364,data[rank],0))</f>
        <v>#N/A</v>
      </c>
      <c r="H364" s="2" t="e">
        <f>INDEX(data[snuprioritization],MATCH(B364,data[rank],0))</f>
        <v>#N/A</v>
      </c>
      <c r="I364" s="2" t="e">
        <f>INDEX(data[score],MATCH(B364,data[rank],0))</f>
        <v>#N/A</v>
      </c>
    </row>
    <row r="365" spans="1:9" x14ac:dyDescent="0.25">
      <c r="A365" s="3"/>
      <c r="B365" s="12">
        <v>362</v>
      </c>
      <c r="C365" s="5" t="e">
        <f>INDEX(data[sitename],MATCH(B365,data[rank],0))</f>
        <v>#N/A</v>
      </c>
      <c r="D365" s="5" t="e">
        <f>INDEX(data[sitetype],MATCH(B365,data[rank],0))</f>
        <v>#N/A</v>
      </c>
      <c r="E365" s="5" t="e">
        <f>INDEX(data[agency_cdc],MATCH(B365,data[rank],0))</f>
        <v>#N/A</v>
      </c>
      <c r="F365" s="5" t="e">
        <f>INDEX(data[agency_usaid],MATCH(B365,data[rank],0))</f>
        <v>#N/A</v>
      </c>
      <c r="G365" s="10" t="e">
        <f>INDEX(data[psnu],MATCH(B365,data[rank],0))</f>
        <v>#N/A</v>
      </c>
      <c r="H365" s="2" t="e">
        <f>INDEX(data[snuprioritization],MATCH(B365,data[rank],0))</f>
        <v>#N/A</v>
      </c>
      <c r="I365" s="2" t="e">
        <f>INDEX(data[score],MATCH(B365,data[rank],0))</f>
        <v>#N/A</v>
      </c>
    </row>
    <row r="366" spans="1:9" x14ac:dyDescent="0.25">
      <c r="A366" s="3"/>
      <c r="B366" s="12">
        <v>363</v>
      </c>
      <c r="C366" s="5" t="e">
        <f>INDEX(data[sitename],MATCH(B366,data[rank],0))</f>
        <v>#N/A</v>
      </c>
      <c r="D366" s="5" t="e">
        <f>INDEX(data[sitetype],MATCH(B366,data[rank],0))</f>
        <v>#N/A</v>
      </c>
      <c r="E366" s="5" t="e">
        <f>INDEX(data[agency_cdc],MATCH(B366,data[rank],0))</f>
        <v>#N/A</v>
      </c>
      <c r="F366" s="5" t="e">
        <f>INDEX(data[agency_usaid],MATCH(B366,data[rank],0))</f>
        <v>#N/A</v>
      </c>
      <c r="G366" s="10" t="e">
        <f>INDEX(data[psnu],MATCH(B366,data[rank],0))</f>
        <v>#N/A</v>
      </c>
      <c r="H366" s="2" t="e">
        <f>INDEX(data[snuprioritization],MATCH(B366,data[rank],0))</f>
        <v>#N/A</v>
      </c>
      <c r="I366" s="2" t="e">
        <f>INDEX(data[score],MATCH(B366,data[rank],0))</f>
        <v>#N/A</v>
      </c>
    </row>
    <row r="367" spans="1:9" x14ac:dyDescent="0.25">
      <c r="A367" s="3"/>
      <c r="B367" s="12">
        <v>364</v>
      </c>
      <c r="C367" s="5" t="e">
        <f>INDEX(data[sitename],MATCH(B367,data[rank],0))</f>
        <v>#N/A</v>
      </c>
      <c r="D367" s="5" t="e">
        <f>INDEX(data[sitetype],MATCH(B367,data[rank],0))</f>
        <v>#N/A</v>
      </c>
      <c r="E367" s="5" t="e">
        <f>INDEX(data[agency_cdc],MATCH(B367,data[rank],0))</f>
        <v>#N/A</v>
      </c>
      <c r="F367" s="5" t="e">
        <f>INDEX(data[agency_usaid],MATCH(B367,data[rank],0))</f>
        <v>#N/A</v>
      </c>
      <c r="G367" s="10" t="e">
        <f>INDEX(data[psnu],MATCH(B367,data[rank],0))</f>
        <v>#N/A</v>
      </c>
      <c r="H367" s="2" t="e">
        <f>INDEX(data[snuprioritization],MATCH(B367,data[rank],0))</f>
        <v>#N/A</v>
      </c>
      <c r="I367" s="2" t="e">
        <f>INDEX(data[score],MATCH(B367,data[rank],0))</f>
        <v>#N/A</v>
      </c>
    </row>
    <row r="368" spans="1:9" x14ac:dyDescent="0.25">
      <c r="A368" s="3"/>
      <c r="B368" s="12">
        <v>365</v>
      </c>
      <c r="C368" s="5" t="e">
        <f>INDEX(data[sitename],MATCH(B368,data[rank],0))</f>
        <v>#N/A</v>
      </c>
      <c r="D368" s="5" t="e">
        <f>INDEX(data[sitetype],MATCH(B368,data[rank],0))</f>
        <v>#N/A</v>
      </c>
      <c r="E368" s="5" t="e">
        <f>INDEX(data[agency_cdc],MATCH(B368,data[rank],0))</f>
        <v>#N/A</v>
      </c>
      <c r="F368" s="5" t="e">
        <f>INDEX(data[agency_usaid],MATCH(B368,data[rank],0))</f>
        <v>#N/A</v>
      </c>
      <c r="G368" s="10" t="e">
        <f>INDEX(data[psnu],MATCH(B368,data[rank],0))</f>
        <v>#N/A</v>
      </c>
      <c r="H368" s="2" t="e">
        <f>INDEX(data[snuprioritization],MATCH(B368,data[rank],0))</f>
        <v>#N/A</v>
      </c>
      <c r="I368" s="2" t="e">
        <f>INDEX(data[score],MATCH(B368,data[rank],0))</f>
        <v>#N/A</v>
      </c>
    </row>
    <row r="369" spans="1:9" x14ac:dyDescent="0.25">
      <c r="A369" s="3"/>
      <c r="B369" s="12">
        <v>366</v>
      </c>
      <c r="C369" s="5" t="e">
        <f>INDEX(data[sitename],MATCH(B369,data[rank],0))</f>
        <v>#N/A</v>
      </c>
      <c r="D369" s="5" t="e">
        <f>INDEX(data[sitetype],MATCH(B369,data[rank],0))</f>
        <v>#N/A</v>
      </c>
      <c r="E369" s="5" t="e">
        <f>INDEX(data[agency_cdc],MATCH(B369,data[rank],0))</f>
        <v>#N/A</v>
      </c>
      <c r="F369" s="5" t="e">
        <f>INDEX(data[agency_usaid],MATCH(B369,data[rank],0))</f>
        <v>#N/A</v>
      </c>
      <c r="G369" s="10" t="e">
        <f>INDEX(data[psnu],MATCH(B369,data[rank],0))</f>
        <v>#N/A</v>
      </c>
      <c r="H369" s="2" t="e">
        <f>INDEX(data[snuprioritization],MATCH(B369,data[rank],0))</f>
        <v>#N/A</v>
      </c>
      <c r="I369" s="2" t="e">
        <f>INDEX(data[score],MATCH(B369,data[rank],0))</f>
        <v>#N/A</v>
      </c>
    </row>
    <row r="370" spans="1:9" x14ac:dyDescent="0.25">
      <c r="A370" s="3"/>
      <c r="B370" s="12">
        <v>367</v>
      </c>
      <c r="C370" s="5" t="e">
        <f>INDEX(data[sitename],MATCH(B370,data[rank],0))</f>
        <v>#N/A</v>
      </c>
      <c r="D370" s="5" t="e">
        <f>INDEX(data[sitetype],MATCH(B370,data[rank],0))</f>
        <v>#N/A</v>
      </c>
      <c r="E370" s="5" t="e">
        <f>INDEX(data[agency_cdc],MATCH(B370,data[rank],0))</f>
        <v>#N/A</v>
      </c>
      <c r="F370" s="5" t="e">
        <f>INDEX(data[agency_usaid],MATCH(B370,data[rank],0))</f>
        <v>#N/A</v>
      </c>
      <c r="G370" s="10" t="e">
        <f>INDEX(data[psnu],MATCH(B370,data[rank],0))</f>
        <v>#N/A</v>
      </c>
      <c r="H370" s="2" t="e">
        <f>INDEX(data[snuprioritization],MATCH(B370,data[rank],0))</f>
        <v>#N/A</v>
      </c>
      <c r="I370" s="2" t="e">
        <f>INDEX(data[score],MATCH(B370,data[rank],0))</f>
        <v>#N/A</v>
      </c>
    </row>
    <row r="371" spans="1:9" x14ac:dyDescent="0.25">
      <c r="A371" s="3"/>
      <c r="B371" s="12">
        <v>368</v>
      </c>
      <c r="C371" s="5" t="e">
        <f>INDEX(data[sitename],MATCH(B371,data[rank],0))</f>
        <v>#N/A</v>
      </c>
      <c r="D371" s="5" t="e">
        <f>INDEX(data[sitetype],MATCH(B371,data[rank],0))</f>
        <v>#N/A</v>
      </c>
      <c r="E371" s="5" t="e">
        <f>INDEX(data[agency_cdc],MATCH(B371,data[rank],0))</f>
        <v>#N/A</v>
      </c>
      <c r="F371" s="5" t="e">
        <f>INDEX(data[agency_usaid],MATCH(B371,data[rank],0))</f>
        <v>#N/A</v>
      </c>
      <c r="G371" s="10" t="e">
        <f>INDEX(data[psnu],MATCH(B371,data[rank],0))</f>
        <v>#N/A</v>
      </c>
      <c r="H371" s="2" t="e">
        <f>INDEX(data[snuprioritization],MATCH(B371,data[rank],0))</f>
        <v>#N/A</v>
      </c>
      <c r="I371" s="2" t="e">
        <f>INDEX(data[score],MATCH(B371,data[rank],0))</f>
        <v>#N/A</v>
      </c>
    </row>
    <row r="372" spans="1:9" x14ac:dyDescent="0.25">
      <c r="A372" s="3"/>
      <c r="B372" s="12">
        <v>369</v>
      </c>
      <c r="C372" s="5" t="e">
        <f>INDEX(data[sitename],MATCH(B372,data[rank],0))</f>
        <v>#N/A</v>
      </c>
      <c r="D372" s="5" t="e">
        <f>INDEX(data[sitetype],MATCH(B372,data[rank],0))</f>
        <v>#N/A</v>
      </c>
      <c r="E372" s="5" t="e">
        <f>INDEX(data[agency_cdc],MATCH(B372,data[rank],0))</f>
        <v>#N/A</v>
      </c>
      <c r="F372" s="5" t="e">
        <f>INDEX(data[agency_usaid],MATCH(B372,data[rank],0))</f>
        <v>#N/A</v>
      </c>
      <c r="G372" s="10" t="e">
        <f>INDEX(data[psnu],MATCH(B372,data[rank],0))</f>
        <v>#N/A</v>
      </c>
      <c r="H372" s="2" t="e">
        <f>INDEX(data[snuprioritization],MATCH(B372,data[rank],0))</f>
        <v>#N/A</v>
      </c>
      <c r="I372" s="2" t="e">
        <f>INDEX(data[score],MATCH(B372,data[rank],0))</f>
        <v>#N/A</v>
      </c>
    </row>
    <row r="373" spans="1:9" x14ac:dyDescent="0.25">
      <c r="A373" s="3"/>
      <c r="B373" s="8">
        <v>370</v>
      </c>
      <c r="C373" s="5" t="e">
        <f>INDEX(data[sitename],MATCH(B373,data[rank],0))</f>
        <v>#N/A</v>
      </c>
      <c r="D373" s="5" t="e">
        <f>INDEX(data[sitetype],MATCH(B373,data[rank],0))</f>
        <v>#N/A</v>
      </c>
      <c r="E373" s="5" t="e">
        <f>INDEX(data[agency_cdc],MATCH(B373,data[rank],0))</f>
        <v>#N/A</v>
      </c>
      <c r="F373" s="5" t="e">
        <f>INDEX(data[agency_usaid],MATCH(B373,data[rank],0))</f>
        <v>#N/A</v>
      </c>
      <c r="G373" s="10" t="e">
        <f>INDEX(data[psnu],MATCH(B373,data[rank],0))</f>
        <v>#N/A</v>
      </c>
      <c r="H373" s="2" t="e">
        <f>INDEX(data[snuprioritization],MATCH(B373,data[rank],0))</f>
        <v>#N/A</v>
      </c>
      <c r="I373" s="2" t="e">
        <f>INDEX(data[score],MATCH(B373,data[rank],0))</f>
        <v>#N/A</v>
      </c>
    </row>
    <row r="374" spans="1:9" x14ac:dyDescent="0.25">
      <c r="A374" s="3"/>
      <c r="B374" s="12">
        <v>371</v>
      </c>
      <c r="C374" s="5" t="e">
        <f>INDEX(data[sitename],MATCH(B374,data[rank],0))</f>
        <v>#N/A</v>
      </c>
      <c r="D374" s="5" t="e">
        <f>INDEX(data[sitetype],MATCH(B374,data[rank],0))</f>
        <v>#N/A</v>
      </c>
      <c r="E374" s="5" t="e">
        <f>INDEX(data[agency_cdc],MATCH(B374,data[rank],0))</f>
        <v>#N/A</v>
      </c>
      <c r="F374" s="5" t="e">
        <f>INDEX(data[agency_usaid],MATCH(B374,data[rank],0))</f>
        <v>#N/A</v>
      </c>
      <c r="G374" s="10" t="e">
        <f>INDEX(data[psnu],MATCH(B374,data[rank],0))</f>
        <v>#N/A</v>
      </c>
      <c r="H374" s="2" t="e">
        <f>INDEX(data[snuprioritization],MATCH(B374,data[rank],0))</f>
        <v>#N/A</v>
      </c>
      <c r="I374" s="2" t="e">
        <f>INDEX(data[score],MATCH(B374,data[rank],0))</f>
        <v>#N/A</v>
      </c>
    </row>
    <row r="375" spans="1:9" x14ac:dyDescent="0.25">
      <c r="A375" s="3"/>
      <c r="B375" s="12">
        <v>372</v>
      </c>
      <c r="C375" s="5" t="e">
        <f>INDEX(data[sitename],MATCH(B375,data[rank],0))</f>
        <v>#N/A</v>
      </c>
      <c r="D375" s="5" t="e">
        <f>INDEX(data[sitetype],MATCH(B375,data[rank],0))</f>
        <v>#N/A</v>
      </c>
      <c r="E375" s="5" t="e">
        <f>INDEX(data[agency_cdc],MATCH(B375,data[rank],0))</f>
        <v>#N/A</v>
      </c>
      <c r="F375" s="5" t="e">
        <f>INDEX(data[agency_usaid],MATCH(B375,data[rank],0))</f>
        <v>#N/A</v>
      </c>
      <c r="G375" s="10" t="e">
        <f>INDEX(data[psnu],MATCH(B375,data[rank],0))</f>
        <v>#N/A</v>
      </c>
      <c r="H375" s="2" t="e">
        <f>INDEX(data[snuprioritization],MATCH(B375,data[rank],0))</f>
        <v>#N/A</v>
      </c>
      <c r="I375" s="2" t="e">
        <f>INDEX(data[score],MATCH(B375,data[rank],0))</f>
        <v>#N/A</v>
      </c>
    </row>
    <row r="376" spans="1:9" x14ac:dyDescent="0.25">
      <c r="A376" s="3"/>
      <c r="B376" s="12">
        <v>373</v>
      </c>
      <c r="C376" s="5" t="e">
        <f>INDEX(data[sitename],MATCH(B376,data[rank],0))</f>
        <v>#N/A</v>
      </c>
      <c r="D376" s="5" t="e">
        <f>INDEX(data[sitetype],MATCH(B376,data[rank],0))</f>
        <v>#N/A</v>
      </c>
      <c r="E376" s="5" t="e">
        <f>INDEX(data[agency_cdc],MATCH(B376,data[rank],0))</f>
        <v>#N/A</v>
      </c>
      <c r="F376" s="5" t="e">
        <f>INDEX(data[agency_usaid],MATCH(B376,data[rank],0))</f>
        <v>#N/A</v>
      </c>
      <c r="G376" s="10" t="e">
        <f>INDEX(data[psnu],MATCH(B376,data[rank],0))</f>
        <v>#N/A</v>
      </c>
      <c r="H376" s="2" t="e">
        <f>INDEX(data[snuprioritization],MATCH(B376,data[rank],0))</f>
        <v>#N/A</v>
      </c>
      <c r="I376" s="2" t="e">
        <f>INDEX(data[score],MATCH(B376,data[rank],0))</f>
        <v>#N/A</v>
      </c>
    </row>
    <row r="377" spans="1:9" x14ac:dyDescent="0.25">
      <c r="A377" s="3"/>
      <c r="B377" s="12">
        <v>374</v>
      </c>
      <c r="C377" s="5" t="e">
        <f>INDEX(data[sitename],MATCH(B377,data[rank],0))</f>
        <v>#N/A</v>
      </c>
      <c r="D377" s="5" t="e">
        <f>INDEX(data[sitetype],MATCH(B377,data[rank],0))</f>
        <v>#N/A</v>
      </c>
      <c r="E377" s="5" t="e">
        <f>INDEX(data[agency_cdc],MATCH(B377,data[rank],0))</f>
        <v>#N/A</v>
      </c>
      <c r="F377" s="5" t="e">
        <f>INDEX(data[agency_usaid],MATCH(B377,data[rank],0))</f>
        <v>#N/A</v>
      </c>
      <c r="G377" s="10" t="e">
        <f>INDEX(data[psnu],MATCH(B377,data[rank],0))</f>
        <v>#N/A</v>
      </c>
      <c r="H377" s="2" t="e">
        <f>INDEX(data[snuprioritization],MATCH(B377,data[rank],0))</f>
        <v>#N/A</v>
      </c>
      <c r="I377" s="2" t="e">
        <f>INDEX(data[score],MATCH(B377,data[rank],0))</f>
        <v>#N/A</v>
      </c>
    </row>
    <row r="378" spans="1:9" x14ac:dyDescent="0.25">
      <c r="A378" s="3"/>
      <c r="B378" s="12">
        <v>375</v>
      </c>
      <c r="C378" s="5" t="e">
        <f>INDEX(data[sitename],MATCH(B378,data[rank],0))</f>
        <v>#N/A</v>
      </c>
      <c r="D378" s="5" t="e">
        <f>INDEX(data[sitetype],MATCH(B378,data[rank],0))</f>
        <v>#N/A</v>
      </c>
      <c r="E378" s="5" t="e">
        <f>INDEX(data[agency_cdc],MATCH(B378,data[rank],0))</f>
        <v>#N/A</v>
      </c>
      <c r="F378" s="5" t="e">
        <f>INDEX(data[agency_usaid],MATCH(B378,data[rank],0))</f>
        <v>#N/A</v>
      </c>
      <c r="G378" s="10" t="e">
        <f>INDEX(data[psnu],MATCH(B378,data[rank],0))</f>
        <v>#N/A</v>
      </c>
      <c r="H378" s="2" t="e">
        <f>INDEX(data[snuprioritization],MATCH(B378,data[rank],0))</f>
        <v>#N/A</v>
      </c>
      <c r="I378" s="2" t="e">
        <f>INDEX(data[score],MATCH(B378,data[rank],0))</f>
        <v>#N/A</v>
      </c>
    </row>
    <row r="379" spans="1:9" x14ac:dyDescent="0.25">
      <c r="A379" s="3"/>
      <c r="B379" s="12">
        <v>376</v>
      </c>
      <c r="C379" s="5" t="e">
        <f>INDEX(data[sitename],MATCH(B379,data[rank],0))</f>
        <v>#N/A</v>
      </c>
      <c r="D379" s="5" t="e">
        <f>INDEX(data[sitetype],MATCH(B379,data[rank],0))</f>
        <v>#N/A</v>
      </c>
      <c r="E379" s="5" t="e">
        <f>INDEX(data[agency_cdc],MATCH(B379,data[rank],0))</f>
        <v>#N/A</v>
      </c>
      <c r="F379" s="5" t="e">
        <f>INDEX(data[agency_usaid],MATCH(B379,data[rank],0))</f>
        <v>#N/A</v>
      </c>
      <c r="G379" s="10" t="e">
        <f>INDEX(data[psnu],MATCH(B379,data[rank],0))</f>
        <v>#N/A</v>
      </c>
      <c r="H379" s="2" t="e">
        <f>INDEX(data[snuprioritization],MATCH(B379,data[rank],0))</f>
        <v>#N/A</v>
      </c>
      <c r="I379" s="2" t="e">
        <f>INDEX(data[score],MATCH(B379,data[rank],0))</f>
        <v>#N/A</v>
      </c>
    </row>
    <row r="380" spans="1:9" x14ac:dyDescent="0.25">
      <c r="A380" s="3"/>
      <c r="B380" s="12">
        <v>377</v>
      </c>
      <c r="C380" s="5" t="e">
        <f>INDEX(data[sitename],MATCH(B380,data[rank],0))</f>
        <v>#N/A</v>
      </c>
      <c r="D380" s="5" t="e">
        <f>INDEX(data[sitetype],MATCH(B380,data[rank],0))</f>
        <v>#N/A</v>
      </c>
      <c r="E380" s="5" t="e">
        <f>INDEX(data[agency_cdc],MATCH(B380,data[rank],0))</f>
        <v>#N/A</v>
      </c>
      <c r="F380" s="5" t="e">
        <f>INDEX(data[agency_usaid],MATCH(B380,data[rank],0))</f>
        <v>#N/A</v>
      </c>
      <c r="G380" s="10" t="e">
        <f>INDEX(data[psnu],MATCH(B380,data[rank],0))</f>
        <v>#N/A</v>
      </c>
      <c r="H380" s="2" t="e">
        <f>INDEX(data[snuprioritization],MATCH(B380,data[rank],0))</f>
        <v>#N/A</v>
      </c>
      <c r="I380" s="2" t="e">
        <f>INDEX(data[score],MATCH(B380,data[rank],0))</f>
        <v>#N/A</v>
      </c>
    </row>
    <row r="381" spans="1:9" x14ac:dyDescent="0.25">
      <c r="A381" s="3"/>
      <c r="B381" s="12">
        <v>378</v>
      </c>
      <c r="C381" s="5" t="e">
        <f>INDEX(data[sitename],MATCH(B381,data[rank],0))</f>
        <v>#N/A</v>
      </c>
      <c r="D381" s="5" t="e">
        <f>INDEX(data[sitetype],MATCH(B381,data[rank],0))</f>
        <v>#N/A</v>
      </c>
      <c r="E381" s="5" t="e">
        <f>INDEX(data[agency_cdc],MATCH(B381,data[rank],0))</f>
        <v>#N/A</v>
      </c>
      <c r="F381" s="5" t="e">
        <f>INDEX(data[agency_usaid],MATCH(B381,data[rank],0))</f>
        <v>#N/A</v>
      </c>
      <c r="G381" s="10" t="e">
        <f>INDEX(data[psnu],MATCH(B381,data[rank],0))</f>
        <v>#N/A</v>
      </c>
      <c r="H381" s="2" t="e">
        <f>INDEX(data[snuprioritization],MATCH(B381,data[rank],0))</f>
        <v>#N/A</v>
      </c>
      <c r="I381" s="2" t="e">
        <f>INDEX(data[score],MATCH(B381,data[rank],0))</f>
        <v>#N/A</v>
      </c>
    </row>
    <row r="382" spans="1:9" x14ac:dyDescent="0.25">
      <c r="A382" s="3"/>
      <c r="B382" s="12">
        <v>379</v>
      </c>
      <c r="C382" s="5" t="e">
        <f>INDEX(data[sitename],MATCH(B382,data[rank],0))</f>
        <v>#N/A</v>
      </c>
      <c r="D382" s="5" t="e">
        <f>INDEX(data[sitetype],MATCH(B382,data[rank],0))</f>
        <v>#N/A</v>
      </c>
      <c r="E382" s="5" t="e">
        <f>INDEX(data[agency_cdc],MATCH(B382,data[rank],0))</f>
        <v>#N/A</v>
      </c>
      <c r="F382" s="5" t="e">
        <f>INDEX(data[agency_usaid],MATCH(B382,data[rank],0))</f>
        <v>#N/A</v>
      </c>
      <c r="G382" s="10" t="e">
        <f>INDEX(data[psnu],MATCH(B382,data[rank],0))</f>
        <v>#N/A</v>
      </c>
      <c r="H382" s="2" t="e">
        <f>INDEX(data[snuprioritization],MATCH(B382,data[rank],0))</f>
        <v>#N/A</v>
      </c>
      <c r="I382" s="2" t="e">
        <f>INDEX(data[score],MATCH(B382,data[rank],0))</f>
        <v>#N/A</v>
      </c>
    </row>
    <row r="383" spans="1:9" x14ac:dyDescent="0.25">
      <c r="A383" s="3"/>
      <c r="B383" s="8">
        <v>380</v>
      </c>
      <c r="C383" s="5" t="e">
        <f>INDEX(data[sitename],MATCH(B383,data[rank],0))</f>
        <v>#N/A</v>
      </c>
      <c r="D383" s="5" t="e">
        <f>INDEX(data[sitetype],MATCH(B383,data[rank],0))</f>
        <v>#N/A</v>
      </c>
      <c r="E383" s="5" t="e">
        <f>INDEX(data[agency_cdc],MATCH(B383,data[rank],0))</f>
        <v>#N/A</v>
      </c>
      <c r="F383" s="5" t="e">
        <f>INDEX(data[agency_usaid],MATCH(B383,data[rank],0))</f>
        <v>#N/A</v>
      </c>
      <c r="G383" s="10" t="e">
        <f>INDEX(data[psnu],MATCH(B383,data[rank],0))</f>
        <v>#N/A</v>
      </c>
      <c r="H383" s="2" t="e">
        <f>INDEX(data[snuprioritization],MATCH(B383,data[rank],0))</f>
        <v>#N/A</v>
      </c>
      <c r="I383" s="2" t="e">
        <f>INDEX(data[score],MATCH(B383,data[rank],0))</f>
        <v>#N/A</v>
      </c>
    </row>
    <row r="384" spans="1:9" x14ac:dyDescent="0.25">
      <c r="A384" s="3"/>
      <c r="B384" s="12">
        <v>381</v>
      </c>
      <c r="C384" s="5" t="e">
        <f>INDEX(data[sitename],MATCH(B384,data[rank],0))</f>
        <v>#N/A</v>
      </c>
      <c r="D384" s="5" t="e">
        <f>INDEX(data[sitetype],MATCH(B384,data[rank],0))</f>
        <v>#N/A</v>
      </c>
      <c r="E384" s="5" t="e">
        <f>INDEX(data[agency_cdc],MATCH(B384,data[rank],0))</f>
        <v>#N/A</v>
      </c>
      <c r="F384" s="5" t="e">
        <f>INDEX(data[agency_usaid],MATCH(B384,data[rank],0))</f>
        <v>#N/A</v>
      </c>
      <c r="G384" s="10" t="e">
        <f>INDEX(data[psnu],MATCH(B384,data[rank],0))</f>
        <v>#N/A</v>
      </c>
      <c r="H384" s="2" t="e">
        <f>INDEX(data[snuprioritization],MATCH(B384,data[rank],0))</f>
        <v>#N/A</v>
      </c>
      <c r="I384" s="2" t="e">
        <f>INDEX(data[score],MATCH(B384,data[rank],0))</f>
        <v>#N/A</v>
      </c>
    </row>
    <row r="385" spans="1:9" x14ac:dyDescent="0.25">
      <c r="A385" s="3"/>
      <c r="B385" s="12">
        <v>382</v>
      </c>
      <c r="C385" s="5" t="e">
        <f>INDEX(data[sitename],MATCH(B385,data[rank],0))</f>
        <v>#N/A</v>
      </c>
      <c r="D385" s="5" t="e">
        <f>INDEX(data[sitetype],MATCH(B385,data[rank],0))</f>
        <v>#N/A</v>
      </c>
      <c r="E385" s="5" t="e">
        <f>INDEX(data[agency_cdc],MATCH(B385,data[rank],0))</f>
        <v>#N/A</v>
      </c>
      <c r="F385" s="5" t="e">
        <f>INDEX(data[agency_usaid],MATCH(B385,data[rank],0))</f>
        <v>#N/A</v>
      </c>
      <c r="G385" s="10" t="e">
        <f>INDEX(data[psnu],MATCH(B385,data[rank],0))</f>
        <v>#N/A</v>
      </c>
      <c r="H385" s="2" t="e">
        <f>INDEX(data[snuprioritization],MATCH(B385,data[rank],0))</f>
        <v>#N/A</v>
      </c>
      <c r="I385" s="2" t="e">
        <f>INDEX(data[score],MATCH(B385,data[rank],0))</f>
        <v>#N/A</v>
      </c>
    </row>
    <row r="386" spans="1:9" x14ac:dyDescent="0.25">
      <c r="A386" s="3"/>
      <c r="B386" s="12">
        <v>383</v>
      </c>
      <c r="C386" s="5" t="e">
        <f>INDEX(data[sitename],MATCH(B386,data[rank],0))</f>
        <v>#N/A</v>
      </c>
      <c r="D386" s="5" t="e">
        <f>INDEX(data[sitetype],MATCH(B386,data[rank],0))</f>
        <v>#N/A</v>
      </c>
      <c r="E386" s="5" t="e">
        <f>INDEX(data[agency_cdc],MATCH(B386,data[rank],0))</f>
        <v>#N/A</v>
      </c>
      <c r="F386" s="5" t="e">
        <f>INDEX(data[agency_usaid],MATCH(B386,data[rank],0))</f>
        <v>#N/A</v>
      </c>
      <c r="G386" s="10" t="e">
        <f>INDEX(data[psnu],MATCH(B386,data[rank],0))</f>
        <v>#N/A</v>
      </c>
      <c r="H386" s="2" t="e">
        <f>INDEX(data[snuprioritization],MATCH(B386,data[rank],0))</f>
        <v>#N/A</v>
      </c>
      <c r="I386" s="2" t="e">
        <f>INDEX(data[score],MATCH(B386,data[rank],0))</f>
        <v>#N/A</v>
      </c>
    </row>
    <row r="387" spans="1:9" x14ac:dyDescent="0.25">
      <c r="A387" s="3"/>
      <c r="B387" s="12">
        <v>384</v>
      </c>
      <c r="C387" s="5" t="e">
        <f>INDEX(data[sitename],MATCH(B387,data[rank],0))</f>
        <v>#N/A</v>
      </c>
      <c r="D387" s="5" t="e">
        <f>INDEX(data[sitetype],MATCH(B387,data[rank],0))</f>
        <v>#N/A</v>
      </c>
      <c r="E387" s="5" t="e">
        <f>INDEX(data[agency_cdc],MATCH(B387,data[rank],0))</f>
        <v>#N/A</v>
      </c>
      <c r="F387" s="5" t="e">
        <f>INDEX(data[agency_usaid],MATCH(B387,data[rank],0))</f>
        <v>#N/A</v>
      </c>
      <c r="G387" s="10" t="e">
        <f>INDEX(data[psnu],MATCH(B387,data[rank],0))</f>
        <v>#N/A</v>
      </c>
      <c r="H387" s="2" t="e">
        <f>INDEX(data[snuprioritization],MATCH(B387,data[rank],0))</f>
        <v>#N/A</v>
      </c>
      <c r="I387" s="2" t="e">
        <f>INDEX(data[score],MATCH(B387,data[rank],0))</f>
        <v>#N/A</v>
      </c>
    </row>
    <row r="388" spans="1:9" x14ac:dyDescent="0.25">
      <c r="A388" s="3"/>
      <c r="B388" s="12">
        <v>385</v>
      </c>
      <c r="C388" s="5" t="e">
        <f>INDEX(data[sitename],MATCH(B388,data[rank],0))</f>
        <v>#N/A</v>
      </c>
      <c r="D388" s="5" t="e">
        <f>INDEX(data[sitetype],MATCH(B388,data[rank],0))</f>
        <v>#N/A</v>
      </c>
      <c r="E388" s="5" t="e">
        <f>INDEX(data[agency_cdc],MATCH(B388,data[rank],0))</f>
        <v>#N/A</v>
      </c>
      <c r="F388" s="5" t="e">
        <f>INDEX(data[agency_usaid],MATCH(B388,data[rank],0))</f>
        <v>#N/A</v>
      </c>
      <c r="G388" s="10" t="e">
        <f>INDEX(data[psnu],MATCH(B388,data[rank],0))</f>
        <v>#N/A</v>
      </c>
      <c r="H388" s="2" t="e">
        <f>INDEX(data[snuprioritization],MATCH(B388,data[rank],0))</f>
        <v>#N/A</v>
      </c>
      <c r="I388" s="2" t="e">
        <f>INDEX(data[score],MATCH(B388,data[rank],0))</f>
        <v>#N/A</v>
      </c>
    </row>
    <row r="389" spans="1:9" x14ac:dyDescent="0.25">
      <c r="A389" s="3"/>
      <c r="B389" s="12">
        <v>386</v>
      </c>
      <c r="C389" s="5" t="e">
        <f>INDEX(data[sitename],MATCH(B389,data[rank],0))</f>
        <v>#N/A</v>
      </c>
      <c r="D389" s="5" t="e">
        <f>INDEX(data[sitetype],MATCH(B389,data[rank],0))</f>
        <v>#N/A</v>
      </c>
      <c r="E389" s="5" t="e">
        <f>INDEX(data[agency_cdc],MATCH(B389,data[rank],0))</f>
        <v>#N/A</v>
      </c>
      <c r="F389" s="5" t="e">
        <f>INDEX(data[agency_usaid],MATCH(B389,data[rank],0))</f>
        <v>#N/A</v>
      </c>
      <c r="G389" s="10" t="e">
        <f>INDEX(data[psnu],MATCH(B389,data[rank],0))</f>
        <v>#N/A</v>
      </c>
      <c r="H389" s="2" t="e">
        <f>INDEX(data[snuprioritization],MATCH(B389,data[rank],0))</f>
        <v>#N/A</v>
      </c>
      <c r="I389" s="2" t="e">
        <f>INDEX(data[score],MATCH(B389,data[rank],0))</f>
        <v>#N/A</v>
      </c>
    </row>
    <row r="390" spans="1:9" x14ac:dyDescent="0.25">
      <c r="A390" s="3"/>
      <c r="B390" s="12">
        <v>387</v>
      </c>
      <c r="C390" s="5" t="e">
        <f>INDEX(data[sitename],MATCH(B390,data[rank],0))</f>
        <v>#N/A</v>
      </c>
      <c r="D390" s="5" t="e">
        <f>INDEX(data[sitetype],MATCH(B390,data[rank],0))</f>
        <v>#N/A</v>
      </c>
      <c r="E390" s="5" t="e">
        <f>INDEX(data[agency_cdc],MATCH(B390,data[rank],0))</f>
        <v>#N/A</v>
      </c>
      <c r="F390" s="5" t="e">
        <f>INDEX(data[agency_usaid],MATCH(B390,data[rank],0))</f>
        <v>#N/A</v>
      </c>
      <c r="G390" s="10" t="e">
        <f>INDEX(data[psnu],MATCH(B390,data[rank],0))</f>
        <v>#N/A</v>
      </c>
      <c r="H390" s="2" t="e">
        <f>INDEX(data[snuprioritization],MATCH(B390,data[rank],0))</f>
        <v>#N/A</v>
      </c>
      <c r="I390" s="2" t="e">
        <f>INDEX(data[score],MATCH(B390,data[rank],0))</f>
        <v>#N/A</v>
      </c>
    </row>
    <row r="391" spans="1:9" x14ac:dyDescent="0.25">
      <c r="A391" s="3"/>
      <c r="B391" s="12">
        <v>388</v>
      </c>
      <c r="C391" s="5" t="e">
        <f>INDEX(data[sitename],MATCH(B391,data[rank],0))</f>
        <v>#N/A</v>
      </c>
      <c r="D391" s="5" t="e">
        <f>INDEX(data[sitetype],MATCH(B391,data[rank],0))</f>
        <v>#N/A</v>
      </c>
      <c r="E391" s="5" t="e">
        <f>INDEX(data[agency_cdc],MATCH(B391,data[rank],0))</f>
        <v>#N/A</v>
      </c>
      <c r="F391" s="5" t="e">
        <f>INDEX(data[agency_usaid],MATCH(B391,data[rank],0))</f>
        <v>#N/A</v>
      </c>
      <c r="G391" s="10" t="e">
        <f>INDEX(data[psnu],MATCH(B391,data[rank],0))</f>
        <v>#N/A</v>
      </c>
      <c r="H391" s="2" t="e">
        <f>INDEX(data[snuprioritization],MATCH(B391,data[rank],0))</f>
        <v>#N/A</v>
      </c>
      <c r="I391" s="2" t="e">
        <f>INDEX(data[score],MATCH(B391,data[rank],0))</f>
        <v>#N/A</v>
      </c>
    </row>
    <row r="392" spans="1:9" x14ac:dyDescent="0.25">
      <c r="A392" s="3"/>
      <c r="B392" s="12">
        <v>389</v>
      </c>
      <c r="C392" s="5" t="e">
        <f>INDEX(data[sitename],MATCH(B392,data[rank],0))</f>
        <v>#N/A</v>
      </c>
      <c r="D392" s="5" t="e">
        <f>INDEX(data[sitetype],MATCH(B392,data[rank],0))</f>
        <v>#N/A</v>
      </c>
      <c r="E392" s="5" t="e">
        <f>INDEX(data[agency_cdc],MATCH(B392,data[rank],0))</f>
        <v>#N/A</v>
      </c>
      <c r="F392" s="5" t="e">
        <f>INDEX(data[agency_usaid],MATCH(B392,data[rank],0))</f>
        <v>#N/A</v>
      </c>
      <c r="G392" s="10" t="e">
        <f>INDEX(data[psnu],MATCH(B392,data[rank],0))</f>
        <v>#N/A</v>
      </c>
      <c r="H392" s="2" t="e">
        <f>INDEX(data[snuprioritization],MATCH(B392,data[rank],0))</f>
        <v>#N/A</v>
      </c>
      <c r="I392" s="2" t="e">
        <f>INDEX(data[score],MATCH(B392,data[rank],0))</f>
        <v>#N/A</v>
      </c>
    </row>
    <row r="393" spans="1:9" x14ac:dyDescent="0.25">
      <c r="A393" s="3"/>
      <c r="B393" s="8">
        <v>390</v>
      </c>
      <c r="C393" s="5" t="e">
        <f>INDEX(data[sitename],MATCH(B393,data[rank],0))</f>
        <v>#N/A</v>
      </c>
      <c r="D393" s="5" t="e">
        <f>INDEX(data[sitetype],MATCH(B393,data[rank],0))</f>
        <v>#N/A</v>
      </c>
      <c r="E393" s="5" t="e">
        <f>INDEX(data[agency_cdc],MATCH(B393,data[rank],0))</f>
        <v>#N/A</v>
      </c>
      <c r="F393" s="5" t="e">
        <f>INDEX(data[agency_usaid],MATCH(B393,data[rank],0))</f>
        <v>#N/A</v>
      </c>
      <c r="G393" s="10" t="e">
        <f>INDEX(data[psnu],MATCH(B393,data[rank],0))</f>
        <v>#N/A</v>
      </c>
      <c r="H393" s="2" t="e">
        <f>INDEX(data[snuprioritization],MATCH(B393,data[rank],0))</f>
        <v>#N/A</v>
      </c>
      <c r="I393" s="2" t="e">
        <f>INDEX(data[score],MATCH(B393,data[rank],0))</f>
        <v>#N/A</v>
      </c>
    </row>
    <row r="394" spans="1:9" x14ac:dyDescent="0.25">
      <c r="A394" s="3"/>
      <c r="B394" s="12">
        <v>391</v>
      </c>
      <c r="C394" s="5" t="e">
        <f>INDEX(data[sitename],MATCH(B394,data[rank],0))</f>
        <v>#N/A</v>
      </c>
      <c r="D394" s="5" t="e">
        <f>INDEX(data[sitetype],MATCH(B394,data[rank],0))</f>
        <v>#N/A</v>
      </c>
      <c r="E394" s="5" t="e">
        <f>INDEX(data[agency_cdc],MATCH(B394,data[rank],0))</f>
        <v>#N/A</v>
      </c>
      <c r="F394" s="5" t="e">
        <f>INDEX(data[agency_usaid],MATCH(B394,data[rank],0))</f>
        <v>#N/A</v>
      </c>
      <c r="G394" s="10" t="e">
        <f>INDEX(data[psnu],MATCH(B394,data[rank],0))</f>
        <v>#N/A</v>
      </c>
      <c r="H394" s="2" t="e">
        <f>INDEX(data[snuprioritization],MATCH(B394,data[rank],0))</f>
        <v>#N/A</v>
      </c>
      <c r="I394" s="2" t="e">
        <f>INDEX(data[score],MATCH(B394,data[rank],0))</f>
        <v>#N/A</v>
      </c>
    </row>
    <row r="395" spans="1:9" x14ac:dyDescent="0.25">
      <c r="A395" s="3"/>
      <c r="B395" s="12">
        <v>392</v>
      </c>
      <c r="C395" s="5" t="e">
        <f>INDEX(data[sitename],MATCH(B395,data[rank],0))</f>
        <v>#N/A</v>
      </c>
      <c r="D395" s="5" t="e">
        <f>INDEX(data[sitetype],MATCH(B395,data[rank],0))</f>
        <v>#N/A</v>
      </c>
      <c r="E395" s="5" t="e">
        <f>INDEX(data[agency_cdc],MATCH(B395,data[rank],0))</f>
        <v>#N/A</v>
      </c>
      <c r="F395" s="5" t="e">
        <f>INDEX(data[agency_usaid],MATCH(B395,data[rank],0))</f>
        <v>#N/A</v>
      </c>
      <c r="G395" s="10" t="e">
        <f>INDEX(data[psnu],MATCH(B395,data[rank],0))</f>
        <v>#N/A</v>
      </c>
      <c r="H395" s="2" t="e">
        <f>INDEX(data[snuprioritization],MATCH(B395,data[rank],0))</f>
        <v>#N/A</v>
      </c>
      <c r="I395" s="2" t="e">
        <f>INDEX(data[score],MATCH(B395,data[rank],0))</f>
        <v>#N/A</v>
      </c>
    </row>
    <row r="396" spans="1:9" x14ac:dyDescent="0.25">
      <c r="A396" s="3"/>
      <c r="B396" s="12">
        <v>393</v>
      </c>
      <c r="C396" s="5" t="e">
        <f>INDEX(data[sitename],MATCH(B396,data[rank],0))</f>
        <v>#N/A</v>
      </c>
      <c r="D396" s="5" t="e">
        <f>INDEX(data[sitetype],MATCH(B396,data[rank],0))</f>
        <v>#N/A</v>
      </c>
      <c r="E396" s="5" t="e">
        <f>INDEX(data[agency_cdc],MATCH(B396,data[rank],0))</f>
        <v>#N/A</v>
      </c>
      <c r="F396" s="5" t="e">
        <f>INDEX(data[agency_usaid],MATCH(B396,data[rank],0))</f>
        <v>#N/A</v>
      </c>
      <c r="G396" s="10" t="e">
        <f>INDEX(data[psnu],MATCH(B396,data[rank],0))</f>
        <v>#N/A</v>
      </c>
      <c r="H396" s="2" t="e">
        <f>INDEX(data[snuprioritization],MATCH(B396,data[rank],0))</f>
        <v>#N/A</v>
      </c>
      <c r="I396" s="2" t="e">
        <f>INDEX(data[score],MATCH(B396,data[rank],0))</f>
        <v>#N/A</v>
      </c>
    </row>
    <row r="397" spans="1:9" x14ac:dyDescent="0.25">
      <c r="A397" s="3"/>
      <c r="B397" s="12">
        <v>394</v>
      </c>
      <c r="C397" s="5" t="e">
        <f>INDEX(data[sitename],MATCH(B397,data[rank],0))</f>
        <v>#N/A</v>
      </c>
      <c r="D397" s="5" t="e">
        <f>INDEX(data[sitetype],MATCH(B397,data[rank],0))</f>
        <v>#N/A</v>
      </c>
      <c r="E397" s="5" t="e">
        <f>INDEX(data[agency_cdc],MATCH(B397,data[rank],0))</f>
        <v>#N/A</v>
      </c>
      <c r="F397" s="5" t="e">
        <f>INDEX(data[agency_usaid],MATCH(B397,data[rank],0))</f>
        <v>#N/A</v>
      </c>
      <c r="G397" s="10" t="e">
        <f>INDEX(data[psnu],MATCH(B397,data[rank],0))</f>
        <v>#N/A</v>
      </c>
      <c r="H397" s="2" t="e">
        <f>INDEX(data[snuprioritization],MATCH(B397,data[rank],0))</f>
        <v>#N/A</v>
      </c>
      <c r="I397" s="2" t="e">
        <f>INDEX(data[score],MATCH(B397,data[rank],0))</f>
        <v>#N/A</v>
      </c>
    </row>
    <row r="398" spans="1:9" x14ac:dyDescent="0.25">
      <c r="A398" s="3"/>
      <c r="B398" s="12">
        <v>395</v>
      </c>
      <c r="C398" s="5" t="e">
        <f>INDEX(data[sitename],MATCH(B398,data[rank],0))</f>
        <v>#N/A</v>
      </c>
      <c r="D398" s="5" t="e">
        <f>INDEX(data[sitetype],MATCH(B398,data[rank],0))</f>
        <v>#N/A</v>
      </c>
      <c r="E398" s="5" t="e">
        <f>INDEX(data[agency_cdc],MATCH(B398,data[rank],0))</f>
        <v>#N/A</v>
      </c>
      <c r="F398" s="5" t="e">
        <f>INDEX(data[agency_usaid],MATCH(B398,data[rank],0))</f>
        <v>#N/A</v>
      </c>
      <c r="G398" s="10" t="e">
        <f>INDEX(data[psnu],MATCH(B398,data[rank],0))</f>
        <v>#N/A</v>
      </c>
      <c r="H398" s="2" t="e">
        <f>INDEX(data[snuprioritization],MATCH(B398,data[rank],0))</f>
        <v>#N/A</v>
      </c>
      <c r="I398" s="2" t="e">
        <f>INDEX(data[score],MATCH(B398,data[rank],0))</f>
        <v>#N/A</v>
      </c>
    </row>
    <row r="399" spans="1:9" x14ac:dyDescent="0.25">
      <c r="A399" s="3"/>
      <c r="B399" s="12">
        <v>396</v>
      </c>
      <c r="C399" s="5" t="e">
        <f>INDEX(data[sitename],MATCH(B399,data[rank],0))</f>
        <v>#N/A</v>
      </c>
      <c r="D399" s="5" t="e">
        <f>INDEX(data[sitetype],MATCH(B399,data[rank],0))</f>
        <v>#N/A</v>
      </c>
      <c r="E399" s="5" t="e">
        <f>INDEX(data[agency_cdc],MATCH(B399,data[rank],0))</f>
        <v>#N/A</v>
      </c>
      <c r="F399" s="5" t="e">
        <f>INDEX(data[agency_usaid],MATCH(B399,data[rank],0))</f>
        <v>#N/A</v>
      </c>
      <c r="G399" s="10" t="e">
        <f>INDEX(data[psnu],MATCH(B399,data[rank],0))</f>
        <v>#N/A</v>
      </c>
      <c r="H399" s="2" t="e">
        <f>INDEX(data[snuprioritization],MATCH(B399,data[rank],0))</f>
        <v>#N/A</v>
      </c>
      <c r="I399" s="2" t="e">
        <f>INDEX(data[score],MATCH(B399,data[rank],0))</f>
        <v>#N/A</v>
      </c>
    </row>
    <row r="400" spans="1:9" x14ac:dyDescent="0.25">
      <c r="A400" s="3"/>
      <c r="B400" s="12">
        <v>397</v>
      </c>
      <c r="C400" s="5" t="e">
        <f>INDEX(data[sitename],MATCH(B400,data[rank],0))</f>
        <v>#N/A</v>
      </c>
      <c r="D400" s="5" t="e">
        <f>INDEX(data[sitetype],MATCH(B400,data[rank],0))</f>
        <v>#N/A</v>
      </c>
      <c r="E400" s="5" t="e">
        <f>INDEX(data[agency_cdc],MATCH(B400,data[rank],0))</f>
        <v>#N/A</v>
      </c>
      <c r="F400" s="5" t="e">
        <f>INDEX(data[agency_usaid],MATCH(B400,data[rank],0))</f>
        <v>#N/A</v>
      </c>
      <c r="G400" s="10" t="e">
        <f>INDEX(data[psnu],MATCH(B400,data[rank],0))</f>
        <v>#N/A</v>
      </c>
      <c r="H400" s="2" t="e">
        <f>INDEX(data[snuprioritization],MATCH(B400,data[rank],0))</f>
        <v>#N/A</v>
      </c>
      <c r="I400" s="2" t="e">
        <f>INDEX(data[score],MATCH(B400,data[rank],0))</f>
        <v>#N/A</v>
      </c>
    </row>
    <row r="401" spans="1:9" x14ac:dyDescent="0.25">
      <c r="A401" s="3"/>
      <c r="B401" s="12">
        <v>398</v>
      </c>
      <c r="C401" s="5" t="e">
        <f>INDEX(data[sitename],MATCH(B401,data[rank],0))</f>
        <v>#N/A</v>
      </c>
      <c r="D401" s="5" t="e">
        <f>INDEX(data[sitetype],MATCH(B401,data[rank],0))</f>
        <v>#N/A</v>
      </c>
      <c r="E401" s="5" t="e">
        <f>INDEX(data[agency_cdc],MATCH(B401,data[rank],0))</f>
        <v>#N/A</v>
      </c>
      <c r="F401" s="5" t="e">
        <f>INDEX(data[agency_usaid],MATCH(B401,data[rank],0))</f>
        <v>#N/A</v>
      </c>
      <c r="G401" s="10" t="e">
        <f>INDEX(data[psnu],MATCH(B401,data[rank],0))</f>
        <v>#N/A</v>
      </c>
      <c r="H401" s="2" t="e">
        <f>INDEX(data[snuprioritization],MATCH(B401,data[rank],0))</f>
        <v>#N/A</v>
      </c>
      <c r="I401" s="2" t="e">
        <f>INDEX(data[score],MATCH(B401,data[rank],0))</f>
        <v>#N/A</v>
      </c>
    </row>
    <row r="402" spans="1:9" x14ac:dyDescent="0.25">
      <c r="A402" s="3"/>
      <c r="B402" s="12">
        <v>399</v>
      </c>
      <c r="C402" s="5" t="e">
        <f>INDEX(data[sitename],MATCH(B402,data[rank],0))</f>
        <v>#N/A</v>
      </c>
      <c r="D402" s="5" t="e">
        <f>INDEX(data[sitetype],MATCH(B402,data[rank],0))</f>
        <v>#N/A</v>
      </c>
      <c r="E402" s="5" t="e">
        <f>INDEX(data[agency_cdc],MATCH(B402,data[rank],0))</f>
        <v>#N/A</v>
      </c>
      <c r="F402" s="5" t="e">
        <f>INDEX(data[agency_usaid],MATCH(B402,data[rank],0))</f>
        <v>#N/A</v>
      </c>
      <c r="G402" s="10" t="e">
        <f>INDEX(data[psnu],MATCH(B402,data[rank],0))</f>
        <v>#N/A</v>
      </c>
      <c r="H402" s="2" t="e">
        <f>INDEX(data[snuprioritization],MATCH(B402,data[rank],0))</f>
        <v>#N/A</v>
      </c>
      <c r="I402" s="2" t="e">
        <f>INDEX(data[score],MATCH(B402,data[rank],0))</f>
        <v>#N/A</v>
      </c>
    </row>
    <row r="403" spans="1:9" x14ac:dyDescent="0.25">
      <c r="A403" s="3"/>
      <c r="B403" s="8">
        <v>400</v>
      </c>
      <c r="C403" s="5" t="e">
        <f>INDEX(data[sitename],MATCH(B403,data[rank],0))</f>
        <v>#N/A</v>
      </c>
      <c r="D403" s="5" t="e">
        <f>INDEX(data[sitetype],MATCH(B403,data[rank],0))</f>
        <v>#N/A</v>
      </c>
      <c r="E403" s="5" t="e">
        <f>INDEX(data[agency_cdc],MATCH(B403,data[rank],0))</f>
        <v>#N/A</v>
      </c>
      <c r="F403" s="5" t="e">
        <f>INDEX(data[agency_usaid],MATCH(B403,data[rank],0))</f>
        <v>#N/A</v>
      </c>
      <c r="G403" s="10" t="e">
        <f>INDEX(data[psnu],MATCH(B403,data[rank],0))</f>
        <v>#N/A</v>
      </c>
      <c r="H403" s="2" t="e">
        <f>INDEX(data[snuprioritization],MATCH(B403,data[rank],0))</f>
        <v>#N/A</v>
      </c>
      <c r="I403" s="2" t="e">
        <f>INDEX(data[score],MATCH(B403,data[rank],0))</f>
        <v>#N/A</v>
      </c>
    </row>
    <row r="404" spans="1:9" x14ac:dyDescent="0.25">
      <c r="A404" s="3"/>
      <c r="B404" s="12">
        <v>401</v>
      </c>
      <c r="C404" s="5" t="e">
        <f>INDEX(data[sitename],MATCH(B404,data[rank],0))</f>
        <v>#N/A</v>
      </c>
      <c r="D404" s="5" t="e">
        <f>INDEX(data[sitetype],MATCH(B404,data[rank],0))</f>
        <v>#N/A</v>
      </c>
      <c r="E404" s="5" t="e">
        <f>INDEX(data[agency_cdc],MATCH(B404,data[rank],0))</f>
        <v>#N/A</v>
      </c>
      <c r="F404" s="5" t="e">
        <f>INDEX(data[agency_usaid],MATCH(B404,data[rank],0))</f>
        <v>#N/A</v>
      </c>
      <c r="G404" s="10" t="e">
        <f>INDEX(data[psnu],MATCH(B404,data[rank],0))</f>
        <v>#N/A</v>
      </c>
      <c r="H404" s="2" t="e">
        <f>INDEX(data[snuprioritization],MATCH(B404,data[rank],0))</f>
        <v>#N/A</v>
      </c>
      <c r="I404" s="2" t="e">
        <f>INDEX(data[score],MATCH(B404,data[rank],0))</f>
        <v>#N/A</v>
      </c>
    </row>
    <row r="405" spans="1:9" x14ac:dyDescent="0.25">
      <c r="A405" s="3"/>
      <c r="B405" s="12">
        <v>402</v>
      </c>
      <c r="C405" s="5" t="e">
        <f>INDEX(data[sitename],MATCH(B405,data[rank],0))</f>
        <v>#N/A</v>
      </c>
      <c r="D405" s="5" t="e">
        <f>INDEX(data[sitetype],MATCH(B405,data[rank],0))</f>
        <v>#N/A</v>
      </c>
      <c r="E405" s="5" t="e">
        <f>INDEX(data[agency_cdc],MATCH(B405,data[rank],0))</f>
        <v>#N/A</v>
      </c>
      <c r="F405" s="5" t="e">
        <f>INDEX(data[agency_usaid],MATCH(B405,data[rank],0))</f>
        <v>#N/A</v>
      </c>
      <c r="G405" s="10" t="e">
        <f>INDEX(data[psnu],MATCH(B405,data[rank],0))</f>
        <v>#N/A</v>
      </c>
      <c r="H405" s="2" t="e">
        <f>INDEX(data[snuprioritization],MATCH(B405,data[rank],0))</f>
        <v>#N/A</v>
      </c>
      <c r="I405" s="2" t="e">
        <f>INDEX(data[score],MATCH(B405,data[rank],0))</f>
        <v>#N/A</v>
      </c>
    </row>
    <row r="406" spans="1:9" x14ac:dyDescent="0.25">
      <c r="A406" s="3"/>
      <c r="B406" s="12">
        <v>403</v>
      </c>
      <c r="C406" s="5" t="e">
        <f>INDEX(data[sitename],MATCH(B406,data[rank],0))</f>
        <v>#N/A</v>
      </c>
      <c r="D406" s="5" t="e">
        <f>INDEX(data[sitetype],MATCH(B406,data[rank],0))</f>
        <v>#N/A</v>
      </c>
      <c r="E406" s="5" t="e">
        <f>INDEX(data[agency_cdc],MATCH(B406,data[rank],0))</f>
        <v>#N/A</v>
      </c>
      <c r="F406" s="5" t="e">
        <f>INDEX(data[agency_usaid],MATCH(B406,data[rank],0))</f>
        <v>#N/A</v>
      </c>
      <c r="G406" s="10" t="e">
        <f>INDEX(data[psnu],MATCH(B406,data[rank],0))</f>
        <v>#N/A</v>
      </c>
      <c r="H406" s="2" t="e">
        <f>INDEX(data[snuprioritization],MATCH(B406,data[rank],0))</f>
        <v>#N/A</v>
      </c>
      <c r="I406" s="2" t="e">
        <f>INDEX(data[score],MATCH(B406,data[rank],0))</f>
        <v>#N/A</v>
      </c>
    </row>
    <row r="407" spans="1:9" x14ac:dyDescent="0.25">
      <c r="A407" s="3"/>
      <c r="B407" s="12">
        <v>404</v>
      </c>
      <c r="C407" s="5" t="e">
        <f>INDEX(data[sitename],MATCH(B407,data[rank],0))</f>
        <v>#N/A</v>
      </c>
      <c r="D407" s="5" t="e">
        <f>INDEX(data[sitetype],MATCH(B407,data[rank],0))</f>
        <v>#N/A</v>
      </c>
      <c r="E407" s="5" t="e">
        <f>INDEX(data[agency_cdc],MATCH(B407,data[rank],0))</f>
        <v>#N/A</v>
      </c>
      <c r="F407" s="5" t="e">
        <f>INDEX(data[agency_usaid],MATCH(B407,data[rank],0))</f>
        <v>#N/A</v>
      </c>
      <c r="G407" s="10" t="e">
        <f>INDEX(data[psnu],MATCH(B407,data[rank],0))</f>
        <v>#N/A</v>
      </c>
      <c r="H407" s="2" t="e">
        <f>INDEX(data[snuprioritization],MATCH(B407,data[rank],0))</f>
        <v>#N/A</v>
      </c>
      <c r="I407" s="2" t="e">
        <f>INDEX(data[score],MATCH(B407,data[rank],0))</f>
        <v>#N/A</v>
      </c>
    </row>
    <row r="408" spans="1:9" x14ac:dyDescent="0.25">
      <c r="A408" s="3"/>
      <c r="B408" s="12">
        <v>405</v>
      </c>
      <c r="C408" s="5" t="e">
        <f>INDEX(data[sitename],MATCH(B408,data[rank],0))</f>
        <v>#N/A</v>
      </c>
      <c r="D408" s="5" t="e">
        <f>INDEX(data[sitetype],MATCH(B408,data[rank],0))</f>
        <v>#N/A</v>
      </c>
      <c r="E408" s="5" t="e">
        <f>INDEX(data[agency_cdc],MATCH(B408,data[rank],0))</f>
        <v>#N/A</v>
      </c>
      <c r="F408" s="5" t="e">
        <f>INDEX(data[agency_usaid],MATCH(B408,data[rank],0))</f>
        <v>#N/A</v>
      </c>
      <c r="G408" s="10" t="e">
        <f>INDEX(data[psnu],MATCH(B408,data[rank],0))</f>
        <v>#N/A</v>
      </c>
      <c r="H408" s="2" t="e">
        <f>INDEX(data[snuprioritization],MATCH(B408,data[rank],0))</f>
        <v>#N/A</v>
      </c>
      <c r="I408" s="2" t="e">
        <f>INDEX(data[score],MATCH(B408,data[rank],0))</f>
        <v>#N/A</v>
      </c>
    </row>
    <row r="409" spans="1:9" x14ac:dyDescent="0.25">
      <c r="A409" s="3"/>
      <c r="B409" s="12">
        <v>406</v>
      </c>
      <c r="C409" s="5" t="e">
        <f>INDEX(data[sitename],MATCH(B409,data[rank],0))</f>
        <v>#N/A</v>
      </c>
      <c r="D409" s="5" t="e">
        <f>INDEX(data[sitetype],MATCH(B409,data[rank],0))</f>
        <v>#N/A</v>
      </c>
      <c r="E409" s="5" t="e">
        <f>INDEX(data[agency_cdc],MATCH(B409,data[rank],0))</f>
        <v>#N/A</v>
      </c>
      <c r="F409" s="5" t="e">
        <f>INDEX(data[agency_usaid],MATCH(B409,data[rank],0))</f>
        <v>#N/A</v>
      </c>
      <c r="G409" s="10" t="e">
        <f>INDEX(data[psnu],MATCH(B409,data[rank],0))</f>
        <v>#N/A</v>
      </c>
      <c r="H409" s="2" t="e">
        <f>INDEX(data[snuprioritization],MATCH(B409,data[rank],0))</f>
        <v>#N/A</v>
      </c>
      <c r="I409" s="2" t="e">
        <f>INDEX(data[score],MATCH(B409,data[rank],0))</f>
        <v>#N/A</v>
      </c>
    </row>
    <row r="410" spans="1:9" x14ac:dyDescent="0.25">
      <c r="A410" s="3"/>
      <c r="B410" s="12">
        <v>407</v>
      </c>
      <c r="C410" s="5" t="e">
        <f>INDEX(data[sitename],MATCH(B410,data[rank],0))</f>
        <v>#N/A</v>
      </c>
      <c r="D410" s="5" t="e">
        <f>INDEX(data[sitetype],MATCH(B410,data[rank],0))</f>
        <v>#N/A</v>
      </c>
      <c r="E410" s="5" t="e">
        <f>INDEX(data[agency_cdc],MATCH(B410,data[rank],0))</f>
        <v>#N/A</v>
      </c>
      <c r="F410" s="5" t="e">
        <f>INDEX(data[agency_usaid],MATCH(B410,data[rank],0))</f>
        <v>#N/A</v>
      </c>
      <c r="G410" s="10" t="e">
        <f>INDEX(data[psnu],MATCH(B410,data[rank],0))</f>
        <v>#N/A</v>
      </c>
      <c r="H410" s="2" t="e">
        <f>INDEX(data[snuprioritization],MATCH(B410,data[rank],0))</f>
        <v>#N/A</v>
      </c>
      <c r="I410" s="2" t="e">
        <f>INDEX(data[score],MATCH(B410,data[rank],0))</f>
        <v>#N/A</v>
      </c>
    </row>
    <row r="411" spans="1:9" x14ac:dyDescent="0.25">
      <c r="A411" s="3"/>
      <c r="B411" s="12">
        <v>408</v>
      </c>
      <c r="C411" s="5" t="e">
        <f>INDEX(data[sitename],MATCH(B411,data[rank],0))</f>
        <v>#N/A</v>
      </c>
      <c r="D411" s="5" t="e">
        <f>INDEX(data[sitetype],MATCH(B411,data[rank],0))</f>
        <v>#N/A</v>
      </c>
      <c r="E411" s="5" t="e">
        <f>INDEX(data[agency_cdc],MATCH(B411,data[rank],0))</f>
        <v>#N/A</v>
      </c>
      <c r="F411" s="5" t="e">
        <f>INDEX(data[agency_usaid],MATCH(B411,data[rank],0))</f>
        <v>#N/A</v>
      </c>
      <c r="G411" s="10" t="e">
        <f>INDEX(data[psnu],MATCH(B411,data[rank],0))</f>
        <v>#N/A</v>
      </c>
      <c r="H411" s="2" t="e">
        <f>INDEX(data[snuprioritization],MATCH(B411,data[rank],0))</f>
        <v>#N/A</v>
      </c>
      <c r="I411" s="2" t="e">
        <f>INDEX(data[score],MATCH(B411,data[rank],0))</f>
        <v>#N/A</v>
      </c>
    </row>
    <row r="412" spans="1:9" x14ac:dyDescent="0.25">
      <c r="A412" s="3"/>
      <c r="B412" s="12">
        <v>409</v>
      </c>
      <c r="C412" s="5" t="e">
        <f>INDEX(data[sitename],MATCH(B412,data[rank],0))</f>
        <v>#N/A</v>
      </c>
      <c r="D412" s="5" t="e">
        <f>INDEX(data[sitetype],MATCH(B412,data[rank],0))</f>
        <v>#N/A</v>
      </c>
      <c r="E412" s="5" t="e">
        <f>INDEX(data[agency_cdc],MATCH(B412,data[rank],0))</f>
        <v>#N/A</v>
      </c>
      <c r="F412" s="5" t="e">
        <f>INDEX(data[agency_usaid],MATCH(B412,data[rank],0))</f>
        <v>#N/A</v>
      </c>
      <c r="G412" s="10" t="e">
        <f>INDEX(data[psnu],MATCH(B412,data[rank],0))</f>
        <v>#N/A</v>
      </c>
      <c r="H412" s="2" t="e">
        <f>INDEX(data[snuprioritization],MATCH(B412,data[rank],0))</f>
        <v>#N/A</v>
      </c>
      <c r="I412" s="2" t="e">
        <f>INDEX(data[score],MATCH(B412,data[rank],0))</f>
        <v>#N/A</v>
      </c>
    </row>
    <row r="413" spans="1:9" x14ac:dyDescent="0.25">
      <c r="A413" s="3"/>
      <c r="B413" s="8">
        <v>410</v>
      </c>
      <c r="C413" s="5" t="e">
        <f>INDEX(data[sitename],MATCH(B413,data[rank],0))</f>
        <v>#N/A</v>
      </c>
      <c r="D413" s="5" t="e">
        <f>INDEX(data[sitetype],MATCH(B413,data[rank],0))</f>
        <v>#N/A</v>
      </c>
      <c r="E413" s="5" t="e">
        <f>INDEX(data[agency_cdc],MATCH(B413,data[rank],0))</f>
        <v>#N/A</v>
      </c>
      <c r="F413" s="5" t="e">
        <f>INDEX(data[agency_usaid],MATCH(B413,data[rank],0))</f>
        <v>#N/A</v>
      </c>
      <c r="G413" s="10" t="e">
        <f>INDEX(data[psnu],MATCH(B413,data[rank],0))</f>
        <v>#N/A</v>
      </c>
      <c r="H413" s="2" t="e">
        <f>INDEX(data[snuprioritization],MATCH(B413,data[rank],0))</f>
        <v>#N/A</v>
      </c>
      <c r="I413" s="2" t="e">
        <f>INDEX(data[score],MATCH(B413,data[rank],0))</f>
        <v>#N/A</v>
      </c>
    </row>
    <row r="414" spans="1:9" x14ac:dyDescent="0.25">
      <c r="A414" s="3"/>
      <c r="B414" s="12">
        <v>411</v>
      </c>
      <c r="C414" s="5" t="e">
        <f>INDEX(data[sitename],MATCH(B414,data[rank],0))</f>
        <v>#N/A</v>
      </c>
      <c r="D414" s="5" t="e">
        <f>INDEX(data[sitetype],MATCH(B414,data[rank],0))</f>
        <v>#N/A</v>
      </c>
      <c r="E414" s="5" t="e">
        <f>INDEX(data[agency_cdc],MATCH(B414,data[rank],0))</f>
        <v>#N/A</v>
      </c>
      <c r="F414" s="5" t="e">
        <f>INDEX(data[agency_usaid],MATCH(B414,data[rank],0))</f>
        <v>#N/A</v>
      </c>
      <c r="G414" s="10" t="e">
        <f>INDEX(data[psnu],MATCH(B414,data[rank],0))</f>
        <v>#N/A</v>
      </c>
      <c r="H414" s="2" t="e">
        <f>INDEX(data[snuprioritization],MATCH(B414,data[rank],0))</f>
        <v>#N/A</v>
      </c>
      <c r="I414" s="2" t="e">
        <f>INDEX(data[score],MATCH(B414,data[rank],0))</f>
        <v>#N/A</v>
      </c>
    </row>
    <row r="415" spans="1:9" x14ac:dyDescent="0.25">
      <c r="A415" s="3"/>
      <c r="B415" s="12">
        <v>412</v>
      </c>
      <c r="C415" s="5" t="e">
        <f>INDEX(data[sitename],MATCH(B415,data[rank],0))</f>
        <v>#N/A</v>
      </c>
      <c r="D415" s="5" t="e">
        <f>INDEX(data[sitetype],MATCH(B415,data[rank],0))</f>
        <v>#N/A</v>
      </c>
      <c r="E415" s="5" t="e">
        <f>INDEX(data[agency_cdc],MATCH(B415,data[rank],0))</f>
        <v>#N/A</v>
      </c>
      <c r="F415" s="5" t="e">
        <f>INDEX(data[agency_usaid],MATCH(B415,data[rank],0))</f>
        <v>#N/A</v>
      </c>
      <c r="G415" s="10" t="e">
        <f>INDEX(data[psnu],MATCH(B415,data[rank],0))</f>
        <v>#N/A</v>
      </c>
      <c r="H415" s="2" t="e">
        <f>INDEX(data[snuprioritization],MATCH(B415,data[rank],0))</f>
        <v>#N/A</v>
      </c>
      <c r="I415" s="2" t="e">
        <f>INDEX(data[score],MATCH(B415,data[rank],0))</f>
        <v>#N/A</v>
      </c>
    </row>
    <row r="416" spans="1:9" x14ac:dyDescent="0.25">
      <c r="A416" s="3"/>
      <c r="B416" s="12">
        <v>413</v>
      </c>
      <c r="C416" s="5" t="e">
        <f>INDEX(data[sitename],MATCH(B416,data[rank],0))</f>
        <v>#N/A</v>
      </c>
      <c r="D416" s="5" t="e">
        <f>INDEX(data[sitetype],MATCH(B416,data[rank],0))</f>
        <v>#N/A</v>
      </c>
      <c r="E416" s="5" t="e">
        <f>INDEX(data[agency_cdc],MATCH(B416,data[rank],0))</f>
        <v>#N/A</v>
      </c>
      <c r="F416" s="5" t="e">
        <f>INDEX(data[agency_usaid],MATCH(B416,data[rank],0))</f>
        <v>#N/A</v>
      </c>
      <c r="G416" s="10" t="e">
        <f>INDEX(data[psnu],MATCH(B416,data[rank],0))</f>
        <v>#N/A</v>
      </c>
      <c r="H416" s="2" t="e">
        <f>INDEX(data[snuprioritization],MATCH(B416,data[rank],0))</f>
        <v>#N/A</v>
      </c>
      <c r="I416" s="2" t="e">
        <f>INDEX(data[score],MATCH(B416,data[rank],0))</f>
        <v>#N/A</v>
      </c>
    </row>
    <row r="417" spans="1:9" x14ac:dyDescent="0.25">
      <c r="A417" s="3"/>
      <c r="B417" s="12">
        <v>414</v>
      </c>
      <c r="C417" s="5" t="e">
        <f>INDEX(data[sitename],MATCH(B417,data[rank],0))</f>
        <v>#N/A</v>
      </c>
      <c r="D417" s="5" t="e">
        <f>INDEX(data[sitetype],MATCH(B417,data[rank],0))</f>
        <v>#N/A</v>
      </c>
      <c r="E417" s="5" t="e">
        <f>INDEX(data[agency_cdc],MATCH(B417,data[rank],0))</f>
        <v>#N/A</v>
      </c>
      <c r="F417" s="5" t="e">
        <f>INDEX(data[agency_usaid],MATCH(B417,data[rank],0))</f>
        <v>#N/A</v>
      </c>
      <c r="G417" s="10" t="e">
        <f>INDEX(data[psnu],MATCH(B417,data[rank],0))</f>
        <v>#N/A</v>
      </c>
      <c r="H417" s="2" t="e">
        <f>INDEX(data[snuprioritization],MATCH(B417,data[rank],0))</f>
        <v>#N/A</v>
      </c>
      <c r="I417" s="2" t="e">
        <f>INDEX(data[score],MATCH(B417,data[rank],0))</f>
        <v>#N/A</v>
      </c>
    </row>
    <row r="418" spans="1:9" x14ac:dyDescent="0.25">
      <c r="A418" s="3"/>
      <c r="B418" s="12">
        <v>415</v>
      </c>
      <c r="C418" s="5" t="e">
        <f>INDEX(data[sitename],MATCH(B418,data[rank],0))</f>
        <v>#N/A</v>
      </c>
      <c r="D418" s="5" t="e">
        <f>INDEX(data[sitetype],MATCH(B418,data[rank],0))</f>
        <v>#N/A</v>
      </c>
      <c r="E418" s="5" t="e">
        <f>INDEX(data[agency_cdc],MATCH(B418,data[rank],0))</f>
        <v>#N/A</v>
      </c>
      <c r="F418" s="5" t="e">
        <f>INDEX(data[agency_usaid],MATCH(B418,data[rank],0))</f>
        <v>#N/A</v>
      </c>
      <c r="G418" s="10" t="e">
        <f>INDEX(data[psnu],MATCH(B418,data[rank],0))</f>
        <v>#N/A</v>
      </c>
      <c r="H418" s="2" t="e">
        <f>INDEX(data[snuprioritization],MATCH(B418,data[rank],0))</f>
        <v>#N/A</v>
      </c>
      <c r="I418" s="2" t="e">
        <f>INDEX(data[score],MATCH(B418,data[rank],0))</f>
        <v>#N/A</v>
      </c>
    </row>
    <row r="419" spans="1:9" x14ac:dyDescent="0.25">
      <c r="A419" s="3"/>
      <c r="B419" s="12">
        <v>416</v>
      </c>
      <c r="C419" s="5" t="e">
        <f>INDEX(data[sitename],MATCH(B419,data[rank],0))</f>
        <v>#N/A</v>
      </c>
      <c r="D419" s="5" t="e">
        <f>INDEX(data[sitetype],MATCH(B419,data[rank],0))</f>
        <v>#N/A</v>
      </c>
      <c r="E419" s="5" t="e">
        <f>INDEX(data[agency_cdc],MATCH(B419,data[rank],0))</f>
        <v>#N/A</v>
      </c>
      <c r="F419" s="5" t="e">
        <f>INDEX(data[agency_usaid],MATCH(B419,data[rank],0))</f>
        <v>#N/A</v>
      </c>
      <c r="G419" s="10" t="e">
        <f>INDEX(data[psnu],MATCH(B419,data[rank],0))</f>
        <v>#N/A</v>
      </c>
      <c r="H419" s="2" t="e">
        <f>INDEX(data[snuprioritization],MATCH(B419,data[rank],0))</f>
        <v>#N/A</v>
      </c>
      <c r="I419" s="2" t="e">
        <f>INDEX(data[score],MATCH(B419,data[rank],0))</f>
        <v>#N/A</v>
      </c>
    </row>
    <row r="420" spans="1:9" x14ac:dyDescent="0.25">
      <c r="A420" s="3"/>
      <c r="B420" s="12">
        <v>417</v>
      </c>
      <c r="C420" s="5" t="e">
        <f>INDEX(data[sitename],MATCH(B420,data[rank],0))</f>
        <v>#N/A</v>
      </c>
      <c r="D420" s="5" t="e">
        <f>INDEX(data[sitetype],MATCH(B420,data[rank],0))</f>
        <v>#N/A</v>
      </c>
      <c r="E420" s="5" t="e">
        <f>INDEX(data[agency_cdc],MATCH(B420,data[rank],0))</f>
        <v>#N/A</v>
      </c>
      <c r="F420" s="5" t="e">
        <f>INDEX(data[agency_usaid],MATCH(B420,data[rank],0))</f>
        <v>#N/A</v>
      </c>
      <c r="G420" s="10" t="e">
        <f>INDEX(data[psnu],MATCH(B420,data[rank],0))</f>
        <v>#N/A</v>
      </c>
      <c r="H420" s="2" t="e">
        <f>INDEX(data[snuprioritization],MATCH(B420,data[rank],0))</f>
        <v>#N/A</v>
      </c>
      <c r="I420" s="2" t="e">
        <f>INDEX(data[score],MATCH(B420,data[rank],0))</f>
        <v>#N/A</v>
      </c>
    </row>
    <row r="421" spans="1:9" x14ac:dyDescent="0.25">
      <c r="A421" s="3"/>
      <c r="B421" s="12">
        <v>418</v>
      </c>
      <c r="C421" s="5" t="e">
        <f>INDEX(data[sitename],MATCH(B421,data[rank],0))</f>
        <v>#N/A</v>
      </c>
      <c r="D421" s="5" t="e">
        <f>INDEX(data[sitetype],MATCH(B421,data[rank],0))</f>
        <v>#N/A</v>
      </c>
      <c r="E421" s="5" t="e">
        <f>INDEX(data[agency_cdc],MATCH(B421,data[rank],0))</f>
        <v>#N/A</v>
      </c>
      <c r="F421" s="5" t="e">
        <f>INDEX(data[agency_usaid],MATCH(B421,data[rank],0))</f>
        <v>#N/A</v>
      </c>
      <c r="G421" s="10" t="e">
        <f>INDEX(data[psnu],MATCH(B421,data[rank],0))</f>
        <v>#N/A</v>
      </c>
      <c r="H421" s="2" t="e">
        <f>INDEX(data[snuprioritization],MATCH(B421,data[rank],0))</f>
        <v>#N/A</v>
      </c>
      <c r="I421" s="2" t="e">
        <f>INDEX(data[score],MATCH(B421,data[rank],0))</f>
        <v>#N/A</v>
      </c>
    </row>
    <row r="422" spans="1:9" x14ac:dyDescent="0.25">
      <c r="A422" s="3"/>
      <c r="B422" s="12">
        <v>419</v>
      </c>
      <c r="C422" s="5" t="e">
        <f>INDEX(data[sitename],MATCH(B422,data[rank],0))</f>
        <v>#N/A</v>
      </c>
      <c r="D422" s="5" t="e">
        <f>INDEX(data[sitetype],MATCH(B422,data[rank],0))</f>
        <v>#N/A</v>
      </c>
      <c r="E422" s="5" t="e">
        <f>INDEX(data[agency_cdc],MATCH(B422,data[rank],0))</f>
        <v>#N/A</v>
      </c>
      <c r="F422" s="5" t="e">
        <f>INDEX(data[agency_usaid],MATCH(B422,data[rank],0))</f>
        <v>#N/A</v>
      </c>
      <c r="G422" s="10" t="e">
        <f>INDEX(data[psnu],MATCH(B422,data[rank],0))</f>
        <v>#N/A</v>
      </c>
      <c r="H422" s="2" t="e">
        <f>INDEX(data[snuprioritization],MATCH(B422,data[rank],0))</f>
        <v>#N/A</v>
      </c>
      <c r="I422" s="2" t="e">
        <f>INDEX(data[score],MATCH(B422,data[rank],0))</f>
        <v>#N/A</v>
      </c>
    </row>
    <row r="423" spans="1:9" x14ac:dyDescent="0.25">
      <c r="A423" s="3"/>
      <c r="B423" s="8">
        <v>420</v>
      </c>
      <c r="C423" s="5" t="e">
        <f>INDEX(data[sitename],MATCH(B423,data[rank],0))</f>
        <v>#N/A</v>
      </c>
      <c r="D423" s="5" t="e">
        <f>INDEX(data[sitetype],MATCH(B423,data[rank],0))</f>
        <v>#N/A</v>
      </c>
      <c r="E423" s="5" t="e">
        <f>INDEX(data[agency_cdc],MATCH(B423,data[rank],0))</f>
        <v>#N/A</v>
      </c>
      <c r="F423" s="5" t="e">
        <f>INDEX(data[agency_usaid],MATCH(B423,data[rank],0))</f>
        <v>#N/A</v>
      </c>
      <c r="G423" s="10" t="e">
        <f>INDEX(data[psnu],MATCH(B423,data[rank],0))</f>
        <v>#N/A</v>
      </c>
      <c r="H423" s="2" t="e">
        <f>INDEX(data[snuprioritization],MATCH(B423,data[rank],0))</f>
        <v>#N/A</v>
      </c>
      <c r="I423" s="2" t="e">
        <f>INDEX(data[score],MATCH(B423,data[rank],0))</f>
        <v>#N/A</v>
      </c>
    </row>
    <row r="424" spans="1:9" x14ac:dyDescent="0.25">
      <c r="A424" s="3"/>
      <c r="B424" s="12">
        <v>421</v>
      </c>
      <c r="C424" s="5" t="e">
        <f>INDEX(data[sitename],MATCH(B424,data[rank],0))</f>
        <v>#N/A</v>
      </c>
      <c r="D424" s="5" t="e">
        <f>INDEX(data[sitetype],MATCH(B424,data[rank],0))</f>
        <v>#N/A</v>
      </c>
      <c r="E424" s="5" t="e">
        <f>INDEX(data[agency_cdc],MATCH(B424,data[rank],0))</f>
        <v>#N/A</v>
      </c>
      <c r="F424" s="5" t="e">
        <f>INDEX(data[agency_usaid],MATCH(B424,data[rank],0))</f>
        <v>#N/A</v>
      </c>
      <c r="G424" s="10" t="e">
        <f>INDEX(data[psnu],MATCH(B424,data[rank],0))</f>
        <v>#N/A</v>
      </c>
      <c r="H424" s="2" t="e">
        <f>INDEX(data[snuprioritization],MATCH(B424,data[rank],0))</f>
        <v>#N/A</v>
      </c>
      <c r="I424" s="2" t="e">
        <f>INDEX(data[score],MATCH(B424,data[rank],0))</f>
        <v>#N/A</v>
      </c>
    </row>
    <row r="425" spans="1:9" x14ac:dyDescent="0.25">
      <c r="A425" s="3"/>
      <c r="B425" s="12">
        <v>422</v>
      </c>
      <c r="C425" s="5" t="e">
        <f>INDEX(data[sitename],MATCH(B425,data[rank],0))</f>
        <v>#N/A</v>
      </c>
      <c r="D425" s="5" t="e">
        <f>INDEX(data[sitetype],MATCH(B425,data[rank],0))</f>
        <v>#N/A</v>
      </c>
      <c r="E425" s="5" t="e">
        <f>INDEX(data[agency_cdc],MATCH(B425,data[rank],0))</f>
        <v>#N/A</v>
      </c>
      <c r="F425" s="5" t="e">
        <f>INDEX(data[agency_usaid],MATCH(B425,data[rank],0))</f>
        <v>#N/A</v>
      </c>
      <c r="G425" s="10" t="e">
        <f>INDEX(data[psnu],MATCH(B425,data[rank],0))</f>
        <v>#N/A</v>
      </c>
      <c r="H425" s="2" t="e">
        <f>INDEX(data[snuprioritization],MATCH(B425,data[rank],0))</f>
        <v>#N/A</v>
      </c>
      <c r="I425" s="2" t="e">
        <f>INDEX(data[score],MATCH(B425,data[rank],0))</f>
        <v>#N/A</v>
      </c>
    </row>
    <row r="426" spans="1:9" x14ac:dyDescent="0.25">
      <c r="A426" s="3"/>
      <c r="B426" s="12">
        <v>423</v>
      </c>
      <c r="C426" s="5" t="e">
        <f>INDEX(data[sitename],MATCH(B426,data[rank],0))</f>
        <v>#N/A</v>
      </c>
      <c r="D426" s="5" t="e">
        <f>INDEX(data[sitetype],MATCH(B426,data[rank],0))</f>
        <v>#N/A</v>
      </c>
      <c r="E426" s="5" t="e">
        <f>INDEX(data[agency_cdc],MATCH(B426,data[rank],0))</f>
        <v>#N/A</v>
      </c>
      <c r="F426" s="5" t="e">
        <f>INDEX(data[agency_usaid],MATCH(B426,data[rank],0))</f>
        <v>#N/A</v>
      </c>
      <c r="G426" s="10" t="e">
        <f>INDEX(data[psnu],MATCH(B426,data[rank],0))</f>
        <v>#N/A</v>
      </c>
      <c r="H426" s="2" t="e">
        <f>INDEX(data[snuprioritization],MATCH(B426,data[rank],0))</f>
        <v>#N/A</v>
      </c>
      <c r="I426" s="2" t="e">
        <f>INDEX(data[score],MATCH(B426,data[rank],0))</f>
        <v>#N/A</v>
      </c>
    </row>
    <row r="427" spans="1:9" x14ac:dyDescent="0.25">
      <c r="A427" s="3"/>
      <c r="B427" s="12">
        <v>424</v>
      </c>
      <c r="C427" s="5" t="e">
        <f>INDEX(data[sitename],MATCH(B427,data[rank],0))</f>
        <v>#N/A</v>
      </c>
      <c r="D427" s="5" t="e">
        <f>INDEX(data[sitetype],MATCH(B427,data[rank],0))</f>
        <v>#N/A</v>
      </c>
      <c r="E427" s="5" t="e">
        <f>INDEX(data[agency_cdc],MATCH(B427,data[rank],0))</f>
        <v>#N/A</v>
      </c>
      <c r="F427" s="5" t="e">
        <f>INDEX(data[agency_usaid],MATCH(B427,data[rank],0))</f>
        <v>#N/A</v>
      </c>
      <c r="G427" s="10" t="e">
        <f>INDEX(data[psnu],MATCH(B427,data[rank],0))</f>
        <v>#N/A</v>
      </c>
      <c r="H427" s="2" t="e">
        <f>INDEX(data[snuprioritization],MATCH(B427,data[rank],0))</f>
        <v>#N/A</v>
      </c>
      <c r="I427" s="2" t="e">
        <f>INDEX(data[score],MATCH(B427,data[rank],0))</f>
        <v>#N/A</v>
      </c>
    </row>
    <row r="428" spans="1:9" x14ac:dyDescent="0.25">
      <c r="A428" s="3"/>
      <c r="B428" s="12">
        <v>425</v>
      </c>
      <c r="C428" s="5" t="e">
        <f>INDEX(data[sitename],MATCH(B428,data[rank],0))</f>
        <v>#N/A</v>
      </c>
      <c r="D428" s="5" t="e">
        <f>INDEX(data[sitetype],MATCH(B428,data[rank],0))</f>
        <v>#N/A</v>
      </c>
      <c r="E428" s="5" t="e">
        <f>INDEX(data[agency_cdc],MATCH(B428,data[rank],0))</f>
        <v>#N/A</v>
      </c>
      <c r="F428" s="5" t="e">
        <f>INDEX(data[agency_usaid],MATCH(B428,data[rank],0))</f>
        <v>#N/A</v>
      </c>
      <c r="G428" s="10" t="e">
        <f>INDEX(data[psnu],MATCH(B428,data[rank],0))</f>
        <v>#N/A</v>
      </c>
      <c r="H428" s="2" t="e">
        <f>INDEX(data[snuprioritization],MATCH(B428,data[rank],0))</f>
        <v>#N/A</v>
      </c>
      <c r="I428" s="2" t="e">
        <f>INDEX(data[score],MATCH(B428,data[rank],0))</f>
        <v>#N/A</v>
      </c>
    </row>
    <row r="429" spans="1:9" x14ac:dyDescent="0.25">
      <c r="A429" s="3"/>
      <c r="B429" s="12">
        <v>426</v>
      </c>
      <c r="C429" s="5" t="e">
        <f>INDEX(data[sitename],MATCH(B429,data[rank],0))</f>
        <v>#N/A</v>
      </c>
      <c r="D429" s="5" t="e">
        <f>INDEX(data[sitetype],MATCH(B429,data[rank],0))</f>
        <v>#N/A</v>
      </c>
      <c r="E429" s="5" t="e">
        <f>INDEX(data[agency_cdc],MATCH(B429,data[rank],0))</f>
        <v>#N/A</v>
      </c>
      <c r="F429" s="5" t="e">
        <f>INDEX(data[agency_usaid],MATCH(B429,data[rank],0))</f>
        <v>#N/A</v>
      </c>
      <c r="G429" s="10" t="e">
        <f>INDEX(data[psnu],MATCH(B429,data[rank],0))</f>
        <v>#N/A</v>
      </c>
      <c r="H429" s="2" t="e">
        <f>INDEX(data[snuprioritization],MATCH(B429,data[rank],0))</f>
        <v>#N/A</v>
      </c>
      <c r="I429" s="2" t="e">
        <f>INDEX(data[score],MATCH(B429,data[rank],0))</f>
        <v>#N/A</v>
      </c>
    </row>
    <row r="430" spans="1:9" x14ac:dyDescent="0.25">
      <c r="A430" s="3"/>
      <c r="B430" s="12">
        <v>427</v>
      </c>
      <c r="C430" s="5" t="e">
        <f>INDEX(data[sitename],MATCH(B430,data[rank],0))</f>
        <v>#N/A</v>
      </c>
      <c r="D430" s="5" t="e">
        <f>INDEX(data[sitetype],MATCH(B430,data[rank],0))</f>
        <v>#N/A</v>
      </c>
      <c r="E430" s="5" t="e">
        <f>INDEX(data[agency_cdc],MATCH(B430,data[rank],0))</f>
        <v>#N/A</v>
      </c>
      <c r="F430" s="5" t="e">
        <f>INDEX(data[agency_usaid],MATCH(B430,data[rank],0))</f>
        <v>#N/A</v>
      </c>
      <c r="G430" s="10" t="e">
        <f>INDEX(data[psnu],MATCH(B430,data[rank],0))</f>
        <v>#N/A</v>
      </c>
      <c r="H430" s="2" t="e">
        <f>INDEX(data[snuprioritization],MATCH(B430,data[rank],0))</f>
        <v>#N/A</v>
      </c>
      <c r="I430" s="2" t="e">
        <f>INDEX(data[score],MATCH(B430,data[rank],0))</f>
        <v>#N/A</v>
      </c>
    </row>
    <row r="431" spans="1:9" x14ac:dyDescent="0.25">
      <c r="A431" s="3"/>
      <c r="B431" s="12">
        <v>428</v>
      </c>
      <c r="C431" s="5" t="e">
        <f>INDEX(data[sitename],MATCH(B431,data[rank],0))</f>
        <v>#N/A</v>
      </c>
      <c r="D431" s="5" t="e">
        <f>INDEX(data[sitetype],MATCH(B431,data[rank],0))</f>
        <v>#N/A</v>
      </c>
      <c r="E431" s="5" t="e">
        <f>INDEX(data[agency_cdc],MATCH(B431,data[rank],0))</f>
        <v>#N/A</v>
      </c>
      <c r="F431" s="5" t="e">
        <f>INDEX(data[agency_usaid],MATCH(B431,data[rank],0))</f>
        <v>#N/A</v>
      </c>
      <c r="G431" s="10" t="e">
        <f>INDEX(data[psnu],MATCH(B431,data[rank],0))</f>
        <v>#N/A</v>
      </c>
      <c r="H431" s="2" t="e">
        <f>INDEX(data[snuprioritization],MATCH(B431,data[rank],0))</f>
        <v>#N/A</v>
      </c>
      <c r="I431" s="2" t="e">
        <f>INDEX(data[score],MATCH(B431,data[rank],0))</f>
        <v>#N/A</v>
      </c>
    </row>
    <row r="432" spans="1:9" x14ac:dyDescent="0.25">
      <c r="A432" s="3"/>
      <c r="B432" s="12">
        <v>429</v>
      </c>
      <c r="C432" s="5" t="e">
        <f>INDEX(data[sitename],MATCH(B432,data[rank],0))</f>
        <v>#N/A</v>
      </c>
      <c r="D432" s="5" t="e">
        <f>INDEX(data[sitetype],MATCH(B432,data[rank],0))</f>
        <v>#N/A</v>
      </c>
      <c r="E432" s="5" t="e">
        <f>INDEX(data[agency_cdc],MATCH(B432,data[rank],0))</f>
        <v>#N/A</v>
      </c>
      <c r="F432" s="5" t="e">
        <f>INDEX(data[agency_usaid],MATCH(B432,data[rank],0))</f>
        <v>#N/A</v>
      </c>
      <c r="G432" s="10" t="e">
        <f>INDEX(data[psnu],MATCH(B432,data[rank],0))</f>
        <v>#N/A</v>
      </c>
      <c r="H432" s="2" t="e">
        <f>INDEX(data[snuprioritization],MATCH(B432,data[rank],0))</f>
        <v>#N/A</v>
      </c>
      <c r="I432" s="2" t="e">
        <f>INDEX(data[score],MATCH(B432,data[rank],0))</f>
        <v>#N/A</v>
      </c>
    </row>
    <row r="433" spans="1:9" x14ac:dyDescent="0.25">
      <c r="A433" s="3"/>
      <c r="B433" s="8">
        <v>430</v>
      </c>
      <c r="C433" s="5" t="e">
        <f>INDEX(data[sitename],MATCH(B433,data[rank],0))</f>
        <v>#N/A</v>
      </c>
      <c r="D433" s="5" t="e">
        <f>INDEX(data[sitetype],MATCH(B433,data[rank],0))</f>
        <v>#N/A</v>
      </c>
      <c r="E433" s="5" t="e">
        <f>INDEX(data[agency_cdc],MATCH(B433,data[rank],0))</f>
        <v>#N/A</v>
      </c>
      <c r="F433" s="5" t="e">
        <f>INDEX(data[agency_usaid],MATCH(B433,data[rank],0))</f>
        <v>#N/A</v>
      </c>
      <c r="G433" s="10" t="e">
        <f>INDEX(data[psnu],MATCH(B433,data[rank],0))</f>
        <v>#N/A</v>
      </c>
      <c r="H433" s="2" t="e">
        <f>INDEX(data[snuprioritization],MATCH(B433,data[rank],0))</f>
        <v>#N/A</v>
      </c>
      <c r="I433" s="2" t="e">
        <f>INDEX(data[score],MATCH(B433,data[rank],0))</f>
        <v>#N/A</v>
      </c>
    </row>
    <row r="434" spans="1:9" x14ac:dyDescent="0.25">
      <c r="A434" s="3"/>
      <c r="B434" s="12">
        <v>431</v>
      </c>
      <c r="C434" s="5" t="e">
        <f>INDEX(data[sitename],MATCH(B434,data[rank],0))</f>
        <v>#N/A</v>
      </c>
      <c r="D434" s="5" t="e">
        <f>INDEX(data[sitetype],MATCH(B434,data[rank],0))</f>
        <v>#N/A</v>
      </c>
      <c r="E434" s="5" t="e">
        <f>INDEX(data[agency_cdc],MATCH(B434,data[rank],0))</f>
        <v>#N/A</v>
      </c>
      <c r="F434" s="5" t="e">
        <f>INDEX(data[agency_usaid],MATCH(B434,data[rank],0))</f>
        <v>#N/A</v>
      </c>
      <c r="G434" s="10" t="e">
        <f>INDEX(data[psnu],MATCH(B434,data[rank],0))</f>
        <v>#N/A</v>
      </c>
      <c r="H434" s="2" t="e">
        <f>INDEX(data[snuprioritization],MATCH(B434,data[rank],0))</f>
        <v>#N/A</v>
      </c>
      <c r="I434" s="2" t="e">
        <f>INDEX(data[score],MATCH(B434,data[rank],0))</f>
        <v>#N/A</v>
      </c>
    </row>
    <row r="435" spans="1:9" x14ac:dyDescent="0.25">
      <c r="A435" s="3"/>
      <c r="B435" s="12">
        <v>432</v>
      </c>
      <c r="C435" s="5" t="e">
        <f>INDEX(data[sitename],MATCH(B435,data[rank],0))</f>
        <v>#N/A</v>
      </c>
      <c r="D435" s="5" t="e">
        <f>INDEX(data[sitetype],MATCH(B435,data[rank],0))</f>
        <v>#N/A</v>
      </c>
      <c r="E435" s="5" t="e">
        <f>INDEX(data[agency_cdc],MATCH(B435,data[rank],0))</f>
        <v>#N/A</v>
      </c>
      <c r="F435" s="5" t="e">
        <f>INDEX(data[agency_usaid],MATCH(B435,data[rank],0))</f>
        <v>#N/A</v>
      </c>
      <c r="G435" s="10" t="e">
        <f>INDEX(data[psnu],MATCH(B435,data[rank],0))</f>
        <v>#N/A</v>
      </c>
      <c r="H435" s="2" t="e">
        <f>INDEX(data[snuprioritization],MATCH(B435,data[rank],0))</f>
        <v>#N/A</v>
      </c>
      <c r="I435" s="2" t="e">
        <f>INDEX(data[score],MATCH(B435,data[rank],0))</f>
        <v>#N/A</v>
      </c>
    </row>
    <row r="436" spans="1:9" x14ac:dyDescent="0.25">
      <c r="A436" s="3"/>
      <c r="B436" s="12">
        <v>433</v>
      </c>
      <c r="C436" s="5" t="e">
        <f>INDEX(data[sitename],MATCH(B436,data[rank],0))</f>
        <v>#N/A</v>
      </c>
      <c r="D436" s="5" t="e">
        <f>INDEX(data[sitetype],MATCH(B436,data[rank],0))</f>
        <v>#N/A</v>
      </c>
      <c r="E436" s="5" t="e">
        <f>INDEX(data[agency_cdc],MATCH(B436,data[rank],0))</f>
        <v>#N/A</v>
      </c>
      <c r="F436" s="5" t="e">
        <f>INDEX(data[agency_usaid],MATCH(B436,data[rank],0))</f>
        <v>#N/A</v>
      </c>
      <c r="G436" s="10" t="e">
        <f>INDEX(data[psnu],MATCH(B436,data[rank],0))</f>
        <v>#N/A</v>
      </c>
      <c r="H436" s="2" t="e">
        <f>INDEX(data[snuprioritization],MATCH(B436,data[rank],0))</f>
        <v>#N/A</v>
      </c>
      <c r="I436" s="2" t="e">
        <f>INDEX(data[score],MATCH(B436,data[rank],0))</f>
        <v>#N/A</v>
      </c>
    </row>
    <row r="437" spans="1:9" x14ac:dyDescent="0.25">
      <c r="A437" s="3"/>
      <c r="B437" s="12">
        <v>434</v>
      </c>
      <c r="C437" s="5" t="e">
        <f>INDEX(data[sitename],MATCH(B437,data[rank],0))</f>
        <v>#N/A</v>
      </c>
      <c r="D437" s="5" t="e">
        <f>INDEX(data[sitetype],MATCH(B437,data[rank],0))</f>
        <v>#N/A</v>
      </c>
      <c r="E437" s="5" t="e">
        <f>INDEX(data[agency_cdc],MATCH(B437,data[rank],0))</f>
        <v>#N/A</v>
      </c>
      <c r="F437" s="5" t="e">
        <f>INDEX(data[agency_usaid],MATCH(B437,data[rank],0))</f>
        <v>#N/A</v>
      </c>
      <c r="G437" s="10" t="e">
        <f>INDEX(data[psnu],MATCH(B437,data[rank],0))</f>
        <v>#N/A</v>
      </c>
      <c r="H437" s="2" t="e">
        <f>INDEX(data[snuprioritization],MATCH(B437,data[rank],0))</f>
        <v>#N/A</v>
      </c>
      <c r="I437" s="2" t="e">
        <f>INDEX(data[score],MATCH(B437,data[rank],0))</f>
        <v>#N/A</v>
      </c>
    </row>
    <row r="438" spans="1:9" x14ac:dyDescent="0.25">
      <c r="A438" s="3"/>
      <c r="B438" s="12">
        <v>435</v>
      </c>
      <c r="C438" s="5" t="e">
        <f>INDEX(data[sitename],MATCH(B438,data[rank],0))</f>
        <v>#N/A</v>
      </c>
      <c r="D438" s="5" t="e">
        <f>INDEX(data[sitetype],MATCH(B438,data[rank],0))</f>
        <v>#N/A</v>
      </c>
      <c r="E438" s="5" t="e">
        <f>INDEX(data[agency_cdc],MATCH(B438,data[rank],0))</f>
        <v>#N/A</v>
      </c>
      <c r="F438" s="5" t="e">
        <f>INDEX(data[agency_usaid],MATCH(B438,data[rank],0))</f>
        <v>#N/A</v>
      </c>
      <c r="G438" s="10" t="e">
        <f>INDEX(data[psnu],MATCH(B438,data[rank],0))</f>
        <v>#N/A</v>
      </c>
      <c r="H438" s="2" t="e">
        <f>INDEX(data[snuprioritization],MATCH(B438,data[rank],0))</f>
        <v>#N/A</v>
      </c>
      <c r="I438" s="2" t="e">
        <f>INDEX(data[score],MATCH(B438,data[rank],0))</f>
        <v>#N/A</v>
      </c>
    </row>
    <row r="439" spans="1:9" x14ac:dyDescent="0.25">
      <c r="A439" s="3"/>
      <c r="B439" s="12">
        <v>436</v>
      </c>
      <c r="C439" s="5" t="e">
        <f>INDEX(data[sitename],MATCH(B439,data[rank],0))</f>
        <v>#N/A</v>
      </c>
      <c r="D439" s="5" t="e">
        <f>INDEX(data[sitetype],MATCH(B439,data[rank],0))</f>
        <v>#N/A</v>
      </c>
      <c r="E439" s="5" t="e">
        <f>INDEX(data[agency_cdc],MATCH(B439,data[rank],0))</f>
        <v>#N/A</v>
      </c>
      <c r="F439" s="5" t="e">
        <f>INDEX(data[agency_usaid],MATCH(B439,data[rank],0))</f>
        <v>#N/A</v>
      </c>
      <c r="G439" s="10" t="e">
        <f>INDEX(data[psnu],MATCH(B439,data[rank],0))</f>
        <v>#N/A</v>
      </c>
      <c r="H439" s="2" t="e">
        <f>INDEX(data[snuprioritization],MATCH(B439,data[rank],0))</f>
        <v>#N/A</v>
      </c>
      <c r="I439" s="2" t="e">
        <f>INDEX(data[score],MATCH(B439,data[rank],0))</f>
        <v>#N/A</v>
      </c>
    </row>
    <row r="440" spans="1:9" x14ac:dyDescent="0.25">
      <c r="A440" s="3"/>
      <c r="B440" s="12">
        <v>437</v>
      </c>
      <c r="C440" s="5" t="e">
        <f>INDEX(data[sitename],MATCH(B440,data[rank],0))</f>
        <v>#N/A</v>
      </c>
      <c r="D440" s="5" t="e">
        <f>INDEX(data[sitetype],MATCH(B440,data[rank],0))</f>
        <v>#N/A</v>
      </c>
      <c r="E440" s="5" t="e">
        <f>INDEX(data[agency_cdc],MATCH(B440,data[rank],0))</f>
        <v>#N/A</v>
      </c>
      <c r="F440" s="5" t="e">
        <f>INDEX(data[agency_usaid],MATCH(B440,data[rank],0))</f>
        <v>#N/A</v>
      </c>
      <c r="G440" s="10" t="e">
        <f>INDEX(data[psnu],MATCH(B440,data[rank],0))</f>
        <v>#N/A</v>
      </c>
      <c r="H440" s="2" t="e">
        <f>INDEX(data[snuprioritization],MATCH(B440,data[rank],0))</f>
        <v>#N/A</v>
      </c>
      <c r="I440" s="2" t="e">
        <f>INDEX(data[score],MATCH(B440,data[rank],0))</f>
        <v>#N/A</v>
      </c>
    </row>
    <row r="441" spans="1:9" x14ac:dyDescent="0.25">
      <c r="A441" s="3"/>
      <c r="B441" s="12">
        <v>438</v>
      </c>
      <c r="C441" s="5" t="e">
        <f>INDEX(data[sitename],MATCH(B441,data[rank],0))</f>
        <v>#N/A</v>
      </c>
      <c r="D441" s="5" t="e">
        <f>INDEX(data[sitetype],MATCH(B441,data[rank],0))</f>
        <v>#N/A</v>
      </c>
      <c r="E441" s="5" t="e">
        <f>INDEX(data[agency_cdc],MATCH(B441,data[rank],0))</f>
        <v>#N/A</v>
      </c>
      <c r="F441" s="5" t="e">
        <f>INDEX(data[agency_usaid],MATCH(B441,data[rank],0))</f>
        <v>#N/A</v>
      </c>
      <c r="G441" s="10" t="e">
        <f>INDEX(data[psnu],MATCH(B441,data[rank],0))</f>
        <v>#N/A</v>
      </c>
      <c r="H441" s="2" t="e">
        <f>INDEX(data[snuprioritization],MATCH(B441,data[rank],0))</f>
        <v>#N/A</v>
      </c>
      <c r="I441" s="2" t="e">
        <f>INDEX(data[score],MATCH(B441,data[rank],0))</f>
        <v>#N/A</v>
      </c>
    </row>
    <row r="442" spans="1:9" x14ac:dyDescent="0.25">
      <c r="A442" s="3"/>
      <c r="B442" s="12">
        <v>439</v>
      </c>
      <c r="C442" s="5" t="e">
        <f>INDEX(data[sitename],MATCH(B442,data[rank],0))</f>
        <v>#N/A</v>
      </c>
      <c r="D442" s="5" t="e">
        <f>INDEX(data[sitetype],MATCH(B442,data[rank],0))</f>
        <v>#N/A</v>
      </c>
      <c r="E442" s="5" t="e">
        <f>INDEX(data[agency_cdc],MATCH(B442,data[rank],0))</f>
        <v>#N/A</v>
      </c>
      <c r="F442" s="5" t="e">
        <f>INDEX(data[agency_usaid],MATCH(B442,data[rank],0))</f>
        <v>#N/A</v>
      </c>
      <c r="G442" s="10" t="e">
        <f>INDEX(data[psnu],MATCH(B442,data[rank],0))</f>
        <v>#N/A</v>
      </c>
      <c r="H442" s="2" t="e">
        <f>INDEX(data[snuprioritization],MATCH(B442,data[rank],0))</f>
        <v>#N/A</v>
      </c>
      <c r="I442" s="2" t="e">
        <f>INDEX(data[score],MATCH(B442,data[rank],0))</f>
        <v>#N/A</v>
      </c>
    </row>
    <row r="443" spans="1:9" x14ac:dyDescent="0.25">
      <c r="A443" s="3"/>
      <c r="B443" s="8">
        <v>440</v>
      </c>
      <c r="C443" s="5" t="e">
        <f>INDEX(data[sitename],MATCH(B443,data[rank],0))</f>
        <v>#N/A</v>
      </c>
      <c r="D443" s="5" t="e">
        <f>INDEX(data[sitetype],MATCH(B443,data[rank],0))</f>
        <v>#N/A</v>
      </c>
      <c r="E443" s="5" t="e">
        <f>INDEX(data[agency_cdc],MATCH(B443,data[rank],0))</f>
        <v>#N/A</v>
      </c>
      <c r="F443" s="5" t="e">
        <f>INDEX(data[agency_usaid],MATCH(B443,data[rank],0))</f>
        <v>#N/A</v>
      </c>
      <c r="G443" s="10" t="e">
        <f>INDEX(data[psnu],MATCH(B443,data[rank],0))</f>
        <v>#N/A</v>
      </c>
      <c r="H443" s="2" t="e">
        <f>INDEX(data[snuprioritization],MATCH(B443,data[rank],0))</f>
        <v>#N/A</v>
      </c>
      <c r="I443" s="2" t="e">
        <f>INDEX(data[score],MATCH(B443,data[rank],0))</f>
        <v>#N/A</v>
      </c>
    </row>
    <row r="444" spans="1:9" x14ac:dyDescent="0.25">
      <c r="A444" s="3"/>
      <c r="B444" s="12">
        <v>441</v>
      </c>
      <c r="C444" s="5" t="e">
        <f>INDEX(data[sitename],MATCH(B444,data[rank],0))</f>
        <v>#N/A</v>
      </c>
      <c r="D444" s="5" t="e">
        <f>INDEX(data[sitetype],MATCH(B444,data[rank],0))</f>
        <v>#N/A</v>
      </c>
      <c r="E444" s="5" t="e">
        <f>INDEX(data[agency_cdc],MATCH(B444,data[rank],0))</f>
        <v>#N/A</v>
      </c>
      <c r="F444" s="5" t="e">
        <f>INDEX(data[agency_usaid],MATCH(B444,data[rank],0))</f>
        <v>#N/A</v>
      </c>
      <c r="G444" s="10" t="e">
        <f>INDEX(data[psnu],MATCH(B444,data[rank],0))</f>
        <v>#N/A</v>
      </c>
      <c r="H444" s="2" t="e">
        <f>INDEX(data[snuprioritization],MATCH(B444,data[rank],0))</f>
        <v>#N/A</v>
      </c>
      <c r="I444" s="2" t="e">
        <f>INDEX(data[score],MATCH(B444,data[rank],0))</f>
        <v>#N/A</v>
      </c>
    </row>
    <row r="445" spans="1:9" x14ac:dyDescent="0.25">
      <c r="A445" s="3"/>
      <c r="B445" s="12">
        <v>442</v>
      </c>
      <c r="C445" s="5" t="e">
        <f>INDEX(data[sitename],MATCH(B445,data[rank],0))</f>
        <v>#N/A</v>
      </c>
      <c r="D445" s="5" t="e">
        <f>INDEX(data[sitetype],MATCH(B445,data[rank],0))</f>
        <v>#N/A</v>
      </c>
      <c r="E445" s="5" t="e">
        <f>INDEX(data[agency_cdc],MATCH(B445,data[rank],0))</f>
        <v>#N/A</v>
      </c>
      <c r="F445" s="5" t="e">
        <f>INDEX(data[agency_usaid],MATCH(B445,data[rank],0))</f>
        <v>#N/A</v>
      </c>
      <c r="G445" s="10" t="e">
        <f>INDEX(data[psnu],MATCH(B445,data[rank],0))</f>
        <v>#N/A</v>
      </c>
      <c r="H445" s="2" t="e">
        <f>INDEX(data[snuprioritization],MATCH(B445,data[rank],0))</f>
        <v>#N/A</v>
      </c>
      <c r="I445" s="2" t="e">
        <f>INDEX(data[score],MATCH(B445,data[rank],0))</f>
        <v>#N/A</v>
      </c>
    </row>
    <row r="446" spans="1:9" x14ac:dyDescent="0.25">
      <c r="A446" s="3"/>
      <c r="B446" s="12">
        <v>443</v>
      </c>
      <c r="C446" s="5" t="e">
        <f>INDEX(data[sitename],MATCH(B446,data[rank],0))</f>
        <v>#N/A</v>
      </c>
      <c r="D446" s="5" t="e">
        <f>INDEX(data[sitetype],MATCH(B446,data[rank],0))</f>
        <v>#N/A</v>
      </c>
      <c r="E446" s="5" t="e">
        <f>INDEX(data[agency_cdc],MATCH(B446,data[rank],0))</f>
        <v>#N/A</v>
      </c>
      <c r="F446" s="5" t="e">
        <f>INDEX(data[agency_usaid],MATCH(B446,data[rank],0))</f>
        <v>#N/A</v>
      </c>
      <c r="G446" s="10" t="e">
        <f>INDEX(data[psnu],MATCH(B446,data[rank],0))</f>
        <v>#N/A</v>
      </c>
      <c r="H446" s="2" t="e">
        <f>INDEX(data[snuprioritization],MATCH(B446,data[rank],0))</f>
        <v>#N/A</v>
      </c>
      <c r="I446" s="2" t="e">
        <f>INDEX(data[score],MATCH(B446,data[rank],0))</f>
        <v>#N/A</v>
      </c>
    </row>
    <row r="447" spans="1:9" x14ac:dyDescent="0.25">
      <c r="A447" s="3"/>
      <c r="B447" s="12">
        <v>444</v>
      </c>
      <c r="C447" s="5" t="e">
        <f>INDEX(data[sitename],MATCH(B447,data[rank],0))</f>
        <v>#N/A</v>
      </c>
      <c r="D447" s="5" t="e">
        <f>INDEX(data[sitetype],MATCH(B447,data[rank],0))</f>
        <v>#N/A</v>
      </c>
      <c r="E447" s="5" t="e">
        <f>INDEX(data[agency_cdc],MATCH(B447,data[rank],0))</f>
        <v>#N/A</v>
      </c>
      <c r="F447" s="5" t="e">
        <f>INDEX(data[agency_usaid],MATCH(B447,data[rank],0))</f>
        <v>#N/A</v>
      </c>
      <c r="G447" s="10" t="e">
        <f>INDEX(data[psnu],MATCH(B447,data[rank],0))</f>
        <v>#N/A</v>
      </c>
      <c r="H447" s="2" t="e">
        <f>INDEX(data[snuprioritization],MATCH(B447,data[rank],0))</f>
        <v>#N/A</v>
      </c>
      <c r="I447" s="2" t="e">
        <f>INDEX(data[score],MATCH(B447,data[rank],0))</f>
        <v>#N/A</v>
      </c>
    </row>
    <row r="448" spans="1:9" x14ac:dyDescent="0.25">
      <c r="A448" s="3"/>
      <c r="B448" s="12">
        <v>445</v>
      </c>
      <c r="C448" s="5" t="e">
        <f>INDEX(data[sitename],MATCH(B448,data[rank],0))</f>
        <v>#N/A</v>
      </c>
      <c r="D448" s="5" t="e">
        <f>INDEX(data[sitetype],MATCH(B448,data[rank],0))</f>
        <v>#N/A</v>
      </c>
      <c r="E448" s="5" t="e">
        <f>INDEX(data[agency_cdc],MATCH(B448,data[rank],0))</f>
        <v>#N/A</v>
      </c>
      <c r="F448" s="5" t="e">
        <f>INDEX(data[agency_usaid],MATCH(B448,data[rank],0))</f>
        <v>#N/A</v>
      </c>
      <c r="G448" s="10" t="e">
        <f>INDEX(data[psnu],MATCH(B448,data[rank],0))</f>
        <v>#N/A</v>
      </c>
      <c r="H448" s="2" t="e">
        <f>INDEX(data[snuprioritization],MATCH(B448,data[rank],0))</f>
        <v>#N/A</v>
      </c>
      <c r="I448" s="2" t="e">
        <f>INDEX(data[score],MATCH(B448,data[rank],0))</f>
        <v>#N/A</v>
      </c>
    </row>
    <row r="449" spans="1:9" x14ac:dyDescent="0.25">
      <c r="A449" s="3"/>
      <c r="B449" s="12">
        <v>446</v>
      </c>
      <c r="C449" s="5" t="e">
        <f>INDEX(data[sitename],MATCH(B449,data[rank],0))</f>
        <v>#N/A</v>
      </c>
      <c r="D449" s="5" t="e">
        <f>INDEX(data[sitetype],MATCH(B449,data[rank],0))</f>
        <v>#N/A</v>
      </c>
      <c r="E449" s="5" t="e">
        <f>INDEX(data[agency_cdc],MATCH(B449,data[rank],0))</f>
        <v>#N/A</v>
      </c>
      <c r="F449" s="5" t="e">
        <f>INDEX(data[agency_usaid],MATCH(B449,data[rank],0))</f>
        <v>#N/A</v>
      </c>
      <c r="G449" s="10" t="e">
        <f>INDEX(data[psnu],MATCH(B449,data[rank],0))</f>
        <v>#N/A</v>
      </c>
      <c r="H449" s="2" t="e">
        <f>INDEX(data[snuprioritization],MATCH(B449,data[rank],0))</f>
        <v>#N/A</v>
      </c>
      <c r="I449" s="2" t="e">
        <f>INDEX(data[score],MATCH(B449,data[rank],0))</f>
        <v>#N/A</v>
      </c>
    </row>
    <row r="450" spans="1:9" x14ac:dyDescent="0.25">
      <c r="A450" s="3"/>
      <c r="B450" s="12">
        <v>447</v>
      </c>
      <c r="C450" s="5" t="e">
        <f>INDEX(data[sitename],MATCH(B450,data[rank],0))</f>
        <v>#N/A</v>
      </c>
      <c r="D450" s="5" t="e">
        <f>INDEX(data[sitetype],MATCH(B450,data[rank],0))</f>
        <v>#N/A</v>
      </c>
      <c r="E450" s="5" t="e">
        <f>INDEX(data[agency_cdc],MATCH(B450,data[rank],0))</f>
        <v>#N/A</v>
      </c>
      <c r="F450" s="5" t="e">
        <f>INDEX(data[agency_usaid],MATCH(B450,data[rank],0))</f>
        <v>#N/A</v>
      </c>
      <c r="G450" s="10" t="e">
        <f>INDEX(data[psnu],MATCH(B450,data[rank],0))</f>
        <v>#N/A</v>
      </c>
      <c r="H450" s="2" t="e">
        <f>INDEX(data[snuprioritization],MATCH(B450,data[rank],0))</f>
        <v>#N/A</v>
      </c>
      <c r="I450" s="2" t="e">
        <f>INDEX(data[score],MATCH(B450,data[rank],0))</f>
        <v>#N/A</v>
      </c>
    </row>
    <row r="451" spans="1:9" x14ac:dyDescent="0.25">
      <c r="A451" s="3"/>
      <c r="B451" s="12">
        <v>448</v>
      </c>
      <c r="C451" s="5" t="e">
        <f>INDEX(data[sitename],MATCH(B451,data[rank],0))</f>
        <v>#N/A</v>
      </c>
      <c r="D451" s="5" t="e">
        <f>INDEX(data[sitetype],MATCH(B451,data[rank],0))</f>
        <v>#N/A</v>
      </c>
      <c r="E451" s="5" t="e">
        <f>INDEX(data[agency_cdc],MATCH(B451,data[rank],0))</f>
        <v>#N/A</v>
      </c>
      <c r="F451" s="5" t="e">
        <f>INDEX(data[agency_usaid],MATCH(B451,data[rank],0))</f>
        <v>#N/A</v>
      </c>
      <c r="G451" s="10" t="e">
        <f>INDEX(data[psnu],MATCH(B451,data[rank],0))</f>
        <v>#N/A</v>
      </c>
      <c r="H451" s="2" t="e">
        <f>INDEX(data[snuprioritization],MATCH(B451,data[rank],0))</f>
        <v>#N/A</v>
      </c>
      <c r="I451" s="2" t="e">
        <f>INDEX(data[score],MATCH(B451,data[rank],0))</f>
        <v>#N/A</v>
      </c>
    </row>
    <row r="452" spans="1:9" x14ac:dyDescent="0.25">
      <c r="A452" s="3"/>
      <c r="B452" s="12">
        <v>449</v>
      </c>
      <c r="C452" s="5" t="e">
        <f>INDEX(data[sitename],MATCH(B452,data[rank],0))</f>
        <v>#N/A</v>
      </c>
      <c r="D452" s="5" t="e">
        <f>INDEX(data[sitetype],MATCH(B452,data[rank],0))</f>
        <v>#N/A</v>
      </c>
      <c r="E452" s="5" t="e">
        <f>INDEX(data[agency_cdc],MATCH(B452,data[rank],0))</f>
        <v>#N/A</v>
      </c>
      <c r="F452" s="5" t="e">
        <f>INDEX(data[agency_usaid],MATCH(B452,data[rank],0))</f>
        <v>#N/A</v>
      </c>
      <c r="G452" s="10" t="e">
        <f>INDEX(data[psnu],MATCH(B452,data[rank],0))</f>
        <v>#N/A</v>
      </c>
      <c r="H452" s="2" t="e">
        <f>INDEX(data[snuprioritization],MATCH(B452,data[rank],0))</f>
        <v>#N/A</v>
      </c>
      <c r="I452" s="2" t="e">
        <f>INDEX(data[score],MATCH(B452,data[rank],0))</f>
        <v>#N/A</v>
      </c>
    </row>
    <row r="453" spans="1:9" x14ac:dyDescent="0.25">
      <c r="A453" s="3"/>
      <c r="B453" s="8">
        <v>450</v>
      </c>
      <c r="C453" s="5" t="e">
        <f>INDEX(data[sitename],MATCH(B453,data[rank],0))</f>
        <v>#N/A</v>
      </c>
      <c r="D453" s="5" t="e">
        <f>INDEX(data[sitetype],MATCH(B453,data[rank],0))</f>
        <v>#N/A</v>
      </c>
      <c r="E453" s="5" t="e">
        <f>INDEX(data[agency_cdc],MATCH(B453,data[rank],0))</f>
        <v>#N/A</v>
      </c>
      <c r="F453" s="5" t="e">
        <f>INDEX(data[agency_usaid],MATCH(B453,data[rank],0))</f>
        <v>#N/A</v>
      </c>
      <c r="G453" s="10" t="e">
        <f>INDEX(data[psnu],MATCH(B453,data[rank],0))</f>
        <v>#N/A</v>
      </c>
      <c r="H453" s="2" t="e">
        <f>INDEX(data[snuprioritization],MATCH(B453,data[rank],0))</f>
        <v>#N/A</v>
      </c>
      <c r="I453" s="2" t="e">
        <f>INDEX(data[score],MATCH(B453,data[rank],0))</f>
        <v>#N/A</v>
      </c>
    </row>
    <row r="454" spans="1:9" x14ac:dyDescent="0.25">
      <c r="A454" s="3"/>
      <c r="B454" s="12">
        <v>451</v>
      </c>
      <c r="C454" s="5" t="e">
        <f>INDEX(data[sitename],MATCH(B454,data[rank],0))</f>
        <v>#N/A</v>
      </c>
      <c r="D454" s="5" t="e">
        <f>INDEX(data[sitetype],MATCH(B454,data[rank],0))</f>
        <v>#N/A</v>
      </c>
      <c r="E454" s="5" t="e">
        <f>INDEX(data[agency_cdc],MATCH(B454,data[rank],0))</f>
        <v>#N/A</v>
      </c>
      <c r="F454" s="5" t="e">
        <f>INDEX(data[agency_usaid],MATCH(B454,data[rank],0))</f>
        <v>#N/A</v>
      </c>
      <c r="G454" s="10" t="e">
        <f>INDEX(data[psnu],MATCH(B454,data[rank],0))</f>
        <v>#N/A</v>
      </c>
      <c r="H454" s="2" t="e">
        <f>INDEX(data[snuprioritization],MATCH(B454,data[rank],0))</f>
        <v>#N/A</v>
      </c>
      <c r="I454" s="2" t="e">
        <f>INDEX(data[score],MATCH(B454,data[rank],0))</f>
        <v>#N/A</v>
      </c>
    </row>
    <row r="455" spans="1:9" x14ac:dyDescent="0.25">
      <c r="A455" s="3"/>
      <c r="B455" s="12">
        <v>452</v>
      </c>
      <c r="C455" s="5" t="e">
        <f>INDEX(data[sitename],MATCH(B455,data[rank],0))</f>
        <v>#N/A</v>
      </c>
      <c r="D455" s="5" t="e">
        <f>INDEX(data[sitetype],MATCH(B455,data[rank],0))</f>
        <v>#N/A</v>
      </c>
      <c r="E455" s="5" t="e">
        <f>INDEX(data[agency_cdc],MATCH(B455,data[rank],0))</f>
        <v>#N/A</v>
      </c>
      <c r="F455" s="5" t="e">
        <f>INDEX(data[agency_usaid],MATCH(B455,data[rank],0))</f>
        <v>#N/A</v>
      </c>
      <c r="G455" s="10" t="e">
        <f>INDEX(data[psnu],MATCH(B455,data[rank],0))</f>
        <v>#N/A</v>
      </c>
      <c r="H455" s="2" t="e">
        <f>INDEX(data[snuprioritization],MATCH(B455,data[rank],0))</f>
        <v>#N/A</v>
      </c>
      <c r="I455" s="2" t="e">
        <f>INDEX(data[score],MATCH(B455,data[rank],0))</f>
        <v>#N/A</v>
      </c>
    </row>
    <row r="456" spans="1:9" x14ac:dyDescent="0.25">
      <c r="A456" s="3"/>
      <c r="B456" s="12">
        <v>453</v>
      </c>
      <c r="C456" s="5" t="e">
        <f>INDEX(data[sitename],MATCH(B456,data[rank],0))</f>
        <v>#N/A</v>
      </c>
      <c r="D456" s="5" t="e">
        <f>INDEX(data[sitetype],MATCH(B456,data[rank],0))</f>
        <v>#N/A</v>
      </c>
      <c r="E456" s="5" t="e">
        <f>INDEX(data[agency_cdc],MATCH(B456,data[rank],0))</f>
        <v>#N/A</v>
      </c>
      <c r="F456" s="5" t="e">
        <f>INDEX(data[agency_usaid],MATCH(B456,data[rank],0))</f>
        <v>#N/A</v>
      </c>
      <c r="G456" s="10" t="e">
        <f>INDEX(data[psnu],MATCH(B456,data[rank],0))</f>
        <v>#N/A</v>
      </c>
      <c r="H456" s="2" t="e">
        <f>INDEX(data[snuprioritization],MATCH(B456,data[rank],0))</f>
        <v>#N/A</v>
      </c>
      <c r="I456" s="2" t="e">
        <f>INDEX(data[score],MATCH(B456,data[rank],0))</f>
        <v>#N/A</v>
      </c>
    </row>
    <row r="457" spans="1:9" x14ac:dyDescent="0.25">
      <c r="A457" s="3"/>
      <c r="B457" s="12">
        <v>454</v>
      </c>
      <c r="C457" s="5" t="e">
        <f>INDEX(data[sitename],MATCH(B457,data[rank],0))</f>
        <v>#N/A</v>
      </c>
      <c r="D457" s="5" t="e">
        <f>INDEX(data[sitetype],MATCH(B457,data[rank],0))</f>
        <v>#N/A</v>
      </c>
      <c r="E457" s="5" t="e">
        <f>INDEX(data[agency_cdc],MATCH(B457,data[rank],0))</f>
        <v>#N/A</v>
      </c>
      <c r="F457" s="5" t="e">
        <f>INDEX(data[agency_usaid],MATCH(B457,data[rank],0))</f>
        <v>#N/A</v>
      </c>
      <c r="G457" s="10" t="e">
        <f>INDEX(data[psnu],MATCH(B457,data[rank],0))</f>
        <v>#N/A</v>
      </c>
      <c r="H457" s="2" t="e">
        <f>INDEX(data[snuprioritization],MATCH(B457,data[rank],0))</f>
        <v>#N/A</v>
      </c>
      <c r="I457" s="2" t="e">
        <f>INDEX(data[score],MATCH(B457,data[rank],0))</f>
        <v>#N/A</v>
      </c>
    </row>
    <row r="458" spans="1:9" x14ac:dyDescent="0.25">
      <c r="A458" s="3"/>
      <c r="B458" s="12">
        <v>455</v>
      </c>
      <c r="C458" s="5" t="e">
        <f>INDEX(data[sitename],MATCH(B458,data[rank],0))</f>
        <v>#N/A</v>
      </c>
      <c r="D458" s="5" t="e">
        <f>INDEX(data[sitetype],MATCH(B458,data[rank],0))</f>
        <v>#N/A</v>
      </c>
      <c r="E458" s="5" t="e">
        <f>INDEX(data[agency_cdc],MATCH(B458,data[rank],0))</f>
        <v>#N/A</v>
      </c>
      <c r="F458" s="5" t="e">
        <f>INDEX(data[agency_usaid],MATCH(B458,data[rank],0))</f>
        <v>#N/A</v>
      </c>
      <c r="G458" s="10" t="e">
        <f>INDEX(data[psnu],MATCH(B458,data[rank],0))</f>
        <v>#N/A</v>
      </c>
      <c r="H458" s="2" t="e">
        <f>INDEX(data[snuprioritization],MATCH(B458,data[rank],0))</f>
        <v>#N/A</v>
      </c>
      <c r="I458" s="2" t="e">
        <f>INDEX(data[score],MATCH(B458,data[rank],0))</f>
        <v>#N/A</v>
      </c>
    </row>
    <row r="459" spans="1:9" x14ac:dyDescent="0.25">
      <c r="A459" s="3"/>
      <c r="B459" s="12">
        <v>456</v>
      </c>
      <c r="C459" s="5" t="e">
        <f>INDEX(data[sitename],MATCH(B459,data[rank],0))</f>
        <v>#N/A</v>
      </c>
      <c r="D459" s="5" t="e">
        <f>INDEX(data[sitetype],MATCH(B459,data[rank],0))</f>
        <v>#N/A</v>
      </c>
      <c r="E459" s="5" t="e">
        <f>INDEX(data[agency_cdc],MATCH(B459,data[rank],0))</f>
        <v>#N/A</v>
      </c>
      <c r="F459" s="5" t="e">
        <f>INDEX(data[agency_usaid],MATCH(B459,data[rank],0))</f>
        <v>#N/A</v>
      </c>
      <c r="G459" s="10" t="e">
        <f>INDEX(data[psnu],MATCH(B459,data[rank],0))</f>
        <v>#N/A</v>
      </c>
      <c r="H459" s="2" t="e">
        <f>INDEX(data[snuprioritization],MATCH(B459,data[rank],0))</f>
        <v>#N/A</v>
      </c>
      <c r="I459" s="2" t="e">
        <f>INDEX(data[score],MATCH(B459,data[rank],0))</f>
        <v>#N/A</v>
      </c>
    </row>
    <row r="460" spans="1:9" x14ac:dyDescent="0.25">
      <c r="A460" s="3"/>
      <c r="B460" s="12">
        <v>457</v>
      </c>
      <c r="C460" s="5" t="e">
        <f>INDEX(data[sitename],MATCH(B460,data[rank],0))</f>
        <v>#N/A</v>
      </c>
      <c r="D460" s="5" t="e">
        <f>INDEX(data[sitetype],MATCH(B460,data[rank],0))</f>
        <v>#N/A</v>
      </c>
      <c r="E460" s="5" t="e">
        <f>INDEX(data[agency_cdc],MATCH(B460,data[rank],0))</f>
        <v>#N/A</v>
      </c>
      <c r="F460" s="5" t="e">
        <f>INDEX(data[agency_usaid],MATCH(B460,data[rank],0))</f>
        <v>#N/A</v>
      </c>
      <c r="G460" s="10" t="e">
        <f>INDEX(data[psnu],MATCH(B460,data[rank],0))</f>
        <v>#N/A</v>
      </c>
      <c r="H460" s="2" t="e">
        <f>INDEX(data[snuprioritization],MATCH(B460,data[rank],0))</f>
        <v>#N/A</v>
      </c>
      <c r="I460" s="2" t="e">
        <f>INDEX(data[score],MATCH(B460,data[rank],0))</f>
        <v>#N/A</v>
      </c>
    </row>
    <row r="461" spans="1:9" x14ac:dyDescent="0.25">
      <c r="A461" s="3"/>
      <c r="B461" s="12">
        <v>458</v>
      </c>
      <c r="C461" s="5" t="e">
        <f>INDEX(data[sitename],MATCH(B461,data[rank],0))</f>
        <v>#N/A</v>
      </c>
      <c r="D461" s="5" t="e">
        <f>INDEX(data[sitetype],MATCH(B461,data[rank],0))</f>
        <v>#N/A</v>
      </c>
      <c r="E461" s="5" t="e">
        <f>INDEX(data[agency_cdc],MATCH(B461,data[rank],0))</f>
        <v>#N/A</v>
      </c>
      <c r="F461" s="5" t="e">
        <f>INDEX(data[agency_usaid],MATCH(B461,data[rank],0))</f>
        <v>#N/A</v>
      </c>
      <c r="G461" s="10" t="e">
        <f>INDEX(data[psnu],MATCH(B461,data[rank],0))</f>
        <v>#N/A</v>
      </c>
      <c r="H461" s="2" t="e">
        <f>INDEX(data[snuprioritization],MATCH(B461,data[rank],0))</f>
        <v>#N/A</v>
      </c>
      <c r="I461" s="2" t="e">
        <f>INDEX(data[score],MATCH(B461,data[rank],0))</f>
        <v>#N/A</v>
      </c>
    </row>
    <row r="462" spans="1:9" x14ac:dyDescent="0.25">
      <c r="A462" s="3"/>
      <c r="B462" s="12">
        <v>459</v>
      </c>
      <c r="C462" s="5" t="e">
        <f>INDEX(data[sitename],MATCH(B462,data[rank],0))</f>
        <v>#N/A</v>
      </c>
      <c r="D462" s="5" t="e">
        <f>INDEX(data[sitetype],MATCH(B462,data[rank],0))</f>
        <v>#N/A</v>
      </c>
      <c r="E462" s="5" t="e">
        <f>INDEX(data[agency_cdc],MATCH(B462,data[rank],0))</f>
        <v>#N/A</v>
      </c>
      <c r="F462" s="5" t="e">
        <f>INDEX(data[agency_usaid],MATCH(B462,data[rank],0))</f>
        <v>#N/A</v>
      </c>
      <c r="G462" s="10" t="e">
        <f>INDEX(data[psnu],MATCH(B462,data[rank],0))</f>
        <v>#N/A</v>
      </c>
      <c r="H462" s="2" t="e">
        <f>INDEX(data[snuprioritization],MATCH(B462,data[rank],0))</f>
        <v>#N/A</v>
      </c>
      <c r="I462" s="2" t="e">
        <f>INDEX(data[score],MATCH(B462,data[rank],0))</f>
        <v>#N/A</v>
      </c>
    </row>
    <row r="463" spans="1:9" x14ac:dyDescent="0.25">
      <c r="A463" s="3"/>
      <c r="B463" s="8">
        <v>460</v>
      </c>
      <c r="C463" s="5" t="e">
        <f>INDEX(data[sitename],MATCH(B463,data[rank],0))</f>
        <v>#N/A</v>
      </c>
      <c r="D463" s="5" t="e">
        <f>INDEX(data[sitetype],MATCH(B463,data[rank],0))</f>
        <v>#N/A</v>
      </c>
      <c r="E463" s="5" t="e">
        <f>INDEX(data[agency_cdc],MATCH(B463,data[rank],0))</f>
        <v>#N/A</v>
      </c>
      <c r="F463" s="5" t="e">
        <f>INDEX(data[agency_usaid],MATCH(B463,data[rank],0))</f>
        <v>#N/A</v>
      </c>
      <c r="G463" s="10" t="e">
        <f>INDEX(data[psnu],MATCH(B463,data[rank],0))</f>
        <v>#N/A</v>
      </c>
      <c r="H463" s="2" t="e">
        <f>INDEX(data[snuprioritization],MATCH(B463,data[rank],0))</f>
        <v>#N/A</v>
      </c>
      <c r="I463" s="2" t="e">
        <f>INDEX(data[score],MATCH(B463,data[rank],0))</f>
        <v>#N/A</v>
      </c>
    </row>
    <row r="464" spans="1:9" x14ac:dyDescent="0.25">
      <c r="A464" s="3"/>
      <c r="B464" s="12">
        <v>461</v>
      </c>
      <c r="C464" s="5" t="e">
        <f>INDEX(data[sitename],MATCH(B464,data[rank],0))</f>
        <v>#N/A</v>
      </c>
      <c r="D464" s="5" t="e">
        <f>INDEX(data[sitetype],MATCH(B464,data[rank],0))</f>
        <v>#N/A</v>
      </c>
      <c r="E464" s="5" t="e">
        <f>INDEX(data[agency_cdc],MATCH(B464,data[rank],0))</f>
        <v>#N/A</v>
      </c>
      <c r="F464" s="5" t="e">
        <f>INDEX(data[agency_usaid],MATCH(B464,data[rank],0))</f>
        <v>#N/A</v>
      </c>
      <c r="G464" s="10" t="e">
        <f>INDEX(data[psnu],MATCH(B464,data[rank],0))</f>
        <v>#N/A</v>
      </c>
      <c r="H464" s="2" t="e">
        <f>INDEX(data[snuprioritization],MATCH(B464,data[rank],0))</f>
        <v>#N/A</v>
      </c>
      <c r="I464" s="2" t="e">
        <f>INDEX(data[score],MATCH(B464,data[rank],0))</f>
        <v>#N/A</v>
      </c>
    </row>
    <row r="465" spans="1:9" x14ac:dyDescent="0.25">
      <c r="A465" s="3"/>
      <c r="B465" s="12">
        <v>462</v>
      </c>
      <c r="C465" s="5" t="e">
        <f>INDEX(data[sitename],MATCH(B465,data[rank],0))</f>
        <v>#N/A</v>
      </c>
      <c r="D465" s="5" t="e">
        <f>INDEX(data[sitetype],MATCH(B465,data[rank],0))</f>
        <v>#N/A</v>
      </c>
      <c r="E465" s="5" t="e">
        <f>INDEX(data[agency_cdc],MATCH(B465,data[rank],0))</f>
        <v>#N/A</v>
      </c>
      <c r="F465" s="5" t="e">
        <f>INDEX(data[agency_usaid],MATCH(B465,data[rank],0))</f>
        <v>#N/A</v>
      </c>
      <c r="G465" s="10" t="e">
        <f>INDEX(data[psnu],MATCH(B465,data[rank],0))</f>
        <v>#N/A</v>
      </c>
      <c r="H465" s="2" t="e">
        <f>INDEX(data[snuprioritization],MATCH(B465,data[rank],0))</f>
        <v>#N/A</v>
      </c>
      <c r="I465" s="2" t="e">
        <f>INDEX(data[score],MATCH(B465,data[rank],0))</f>
        <v>#N/A</v>
      </c>
    </row>
    <row r="466" spans="1:9" x14ac:dyDescent="0.25">
      <c r="A466" s="3"/>
      <c r="B466" s="12">
        <v>463</v>
      </c>
      <c r="C466" s="5" t="e">
        <f>INDEX(data[sitename],MATCH(B466,data[rank],0))</f>
        <v>#N/A</v>
      </c>
      <c r="D466" s="5" t="e">
        <f>INDEX(data[sitetype],MATCH(B466,data[rank],0))</f>
        <v>#N/A</v>
      </c>
      <c r="E466" s="5" t="e">
        <f>INDEX(data[agency_cdc],MATCH(B466,data[rank],0))</f>
        <v>#N/A</v>
      </c>
      <c r="F466" s="5" t="e">
        <f>INDEX(data[agency_usaid],MATCH(B466,data[rank],0))</f>
        <v>#N/A</v>
      </c>
      <c r="G466" s="10" t="e">
        <f>INDEX(data[psnu],MATCH(B466,data[rank],0))</f>
        <v>#N/A</v>
      </c>
      <c r="H466" s="2" t="e">
        <f>INDEX(data[snuprioritization],MATCH(B466,data[rank],0))</f>
        <v>#N/A</v>
      </c>
      <c r="I466" s="2" t="e">
        <f>INDEX(data[score],MATCH(B466,data[rank],0))</f>
        <v>#N/A</v>
      </c>
    </row>
    <row r="467" spans="1:9" x14ac:dyDescent="0.25">
      <c r="A467" s="3"/>
      <c r="B467" s="12">
        <v>464</v>
      </c>
      <c r="C467" s="5" t="e">
        <f>INDEX(data[sitename],MATCH(B467,data[rank],0))</f>
        <v>#N/A</v>
      </c>
      <c r="D467" s="5" t="e">
        <f>INDEX(data[sitetype],MATCH(B467,data[rank],0))</f>
        <v>#N/A</v>
      </c>
      <c r="E467" s="5" t="e">
        <f>INDEX(data[agency_cdc],MATCH(B467,data[rank],0))</f>
        <v>#N/A</v>
      </c>
      <c r="F467" s="5" t="e">
        <f>INDEX(data[agency_usaid],MATCH(B467,data[rank],0))</f>
        <v>#N/A</v>
      </c>
      <c r="G467" s="10" t="e">
        <f>INDEX(data[psnu],MATCH(B467,data[rank],0))</f>
        <v>#N/A</v>
      </c>
      <c r="H467" s="2" t="e">
        <f>INDEX(data[snuprioritization],MATCH(B467,data[rank],0))</f>
        <v>#N/A</v>
      </c>
      <c r="I467" s="2" t="e">
        <f>INDEX(data[score],MATCH(B467,data[rank],0))</f>
        <v>#N/A</v>
      </c>
    </row>
    <row r="468" spans="1:9" x14ac:dyDescent="0.25">
      <c r="A468" s="3"/>
      <c r="B468" s="12">
        <v>465</v>
      </c>
      <c r="C468" s="5" t="e">
        <f>INDEX(data[sitename],MATCH(B468,data[rank],0))</f>
        <v>#N/A</v>
      </c>
      <c r="D468" s="5" t="e">
        <f>INDEX(data[sitetype],MATCH(B468,data[rank],0))</f>
        <v>#N/A</v>
      </c>
      <c r="E468" s="5" t="e">
        <f>INDEX(data[agency_cdc],MATCH(B468,data[rank],0))</f>
        <v>#N/A</v>
      </c>
      <c r="F468" s="5" t="e">
        <f>INDEX(data[agency_usaid],MATCH(B468,data[rank],0))</f>
        <v>#N/A</v>
      </c>
      <c r="G468" s="10" t="e">
        <f>INDEX(data[psnu],MATCH(B468,data[rank],0))</f>
        <v>#N/A</v>
      </c>
      <c r="H468" s="2" t="e">
        <f>INDEX(data[snuprioritization],MATCH(B468,data[rank],0))</f>
        <v>#N/A</v>
      </c>
      <c r="I468" s="2" t="e">
        <f>INDEX(data[score],MATCH(B468,data[rank],0))</f>
        <v>#N/A</v>
      </c>
    </row>
    <row r="469" spans="1:9" x14ac:dyDescent="0.25">
      <c r="A469" s="3"/>
      <c r="B469" s="12">
        <v>466</v>
      </c>
      <c r="C469" s="5" t="e">
        <f>INDEX(data[sitename],MATCH(B469,data[rank],0))</f>
        <v>#N/A</v>
      </c>
      <c r="D469" s="5" t="e">
        <f>INDEX(data[sitetype],MATCH(B469,data[rank],0))</f>
        <v>#N/A</v>
      </c>
      <c r="E469" s="5" t="e">
        <f>INDEX(data[agency_cdc],MATCH(B469,data[rank],0))</f>
        <v>#N/A</v>
      </c>
      <c r="F469" s="5" t="e">
        <f>INDEX(data[agency_usaid],MATCH(B469,data[rank],0))</f>
        <v>#N/A</v>
      </c>
      <c r="G469" s="10" t="e">
        <f>INDEX(data[psnu],MATCH(B469,data[rank],0))</f>
        <v>#N/A</v>
      </c>
      <c r="H469" s="2" t="e">
        <f>INDEX(data[snuprioritization],MATCH(B469,data[rank],0))</f>
        <v>#N/A</v>
      </c>
      <c r="I469" s="2" t="e">
        <f>INDEX(data[score],MATCH(B469,data[rank],0))</f>
        <v>#N/A</v>
      </c>
    </row>
    <row r="470" spans="1:9" x14ac:dyDescent="0.25">
      <c r="A470" s="3"/>
      <c r="B470" s="12">
        <v>467</v>
      </c>
      <c r="C470" s="5" t="e">
        <f>INDEX(data[sitename],MATCH(B470,data[rank],0))</f>
        <v>#N/A</v>
      </c>
      <c r="D470" s="5" t="e">
        <f>INDEX(data[sitetype],MATCH(B470,data[rank],0))</f>
        <v>#N/A</v>
      </c>
      <c r="E470" s="5" t="e">
        <f>INDEX(data[agency_cdc],MATCH(B470,data[rank],0))</f>
        <v>#N/A</v>
      </c>
      <c r="F470" s="5" t="e">
        <f>INDEX(data[agency_usaid],MATCH(B470,data[rank],0))</f>
        <v>#N/A</v>
      </c>
      <c r="G470" s="10" t="e">
        <f>INDEX(data[psnu],MATCH(B470,data[rank],0))</f>
        <v>#N/A</v>
      </c>
      <c r="H470" s="2" t="e">
        <f>INDEX(data[snuprioritization],MATCH(B470,data[rank],0))</f>
        <v>#N/A</v>
      </c>
      <c r="I470" s="2" t="e">
        <f>INDEX(data[score],MATCH(B470,data[rank],0))</f>
        <v>#N/A</v>
      </c>
    </row>
    <row r="471" spans="1:9" x14ac:dyDescent="0.25">
      <c r="A471" s="3"/>
      <c r="B471" s="12">
        <v>468</v>
      </c>
      <c r="C471" s="5" t="e">
        <f>INDEX(data[sitename],MATCH(B471,data[rank],0))</f>
        <v>#N/A</v>
      </c>
      <c r="D471" s="5" t="e">
        <f>INDEX(data[sitetype],MATCH(B471,data[rank],0))</f>
        <v>#N/A</v>
      </c>
      <c r="E471" s="5" t="e">
        <f>INDEX(data[agency_cdc],MATCH(B471,data[rank],0))</f>
        <v>#N/A</v>
      </c>
      <c r="F471" s="5" t="e">
        <f>INDEX(data[agency_usaid],MATCH(B471,data[rank],0))</f>
        <v>#N/A</v>
      </c>
      <c r="G471" s="10" t="e">
        <f>INDEX(data[psnu],MATCH(B471,data[rank],0))</f>
        <v>#N/A</v>
      </c>
      <c r="H471" s="2" t="e">
        <f>INDEX(data[snuprioritization],MATCH(B471,data[rank],0))</f>
        <v>#N/A</v>
      </c>
      <c r="I471" s="2" t="e">
        <f>INDEX(data[score],MATCH(B471,data[rank],0))</f>
        <v>#N/A</v>
      </c>
    </row>
    <row r="472" spans="1:9" x14ac:dyDescent="0.25">
      <c r="A472" s="3"/>
      <c r="B472" s="12">
        <v>469</v>
      </c>
      <c r="C472" s="5" t="e">
        <f>INDEX(data[sitename],MATCH(B472,data[rank],0))</f>
        <v>#N/A</v>
      </c>
      <c r="D472" s="5" t="e">
        <f>INDEX(data[sitetype],MATCH(B472,data[rank],0))</f>
        <v>#N/A</v>
      </c>
      <c r="E472" s="5" t="e">
        <f>INDEX(data[agency_cdc],MATCH(B472,data[rank],0))</f>
        <v>#N/A</v>
      </c>
      <c r="F472" s="5" t="e">
        <f>INDEX(data[agency_usaid],MATCH(B472,data[rank],0))</f>
        <v>#N/A</v>
      </c>
      <c r="G472" s="10" t="e">
        <f>INDEX(data[psnu],MATCH(B472,data[rank],0))</f>
        <v>#N/A</v>
      </c>
      <c r="H472" s="2" t="e">
        <f>INDEX(data[snuprioritization],MATCH(B472,data[rank],0))</f>
        <v>#N/A</v>
      </c>
      <c r="I472" s="2" t="e">
        <f>INDEX(data[score],MATCH(B472,data[rank],0))</f>
        <v>#N/A</v>
      </c>
    </row>
    <row r="473" spans="1:9" x14ac:dyDescent="0.25">
      <c r="A473" s="3"/>
      <c r="B473" s="8">
        <v>470</v>
      </c>
      <c r="C473" s="5" t="e">
        <f>INDEX(data[sitename],MATCH(B473,data[rank],0))</f>
        <v>#N/A</v>
      </c>
      <c r="D473" s="5" t="e">
        <f>INDEX(data[sitetype],MATCH(B473,data[rank],0))</f>
        <v>#N/A</v>
      </c>
      <c r="E473" s="5" t="e">
        <f>INDEX(data[agency_cdc],MATCH(B473,data[rank],0))</f>
        <v>#N/A</v>
      </c>
      <c r="F473" s="5" t="e">
        <f>INDEX(data[agency_usaid],MATCH(B473,data[rank],0))</f>
        <v>#N/A</v>
      </c>
      <c r="G473" s="10" t="e">
        <f>INDEX(data[psnu],MATCH(B473,data[rank],0))</f>
        <v>#N/A</v>
      </c>
      <c r="H473" s="2" t="e">
        <f>INDEX(data[snuprioritization],MATCH(B473,data[rank],0))</f>
        <v>#N/A</v>
      </c>
      <c r="I473" s="2" t="e">
        <f>INDEX(data[score],MATCH(B473,data[rank],0))</f>
        <v>#N/A</v>
      </c>
    </row>
    <row r="474" spans="1:9" x14ac:dyDescent="0.25">
      <c r="A474" s="3"/>
      <c r="B474" s="12">
        <v>471</v>
      </c>
      <c r="C474" s="5" t="e">
        <f>INDEX(data[sitename],MATCH(B474,data[rank],0))</f>
        <v>#N/A</v>
      </c>
      <c r="D474" s="5" t="e">
        <f>INDEX(data[sitetype],MATCH(B474,data[rank],0))</f>
        <v>#N/A</v>
      </c>
      <c r="E474" s="5" t="e">
        <f>INDEX(data[agency_cdc],MATCH(B474,data[rank],0))</f>
        <v>#N/A</v>
      </c>
      <c r="F474" s="5" t="e">
        <f>INDEX(data[agency_usaid],MATCH(B474,data[rank],0))</f>
        <v>#N/A</v>
      </c>
      <c r="G474" s="10" t="e">
        <f>INDEX(data[psnu],MATCH(B474,data[rank],0))</f>
        <v>#N/A</v>
      </c>
      <c r="H474" s="2" t="e">
        <f>INDEX(data[snuprioritization],MATCH(B474,data[rank],0))</f>
        <v>#N/A</v>
      </c>
      <c r="I474" s="2" t="e">
        <f>INDEX(data[score],MATCH(B474,data[rank],0))</f>
        <v>#N/A</v>
      </c>
    </row>
    <row r="475" spans="1:9" x14ac:dyDescent="0.25">
      <c r="A475" s="3"/>
      <c r="B475" s="12">
        <v>472</v>
      </c>
      <c r="C475" s="5" t="e">
        <f>INDEX(data[sitename],MATCH(B475,data[rank],0))</f>
        <v>#N/A</v>
      </c>
      <c r="D475" s="5" t="e">
        <f>INDEX(data[sitetype],MATCH(B475,data[rank],0))</f>
        <v>#N/A</v>
      </c>
      <c r="E475" s="5" t="e">
        <f>INDEX(data[agency_cdc],MATCH(B475,data[rank],0))</f>
        <v>#N/A</v>
      </c>
      <c r="F475" s="5" t="e">
        <f>INDEX(data[agency_usaid],MATCH(B475,data[rank],0))</f>
        <v>#N/A</v>
      </c>
      <c r="G475" s="10" t="e">
        <f>INDEX(data[psnu],MATCH(B475,data[rank],0))</f>
        <v>#N/A</v>
      </c>
      <c r="H475" s="2" t="e">
        <f>INDEX(data[snuprioritization],MATCH(B475,data[rank],0))</f>
        <v>#N/A</v>
      </c>
      <c r="I475" s="2" t="e">
        <f>INDEX(data[score],MATCH(B475,data[rank],0))</f>
        <v>#N/A</v>
      </c>
    </row>
    <row r="476" spans="1:9" x14ac:dyDescent="0.25">
      <c r="A476" s="3"/>
      <c r="B476" s="12">
        <v>473</v>
      </c>
      <c r="C476" s="5" t="e">
        <f>INDEX(data[sitename],MATCH(B476,data[rank],0))</f>
        <v>#N/A</v>
      </c>
      <c r="D476" s="5" t="e">
        <f>INDEX(data[sitetype],MATCH(B476,data[rank],0))</f>
        <v>#N/A</v>
      </c>
      <c r="E476" s="5" t="e">
        <f>INDEX(data[agency_cdc],MATCH(B476,data[rank],0))</f>
        <v>#N/A</v>
      </c>
      <c r="F476" s="5" t="e">
        <f>INDEX(data[agency_usaid],MATCH(B476,data[rank],0))</f>
        <v>#N/A</v>
      </c>
      <c r="G476" s="10" t="e">
        <f>INDEX(data[psnu],MATCH(B476,data[rank],0))</f>
        <v>#N/A</v>
      </c>
      <c r="H476" s="2" t="e">
        <f>INDEX(data[snuprioritization],MATCH(B476,data[rank],0))</f>
        <v>#N/A</v>
      </c>
      <c r="I476" s="2" t="e">
        <f>INDEX(data[score],MATCH(B476,data[rank],0))</f>
        <v>#N/A</v>
      </c>
    </row>
    <row r="477" spans="1:9" x14ac:dyDescent="0.25">
      <c r="A477" s="3"/>
      <c r="B477" s="12">
        <v>474</v>
      </c>
      <c r="C477" s="5" t="e">
        <f>INDEX(data[sitename],MATCH(B477,data[rank],0))</f>
        <v>#N/A</v>
      </c>
      <c r="D477" s="5" t="e">
        <f>INDEX(data[sitetype],MATCH(B477,data[rank],0))</f>
        <v>#N/A</v>
      </c>
      <c r="E477" s="5" t="e">
        <f>INDEX(data[agency_cdc],MATCH(B477,data[rank],0))</f>
        <v>#N/A</v>
      </c>
      <c r="F477" s="5" t="e">
        <f>INDEX(data[agency_usaid],MATCH(B477,data[rank],0))</f>
        <v>#N/A</v>
      </c>
      <c r="G477" s="10" t="e">
        <f>INDEX(data[psnu],MATCH(B477,data[rank],0))</f>
        <v>#N/A</v>
      </c>
      <c r="H477" s="2" t="e">
        <f>INDEX(data[snuprioritization],MATCH(B477,data[rank],0))</f>
        <v>#N/A</v>
      </c>
      <c r="I477" s="2" t="e">
        <f>INDEX(data[score],MATCH(B477,data[rank],0))</f>
        <v>#N/A</v>
      </c>
    </row>
    <row r="478" spans="1:9" x14ac:dyDescent="0.25">
      <c r="A478" s="3"/>
      <c r="B478" s="12">
        <v>475</v>
      </c>
      <c r="C478" s="5" t="e">
        <f>INDEX(data[sitename],MATCH(B478,data[rank],0))</f>
        <v>#N/A</v>
      </c>
      <c r="D478" s="5" t="e">
        <f>INDEX(data[sitetype],MATCH(B478,data[rank],0))</f>
        <v>#N/A</v>
      </c>
      <c r="E478" s="5" t="e">
        <f>INDEX(data[agency_cdc],MATCH(B478,data[rank],0))</f>
        <v>#N/A</v>
      </c>
      <c r="F478" s="5" t="e">
        <f>INDEX(data[agency_usaid],MATCH(B478,data[rank],0))</f>
        <v>#N/A</v>
      </c>
      <c r="G478" s="10" t="e">
        <f>INDEX(data[psnu],MATCH(B478,data[rank],0))</f>
        <v>#N/A</v>
      </c>
      <c r="H478" s="2" t="e">
        <f>INDEX(data[snuprioritization],MATCH(B478,data[rank],0))</f>
        <v>#N/A</v>
      </c>
      <c r="I478" s="2" t="e">
        <f>INDEX(data[score],MATCH(B478,data[rank],0))</f>
        <v>#N/A</v>
      </c>
    </row>
    <row r="479" spans="1:9" x14ac:dyDescent="0.25">
      <c r="A479" s="3"/>
      <c r="B479" s="12">
        <v>476</v>
      </c>
      <c r="C479" s="5" t="e">
        <f>INDEX(data[sitename],MATCH(B479,data[rank],0))</f>
        <v>#N/A</v>
      </c>
      <c r="D479" s="5" t="e">
        <f>INDEX(data[sitetype],MATCH(B479,data[rank],0))</f>
        <v>#N/A</v>
      </c>
      <c r="E479" s="5" t="e">
        <f>INDEX(data[agency_cdc],MATCH(B479,data[rank],0))</f>
        <v>#N/A</v>
      </c>
      <c r="F479" s="5" t="e">
        <f>INDEX(data[agency_usaid],MATCH(B479,data[rank],0))</f>
        <v>#N/A</v>
      </c>
      <c r="G479" s="10" t="e">
        <f>INDEX(data[psnu],MATCH(B479,data[rank],0))</f>
        <v>#N/A</v>
      </c>
      <c r="H479" s="2" t="e">
        <f>INDEX(data[snuprioritization],MATCH(B479,data[rank],0))</f>
        <v>#N/A</v>
      </c>
      <c r="I479" s="2" t="e">
        <f>INDEX(data[score],MATCH(B479,data[rank],0))</f>
        <v>#N/A</v>
      </c>
    </row>
    <row r="480" spans="1:9" x14ac:dyDescent="0.25">
      <c r="A480" s="3"/>
      <c r="B480" s="12">
        <v>477</v>
      </c>
      <c r="C480" s="5" t="e">
        <f>INDEX(data[sitename],MATCH(B480,data[rank],0))</f>
        <v>#N/A</v>
      </c>
      <c r="D480" s="5" t="e">
        <f>INDEX(data[sitetype],MATCH(B480,data[rank],0))</f>
        <v>#N/A</v>
      </c>
      <c r="E480" s="5" t="e">
        <f>INDEX(data[agency_cdc],MATCH(B480,data[rank],0))</f>
        <v>#N/A</v>
      </c>
      <c r="F480" s="5" t="e">
        <f>INDEX(data[agency_usaid],MATCH(B480,data[rank],0))</f>
        <v>#N/A</v>
      </c>
      <c r="G480" s="10" t="e">
        <f>INDEX(data[psnu],MATCH(B480,data[rank],0))</f>
        <v>#N/A</v>
      </c>
      <c r="H480" s="2" t="e">
        <f>INDEX(data[snuprioritization],MATCH(B480,data[rank],0))</f>
        <v>#N/A</v>
      </c>
      <c r="I480" s="2" t="e">
        <f>INDEX(data[score],MATCH(B480,data[rank],0))</f>
        <v>#N/A</v>
      </c>
    </row>
    <row r="481" spans="1:9" x14ac:dyDescent="0.25">
      <c r="A481" s="3"/>
      <c r="B481" s="12">
        <v>478</v>
      </c>
      <c r="C481" s="5" t="e">
        <f>INDEX(data[sitename],MATCH(B481,data[rank],0))</f>
        <v>#N/A</v>
      </c>
      <c r="D481" s="5" t="e">
        <f>INDEX(data[sitetype],MATCH(B481,data[rank],0))</f>
        <v>#N/A</v>
      </c>
      <c r="E481" s="5" t="e">
        <f>INDEX(data[agency_cdc],MATCH(B481,data[rank],0))</f>
        <v>#N/A</v>
      </c>
      <c r="F481" s="5" t="e">
        <f>INDEX(data[agency_usaid],MATCH(B481,data[rank],0))</f>
        <v>#N/A</v>
      </c>
      <c r="G481" s="10" t="e">
        <f>INDEX(data[psnu],MATCH(B481,data[rank],0))</f>
        <v>#N/A</v>
      </c>
      <c r="H481" s="2" t="e">
        <f>INDEX(data[snuprioritization],MATCH(B481,data[rank],0))</f>
        <v>#N/A</v>
      </c>
      <c r="I481" s="2" t="e">
        <f>INDEX(data[score],MATCH(B481,data[rank],0))</f>
        <v>#N/A</v>
      </c>
    </row>
    <row r="482" spans="1:9" x14ac:dyDescent="0.25">
      <c r="A482" s="3"/>
      <c r="B482" s="12">
        <v>479</v>
      </c>
      <c r="C482" s="5" t="e">
        <f>INDEX(data[sitename],MATCH(B482,data[rank],0))</f>
        <v>#N/A</v>
      </c>
      <c r="D482" s="5" t="e">
        <f>INDEX(data[sitetype],MATCH(B482,data[rank],0))</f>
        <v>#N/A</v>
      </c>
      <c r="E482" s="5" t="e">
        <f>INDEX(data[agency_cdc],MATCH(B482,data[rank],0))</f>
        <v>#N/A</v>
      </c>
      <c r="F482" s="5" t="e">
        <f>INDEX(data[agency_usaid],MATCH(B482,data[rank],0))</f>
        <v>#N/A</v>
      </c>
      <c r="G482" s="10" t="e">
        <f>INDEX(data[psnu],MATCH(B482,data[rank],0))</f>
        <v>#N/A</v>
      </c>
      <c r="H482" s="2" t="e">
        <f>INDEX(data[snuprioritization],MATCH(B482,data[rank],0))</f>
        <v>#N/A</v>
      </c>
      <c r="I482" s="2" t="e">
        <f>INDEX(data[score],MATCH(B482,data[rank],0))</f>
        <v>#N/A</v>
      </c>
    </row>
    <row r="483" spans="1:9" x14ac:dyDescent="0.25">
      <c r="A483" s="3"/>
      <c r="B483" s="8">
        <v>480</v>
      </c>
      <c r="C483" s="5" t="e">
        <f>INDEX(data[sitename],MATCH(B483,data[rank],0))</f>
        <v>#N/A</v>
      </c>
      <c r="D483" s="5" t="e">
        <f>INDEX(data[sitetype],MATCH(B483,data[rank],0))</f>
        <v>#N/A</v>
      </c>
      <c r="E483" s="5" t="e">
        <f>INDEX(data[agency_cdc],MATCH(B483,data[rank],0))</f>
        <v>#N/A</v>
      </c>
      <c r="F483" s="5" t="e">
        <f>INDEX(data[agency_usaid],MATCH(B483,data[rank],0))</f>
        <v>#N/A</v>
      </c>
      <c r="G483" s="10" t="e">
        <f>INDEX(data[psnu],MATCH(B483,data[rank],0))</f>
        <v>#N/A</v>
      </c>
      <c r="H483" s="2" t="e">
        <f>INDEX(data[snuprioritization],MATCH(B483,data[rank],0))</f>
        <v>#N/A</v>
      </c>
      <c r="I483" s="2" t="e">
        <f>INDEX(data[score],MATCH(B483,data[rank],0))</f>
        <v>#N/A</v>
      </c>
    </row>
    <row r="484" spans="1:9" x14ac:dyDescent="0.25">
      <c r="A484" s="3"/>
      <c r="B484" s="12">
        <v>481</v>
      </c>
      <c r="C484" s="5" t="e">
        <f>INDEX(data[sitename],MATCH(B484,data[rank],0))</f>
        <v>#N/A</v>
      </c>
      <c r="D484" s="5" t="e">
        <f>INDEX(data[sitetype],MATCH(B484,data[rank],0))</f>
        <v>#N/A</v>
      </c>
      <c r="E484" s="5" t="e">
        <f>INDEX(data[agency_cdc],MATCH(B484,data[rank],0))</f>
        <v>#N/A</v>
      </c>
      <c r="F484" s="5" t="e">
        <f>INDEX(data[agency_usaid],MATCH(B484,data[rank],0))</f>
        <v>#N/A</v>
      </c>
      <c r="G484" s="10" t="e">
        <f>INDEX(data[psnu],MATCH(B484,data[rank],0))</f>
        <v>#N/A</v>
      </c>
      <c r="H484" s="2" t="e">
        <f>INDEX(data[snuprioritization],MATCH(B484,data[rank],0))</f>
        <v>#N/A</v>
      </c>
      <c r="I484" s="2" t="e">
        <f>INDEX(data[score],MATCH(B484,data[rank],0))</f>
        <v>#N/A</v>
      </c>
    </row>
    <row r="485" spans="1:9" x14ac:dyDescent="0.25">
      <c r="A485" s="3"/>
      <c r="B485" s="12">
        <v>482</v>
      </c>
      <c r="C485" s="5" t="e">
        <f>INDEX(data[sitename],MATCH(B485,data[rank],0))</f>
        <v>#N/A</v>
      </c>
      <c r="D485" s="5" t="e">
        <f>INDEX(data[sitetype],MATCH(B485,data[rank],0))</f>
        <v>#N/A</v>
      </c>
      <c r="E485" s="5" t="e">
        <f>INDEX(data[agency_cdc],MATCH(B485,data[rank],0))</f>
        <v>#N/A</v>
      </c>
      <c r="F485" s="5" t="e">
        <f>INDEX(data[agency_usaid],MATCH(B485,data[rank],0))</f>
        <v>#N/A</v>
      </c>
      <c r="G485" s="10" t="e">
        <f>INDEX(data[psnu],MATCH(B485,data[rank],0))</f>
        <v>#N/A</v>
      </c>
      <c r="H485" s="2" t="e">
        <f>INDEX(data[snuprioritization],MATCH(B485,data[rank],0))</f>
        <v>#N/A</v>
      </c>
      <c r="I485" s="2" t="e">
        <f>INDEX(data[score],MATCH(B485,data[rank],0))</f>
        <v>#N/A</v>
      </c>
    </row>
    <row r="486" spans="1:9" x14ac:dyDescent="0.25">
      <c r="A486" s="3"/>
      <c r="B486" s="12">
        <v>483</v>
      </c>
      <c r="C486" s="5" t="e">
        <f>INDEX(data[sitename],MATCH(B486,data[rank],0))</f>
        <v>#N/A</v>
      </c>
      <c r="D486" s="5" t="e">
        <f>INDEX(data[sitetype],MATCH(B486,data[rank],0))</f>
        <v>#N/A</v>
      </c>
      <c r="E486" s="5" t="e">
        <f>INDEX(data[agency_cdc],MATCH(B486,data[rank],0))</f>
        <v>#N/A</v>
      </c>
      <c r="F486" s="5" t="e">
        <f>INDEX(data[agency_usaid],MATCH(B486,data[rank],0))</f>
        <v>#N/A</v>
      </c>
      <c r="G486" s="10" t="e">
        <f>INDEX(data[psnu],MATCH(B486,data[rank],0))</f>
        <v>#N/A</v>
      </c>
      <c r="H486" s="2" t="e">
        <f>INDEX(data[snuprioritization],MATCH(B486,data[rank],0))</f>
        <v>#N/A</v>
      </c>
      <c r="I486" s="2" t="e">
        <f>INDEX(data[score],MATCH(B486,data[rank],0))</f>
        <v>#N/A</v>
      </c>
    </row>
    <row r="487" spans="1:9" x14ac:dyDescent="0.25">
      <c r="A487" s="3"/>
      <c r="B487" s="12">
        <v>484</v>
      </c>
      <c r="C487" s="5" t="e">
        <f>INDEX(data[sitename],MATCH(B487,data[rank],0))</f>
        <v>#N/A</v>
      </c>
      <c r="D487" s="5" t="e">
        <f>INDEX(data[sitetype],MATCH(B487,data[rank],0))</f>
        <v>#N/A</v>
      </c>
      <c r="E487" s="5" t="e">
        <f>INDEX(data[agency_cdc],MATCH(B487,data[rank],0))</f>
        <v>#N/A</v>
      </c>
      <c r="F487" s="5" t="e">
        <f>INDEX(data[agency_usaid],MATCH(B487,data[rank],0))</f>
        <v>#N/A</v>
      </c>
      <c r="G487" s="10" t="e">
        <f>INDEX(data[psnu],MATCH(B487,data[rank],0))</f>
        <v>#N/A</v>
      </c>
      <c r="H487" s="2" t="e">
        <f>INDEX(data[snuprioritization],MATCH(B487,data[rank],0))</f>
        <v>#N/A</v>
      </c>
      <c r="I487" s="2" t="e">
        <f>INDEX(data[score],MATCH(B487,data[rank],0))</f>
        <v>#N/A</v>
      </c>
    </row>
    <row r="488" spans="1:9" x14ac:dyDescent="0.25">
      <c r="A488" s="3"/>
      <c r="B488" s="12">
        <v>485</v>
      </c>
      <c r="C488" s="5" t="e">
        <f>INDEX(data[sitename],MATCH(B488,data[rank],0))</f>
        <v>#N/A</v>
      </c>
      <c r="D488" s="5" t="e">
        <f>INDEX(data[sitetype],MATCH(B488,data[rank],0))</f>
        <v>#N/A</v>
      </c>
      <c r="E488" s="5" t="e">
        <f>INDEX(data[agency_cdc],MATCH(B488,data[rank],0))</f>
        <v>#N/A</v>
      </c>
      <c r="F488" s="5" t="e">
        <f>INDEX(data[agency_usaid],MATCH(B488,data[rank],0))</f>
        <v>#N/A</v>
      </c>
      <c r="G488" s="10" t="e">
        <f>INDEX(data[psnu],MATCH(B488,data[rank],0))</f>
        <v>#N/A</v>
      </c>
      <c r="H488" s="2" t="e">
        <f>INDEX(data[snuprioritization],MATCH(B488,data[rank],0))</f>
        <v>#N/A</v>
      </c>
      <c r="I488" s="2" t="e">
        <f>INDEX(data[score],MATCH(B488,data[rank],0))</f>
        <v>#N/A</v>
      </c>
    </row>
    <row r="489" spans="1:9" x14ac:dyDescent="0.25">
      <c r="A489" s="3"/>
      <c r="B489" s="12">
        <v>486</v>
      </c>
      <c r="C489" s="5" t="e">
        <f>INDEX(data[sitename],MATCH(B489,data[rank],0))</f>
        <v>#N/A</v>
      </c>
      <c r="D489" s="5" t="e">
        <f>INDEX(data[sitetype],MATCH(B489,data[rank],0))</f>
        <v>#N/A</v>
      </c>
      <c r="E489" s="5" t="e">
        <f>INDEX(data[agency_cdc],MATCH(B489,data[rank],0))</f>
        <v>#N/A</v>
      </c>
      <c r="F489" s="5" t="e">
        <f>INDEX(data[agency_usaid],MATCH(B489,data[rank],0))</f>
        <v>#N/A</v>
      </c>
      <c r="G489" s="10" t="e">
        <f>INDEX(data[psnu],MATCH(B489,data[rank],0))</f>
        <v>#N/A</v>
      </c>
      <c r="H489" s="2" t="e">
        <f>INDEX(data[snuprioritization],MATCH(B489,data[rank],0))</f>
        <v>#N/A</v>
      </c>
      <c r="I489" s="2" t="e">
        <f>INDEX(data[score],MATCH(B489,data[rank],0))</f>
        <v>#N/A</v>
      </c>
    </row>
    <row r="490" spans="1:9" x14ac:dyDescent="0.25">
      <c r="A490" s="3"/>
      <c r="B490" s="12">
        <v>487</v>
      </c>
      <c r="C490" s="5" t="e">
        <f>INDEX(data[sitename],MATCH(B490,data[rank],0))</f>
        <v>#N/A</v>
      </c>
      <c r="D490" s="5" t="e">
        <f>INDEX(data[sitetype],MATCH(B490,data[rank],0))</f>
        <v>#N/A</v>
      </c>
      <c r="E490" s="5" t="e">
        <f>INDEX(data[agency_cdc],MATCH(B490,data[rank],0))</f>
        <v>#N/A</v>
      </c>
      <c r="F490" s="5" t="e">
        <f>INDEX(data[agency_usaid],MATCH(B490,data[rank],0))</f>
        <v>#N/A</v>
      </c>
      <c r="G490" s="10" t="e">
        <f>INDEX(data[psnu],MATCH(B490,data[rank],0))</f>
        <v>#N/A</v>
      </c>
      <c r="H490" s="2" t="e">
        <f>INDEX(data[snuprioritization],MATCH(B490,data[rank],0))</f>
        <v>#N/A</v>
      </c>
      <c r="I490" s="2" t="e">
        <f>INDEX(data[score],MATCH(B490,data[rank],0))</f>
        <v>#N/A</v>
      </c>
    </row>
    <row r="491" spans="1:9" x14ac:dyDescent="0.25">
      <c r="A491" s="3"/>
      <c r="B491" s="12">
        <v>488</v>
      </c>
      <c r="C491" s="5" t="e">
        <f>INDEX(data[sitename],MATCH(B491,data[rank],0))</f>
        <v>#N/A</v>
      </c>
      <c r="D491" s="5" t="e">
        <f>INDEX(data[sitetype],MATCH(B491,data[rank],0))</f>
        <v>#N/A</v>
      </c>
      <c r="E491" s="5" t="e">
        <f>INDEX(data[agency_cdc],MATCH(B491,data[rank],0))</f>
        <v>#N/A</v>
      </c>
      <c r="F491" s="5" t="e">
        <f>INDEX(data[agency_usaid],MATCH(B491,data[rank],0))</f>
        <v>#N/A</v>
      </c>
      <c r="G491" s="10" t="e">
        <f>INDEX(data[psnu],MATCH(B491,data[rank],0))</f>
        <v>#N/A</v>
      </c>
      <c r="H491" s="2" t="e">
        <f>INDEX(data[snuprioritization],MATCH(B491,data[rank],0))</f>
        <v>#N/A</v>
      </c>
      <c r="I491" s="2" t="e">
        <f>INDEX(data[score],MATCH(B491,data[rank],0))</f>
        <v>#N/A</v>
      </c>
    </row>
    <row r="492" spans="1:9" x14ac:dyDescent="0.25">
      <c r="A492" s="3"/>
      <c r="B492" s="12">
        <v>489</v>
      </c>
      <c r="C492" s="5" t="e">
        <f>INDEX(data[sitename],MATCH(B492,data[rank],0))</f>
        <v>#N/A</v>
      </c>
      <c r="D492" s="5" t="e">
        <f>INDEX(data[sitetype],MATCH(B492,data[rank],0))</f>
        <v>#N/A</v>
      </c>
      <c r="E492" s="5" t="e">
        <f>INDEX(data[agency_cdc],MATCH(B492,data[rank],0))</f>
        <v>#N/A</v>
      </c>
      <c r="F492" s="5" t="e">
        <f>INDEX(data[agency_usaid],MATCH(B492,data[rank],0))</f>
        <v>#N/A</v>
      </c>
      <c r="G492" s="10" t="e">
        <f>INDEX(data[psnu],MATCH(B492,data[rank],0))</f>
        <v>#N/A</v>
      </c>
      <c r="H492" s="2" t="e">
        <f>INDEX(data[snuprioritization],MATCH(B492,data[rank],0))</f>
        <v>#N/A</v>
      </c>
      <c r="I492" s="2" t="e">
        <f>INDEX(data[score],MATCH(B492,data[rank],0))</f>
        <v>#N/A</v>
      </c>
    </row>
    <row r="493" spans="1:9" x14ac:dyDescent="0.25">
      <c r="A493" s="3"/>
      <c r="B493" s="8">
        <v>490</v>
      </c>
      <c r="C493" s="5" t="e">
        <f>INDEX(data[sitename],MATCH(B493,data[rank],0))</f>
        <v>#N/A</v>
      </c>
      <c r="D493" s="5" t="e">
        <f>INDEX(data[sitetype],MATCH(B493,data[rank],0))</f>
        <v>#N/A</v>
      </c>
      <c r="E493" s="5" t="e">
        <f>INDEX(data[agency_cdc],MATCH(B493,data[rank],0))</f>
        <v>#N/A</v>
      </c>
      <c r="F493" s="5" t="e">
        <f>INDEX(data[agency_usaid],MATCH(B493,data[rank],0))</f>
        <v>#N/A</v>
      </c>
      <c r="G493" s="10" t="e">
        <f>INDEX(data[psnu],MATCH(B493,data[rank],0))</f>
        <v>#N/A</v>
      </c>
      <c r="H493" s="2" t="e">
        <f>INDEX(data[snuprioritization],MATCH(B493,data[rank],0))</f>
        <v>#N/A</v>
      </c>
      <c r="I493" s="2" t="e">
        <f>INDEX(data[score],MATCH(B493,data[rank],0))</f>
        <v>#N/A</v>
      </c>
    </row>
    <row r="494" spans="1:9" x14ac:dyDescent="0.25">
      <c r="A494" s="3"/>
      <c r="B494" s="12">
        <v>491</v>
      </c>
      <c r="C494" s="5" t="e">
        <f>INDEX(data[sitename],MATCH(B494,data[rank],0))</f>
        <v>#N/A</v>
      </c>
      <c r="D494" s="5" t="e">
        <f>INDEX(data[sitetype],MATCH(B494,data[rank],0))</f>
        <v>#N/A</v>
      </c>
      <c r="E494" s="5" t="e">
        <f>INDEX(data[agency_cdc],MATCH(B494,data[rank],0))</f>
        <v>#N/A</v>
      </c>
      <c r="F494" s="5" t="e">
        <f>INDEX(data[agency_usaid],MATCH(B494,data[rank],0))</f>
        <v>#N/A</v>
      </c>
      <c r="G494" s="10" t="e">
        <f>INDEX(data[psnu],MATCH(B494,data[rank],0))</f>
        <v>#N/A</v>
      </c>
      <c r="H494" s="2" t="e">
        <f>INDEX(data[snuprioritization],MATCH(B494,data[rank],0))</f>
        <v>#N/A</v>
      </c>
      <c r="I494" s="2" t="e">
        <f>INDEX(data[score],MATCH(B494,data[rank],0))</f>
        <v>#N/A</v>
      </c>
    </row>
    <row r="495" spans="1:9" x14ac:dyDescent="0.25">
      <c r="A495" s="3"/>
      <c r="B495" s="12">
        <v>492</v>
      </c>
      <c r="C495" s="5" t="e">
        <f>INDEX(data[sitename],MATCH(B495,data[rank],0))</f>
        <v>#N/A</v>
      </c>
      <c r="D495" s="5" t="e">
        <f>INDEX(data[sitetype],MATCH(B495,data[rank],0))</f>
        <v>#N/A</v>
      </c>
      <c r="E495" s="5" t="e">
        <f>INDEX(data[agency_cdc],MATCH(B495,data[rank],0))</f>
        <v>#N/A</v>
      </c>
      <c r="F495" s="5" t="e">
        <f>INDEX(data[agency_usaid],MATCH(B495,data[rank],0))</f>
        <v>#N/A</v>
      </c>
      <c r="G495" s="10" t="e">
        <f>INDEX(data[psnu],MATCH(B495,data[rank],0))</f>
        <v>#N/A</v>
      </c>
      <c r="H495" s="2" t="e">
        <f>INDEX(data[snuprioritization],MATCH(B495,data[rank],0))</f>
        <v>#N/A</v>
      </c>
      <c r="I495" s="2" t="e">
        <f>INDEX(data[score],MATCH(B495,data[rank],0))</f>
        <v>#N/A</v>
      </c>
    </row>
    <row r="496" spans="1:9" x14ac:dyDescent="0.25">
      <c r="A496" s="3"/>
      <c r="B496" s="12">
        <v>493</v>
      </c>
      <c r="C496" s="5" t="e">
        <f>INDEX(data[sitename],MATCH(B496,data[rank],0))</f>
        <v>#N/A</v>
      </c>
      <c r="D496" s="5" t="e">
        <f>INDEX(data[sitetype],MATCH(B496,data[rank],0))</f>
        <v>#N/A</v>
      </c>
      <c r="E496" s="5" t="e">
        <f>INDEX(data[agency_cdc],MATCH(B496,data[rank],0))</f>
        <v>#N/A</v>
      </c>
      <c r="F496" s="5" t="e">
        <f>INDEX(data[agency_usaid],MATCH(B496,data[rank],0))</f>
        <v>#N/A</v>
      </c>
      <c r="G496" s="10" t="e">
        <f>INDEX(data[psnu],MATCH(B496,data[rank],0))</f>
        <v>#N/A</v>
      </c>
      <c r="H496" s="2" t="e">
        <f>INDEX(data[snuprioritization],MATCH(B496,data[rank],0))</f>
        <v>#N/A</v>
      </c>
      <c r="I496" s="2" t="e">
        <f>INDEX(data[score],MATCH(B496,data[rank],0))</f>
        <v>#N/A</v>
      </c>
    </row>
    <row r="497" spans="1:9" x14ac:dyDescent="0.25">
      <c r="A497" s="3"/>
      <c r="B497" s="12">
        <v>494</v>
      </c>
      <c r="C497" s="5" t="e">
        <f>INDEX(data[sitename],MATCH(B497,data[rank],0))</f>
        <v>#N/A</v>
      </c>
      <c r="D497" s="5" t="e">
        <f>INDEX(data[sitetype],MATCH(B497,data[rank],0))</f>
        <v>#N/A</v>
      </c>
      <c r="E497" s="5" t="e">
        <f>INDEX(data[agency_cdc],MATCH(B497,data[rank],0))</f>
        <v>#N/A</v>
      </c>
      <c r="F497" s="5" t="e">
        <f>INDEX(data[agency_usaid],MATCH(B497,data[rank],0))</f>
        <v>#N/A</v>
      </c>
      <c r="G497" s="10" t="e">
        <f>INDEX(data[psnu],MATCH(B497,data[rank],0))</f>
        <v>#N/A</v>
      </c>
      <c r="H497" s="2" t="e">
        <f>INDEX(data[snuprioritization],MATCH(B497,data[rank],0))</f>
        <v>#N/A</v>
      </c>
      <c r="I497" s="2" t="e">
        <f>INDEX(data[score],MATCH(B497,data[rank],0))</f>
        <v>#N/A</v>
      </c>
    </row>
    <row r="498" spans="1:9" x14ac:dyDescent="0.25">
      <c r="A498" s="3"/>
      <c r="B498" s="12">
        <v>495</v>
      </c>
      <c r="C498" s="5" t="e">
        <f>INDEX(data[sitename],MATCH(B498,data[rank],0))</f>
        <v>#N/A</v>
      </c>
      <c r="D498" s="5" t="e">
        <f>INDEX(data[sitetype],MATCH(B498,data[rank],0))</f>
        <v>#N/A</v>
      </c>
      <c r="E498" s="5" t="e">
        <f>INDEX(data[agency_cdc],MATCH(B498,data[rank],0))</f>
        <v>#N/A</v>
      </c>
      <c r="F498" s="5" t="e">
        <f>INDEX(data[agency_usaid],MATCH(B498,data[rank],0))</f>
        <v>#N/A</v>
      </c>
      <c r="G498" s="10" t="e">
        <f>INDEX(data[psnu],MATCH(B498,data[rank],0))</f>
        <v>#N/A</v>
      </c>
      <c r="H498" s="2" t="e">
        <f>INDEX(data[snuprioritization],MATCH(B498,data[rank],0))</f>
        <v>#N/A</v>
      </c>
      <c r="I498" s="2" t="e">
        <f>INDEX(data[score],MATCH(B498,data[rank],0))</f>
        <v>#N/A</v>
      </c>
    </row>
    <row r="499" spans="1:9" x14ac:dyDescent="0.25">
      <c r="A499" s="3"/>
      <c r="B499" s="12">
        <v>496</v>
      </c>
      <c r="C499" s="5" t="e">
        <f>INDEX(data[sitename],MATCH(B499,data[rank],0))</f>
        <v>#N/A</v>
      </c>
      <c r="D499" s="5" t="e">
        <f>INDEX(data[sitetype],MATCH(B499,data[rank],0))</f>
        <v>#N/A</v>
      </c>
      <c r="E499" s="5" t="e">
        <f>INDEX(data[agency_cdc],MATCH(B499,data[rank],0))</f>
        <v>#N/A</v>
      </c>
      <c r="F499" s="5" t="e">
        <f>INDEX(data[agency_usaid],MATCH(B499,data[rank],0))</f>
        <v>#N/A</v>
      </c>
      <c r="G499" s="10" t="e">
        <f>INDEX(data[psnu],MATCH(B499,data[rank],0))</f>
        <v>#N/A</v>
      </c>
      <c r="H499" s="2" t="e">
        <f>INDEX(data[snuprioritization],MATCH(B499,data[rank],0))</f>
        <v>#N/A</v>
      </c>
      <c r="I499" s="2" t="e">
        <f>INDEX(data[score],MATCH(B499,data[rank],0))</f>
        <v>#N/A</v>
      </c>
    </row>
    <row r="500" spans="1:9" x14ac:dyDescent="0.25">
      <c r="A500" s="3"/>
      <c r="B500" s="12">
        <v>497</v>
      </c>
      <c r="C500" s="5" t="e">
        <f>INDEX(data[sitename],MATCH(B500,data[rank],0))</f>
        <v>#N/A</v>
      </c>
      <c r="D500" s="5" t="e">
        <f>INDEX(data[sitetype],MATCH(B500,data[rank],0))</f>
        <v>#N/A</v>
      </c>
      <c r="E500" s="5" t="e">
        <f>INDEX(data[agency_cdc],MATCH(B500,data[rank],0))</f>
        <v>#N/A</v>
      </c>
      <c r="F500" s="5" t="e">
        <f>INDEX(data[agency_usaid],MATCH(B500,data[rank],0))</f>
        <v>#N/A</v>
      </c>
      <c r="G500" s="10" t="e">
        <f>INDEX(data[psnu],MATCH(B500,data[rank],0))</f>
        <v>#N/A</v>
      </c>
      <c r="H500" s="2" t="e">
        <f>INDEX(data[snuprioritization],MATCH(B500,data[rank],0))</f>
        <v>#N/A</v>
      </c>
      <c r="I500" s="2" t="e">
        <f>INDEX(data[score],MATCH(B500,data[rank],0))</f>
        <v>#N/A</v>
      </c>
    </row>
    <row r="501" spans="1:9" x14ac:dyDescent="0.25">
      <c r="A501" s="3"/>
      <c r="B501" s="12">
        <v>498</v>
      </c>
      <c r="C501" s="5" t="e">
        <f>INDEX(data[sitename],MATCH(B501,data[rank],0))</f>
        <v>#N/A</v>
      </c>
      <c r="D501" s="5" t="e">
        <f>INDEX(data[sitetype],MATCH(B501,data[rank],0))</f>
        <v>#N/A</v>
      </c>
      <c r="E501" s="5" t="e">
        <f>INDEX(data[agency_cdc],MATCH(B501,data[rank],0))</f>
        <v>#N/A</v>
      </c>
      <c r="F501" s="5" t="e">
        <f>INDEX(data[agency_usaid],MATCH(B501,data[rank],0))</f>
        <v>#N/A</v>
      </c>
      <c r="G501" s="10" t="e">
        <f>INDEX(data[psnu],MATCH(B501,data[rank],0))</f>
        <v>#N/A</v>
      </c>
      <c r="H501" s="2" t="e">
        <f>INDEX(data[snuprioritization],MATCH(B501,data[rank],0))</f>
        <v>#N/A</v>
      </c>
      <c r="I501" s="2" t="e">
        <f>INDEX(data[score],MATCH(B501,data[rank],0))</f>
        <v>#N/A</v>
      </c>
    </row>
    <row r="502" spans="1:9" x14ac:dyDescent="0.25">
      <c r="A502" s="3"/>
      <c r="B502" s="12">
        <v>499</v>
      </c>
      <c r="C502" s="5" t="e">
        <f>INDEX(data[sitename],MATCH(B502,data[rank],0))</f>
        <v>#N/A</v>
      </c>
      <c r="D502" s="5" t="e">
        <f>INDEX(data[sitetype],MATCH(B502,data[rank],0))</f>
        <v>#N/A</v>
      </c>
      <c r="E502" s="5" t="e">
        <f>INDEX(data[agency_cdc],MATCH(B502,data[rank],0))</f>
        <v>#N/A</v>
      </c>
      <c r="F502" s="5" t="e">
        <f>INDEX(data[agency_usaid],MATCH(B502,data[rank],0))</f>
        <v>#N/A</v>
      </c>
      <c r="G502" s="10" t="e">
        <f>INDEX(data[psnu],MATCH(B502,data[rank],0))</f>
        <v>#N/A</v>
      </c>
      <c r="H502" s="2" t="e">
        <f>INDEX(data[snuprioritization],MATCH(B502,data[rank],0))</f>
        <v>#N/A</v>
      </c>
      <c r="I502" s="2" t="e">
        <f>INDEX(data[score],MATCH(B502,data[rank],0))</f>
        <v>#N/A</v>
      </c>
    </row>
    <row r="503" spans="1:9" x14ac:dyDescent="0.25">
      <c r="A503" s="3"/>
      <c r="B503" s="8">
        <v>500</v>
      </c>
      <c r="C503" s="5" t="e">
        <f>INDEX(data[sitename],MATCH(B503,data[rank],0))</f>
        <v>#N/A</v>
      </c>
      <c r="D503" s="5" t="e">
        <f>INDEX(data[sitetype],MATCH(B503,data[rank],0))</f>
        <v>#N/A</v>
      </c>
      <c r="E503" s="5" t="e">
        <f>INDEX(data[agency_cdc],MATCH(B503,data[rank],0))</f>
        <v>#N/A</v>
      </c>
      <c r="F503" s="5" t="e">
        <f>INDEX(data[agency_usaid],MATCH(B503,data[rank],0))</f>
        <v>#N/A</v>
      </c>
      <c r="G503" s="10" t="e">
        <f>INDEX(data[psnu],MATCH(B503,data[rank],0))</f>
        <v>#N/A</v>
      </c>
      <c r="H503" s="2" t="e">
        <f>INDEX(data[snuprioritization],MATCH(B503,data[rank],0))</f>
        <v>#N/A</v>
      </c>
      <c r="I503" s="2" t="e">
        <f>INDEX(data[score],MATCH(B503,data[rank],0))</f>
        <v>#N/A</v>
      </c>
    </row>
    <row r="504" spans="1:9" x14ac:dyDescent="0.25"/>
    <row r="505" spans="1:9" x14ac:dyDescent="0.25"/>
  </sheetData>
  <conditionalFormatting sqref="C4:I503">
    <cfRule type="expression" dxfId="15" priority="1">
      <formula>C4=0</formula>
    </cfRule>
    <cfRule type="expression" dxfId="14" priority="2">
      <formula>ISERROR(C4)</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5"/>
  <sheetViews>
    <sheetView showGridLines="0" showRowColHeaders="0" zoomScale="130" zoomScaleNormal="130" workbookViewId="0">
      <selection activeCell="B3" sqref="B3:C3"/>
    </sheetView>
  </sheetViews>
  <sheetFormatPr defaultColWidth="0" defaultRowHeight="15" zeroHeight="1" x14ac:dyDescent="0.25"/>
  <cols>
    <col min="1" max="1" width="5.7109375" customWidth="1"/>
    <col min="2" max="2" width="5" customWidth="1"/>
    <col min="3" max="3" width="92.7109375" customWidth="1"/>
    <col min="4" max="5" width="11.5703125" customWidth="1"/>
    <col min="6" max="6" width="15" customWidth="1"/>
    <col min="7" max="7" width="0" hidden="1" customWidth="1"/>
    <col min="8" max="16384" width="9.140625" hidden="1"/>
  </cols>
  <sheetData>
    <row r="1" spans="1:6" ht="21" x14ac:dyDescent="0.35">
      <c r="A1" s="35" t="str">
        <f>"SITE SCORES | "&amp; UPPER(opunit)</f>
        <v>SITE SCORES | TEMPLATE</v>
      </c>
      <c r="B1" s="3"/>
      <c r="C1" s="3"/>
      <c r="D1" s="4"/>
      <c r="E1" s="27"/>
      <c r="F1" s="4"/>
    </row>
    <row r="2" spans="1:6" ht="7.5" customHeight="1" x14ac:dyDescent="0.25">
      <c r="A2" s="5"/>
      <c r="B2" s="8"/>
      <c r="C2" s="5"/>
    </row>
    <row r="3" spans="1:6" ht="21" x14ac:dyDescent="0.35">
      <c r="A3" s="6"/>
      <c r="B3" s="36" t="s">
        <v>113</v>
      </c>
      <c r="C3" s="36"/>
      <c r="D3" s="30" t="s">
        <v>60</v>
      </c>
    </row>
    <row r="4" spans="1:6" ht="15" customHeight="1" x14ac:dyDescent="0.25">
      <c r="B4" s="2" t="e">
        <f>LOWER(INDEX(data[sitetype],MATCH($B$3,data[sitename],0)))&amp;" in "&amp; INDEX(data[psnu]&amp;" ["&amp;data[snuprioritization]&amp;"]",MATCH($B$3,data[sitename],0))&amp;", rank: "&amp;TEXT(INDEX(data[rank],MATCH($B$3,data[sitename],0)), "#,##0")</f>
        <v>#N/A</v>
      </c>
      <c r="D4" s="14"/>
      <c r="E4" s="37" t="s">
        <v>58</v>
      </c>
    </row>
    <row r="5" spans="1:6" ht="15" customHeight="1" x14ac:dyDescent="0.25">
      <c r="C5" s="2"/>
      <c r="D5" s="15" t="s">
        <v>57</v>
      </c>
      <c r="E5" s="38"/>
    </row>
    <row r="6" spans="1:6" x14ac:dyDescent="0.25">
      <c r="A6" s="7" t="s">
        <v>27</v>
      </c>
      <c r="B6" s="6" t="s">
        <v>19</v>
      </c>
      <c r="C6" s="6"/>
    </row>
    <row r="7" spans="1:6" ht="15.75" x14ac:dyDescent="0.25">
      <c r="A7" s="7" t="s">
        <v>29</v>
      </c>
      <c r="B7" s="7">
        <f ca="1">INDIRECT(A7)</f>
        <v>1</v>
      </c>
      <c r="C7" s="6" t="s">
        <v>87</v>
      </c>
      <c r="D7" s="16" t="e">
        <f t="array" ref="D7">INDEX(data[ci.hts_pos_ou],MATCH($B$3&amp;"score",data[[sitename]:[sitename]]&amp;data[[type]:[type]],0))</f>
        <v>#N/A</v>
      </c>
      <c r="E7" s="17" t="e">
        <f ca="1">D7*B7</f>
        <v>#N/A</v>
      </c>
      <c r="F7" s="13"/>
    </row>
    <row r="8" spans="1:6" ht="15.75" x14ac:dyDescent="0.25">
      <c r="A8" s="7" t="s">
        <v>30</v>
      </c>
      <c r="B8" s="7">
        <f t="shared" ref="B8:B11" ca="1" si="0">INDIRECT(A8)</f>
        <v>1</v>
      </c>
      <c r="C8" s="6" t="s">
        <v>88</v>
      </c>
      <c r="D8" s="16" t="e">
        <f t="array" ref="D8">INDEX(data[ci.hts_pos_psnu],MATCH($B$3&amp;"score",data[[sitename]:[sitename]]&amp;data[[type]:[type]],0))</f>
        <v>#N/A</v>
      </c>
      <c r="E8" s="17" t="e">
        <f t="shared" ref="E8:E11" ca="1" si="1">D8*B8</f>
        <v>#N/A</v>
      </c>
      <c r="F8" s="13"/>
    </row>
    <row r="9" spans="1:6" ht="15.75" x14ac:dyDescent="0.25">
      <c r="A9" s="7" t="s">
        <v>31</v>
      </c>
      <c r="B9" s="7">
        <f t="shared" ca="1" si="0"/>
        <v>0</v>
      </c>
      <c r="C9" s="6" t="s">
        <v>90</v>
      </c>
      <c r="D9" s="16" t="e">
        <f t="array" ref="D9">INDEX(data[ci.hts_pos_yoyc],MATCH($B$3&amp;"score",data[[sitename]:[sitename]]&amp;data[[type]:[type]],0))</f>
        <v>#N/A</v>
      </c>
      <c r="E9" s="17" t="e">
        <f t="shared" ca="1" si="1"/>
        <v>#N/A</v>
      </c>
      <c r="F9" s="13"/>
    </row>
    <row r="10" spans="1:6" ht="15.75" x14ac:dyDescent="0.25">
      <c r="A10" s="7" t="s">
        <v>32</v>
      </c>
      <c r="B10" s="7">
        <f t="shared" ca="1" si="0"/>
        <v>1</v>
      </c>
      <c r="C10" s="6" t="s">
        <v>91</v>
      </c>
      <c r="D10" s="16" t="e">
        <f t="array" ref="D10">INDEX(data[ci.hts_pos_yoyd],MATCH($B$3&amp;"score",data[[sitename]:[sitename]]&amp;data[[type]:[type]],0))</f>
        <v>#N/A</v>
      </c>
      <c r="E10" s="17" t="e">
        <f t="shared" ca="1" si="1"/>
        <v>#N/A</v>
      </c>
      <c r="F10" s="13"/>
    </row>
    <row r="11" spans="1:6" ht="15.75" x14ac:dyDescent="0.25">
      <c r="A11" s="7" t="s">
        <v>71</v>
      </c>
      <c r="B11" s="7">
        <f t="shared" ca="1" si="0"/>
        <v>1</v>
      </c>
      <c r="C11" s="6" t="s">
        <v>103</v>
      </c>
      <c r="D11" s="16" t="e">
        <f t="array" ref="D11">INDEX(data[ci.hts_index],MATCH($B$3&amp;"score",data[[sitename]:[sitename]]&amp;data[[type]:[type]],0))</f>
        <v>#N/A</v>
      </c>
      <c r="E11" s="17" t="e">
        <f t="shared" ca="1" si="1"/>
        <v>#N/A</v>
      </c>
      <c r="F11" s="13"/>
    </row>
    <row r="12" spans="1:6" ht="15.75" x14ac:dyDescent="0.25">
      <c r="A12" s="7"/>
      <c r="B12" s="6" t="s">
        <v>77</v>
      </c>
      <c r="C12" s="6"/>
      <c r="D12" s="16"/>
      <c r="E12" s="17"/>
      <c r="F12" s="13"/>
    </row>
    <row r="13" spans="1:6" ht="15.75" x14ac:dyDescent="0.25">
      <c r="A13" s="7" t="s">
        <v>33</v>
      </c>
      <c r="B13" s="7">
        <f t="shared" ref="B13:B15" ca="1" si="2">INDIRECT(A13)</f>
        <v>0</v>
      </c>
      <c r="C13" s="6" t="s">
        <v>92</v>
      </c>
      <c r="D13" s="16" t="e">
        <f t="array" ref="D13">INDEX(data[lnk.proxylinkage],MATCH($B$3&amp;"score",data[[sitename]:[sitename]]&amp;data[[type]:[type]],0))</f>
        <v>#N/A</v>
      </c>
      <c r="E13" s="17" t="e">
        <f t="shared" ref="E13:E15" ca="1" si="3">D13*B13</f>
        <v>#N/A</v>
      </c>
      <c r="F13" s="13"/>
    </row>
    <row r="14" spans="1:6" ht="15.75" x14ac:dyDescent="0.25">
      <c r="A14" s="7" t="s">
        <v>34</v>
      </c>
      <c r="B14" s="7">
        <f t="shared" ca="1" si="2"/>
        <v>0</v>
      </c>
      <c r="C14" s="6" t="s">
        <v>93</v>
      </c>
      <c r="D14" s="16" t="e">
        <f t="array" ref="D14">INDEX(data[lnk.lnk_neg_chng],MATCH($B$3&amp;"score",data[[sitename]:[sitename]]&amp;data[[type]:[type]],0))</f>
        <v>#N/A</v>
      </c>
      <c r="E14" s="17" t="e">
        <f t="shared" ca="1" si="3"/>
        <v>#N/A</v>
      </c>
      <c r="F14" s="13"/>
    </row>
    <row r="15" spans="1:6" ht="15.75" x14ac:dyDescent="0.25">
      <c r="A15" s="7" t="s">
        <v>35</v>
      </c>
      <c r="B15" s="7">
        <f t="shared" ca="1" si="2"/>
        <v>0</v>
      </c>
      <c r="C15" s="6" t="s">
        <v>104</v>
      </c>
      <c r="D15" s="16" t="e">
        <f t="array" ref="D15">INDEX(data[lnk.lnk_pos_chng],MATCH($B$3&amp;"score",data[[sitename]:[sitename]]&amp;data[[type]:[type]],0))</f>
        <v>#N/A</v>
      </c>
      <c r="E15" s="17" t="e">
        <f t="shared" ca="1" si="3"/>
        <v>#N/A</v>
      </c>
      <c r="F15" s="13"/>
    </row>
    <row r="16" spans="1:6" ht="15.75" x14ac:dyDescent="0.25">
      <c r="A16" s="7"/>
      <c r="B16" s="6" t="s">
        <v>20</v>
      </c>
      <c r="C16" s="6"/>
      <c r="D16" s="16"/>
      <c r="E16" s="17"/>
      <c r="F16" s="13"/>
    </row>
    <row r="17" spans="1:6" ht="15.75" x14ac:dyDescent="0.25">
      <c r="A17" s="7" t="s">
        <v>36</v>
      </c>
      <c r="B17" s="7">
        <f t="shared" ref="B17:B22" ca="1" si="4">INDIRECT(A17)</f>
        <v>1</v>
      </c>
      <c r="C17" s="6" t="s">
        <v>105</v>
      </c>
      <c r="D17" s="16" t="e">
        <f t="array" ref="D17">INDEX(data[init.tx_new_ou],MATCH($B$3&amp;"score",data[[sitename]:[sitename]]&amp;data[[type]:[type]],0))</f>
        <v>#N/A</v>
      </c>
      <c r="E17" s="17" t="e">
        <f t="shared" ref="E17:E22" ca="1" si="5">D17*B17</f>
        <v>#N/A</v>
      </c>
      <c r="F17" s="13"/>
    </row>
    <row r="18" spans="1:6" ht="15.75" x14ac:dyDescent="0.25">
      <c r="A18" s="7" t="s">
        <v>37</v>
      </c>
      <c r="B18" s="7">
        <f t="shared" ca="1" si="4"/>
        <v>1</v>
      </c>
      <c r="C18" s="6" t="s">
        <v>106</v>
      </c>
      <c r="D18" s="16" t="e">
        <f t="array" ref="D18">INDEX(data[init.tx_new_psnu],MATCH($B$3&amp;"score",data[[sitename]:[sitename]]&amp;data[[type]:[type]],0))</f>
        <v>#N/A</v>
      </c>
      <c r="E18" s="17" t="e">
        <f t="shared" ca="1" si="5"/>
        <v>#N/A</v>
      </c>
      <c r="F18" s="13"/>
    </row>
    <row r="19" spans="1:6" ht="15.75" x14ac:dyDescent="0.25">
      <c r="A19" s="7" t="s">
        <v>38</v>
      </c>
      <c r="B19" s="7">
        <f t="shared" ca="1" si="4"/>
        <v>0</v>
      </c>
      <c r="C19" s="6" t="s">
        <v>108</v>
      </c>
      <c r="D19" s="16" t="e">
        <f t="array" ref="D19">INDEX(data[init.tx_new_yoyc],MATCH($B$3&amp;"score",data[[sitename]:[sitename]]&amp;data[[type]:[type]],0))</f>
        <v>#N/A</v>
      </c>
      <c r="E19" s="17" t="e">
        <f t="shared" ca="1" si="5"/>
        <v>#N/A</v>
      </c>
      <c r="F19" s="13"/>
    </row>
    <row r="20" spans="1:6" ht="15.75" x14ac:dyDescent="0.25">
      <c r="A20" s="7" t="s">
        <v>39</v>
      </c>
      <c r="B20" s="7">
        <f t="shared" ca="1" si="4"/>
        <v>1</v>
      </c>
      <c r="C20" s="6" t="s">
        <v>107</v>
      </c>
      <c r="D20" s="16" t="e">
        <f t="array" ref="D20">INDEX(data[init.tx_new_yoyd],MATCH($B$3&amp;"score",data[[sitename]:[sitename]]&amp;data[[type]:[type]],0))</f>
        <v>#N/A</v>
      </c>
      <c r="E20" s="17" t="e">
        <f t="shared" ca="1" si="5"/>
        <v>#N/A</v>
      </c>
    </row>
    <row r="21" spans="1:6" ht="15.75" x14ac:dyDescent="0.25">
      <c r="A21" s="7" t="s">
        <v>72</v>
      </c>
      <c r="B21" s="7">
        <f t="shared" ca="1" si="4"/>
        <v>0</v>
      </c>
      <c r="C21" s="6" t="s">
        <v>109</v>
      </c>
      <c r="D21" s="16" t="e">
        <f t="array" ref="D21">INDEX(data[init.tx_netnew_yoyc],MATCH($B$3&amp;"score",data[[sitename]:[sitename]]&amp;data[[type]:[type]],0))</f>
        <v>#N/A</v>
      </c>
      <c r="E21" s="17" t="e">
        <f t="shared" ca="1" si="5"/>
        <v>#N/A</v>
      </c>
    </row>
    <row r="22" spans="1:6" ht="15.75" x14ac:dyDescent="0.25">
      <c r="A22" s="7" t="s">
        <v>73</v>
      </c>
      <c r="B22" s="7">
        <f t="shared" ca="1" si="4"/>
        <v>1</v>
      </c>
      <c r="C22" s="6" t="s">
        <v>110</v>
      </c>
      <c r="D22" s="16" t="e">
        <f t="array" ref="D22">INDEX(data[init.tx_netnew_yoyd],MATCH($B$3&amp;"score",data[[sitename]:[sitename]]&amp;data[[type]:[type]],0))</f>
        <v>#N/A</v>
      </c>
      <c r="E22" s="17" t="e">
        <f t="shared" ca="1" si="5"/>
        <v>#N/A</v>
      </c>
    </row>
    <row r="23" spans="1:6" ht="15.75" x14ac:dyDescent="0.25">
      <c r="A23" s="7"/>
      <c r="B23" s="6" t="s">
        <v>85</v>
      </c>
      <c r="C23" s="6"/>
      <c r="D23" s="16"/>
      <c r="E23" s="17"/>
    </row>
    <row r="24" spans="1:6" ht="15.75" x14ac:dyDescent="0.25">
      <c r="A24" s="7" t="s">
        <v>47</v>
      </c>
      <c r="B24" s="7">
        <f t="shared" ref="B24:B29" ca="1" si="6">INDIRECT(A24)</f>
        <v>1</v>
      </c>
      <c r="C24" s="6" t="s">
        <v>94</v>
      </c>
      <c r="D24" s="16" t="e">
        <f t="array" ref="D24">INDEX(data[prfm.hts_tst_pos],MATCH($B$3&amp;"score",data[[sitename]:[sitename]]&amp;data[[type]:[type]],0))</f>
        <v>#N/A</v>
      </c>
      <c r="E24" s="17" t="e">
        <f t="shared" ref="E24:E29" ca="1" si="7">D24*B24</f>
        <v>#N/A</v>
      </c>
    </row>
    <row r="25" spans="1:6" ht="15.75" x14ac:dyDescent="0.25">
      <c r="A25" s="7" t="s">
        <v>48</v>
      </c>
      <c r="B25" s="7">
        <f t="shared" ca="1" si="6"/>
        <v>1</v>
      </c>
      <c r="C25" s="6" t="s">
        <v>95</v>
      </c>
      <c r="D25" s="18" t="e">
        <f t="array" ref="D25">INDEX(data[prfm.kp_prev],MATCH($B$3&amp;"score",data[[sitename]:[sitename]]&amp;data[[type]:[type]],0))</f>
        <v>#N/A</v>
      </c>
      <c r="E25" s="17" t="e">
        <f t="shared" ca="1" si="7"/>
        <v>#N/A</v>
      </c>
    </row>
    <row r="26" spans="1:6" ht="15.75" x14ac:dyDescent="0.25">
      <c r="A26" s="7" t="s">
        <v>49</v>
      </c>
      <c r="B26" s="7">
        <f t="shared" ca="1" si="6"/>
        <v>1</v>
      </c>
      <c r="C26" s="6" t="s">
        <v>96</v>
      </c>
      <c r="D26" s="18" t="e">
        <f t="array" ref="D26">INDEX(data[prfm.ovc_serv],MATCH($B$3&amp;"score",data[[sitename]:[sitename]]&amp;data[[type]:[type]],0))</f>
        <v>#N/A</v>
      </c>
      <c r="E26" s="17" t="e">
        <f t="shared" ca="1" si="7"/>
        <v>#N/A</v>
      </c>
    </row>
    <row r="27" spans="1:6" ht="15.75" x14ac:dyDescent="0.25">
      <c r="A27" s="7" t="s">
        <v>50</v>
      </c>
      <c r="B27" s="7">
        <f t="shared" ca="1" si="6"/>
        <v>1</v>
      </c>
      <c r="C27" s="6" t="s">
        <v>97</v>
      </c>
      <c r="D27" s="18" t="e">
        <f t="array" ref="D27">INDEX(data[prfm.pmtct_stat],MATCH($B$3&amp;"score",data[[sitename]:[sitename]]&amp;data[[type]:[type]],0))</f>
        <v>#N/A</v>
      </c>
      <c r="E27" s="17" t="e">
        <f t="shared" ca="1" si="7"/>
        <v>#N/A</v>
      </c>
    </row>
    <row r="28" spans="1:6" ht="15.75" x14ac:dyDescent="0.25">
      <c r="A28" s="7" t="s">
        <v>51</v>
      </c>
      <c r="B28" s="7">
        <f t="shared" ca="1" si="6"/>
        <v>1</v>
      </c>
      <c r="C28" s="31" t="s">
        <v>115</v>
      </c>
      <c r="D28" s="18" t="e">
        <f t="array" ref="D28">INDEX(data[prfm.tx_new],MATCH($B$3&amp;"score",data[[sitename]:[sitename]]&amp;data[[type]:[type]],0))</f>
        <v>#N/A</v>
      </c>
      <c r="E28" s="17" t="e">
        <f t="shared" ca="1" si="7"/>
        <v>#N/A</v>
      </c>
    </row>
    <row r="29" spans="1:6" ht="15.75" x14ac:dyDescent="0.25">
      <c r="A29" s="7" t="s">
        <v>51</v>
      </c>
      <c r="B29" s="7">
        <f t="shared" ca="1" si="6"/>
        <v>1</v>
      </c>
      <c r="C29" s="6" t="s">
        <v>89</v>
      </c>
      <c r="D29" s="18" t="e">
        <f t="array" ref="D29">INDEX(data[prfm.vmmc_circ],MATCH($B$3&amp;"score",data[[sitename]:[sitename]]&amp;data[[type]:[type]],0))</f>
        <v>#N/A</v>
      </c>
      <c r="E29" s="17" t="e">
        <f t="shared" ca="1" si="7"/>
        <v>#N/A</v>
      </c>
    </row>
    <row r="30" spans="1:6" x14ac:dyDescent="0.25">
      <c r="A30" s="7"/>
      <c r="B30" s="6" t="s">
        <v>86</v>
      </c>
      <c r="C30" s="6"/>
    </row>
    <row r="31" spans="1:6" ht="15.75" x14ac:dyDescent="0.25">
      <c r="A31" s="7" t="s">
        <v>74</v>
      </c>
      <c r="B31" s="7">
        <f t="shared" ref="B31:B33" ca="1" si="8">INDIRECT(A31)</f>
        <v>1</v>
      </c>
      <c r="C31" s="6" t="s">
        <v>98</v>
      </c>
      <c r="D31" s="18" t="e">
        <f t="array" ref="D31">INDEX(data[stat.ovc],MATCH($B$3&amp;"score",data[[sitename]:[sitename]]&amp;data[[type]:[type]],0))</f>
        <v>#N/A</v>
      </c>
      <c r="E31" s="17" t="e">
        <f t="shared" ref="E31:E33" ca="1" si="9">D31*B31</f>
        <v>#N/A</v>
      </c>
    </row>
    <row r="32" spans="1:6" ht="15.75" x14ac:dyDescent="0.25">
      <c r="A32" s="7" t="s">
        <v>75</v>
      </c>
      <c r="B32" s="7">
        <f t="shared" ca="1" si="8"/>
        <v>1</v>
      </c>
      <c r="C32" s="6" t="s">
        <v>99</v>
      </c>
      <c r="D32" s="16" t="e">
        <f t="array" ref="D32">INDEX(data[stat.pmtct],MATCH($B$3&amp;"score",data[[sitename]:[sitename]]&amp;data[[type]:[type]],0))</f>
        <v>#N/A</v>
      </c>
      <c r="E32" s="17" t="e">
        <f t="shared" ca="1" si="9"/>
        <v>#N/A</v>
      </c>
    </row>
    <row r="33" spans="1:5" ht="15.75" x14ac:dyDescent="0.25">
      <c r="A33" s="7" t="s">
        <v>76</v>
      </c>
      <c r="B33" s="7">
        <f t="shared" ca="1" si="8"/>
        <v>1</v>
      </c>
      <c r="C33" s="6" t="s">
        <v>100</v>
      </c>
      <c r="D33" s="19" t="e">
        <f t="array" ref="D33">INDEX(data[stat.tb],MATCH($B$3&amp;"score",data[[sitename]:[sitename]]&amp;data[[type]:[type]],0))</f>
        <v>#N/A</v>
      </c>
      <c r="E33" s="20" t="e">
        <f t="shared" ca="1" si="9"/>
        <v>#N/A</v>
      </c>
    </row>
    <row r="34" spans="1:5" ht="15.75" x14ac:dyDescent="0.25">
      <c r="D34" s="16" t="e">
        <f>SUM(D7:D33)</f>
        <v>#N/A</v>
      </c>
      <c r="E34" s="17" t="e">
        <f ca="1">SUM(E7:E33)</f>
        <v>#N/A</v>
      </c>
    </row>
    <row r="35" spans="1:5" x14ac:dyDescent="0.25"/>
  </sheetData>
  <mergeCells count="2">
    <mergeCell ref="B3:C3"/>
    <mergeCell ref="E4:E5"/>
  </mergeCells>
  <conditionalFormatting sqref="C6:D33">
    <cfRule type="expression" dxfId="4" priority="5">
      <formula>$B6=0</formula>
    </cfRule>
  </conditionalFormatting>
  <conditionalFormatting sqref="B4 D7:E34">
    <cfRule type="expression" dxfId="3" priority="1">
      <formula>ISERROR(B4)</formula>
    </cfRule>
  </conditionalFormatting>
  <dataValidations count="1">
    <dataValidation type="list" allowBlank="1" showInputMessage="1" showErrorMessage="1" sqref="B3:C3">
      <formula1>sites</formula1>
    </dataValidation>
  </dataValidations>
  <pageMargins left="0.7" right="0.7" top="0.75" bottom="0.75" header="0.3" footer="0.3"/>
  <pageSetup orientation="portrait" r:id="rId1"/>
  <ignoredErrors>
    <ignoredError sqref="D7:E22 B4 D24:E34 E23" evalErro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5003"/>
  <sheetViews>
    <sheetView workbookViewId="0"/>
  </sheetViews>
  <sheetFormatPr defaultRowHeight="15" x14ac:dyDescent="0.25"/>
  <cols>
    <col min="1" max="1" width="12.42578125" customWidth="1"/>
    <col min="2" max="2" width="11.42578125" customWidth="1"/>
    <col min="3" max="3" width="15.28515625" customWidth="1"/>
    <col min="5" max="5" width="17.85546875" customWidth="1"/>
    <col min="6" max="8" width="10.42578125" customWidth="1"/>
    <col min="11" max="11" width="15.28515625" customWidth="1"/>
    <col min="12" max="12" width="17.28515625" customWidth="1"/>
    <col min="13" max="13" width="17" customWidth="1"/>
    <col min="14" max="14" width="17.28515625" customWidth="1"/>
    <col min="15" max="15" width="16.5703125" customWidth="1"/>
    <col min="16" max="16" width="18.5703125" customWidth="1"/>
    <col min="17" max="17" width="18.28515625" customWidth="1"/>
    <col min="18" max="19" width="18.5703125" customWidth="1"/>
    <col min="20" max="20" width="18.42578125" customWidth="1"/>
    <col min="21" max="27" width="17.85546875" customWidth="1"/>
  </cols>
  <sheetData>
    <row r="1" spans="1:34" x14ac:dyDescent="0.25">
      <c r="I1" t="s">
        <v>52</v>
      </c>
      <c r="J1">
        <f t="shared" ref="J1:U1" ca="1" si="0">INDIRECT("w_"&amp;J2)</f>
        <v>1</v>
      </c>
      <c r="K1">
        <f t="shared" ca="1" si="0"/>
        <v>1</v>
      </c>
      <c r="L1">
        <f t="shared" ca="1" si="0"/>
        <v>1</v>
      </c>
      <c r="M1">
        <f t="shared" ca="1" si="0"/>
        <v>0</v>
      </c>
      <c r="N1">
        <f t="shared" ca="1" si="0"/>
        <v>1</v>
      </c>
      <c r="O1">
        <f t="shared" ca="1" si="0"/>
        <v>0</v>
      </c>
      <c r="P1">
        <f t="shared" ca="1" si="0"/>
        <v>1</v>
      </c>
      <c r="Q1">
        <f t="shared" ca="1" si="0"/>
        <v>1</v>
      </c>
      <c r="R1">
        <f t="shared" ca="1" si="0"/>
        <v>1</v>
      </c>
      <c r="S1">
        <f t="shared" ca="1" si="0"/>
        <v>0</v>
      </c>
      <c r="T1">
        <f t="shared" ca="1" si="0"/>
        <v>1</v>
      </c>
      <c r="U1">
        <f t="shared" ca="1" si="0"/>
        <v>0</v>
      </c>
      <c r="V1">
        <f t="shared" ref="V1" ca="1" si="1">INDIRECT("w_"&amp;V2)</f>
        <v>0</v>
      </c>
      <c r="W1">
        <f t="shared" ref="W1" ca="1" si="2">INDIRECT("w_"&amp;W2)</f>
        <v>0</v>
      </c>
      <c r="X1">
        <f t="shared" ref="X1" ca="1" si="3">INDIRECT("w_"&amp;X2)</f>
        <v>1</v>
      </c>
      <c r="Y1">
        <f t="shared" ref="Y1" ca="1" si="4">INDIRECT("w_"&amp;Y2)</f>
        <v>1</v>
      </c>
      <c r="Z1">
        <f t="shared" ref="Z1:AF1" ca="1" si="5">INDIRECT("w_"&amp;Z2)</f>
        <v>1</v>
      </c>
      <c r="AA1">
        <f t="shared" ca="1" si="5"/>
        <v>1</v>
      </c>
      <c r="AB1">
        <f t="shared" ca="1" si="5"/>
        <v>1</v>
      </c>
      <c r="AC1">
        <f t="shared" ca="1" si="5"/>
        <v>1</v>
      </c>
      <c r="AD1">
        <f t="shared" ca="1" si="5"/>
        <v>1</v>
      </c>
      <c r="AE1">
        <f t="shared" ca="1" si="5"/>
        <v>1</v>
      </c>
      <c r="AF1">
        <f t="shared" ca="1" si="5"/>
        <v>1</v>
      </c>
    </row>
    <row r="2" spans="1:34" x14ac:dyDescent="0.25">
      <c r="A2" t="s">
        <v>5</v>
      </c>
      <c r="B2" t="s">
        <v>0</v>
      </c>
      <c r="C2" t="s">
        <v>1</v>
      </c>
      <c r="D2" t="s">
        <v>2</v>
      </c>
      <c r="E2" t="s">
        <v>3</v>
      </c>
      <c r="F2" t="s">
        <v>4</v>
      </c>
      <c r="G2" t="s">
        <v>62</v>
      </c>
      <c r="H2" t="s">
        <v>63</v>
      </c>
      <c r="I2" t="s">
        <v>6</v>
      </c>
      <c r="J2" t="s">
        <v>64</v>
      </c>
      <c r="K2" t="s">
        <v>7</v>
      </c>
      <c r="L2" t="s">
        <v>8</v>
      </c>
      <c r="M2" t="s">
        <v>9</v>
      </c>
      <c r="N2" t="s">
        <v>10</v>
      </c>
      <c r="O2" t="s">
        <v>65</v>
      </c>
      <c r="P2" t="s">
        <v>66</v>
      </c>
      <c r="Q2" t="s">
        <v>11</v>
      </c>
      <c r="R2" t="s">
        <v>12</v>
      </c>
      <c r="S2" t="s">
        <v>13</v>
      </c>
      <c r="T2" t="s">
        <v>14</v>
      </c>
      <c r="U2" t="s">
        <v>15</v>
      </c>
      <c r="V2" t="s">
        <v>16</v>
      </c>
      <c r="W2" t="s">
        <v>17</v>
      </c>
      <c r="X2" t="s">
        <v>42</v>
      </c>
      <c r="Y2" t="s">
        <v>43</v>
      </c>
      <c r="Z2" t="s">
        <v>44</v>
      </c>
      <c r="AA2" t="s">
        <v>45</v>
      </c>
      <c r="AB2" t="s">
        <v>46</v>
      </c>
      <c r="AC2" t="s">
        <v>67</v>
      </c>
      <c r="AD2" t="s">
        <v>68</v>
      </c>
      <c r="AE2" t="s">
        <v>69</v>
      </c>
      <c r="AF2" t="s">
        <v>70</v>
      </c>
      <c r="AG2" t="s">
        <v>18</v>
      </c>
      <c r="AH2" t="s">
        <v>40</v>
      </c>
    </row>
    <row r="3" spans="1:34" x14ac:dyDescent="0.25">
      <c r="AA3" s="1"/>
      <c r="AB3" s="1"/>
      <c r="AG3">
        <f>IF(data[[#This Row],[type]]="score",SUMPRODUCT($J$1:$AF$1,data[[#This Row],[ci.hts_index]:[stat.tb]]),-1)</f>
        <v>-1</v>
      </c>
      <c r="AH3">
        <f>IF(data[[#This Row],[type]]="score",RANK(data[[#This Row],[score]],data[score])+COUNTIF($AG$3:AG3,AG3)-1,0)</f>
        <v>0</v>
      </c>
    </row>
    <row r="4" spans="1:34" x14ac:dyDescent="0.25">
      <c r="AA4" s="1"/>
      <c r="AB4" s="1"/>
      <c r="AG4">
        <f>IF(data[[#This Row],[type]]="score",SUMPRODUCT($J$1:$AF$1,data[[#This Row],[ci.hts_index]:[stat.tb]]),-1)</f>
        <v>-1</v>
      </c>
      <c r="AH4">
        <f>IF(data[[#This Row],[type]]="score",RANK(data[[#This Row],[score]],data[score])+COUNTIF($AG$3:AG4,AG4)-1,0)</f>
        <v>0</v>
      </c>
    </row>
    <row r="5" spans="1:34" x14ac:dyDescent="0.25">
      <c r="AA5" s="1"/>
      <c r="AB5" s="1"/>
      <c r="AG5">
        <f>IF(data[[#This Row],[type]]="score",SUMPRODUCT($J$1:$AF$1,data[[#This Row],[ci.hts_index]:[stat.tb]]),-1)</f>
        <v>-1</v>
      </c>
      <c r="AH5">
        <f>IF(data[[#This Row],[type]]="score",RANK(data[[#This Row],[score]],data[score])+COUNTIF($AG$3:AG5,AG5)-1,0)</f>
        <v>0</v>
      </c>
    </row>
    <row r="6" spans="1:34" x14ac:dyDescent="0.25">
      <c r="AA6" s="1"/>
      <c r="AB6" s="1"/>
      <c r="AG6">
        <f>IF(data[[#This Row],[type]]="score",SUMPRODUCT($J$1:$AF$1,data[[#This Row],[ci.hts_index]:[stat.tb]]),-1)</f>
        <v>-1</v>
      </c>
      <c r="AH6">
        <f>IF(data[[#This Row],[type]]="score",RANK(data[[#This Row],[score]],data[score])+COUNTIF($AG$3:AG6,AG6)-1,0)</f>
        <v>0</v>
      </c>
    </row>
    <row r="7" spans="1:34" x14ac:dyDescent="0.25">
      <c r="AA7" s="1"/>
      <c r="AB7" s="1"/>
      <c r="AG7">
        <f>IF(data[[#This Row],[type]]="score",SUMPRODUCT($J$1:$AF$1,data[[#This Row],[ci.hts_index]:[stat.tb]]),-1)</f>
        <v>-1</v>
      </c>
      <c r="AH7">
        <f>IF(data[[#This Row],[type]]="score",RANK(data[[#This Row],[score]],data[score])+COUNTIF($AG$3:AG7,AG7)-1,0)</f>
        <v>0</v>
      </c>
    </row>
    <row r="8" spans="1:34" x14ac:dyDescent="0.25">
      <c r="AA8" s="1"/>
      <c r="AB8" s="1"/>
      <c r="AG8">
        <f>IF(data[[#This Row],[type]]="score",SUMPRODUCT($J$1:$AF$1,data[[#This Row],[ci.hts_index]:[stat.tb]]),-1)</f>
        <v>-1</v>
      </c>
      <c r="AH8">
        <f>IF(data[[#This Row],[type]]="score",RANK(data[[#This Row],[score]],data[score])+COUNTIF($AG$3:AG8,AG8)-1,0)</f>
        <v>0</v>
      </c>
    </row>
    <row r="9" spans="1:34" x14ac:dyDescent="0.25">
      <c r="AA9" s="1"/>
      <c r="AB9" s="1"/>
      <c r="AG9">
        <f>IF(data[[#This Row],[type]]="score",SUMPRODUCT($J$1:$AF$1,data[[#This Row],[ci.hts_index]:[stat.tb]]),-1)</f>
        <v>-1</v>
      </c>
      <c r="AH9">
        <f>IF(data[[#This Row],[type]]="score",RANK(data[[#This Row],[score]],data[score])+COUNTIF($AG$3:AG9,AG9)-1,0)</f>
        <v>0</v>
      </c>
    </row>
    <row r="10" spans="1:34" x14ac:dyDescent="0.25">
      <c r="AA10" s="1"/>
      <c r="AB10" s="1"/>
      <c r="AG10">
        <f>IF(data[[#This Row],[type]]="score",SUMPRODUCT($J$1:$AF$1,data[[#This Row],[ci.hts_index]:[stat.tb]]),-1)</f>
        <v>-1</v>
      </c>
      <c r="AH10">
        <f>IF(data[[#This Row],[type]]="score",RANK(data[[#This Row],[score]],data[score])+COUNTIF($AG$3:AG10,AG10)-1,0)</f>
        <v>0</v>
      </c>
    </row>
    <row r="11" spans="1:34" x14ac:dyDescent="0.25">
      <c r="AA11" s="1"/>
      <c r="AB11" s="1"/>
      <c r="AG11">
        <f>IF(data[[#This Row],[type]]="score",SUMPRODUCT($J$1:$AF$1,data[[#This Row],[ci.hts_index]:[stat.tb]]),-1)</f>
        <v>-1</v>
      </c>
      <c r="AH11">
        <f>IF(data[[#This Row],[type]]="score",RANK(data[[#This Row],[score]],data[score])+COUNTIF($AG$3:AG11,AG11)-1,0)</f>
        <v>0</v>
      </c>
    </row>
    <row r="12" spans="1:34" x14ac:dyDescent="0.25">
      <c r="AA12" s="1"/>
      <c r="AB12" s="1"/>
      <c r="AG12">
        <f>IF(data[[#This Row],[type]]="score",SUMPRODUCT($J$1:$AF$1,data[[#This Row],[ci.hts_index]:[stat.tb]]),-1)</f>
        <v>-1</v>
      </c>
      <c r="AH12">
        <f>IF(data[[#This Row],[type]]="score",RANK(data[[#This Row],[score]],data[score])+COUNTIF($AG$3:AG12,AG12)-1,0)</f>
        <v>0</v>
      </c>
    </row>
    <row r="13" spans="1:34" x14ac:dyDescent="0.25">
      <c r="AA13" s="1"/>
      <c r="AB13" s="1"/>
      <c r="AG13">
        <f>IF(data[[#This Row],[type]]="score",SUMPRODUCT($J$1:$AF$1,data[[#This Row],[ci.hts_index]:[stat.tb]]),-1)</f>
        <v>-1</v>
      </c>
      <c r="AH13">
        <f>IF(data[[#This Row],[type]]="score",RANK(data[[#This Row],[score]],data[score])+COUNTIF($AG$3:AG13,AG13)-1,0)</f>
        <v>0</v>
      </c>
    </row>
    <row r="14" spans="1:34" x14ac:dyDescent="0.25">
      <c r="AA14" s="1"/>
      <c r="AB14" s="1"/>
      <c r="AG14">
        <f>IF(data[[#This Row],[type]]="score",SUMPRODUCT($J$1:$AF$1,data[[#This Row],[ci.hts_index]:[stat.tb]]),-1)</f>
        <v>-1</v>
      </c>
      <c r="AH14">
        <f>IF(data[[#This Row],[type]]="score",RANK(data[[#This Row],[score]],data[score])+COUNTIF($AG$3:AG14,AG14)-1,0)</f>
        <v>0</v>
      </c>
    </row>
    <row r="15" spans="1:34" x14ac:dyDescent="0.25">
      <c r="AA15" s="1"/>
      <c r="AB15" s="1"/>
      <c r="AG15">
        <f>IF(data[[#This Row],[type]]="score",SUMPRODUCT($J$1:$AF$1,data[[#This Row],[ci.hts_index]:[stat.tb]]),-1)</f>
        <v>-1</v>
      </c>
      <c r="AH15">
        <f>IF(data[[#This Row],[type]]="score",RANK(data[[#This Row],[score]],data[score])+COUNTIF($AG$3:AG15,AG15)-1,0)</f>
        <v>0</v>
      </c>
    </row>
    <row r="16" spans="1:34" x14ac:dyDescent="0.25">
      <c r="AA16" s="1"/>
      <c r="AB16" s="1"/>
      <c r="AG16">
        <f>IF(data[[#This Row],[type]]="score",SUMPRODUCT($J$1:$AF$1,data[[#This Row],[ci.hts_index]:[stat.tb]]),-1)</f>
        <v>-1</v>
      </c>
      <c r="AH16">
        <f>IF(data[[#This Row],[type]]="score",RANK(data[[#This Row],[score]],data[score])+COUNTIF($AG$3:AG16,AG16)-1,0)</f>
        <v>0</v>
      </c>
    </row>
    <row r="17" spans="27:34" x14ac:dyDescent="0.25">
      <c r="AA17" s="1"/>
      <c r="AB17" s="1"/>
      <c r="AG17">
        <f>IF(data[[#This Row],[type]]="score",SUMPRODUCT($J$1:$AF$1,data[[#This Row],[ci.hts_index]:[stat.tb]]),-1)</f>
        <v>-1</v>
      </c>
      <c r="AH17">
        <f>IF(data[[#This Row],[type]]="score",RANK(data[[#This Row],[score]],data[score])+COUNTIF($AG$3:AG17,AG17)-1,0)</f>
        <v>0</v>
      </c>
    </row>
    <row r="18" spans="27:34" x14ac:dyDescent="0.25">
      <c r="AA18" s="1"/>
      <c r="AB18" s="1"/>
      <c r="AG18">
        <f>IF(data[[#This Row],[type]]="score",SUMPRODUCT($J$1:$AF$1,data[[#This Row],[ci.hts_index]:[stat.tb]]),-1)</f>
        <v>-1</v>
      </c>
      <c r="AH18">
        <f>IF(data[[#This Row],[type]]="score",RANK(data[[#This Row],[score]],data[score])+COUNTIF($AG$3:AG18,AG18)-1,0)</f>
        <v>0</v>
      </c>
    </row>
    <row r="19" spans="27:34" x14ac:dyDescent="0.25">
      <c r="AA19" s="1"/>
      <c r="AB19" s="1"/>
      <c r="AG19">
        <f>IF(data[[#This Row],[type]]="score",SUMPRODUCT($J$1:$AF$1,data[[#This Row],[ci.hts_index]:[stat.tb]]),-1)</f>
        <v>-1</v>
      </c>
      <c r="AH19">
        <f>IF(data[[#This Row],[type]]="score",RANK(data[[#This Row],[score]],data[score])+COUNTIF($AG$3:AG19,AG19)-1,0)</f>
        <v>0</v>
      </c>
    </row>
    <row r="20" spans="27:34" x14ac:dyDescent="0.25">
      <c r="AA20" s="1"/>
      <c r="AB20" s="1"/>
      <c r="AG20">
        <f>IF(data[[#This Row],[type]]="score",SUMPRODUCT($J$1:$AF$1,data[[#This Row],[ci.hts_index]:[stat.tb]]),-1)</f>
        <v>-1</v>
      </c>
      <c r="AH20">
        <f>IF(data[[#This Row],[type]]="score",RANK(data[[#This Row],[score]],data[score])+COUNTIF($AG$3:AG20,AG20)-1,0)</f>
        <v>0</v>
      </c>
    </row>
    <row r="21" spans="27:34" x14ac:dyDescent="0.25">
      <c r="AA21" s="1"/>
      <c r="AB21" s="1"/>
      <c r="AG21">
        <f>IF(data[[#This Row],[type]]="score",SUMPRODUCT($J$1:$AF$1,data[[#This Row],[ci.hts_index]:[stat.tb]]),-1)</f>
        <v>-1</v>
      </c>
      <c r="AH21">
        <f>IF(data[[#This Row],[type]]="score",RANK(data[[#This Row],[score]],data[score])+COUNTIF($AG$3:AG21,AG21)-1,0)</f>
        <v>0</v>
      </c>
    </row>
    <row r="22" spans="27:34" x14ac:dyDescent="0.25">
      <c r="AA22" s="1"/>
      <c r="AB22" s="1"/>
      <c r="AG22">
        <f>IF(data[[#This Row],[type]]="score",SUMPRODUCT($J$1:$AF$1,data[[#This Row],[ci.hts_index]:[stat.tb]]),-1)</f>
        <v>-1</v>
      </c>
      <c r="AH22">
        <f>IF(data[[#This Row],[type]]="score",RANK(data[[#This Row],[score]],data[score])+COUNTIF($AG$3:AG22,AG22)-1,0)</f>
        <v>0</v>
      </c>
    </row>
    <row r="23" spans="27:34" x14ac:dyDescent="0.25">
      <c r="AA23" s="1"/>
      <c r="AB23" s="1"/>
      <c r="AG23">
        <f>IF(data[[#This Row],[type]]="score",SUMPRODUCT($J$1:$AF$1,data[[#This Row],[ci.hts_index]:[stat.tb]]),-1)</f>
        <v>-1</v>
      </c>
      <c r="AH23">
        <f>IF(data[[#This Row],[type]]="score",RANK(data[[#This Row],[score]],data[score])+COUNTIF($AG$3:AG23,AG23)-1,0)</f>
        <v>0</v>
      </c>
    </row>
    <row r="24" spans="27:34" x14ac:dyDescent="0.25">
      <c r="AA24" s="1"/>
      <c r="AB24" s="1"/>
      <c r="AG24">
        <f>IF(data[[#This Row],[type]]="score",SUMPRODUCT($J$1:$AF$1,data[[#This Row],[ci.hts_index]:[stat.tb]]),-1)</f>
        <v>-1</v>
      </c>
      <c r="AH24">
        <f>IF(data[[#This Row],[type]]="score",RANK(data[[#This Row],[score]],data[score])+COUNTIF($AG$3:AG24,AG24)-1,0)</f>
        <v>0</v>
      </c>
    </row>
    <row r="25" spans="27:34" x14ac:dyDescent="0.25">
      <c r="AA25" s="1"/>
      <c r="AB25" s="1"/>
      <c r="AG25">
        <f>IF(data[[#This Row],[type]]="score",SUMPRODUCT($J$1:$AF$1,data[[#This Row],[ci.hts_index]:[stat.tb]]),-1)</f>
        <v>-1</v>
      </c>
      <c r="AH25">
        <f>IF(data[[#This Row],[type]]="score",RANK(data[[#This Row],[score]],data[score])+COUNTIF($AG$3:AG25,AG25)-1,0)</f>
        <v>0</v>
      </c>
    </row>
    <row r="26" spans="27:34" x14ac:dyDescent="0.25">
      <c r="AA26" s="1"/>
      <c r="AB26" s="1"/>
      <c r="AG26">
        <f>IF(data[[#This Row],[type]]="score",SUMPRODUCT($J$1:$AF$1,data[[#This Row],[ci.hts_index]:[stat.tb]]),-1)</f>
        <v>-1</v>
      </c>
      <c r="AH26">
        <f>IF(data[[#This Row],[type]]="score",RANK(data[[#This Row],[score]],data[score])+COUNTIF($AG$3:AG26,AG26)-1,0)</f>
        <v>0</v>
      </c>
    </row>
    <row r="27" spans="27:34" x14ac:dyDescent="0.25">
      <c r="AA27" s="1"/>
      <c r="AB27" s="1"/>
      <c r="AG27">
        <f>IF(data[[#This Row],[type]]="score",SUMPRODUCT($J$1:$AF$1,data[[#This Row],[ci.hts_index]:[stat.tb]]),-1)</f>
        <v>-1</v>
      </c>
      <c r="AH27">
        <f>IF(data[[#This Row],[type]]="score",RANK(data[[#This Row],[score]],data[score])+COUNTIF($AG$3:AG27,AG27)-1,0)</f>
        <v>0</v>
      </c>
    </row>
    <row r="28" spans="27:34" x14ac:dyDescent="0.25">
      <c r="AA28" s="1"/>
      <c r="AB28" s="1"/>
      <c r="AG28">
        <f>IF(data[[#This Row],[type]]="score",SUMPRODUCT($J$1:$AF$1,data[[#This Row],[ci.hts_index]:[stat.tb]]),-1)</f>
        <v>-1</v>
      </c>
      <c r="AH28">
        <f>IF(data[[#This Row],[type]]="score",RANK(data[[#This Row],[score]],data[score])+COUNTIF($AG$3:AG28,AG28)-1,0)</f>
        <v>0</v>
      </c>
    </row>
    <row r="29" spans="27:34" x14ac:dyDescent="0.25">
      <c r="AA29" s="1"/>
      <c r="AB29" s="1"/>
      <c r="AG29">
        <f>IF(data[[#This Row],[type]]="score",SUMPRODUCT($J$1:$AF$1,data[[#This Row],[ci.hts_index]:[stat.tb]]),-1)</f>
        <v>-1</v>
      </c>
      <c r="AH29">
        <f>IF(data[[#This Row],[type]]="score",RANK(data[[#This Row],[score]],data[score])+COUNTIF($AG$3:AG29,AG29)-1,0)</f>
        <v>0</v>
      </c>
    </row>
    <row r="30" spans="27:34" x14ac:dyDescent="0.25">
      <c r="AA30" s="1"/>
      <c r="AB30" s="1"/>
      <c r="AG30">
        <f>IF(data[[#This Row],[type]]="score",SUMPRODUCT($J$1:$AF$1,data[[#This Row],[ci.hts_index]:[stat.tb]]),-1)</f>
        <v>-1</v>
      </c>
      <c r="AH30">
        <f>IF(data[[#This Row],[type]]="score",RANK(data[[#This Row],[score]],data[score])+COUNTIF($AG$3:AG30,AG30)-1,0)</f>
        <v>0</v>
      </c>
    </row>
    <row r="31" spans="27:34" x14ac:dyDescent="0.25">
      <c r="AA31" s="1"/>
      <c r="AB31" s="1"/>
      <c r="AG31">
        <f>IF(data[[#This Row],[type]]="score",SUMPRODUCT($J$1:$AF$1,data[[#This Row],[ci.hts_index]:[stat.tb]]),-1)</f>
        <v>-1</v>
      </c>
      <c r="AH31">
        <f>IF(data[[#This Row],[type]]="score",RANK(data[[#This Row],[score]],data[score])+COUNTIF($AG$3:AG31,AG31)-1,0)</f>
        <v>0</v>
      </c>
    </row>
    <row r="32" spans="27:34" x14ac:dyDescent="0.25">
      <c r="AA32" s="1"/>
      <c r="AB32" s="1"/>
      <c r="AG32">
        <f>IF(data[[#This Row],[type]]="score",SUMPRODUCT($J$1:$AF$1,data[[#This Row],[ci.hts_index]:[stat.tb]]),-1)</f>
        <v>-1</v>
      </c>
      <c r="AH32">
        <f>IF(data[[#This Row],[type]]="score",RANK(data[[#This Row],[score]],data[score])+COUNTIF($AG$3:AG32,AG32)-1,0)</f>
        <v>0</v>
      </c>
    </row>
    <row r="33" spans="27:34" x14ac:dyDescent="0.25">
      <c r="AA33" s="1"/>
      <c r="AB33" s="1"/>
      <c r="AG33">
        <f>IF(data[[#This Row],[type]]="score",SUMPRODUCT($J$1:$AF$1,data[[#This Row],[ci.hts_index]:[stat.tb]]),-1)</f>
        <v>-1</v>
      </c>
      <c r="AH33">
        <f>IF(data[[#This Row],[type]]="score",RANK(data[[#This Row],[score]],data[score])+COUNTIF($AG$3:AG33,AG33)-1,0)</f>
        <v>0</v>
      </c>
    </row>
    <row r="34" spans="27:34" x14ac:dyDescent="0.25">
      <c r="AA34" s="1"/>
      <c r="AB34" s="1"/>
      <c r="AG34">
        <f>IF(data[[#This Row],[type]]="score",SUMPRODUCT($J$1:$AF$1,data[[#This Row],[ci.hts_index]:[stat.tb]]),-1)</f>
        <v>-1</v>
      </c>
      <c r="AH34">
        <f>IF(data[[#This Row],[type]]="score",RANK(data[[#This Row],[score]],data[score])+COUNTIF($AG$3:AG34,AG34)-1,0)</f>
        <v>0</v>
      </c>
    </row>
    <row r="35" spans="27:34" x14ac:dyDescent="0.25">
      <c r="AA35" s="1"/>
      <c r="AB35" s="1"/>
      <c r="AG35">
        <f>IF(data[[#This Row],[type]]="score",SUMPRODUCT($J$1:$AF$1,data[[#This Row],[ci.hts_index]:[stat.tb]]),-1)</f>
        <v>-1</v>
      </c>
      <c r="AH35">
        <f>IF(data[[#This Row],[type]]="score",RANK(data[[#This Row],[score]],data[score])+COUNTIF($AG$3:AG35,AG35)-1,0)</f>
        <v>0</v>
      </c>
    </row>
    <row r="36" spans="27:34" x14ac:dyDescent="0.25">
      <c r="AA36" s="1"/>
      <c r="AB36" s="1"/>
      <c r="AG36">
        <f>IF(data[[#This Row],[type]]="score",SUMPRODUCT($J$1:$AF$1,data[[#This Row],[ci.hts_index]:[stat.tb]]),-1)</f>
        <v>-1</v>
      </c>
      <c r="AH36">
        <f>IF(data[[#This Row],[type]]="score",RANK(data[[#This Row],[score]],data[score])+COUNTIF($AG$3:AG36,AG36)-1,0)</f>
        <v>0</v>
      </c>
    </row>
    <row r="37" spans="27:34" x14ac:dyDescent="0.25">
      <c r="AA37" s="1"/>
      <c r="AB37" s="1"/>
      <c r="AG37">
        <f>IF(data[[#This Row],[type]]="score",SUMPRODUCT($J$1:$AF$1,data[[#This Row],[ci.hts_index]:[stat.tb]]),-1)</f>
        <v>-1</v>
      </c>
      <c r="AH37">
        <f>IF(data[[#This Row],[type]]="score",RANK(data[[#This Row],[score]],data[score])+COUNTIF($AG$3:AG37,AG37)-1,0)</f>
        <v>0</v>
      </c>
    </row>
    <row r="38" spans="27:34" x14ac:dyDescent="0.25">
      <c r="AA38" s="1"/>
      <c r="AB38" s="1"/>
      <c r="AG38">
        <f>IF(data[[#This Row],[type]]="score",SUMPRODUCT($J$1:$AF$1,data[[#This Row],[ci.hts_index]:[stat.tb]]),-1)</f>
        <v>-1</v>
      </c>
      <c r="AH38">
        <f>IF(data[[#This Row],[type]]="score",RANK(data[[#This Row],[score]],data[score])+COUNTIF($AG$3:AG38,AG38)-1,0)</f>
        <v>0</v>
      </c>
    </row>
    <row r="39" spans="27:34" x14ac:dyDescent="0.25">
      <c r="AA39" s="1"/>
      <c r="AB39" s="1"/>
      <c r="AG39">
        <f>IF(data[[#This Row],[type]]="score",SUMPRODUCT($J$1:$AF$1,data[[#This Row],[ci.hts_index]:[stat.tb]]),-1)</f>
        <v>-1</v>
      </c>
      <c r="AH39">
        <f>IF(data[[#This Row],[type]]="score",RANK(data[[#This Row],[score]],data[score])+COUNTIF($AG$3:AG39,AG39)-1,0)</f>
        <v>0</v>
      </c>
    </row>
    <row r="40" spans="27:34" x14ac:dyDescent="0.25">
      <c r="AA40" s="1"/>
      <c r="AB40" s="1"/>
      <c r="AG40">
        <f>IF(data[[#This Row],[type]]="score",SUMPRODUCT($J$1:$AF$1,data[[#This Row],[ci.hts_index]:[stat.tb]]),-1)</f>
        <v>-1</v>
      </c>
      <c r="AH40">
        <f>IF(data[[#This Row],[type]]="score",RANK(data[[#This Row],[score]],data[score])+COUNTIF($AG$3:AG40,AG40)-1,0)</f>
        <v>0</v>
      </c>
    </row>
    <row r="41" spans="27:34" x14ac:dyDescent="0.25">
      <c r="AA41" s="1"/>
      <c r="AB41" s="1"/>
      <c r="AG41">
        <f>IF(data[[#This Row],[type]]="score",SUMPRODUCT($J$1:$AF$1,data[[#This Row],[ci.hts_index]:[stat.tb]]),-1)</f>
        <v>-1</v>
      </c>
      <c r="AH41">
        <f>IF(data[[#This Row],[type]]="score",RANK(data[[#This Row],[score]],data[score])+COUNTIF($AG$3:AG41,AG41)-1,0)</f>
        <v>0</v>
      </c>
    </row>
    <row r="42" spans="27:34" x14ac:dyDescent="0.25">
      <c r="AA42" s="1"/>
      <c r="AB42" s="1"/>
      <c r="AG42">
        <f>IF(data[[#This Row],[type]]="score",SUMPRODUCT($J$1:$AF$1,data[[#This Row],[ci.hts_index]:[stat.tb]]),-1)</f>
        <v>-1</v>
      </c>
      <c r="AH42">
        <f>IF(data[[#This Row],[type]]="score",RANK(data[[#This Row],[score]],data[score])+COUNTIF($AG$3:AG42,AG42)-1,0)</f>
        <v>0</v>
      </c>
    </row>
    <row r="43" spans="27:34" x14ac:dyDescent="0.25">
      <c r="AA43" s="1"/>
      <c r="AB43" s="1"/>
      <c r="AG43">
        <f>IF(data[[#This Row],[type]]="score",SUMPRODUCT($J$1:$AF$1,data[[#This Row],[ci.hts_index]:[stat.tb]]),-1)</f>
        <v>-1</v>
      </c>
      <c r="AH43">
        <f>IF(data[[#This Row],[type]]="score",RANK(data[[#This Row],[score]],data[score])+COUNTIF($AG$3:AG43,AG43)-1,0)</f>
        <v>0</v>
      </c>
    </row>
    <row r="44" spans="27:34" x14ac:dyDescent="0.25">
      <c r="AA44" s="1"/>
      <c r="AB44" s="1"/>
      <c r="AG44">
        <f>IF(data[[#This Row],[type]]="score",SUMPRODUCT($J$1:$AF$1,data[[#This Row],[ci.hts_index]:[stat.tb]]),-1)</f>
        <v>-1</v>
      </c>
      <c r="AH44">
        <f>IF(data[[#This Row],[type]]="score",RANK(data[[#This Row],[score]],data[score])+COUNTIF($AG$3:AG44,AG44)-1,0)</f>
        <v>0</v>
      </c>
    </row>
    <row r="45" spans="27:34" x14ac:dyDescent="0.25">
      <c r="AA45" s="1"/>
      <c r="AB45" s="1"/>
      <c r="AG45">
        <f>IF(data[[#This Row],[type]]="score",SUMPRODUCT($J$1:$AF$1,data[[#This Row],[ci.hts_index]:[stat.tb]]),-1)</f>
        <v>-1</v>
      </c>
      <c r="AH45">
        <f>IF(data[[#This Row],[type]]="score",RANK(data[[#This Row],[score]],data[score])+COUNTIF($AG$3:AG45,AG45)-1,0)</f>
        <v>0</v>
      </c>
    </row>
    <row r="46" spans="27:34" x14ac:dyDescent="0.25">
      <c r="AA46" s="1"/>
      <c r="AB46" s="1"/>
      <c r="AG46">
        <f>IF(data[[#This Row],[type]]="score",SUMPRODUCT($J$1:$AF$1,data[[#This Row],[ci.hts_index]:[stat.tb]]),-1)</f>
        <v>-1</v>
      </c>
      <c r="AH46">
        <f>IF(data[[#This Row],[type]]="score",RANK(data[[#This Row],[score]],data[score])+COUNTIF($AG$3:AG46,AG46)-1,0)</f>
        <v>0</v>
      </c>
    </row>
    <row r="47" spans="27:34" x14ac:dyDescent="0.25">
      <c r="AA47" s="1"/>
      <c r="AB47" s="1"/>
      <c r="AG47">
        <f>IF(data[[#This Row],[type]]="score",SUMPRODUCT($J$1:$AF$1,data[[#This Row],[ci.hts_index]:[stat.tb]]),-1)</f>
        <v>-1</v>
      </c>
      <c r="AH47">
        <f>IF(data[[#This Row],[type]]="score",RANK(data[[#This Row],[score]],data[score])+COUNTIF($AG$3:AG47,AG47)-1,0)</f>
        <v>0</v>
      </c>
    </row>
    <row r="48" spans="27:34" x14ac:dyDescent="0.25">
      <c r="AA48" s="1"/>
      <c r="AB48" s="1"/>
      <c r="AG48">
        <f>IF(data[[#This Row],[type]]="score",SUMPRODUCT($J$1:$AF$1,data[[#This Row],[ci.hts_index]:[stat.tb]]),-1)</f>
        <v>-1</v>
      </c>
      <c r="AH48">
        <f>IF(data[[#This Row],[type]]="score",RANK(data[[#This Row],[score]],data[score])+COUNTIF($AG$3:AG48,AG48)-1,0)</f>
        <v>0</v>
      </c>
    </row>
    <row r="49" spans="27:34" x14ac:dyDescent="0.25">
      <c r="AA49" s="1"/>
      <c r="AB49" s="1"/>
      <c r="AG49">
        <f>IF(data[[#This Row],[type]]="score",SUMPRODUCT($J$1:$AF$1,data[[#This Row],[ci.hts_index]:[stat.tb]]),-1)</f>
        <v>-1</v>
      </c>
      <c r="AH49">
        <f>IF(data[[#This Row],[type]]="score",RANK(data[[#This Row],[score]],data[score])+COUNTIF($AG$3:AG49,AG49)-1,0)</f>
        <v>0</v>
      </c>
    </row>
    <row r="50" spans="27:34" x14ac:dyDescent="0.25">
      <c r="AA50" s="1"/>
      <c r="AB50" s="1"/>
      <c r="AG50">
        <f>IF(data[[#This Row],[type]]="score",SUMPRODUCT($J$1:$AF$1,data[[#This Row],[ci.hts_index]:[stat.tb]]),-1)</f>
        <v>-1</v>
      </c>
      <c r="AH50">
        <f>IF(data[[#This Row],[type]]="score",RANK(data[[#This Row],[score]],data[score])+COUNTIF($AG$3:AG50,AG50)-1,0)</f>
        <v>0</v>
      </c>
    </row>
    <row r="51" spans="27:34" x14ac:dyDescent="0.25">
      <c r="AA51" s="1"/>
      <c r="AB51" s="1"/>
      <c r="AG51">
        <f>IF(data[[#This Row],[type]]="score",SUMPRODUCT($J$1:$AF$1,data[[#This Row],[ci.hts_index]:[stat.tb]]),-1)</f>
        <v>-1</v>
      </c>
      <c r="AH51">
        <f>IF(data[[#This Row],[type]]="score",RANK(data[[#This Row],[score]],data[score])+COUNTIF($AG$3:AG51,AG51)-1,0)</f>
        <v>0</v>
      </c>
    </row>
    <row r="52" spans="27:34" x14ac:dyDescent="0.25">
      <c r="AA52" s="1"/>
      <c r="AB52" s="1"/>
      <c r="AG52">
        <f>IF(data[[#This Row],[type]]="score",SUMPRODUCT($J$1:$AF$1,data[[#This Row],[ci.hts_index]:[stat.tb]]),-1)</f>
        <v>-1</v>
      </c>
      <c r="AH52">
        <f>IF(data[[#This Row],[type]]="score",RANK(data[[#This Row],[score]],data[score])+COUNTIF($AG$3:AG52,AG52)-1,0)</f>
        <v>0</v>
      </c>
    </row>
    <row r="53" spans="27:34" x14ac:dyDescent="0.25">
      <c r="AA53" s="1"/>
      <c r="AB53" s="1"/>
      <c r="AG53">
        <f>IF(data[[#This Row],[type]]="score",SUMPRODUCT($J$1:$AF$1,data[[#This Row],[ci.hts_index]:[stat.tb]]),-1)</f>
        <v>-1</v>
      </c>
      <c r="AH53">
        <f>IF(data[[#This Row],[type]]="score",RANK(data[[#This Row],[score]],data[score])+COUNTIF($AG$3:AG53,AG53)-1,0)</f>
        <v>0</v>
      </c>
    </row>
    <row r="54" spans="27:34" x14ac:dyDescent="0.25">
      <c r="AA54" s="1"/>
      <c r="AB54" s="1"/>
      <c r="AG54">
        <f>IF(data[[#This Row],[type]]="score",SUMPRODUCT($J$1:$AF$1,data[[#This Row],[ci.hts_index]:[stat.tb]]),-1)</f>
        <v>-1</v>
      </c>
      <c r="AH54">
        <f>IF(data[[#This Row],[type]]="score",RANK(data[[#This Row],[score]],data[score])+COUNTIF($AG$3:AG54,AG54)-1,0)</f>
        <v>0</v>
      </c>
    </row>
    <row r="55" spans="27:34" x14ac:dyDescent="0.25">
      <c r="AA55" s="1"/>
      <c r="AB55" s="1"/>
      <c r="AG55">
        <f>IF(data[[#This Row],[type]]="score",SUMPRODUCT($J$1:$AF$1,data[[#This Row],[ci.hts_index]:[stat.tb]]),-1)</f>
        <v>-1</v>
      </c>
      <c r="AH55">
        <f>IF(data[[#This Row],[type]]="score",RANK(data[[#This Row],[score]],data[score])+COUNTIF($AG$3:AG55,AG55)-1,0)</f>
        <v>0</v>
      </c>
    </row>
    <row r="56" spans="27:34" x14ac:dyDescent="0.25">
      <c r="AA56" s="1"/>
      <c r="AB56" s="1"/>
      <c r="AG56">
        <f>IF(data[[#This Row],[type]]="score",SUMPRODUCT($J$1:$AF$1,data[[#This Row],[ci.hts_index]:[stat.tb]]),-1)</f>
        <v>-1</v>
      </c>
      <c r="AH56">
        <f>IF(data[[#This Row],[type]]="score",RANK(data[[#This Row],[score]],data[score])+COUNTIF($AG$3:AG56,AG56)-1,0)</f>
        <v>0</v>
      </c>
    </row>
    <row r="57" spans="27:34" x14ac:dyDescent="0.25">
      <c r="AA57" s="1"/>
      <c r="AB57" s="1"/>
      <c r="AG57">
        <f>IF(data[[#This Row],[type]]="score",SUMPRODUCT($J$1:$AF$1,data[[#This Row],[ci.hts_index]:[stat.tb]]),-1)</f>
        <v>-1</v>
      </c>
      <c r="AH57">
        <f>IF(data[[#This Row],[type]]="score",RANK(data[[#This Row],[score]],data[score])+COUNTIF($AG$3:AG57,AG57)-1,0)</f>
        <v>0</v>
      </c>
    </row>
    <row r="58" spans="27:34" x14ac:dyDescent="0.25">
      <c r="AA58" s="1"/>
      <c r="AB58" s="1"/>
      <c r="AG58">
        <f>IF(data[[#This Row],[type]]="score",SUMPRODUCT($J$1:$AF$1,data[[#This Row],[ci.hts_index]:[stat.tb]]),-1)</f>
        <v>-1</v>
      </c>
      <c r="AH58">
        <f>IF(data[[#This Row],[type]]="score",RANK(data[[#This Row],[score]],data[score])+COUNTIF($AG$3:AG58,AG58)-1,0)</f>
        <v>0</v>
      </c>
    </row>
    <row r="59" spans="27:34" x14ac:dyDescent="0.25">
      <c r="AA59" s="1"/>
      <c r="AB59" s="1"/>
      <c r="AG59">
        <f>IF(data[[#This Row],[type]]="score",SUMPRODUCT($J$1:$AF$1,data[[#This Row],[ci.hts_index]:[stat.tb]]),-1)</f>
        <v>-1</v>
      </c>
      <c r="AH59">
        <f>IF(data[[#This Row],[type]]="score",RANK(data[[#This Row],[score]],data[score])+COUNTIF($AG$3:AG59,AG59)-1,0)</f>
        <v>0</v>
      </c>
    </row>
    <row r="60" spans="27:34" x14ac:dyDescent="0.25">
      <c r="AA60" s="1"/>
      <c r="AB60" s="1"/>
      <c r="AG60">
        <f>IF(data[[#This Row],[type]]="score",SUMPRODUCT($J$1:$AF$1,data[[#This Row],[ci.hts_index]:[stat.tb]]),-1)</f>
        <v>-1</v>
      </c>
      <c r="AH60">
        <f>IF(data[[#This Row],[type]]="score",RANK(data[[#This Row],[score]],data[score])+COUNTIF($AG$3:AG60,AG60)-1,0)</f>
        <v>0</v>
      </c>
    </row>
    <row r="61" spans="27:34" x14ac:dyDescent="0.25">
      <c r="AA61" s="1"/>
      <c r="AB61" s="1"/>
      <c r="AG61">
        <f>IF(data[[#This Row],[type]]="score",SUMPRODUCT($J$1:$AF$1,data[[#This Row],[ci.hts_index]:[stat.tb]]),-1)</f>
        <v>-1</v>
      </c>
      <c r="AH61">
        <f>IF(data[[#This Row],[type]]="score",RANK(data[[#This Row],[score]],data[score])+COUNTIF($AG$3:AG61,AG61)-1,0)</f>
        <v>0</v>
      </c>
    </row>
    <row r="62" spans="27:34" x14ac:dyDescent="0.25">
      <c r="AA62" s="1"/>
      <c r="AB62" s="1"/>
      <c r="AG62">
        <f>IF(data[[#This Row],[type]]="score",SUMPRODUCT($J$1:$AF$1,data[[#This Row],[ci.hts_index]:[stat.tb]]),-1)</f>
        <v>-1</v>
      </c>
      <c r="AH62">
        <f>IF(data[[#This Row],[type]]="score",RANK(data[[#This Row],[score]],data[score])+COUNTIF($AG$3:AG62,AG62)-1,0)</f>
        <v>0</v>
      </c>
    </row>
    <row r="63" spans="27:34" x14ac:dyDescent="0.25">
      <c r="AA63" s="1"/>
      <c r="AB63" s="1"/>
      <c r="AG63">
        <f>IF(data[[#This Row],[type]]="score",SUMPRODUCT($J$1:$AF$1,data[[#This Row],[ci.hts_index]:[stat.tb]]),-1)</f>
        <v>-1</v>
      </c>
      <c r="AH63">
        <f>IF(data[[#This Row],[type]]="score",RANK(data[[#This Row],[score]],data[score])+COUNTIF($AG$3:AG63,AG63)-1,0)</f>
        <v>0</v>
      </c>
    </row>
    <row r="64" spans="27:34" x14ac:dyDescent="0.25">
      <c r="AA64" s="1"/>
      <c r="AB64" s="1"/>
      <c r="AG64">
        <f>IF(data[[#This Row],[type]]="score",SUMPRODUCT($J$1:$AF$1,data[[#This Row],[ci.hts_index]:[stat.tb]]),-1)</f>
        <v>-1</v>
      </c>
      <c r="AH64">
        <f>IF(data[[#This Row],[type]]="score",RANK(data[[#This Row],[score]],data[score])+COUNTIF($AG$3:AG64,AG64)-1,0)</f>
        <v>0</v>
      </c>
    </row>
    <row r="65" spans="27:34" x14ac:dyDescent="0.25">
      <c r="AA65" s="1"/>
      <c r="AB65" s="1"/>
      <c r="AG65">
        <f>IF(data[[#This Row],[type]]="score",SUMPRODUCT($J$1:$AF$1,data[[#This Row],[ci.hts_index]:[stat.tb]]),-1)</f>
        <v>-1</v>
      </c>
      <c r="AH65">
        <f>IF(data[[#This Row],[type]]="score",RANK(data[[#This Row],[score]],data[score])+COUNTIF($AG$3:AG65,AG65)-1,0)</f>
        <v>0</v>
      </c>
    </row>
    <row r="66" spans="27:34" x14ac:dyDescent="0.25">
      <c r="AA66" s="1"/>
      <c r="AB66" s="1"/>
      <c r="AG66">
        <f>IF(data[[#This Row],[type]]="score",SUMPRODUCT($J$1:$AF$1,data[[#This Row],[ci.hts_index]:[stat.tb]]),-1)</f>
        <v>-1</v>
      </c>
      <c r="AH66">
        <f>IF(data[[#This Row],[type]]="score",RANK(data[[#This Row],[score]],data[score])+COUNTIF($AG$3:AG66,AG66)-1,0)</f>
        <v>0</v>
      </c>
    </row>
    <row r="67" spans="27:34" x14ac:dyDescent="0.25">
      <c r="AA67" s="1"/>
      <c r="AB67" s="1"/>
      <c r="AG67">
        <f>IF(data[[#This Row],[type]]="score",SUMPRODUCT($J$1:$AF$1,data[[#This Row],[ci.hts_index]:[stat.tb]]),-1)</f>
        <v>-1</v>
      </c>
      <c r="AH67">
        <f>IF(data[[#This Row],[type]]="score",RANK(data[[#This Row],[score]],data[score])+COUNTIF($AG$3:AG67,AG67)-1,0)</f>
        <v>0</v>
      </c>
    </row>
    <row r="68" spans="27:34" x14ac:dyDescent="0.25">
      <c r="AA68" s="1"/>
      <c r="AB68" s="1"/>
      <c r="AG68">
        <f>IF(data[[#This Row],[type]]="score",SUMPRODUCT($J$1:$AF$1,data[[#This Row],[ci.hts_index]:[stat.tb]]),-1)</f>
        <v>-1</v>
      </c>
      <c r="AH68">
        <f>IF(data[[#This Row],[type]]="score",RANK(data[[#This Row],[score]],data[score])+COUNTIF($AG$3:AG68,AG68)-1,0)</f>
        <v>0</v>
      </c>
    </row>
    <row r="69" spans="27:34" x14ac:dyDescent="0.25">
      <c r="AA69" s="1"/>
      <c r="AB69" s="1"/>
      <c r="AG69">
        <f>IF(data[[#This Row],[type]]="score",SUMPRODUCT($J$1:$AF$1,data[[#This Row],[ci.hts_index]:[stat.tb]]),-1)</f>
        <v>-1</v>
      </c>
      <c r="AH69">
        <f>IF(data[[#This Row],[type]]="score",RANK(data[[#This Row],[score]],data[score])+COUNTIF($AG$3:AG69,AG69)-1,0)</f>
        <v>0</v>
      </c>
    </row>
    <row r="70" spans="27:34" x14ac:dyDescent="0.25">
      <c r="AA70" s="1"/>
      <c r="AB70" s="1"/>
      <c r="AG70">
        <f>IF(data[[#This Row],[type]]="score",SUMPRODUCT($J$1:$AF$1,data[[#This Row],[ci.hts_index]:[stat.tb]]),-1)</f>
        <v>-1</v>
      </c>
      <c r="AH70">
        <f>IF(data[[#This Row],[type]]="score",RANK(data[[#This Row],[score]],data[score])+COUNTIF($AG$3:AG70,AG70)-1,0)</f>
        <v>0</v>
      </c>
    </row>
    <row r="71" spans="27:34" x14ac:dyDescent="0.25">
      <c r="AA71" s="1"/>
      <c r="AB71" s="1"/>
      <c r="AG71">
        <f>IF(data[[#This Row],[type]]="score",SUMPRODUCT($J$1:$AF$1,data[[#This Row],[ci.hts_index]:[stat.tb]]),-1)</f>
        <v>-1</v>
      </c>
      <c r="AH71">
        <f>IF(data[[#This Row],[type]]="score",RANK(data[[#This Row],[score]],data[score])+COUNTIF($AG$3:AG71,AG71)-1,0)</f>
        <v>0</v>
      </c>
    </row>
    <row r="72" spans="27:34" x14ac:dyDescent="0.25">
      <c r="AA72" s="1"/>
      <c r="AB72" s="1"/>
      <c r="AG72">
        <f>IF(data[[#This Row],[type]]="score",SUMPRODUCT($J$1:$AF$1,data[[#This Row],[ci.hts_index]:[stat.tb]]),-1)</f>
        <v>-1</v>
      </c>
      <c r="AH72">
        <f>IF(data[[#This Row],[type]]="score",RANK(data[[#This Row],[score]],data[score])+COUNTIF($AG$3:AG72,AG72)-1,0)</f>
        <v>0</v>
      </c>
    </row>
    <row r="73" spans="27:34" x14ac:dyDescent="0.25">
      <c r="AA73" s="1"/>
      <c r="AB73" s="1"/>
      <c r="AG73">
        <f>IF(data[[#This Row],[type]]="score",SUMPRODUCT($J$1:$AF$1,data[[#This Row],[ci.hts_index]:[stat.tb]]),-1)</f>
        <v>-1</v>
      </c>
      <c r="AH73">
        <f>IF(data[[#This Row],[type]]="score",RANK(data[[#This Row],[score]],data[score])+COUNTIF($AG$3:AG73,AG73)-1,0)</f>
        <v>0</v>
      </c>
    </row>
    <row r="74" spans="27:34" x14ac:dyDescent="0.25">
      <c r="AA74" s="1"/>
      <c r="AB74" s="1"/>
      <c r="AG74">
        <f>IF(data[[#This Row],[type]]="score",SUMPRODUCT($J$1:$AF$1,data[[#This Row],[ci.hts_index]:[stat.tb]]),-1)</f>
        <v>-1</v>
      </c>
      <c r="AH74">
        <f>IF(data[[#This Row],[type]]="score",RANK(data[[#This Row],[score]],data[score])+COUNTIF($AG$3:AG74,AG74)-1,0)</f>
        <v>0</v>
      </c>
    </row>
    <row r="75" spans="27:34" x14ac:dyDescent="0.25">
      <c r="AA75" s="1"/>
      <c r="AB75" s="1"/>
      <c r="AG75">
        <f>IF(data[[#This Row],[type]]="score",SUMPRODUCT($J$1:$AF$1,data[[#This Row],[ci.hts_index]:[stat.tb]]),-1)</f>
        <v>-1</v>
      </c>
      <c r="AH75">
        <f>IF(data[[#This Row],[type]]="score",RANK(data[[#This Row],[score]],data[score])+COUNTIF($AG$3:AG75,AG75)-1,0)</f>
        <v>0</v>
      </c>
    </row>
    <row r="76" spans="27:34" x14ac:dyDescent="0.25">
      <c r="AA76" s="1"/>
      <c r="AB76" s="1"/>
      <c r="AG76">
        <f>IF(data[[#This Row],[type]]="score",SUMPRODUCT($J$1:$AF$1,data[[#This Row],[ci.hts_index]:[stat.tb]]),-1)</f>
        <v>-1</v>
      </c>
      <c r="AH76">
        <f>IF(data[[#This Row],[type]]="score",RANK(data[[#This Row],[score]],data[score])+COUNTIF($AG$3:AG76,AG76)-1,0)</f>
        <v>0</v>
      </c>
    </row>
    <row r="77" spans="27:34" x14ac:dyDescent="0.25">
      <c r="AA77" s="1"/>
      <c r="AB77" s="1"/>
      <c r="AG77">
        <f>IF(data[[#This Row],[type]]="score",SUMPRODUCT($J$1:$AF$1,data[[#This Row],[ci.hts_index]:[stat.tb]]),-1)</f>
        <v>-1</v>
      </c>
      <c r="AH77">
        <f>IF(data[[#This Row],[type]]="score",RANK(data[[#This Row],[score]],data[score])+COUNTIF($AG$3:AG77,AG77)-1,0)</f>
        <v>0</v>
      </c>
    </row>
    <row r="78" spans="27:34" x14ac:dyDescent="0.25">
      <c r="AA78" s="1"/>
      <c r="AB78" s="1"/>
      <c r="AG78">
        <f>IF(data[[#This Row],[type]]="score",SUMPRODUCT($J$1:$AF$1,data[[#This Row],[ci.hts_index]:[stat.tb]]),-1)</f>
        <v>-1</v>
      </c>
      <c r="AH78">
        <f>IF(data[[#This Row],[type]]="score",RANK(data[[#This Row],[score]],data[score])+COUNTIF($AG$3:AG78,AG78)-1,0)</f>
        <v>0</v>
      </c>
    </row>
    <row r="79" spans="27:34" x14ac:dyDescent="0.25">
      <c r="AA79" s="1"/>
      <c r="AB79" s="1"/>
      <c r="AG79">
        <f>IF(data[[#This Row],[type]]="score",SUMPRODUCT($J$1:$AF$1,data[[#This Row],[ci.hts_index]:[stat.tb]]),-1)</f>
        <v>-1</v>
      </c>
      <c r="AH79">
        <f>IF(data[[#This Row],[type]]="score",RANK(data[[#This Row],[score]],data[score])+COUNTIF($AG$3:AG79,AG79)-1,0)</f>
        <v>0</v>
      </c>
    </row>
    <row r="80" spans="27:34" x14ac:dyDescent="0.25">
      <c r="AA80" s="1"/>
      <c r="AB80" s="1"/>
      <c r="AG80">
        <f>IF(data[[#This Row],[type]]="score",SUMPRODUCT($J$1:$AF$1,data[[#This Row],[ci.hts_index]:[stat.tb]]),-1)</f>
        <v>-1</v>
      </c>
      <c r="AH80">
        <f>IF(data[[#This Row],[type]]="score",RANK(data[[#This Row],[score]],data[score])+COUNTIF($AG$3:AG80,AG80)-1,0)</f>
        <v>0</v>
      </c>
    </row>
    <row r="81" spans="27:34" x14ac:dyDescent="0.25">
      <c r="AA81" s="1"/>
      <c r="AB81" s="1"/>
      <c r="AG81">
        <f>IF(data[[#This Row],[type]]="score",SUMPRODUCT($J$1:$AF$1,data[[#This Row],[ci.hts_index]:[stat.tb]]),-1)</f>
        <v>-1</v>
      </c>
      <c r="AH81">
        <f>IF(data[[#This Row],[type]]="score",RANK(data[[#This Row],[score]],data[score])+COUNTIF($AG$3:AG81,AG81)-1,0)</f>
        <v>0</v>
      </c>
    </row>
    <row r="82" spans="27:34" x14ac:dyDescent="0.25">
      <c r="AA82" s="1"/>
      <c r="AB82" s="1"/>
      <c r="AG82">
        <f>IF(data[[#This Row],[type]]="score",SUMPRODUCT($J$1:$AF$1,data[[#This Row],[ci.hts_index]:[stat.tb]]),-1)</f>
        <v>-1</v>
      </c>
      <c r="AH82">
        <f>IF(data[[#This Row],[type]]="score",RANK(data[[#This Row],[score]],data[score])+COUNTIF($AG$3:AG82,AG82)-1,0)</f>
        <v>0</v>
      </c>
    </row>
    <row r="83" spans="27:34" x14ac:dyDescent="0.25">
      <c r="AA83" s="1"/>
      <c r="AB83" s="1"/>
      <c r="AG83">
        <f>IF(data[[#This Row],[type]]="score",SUMPRODUCT($J$1:$AF$1,data[[#This Row],[ci.hts_index]:[stat.tb]]),-1)</f>
        <v>-1</v>
      </c>
      <c r="AH83">
        <f>IF(data[[#This Row],[type]]="score",RANK(data[[#This Row],[score]],data[score])+COUNTIF($AG$3:AG83,AG83)-1,0)</f>
        <v>0</v>
      </c>
    </row>
    <row r="84" spans="27:34" x14ac:dyDescent="0.25">
      <c r="AA84" s="1"/>
      <c r="AB84" s="1"/>
      <c r="AG84">
        <f>IF(data[[#This Row],[type]]="score",SUMPRODUCT($J$1:$AF$1,data[[#This Row],[ci.hts_index]:[stat.tb]]),-1)</f>
        <v>-1</v>
      </c>
      <c r="AH84">
        <f>IF(data[[#This Row],[type]]="score",RANK(data[[#This Row],[score]],data[score])+COUNTIF($AG$3:AG84,AG84)-1,0)</f>
        <v>0</v>
      </c>
    </row>
    <row r="85" spans="27:34" x14ac:dyDescent="0.25">
      <c r="AA85" s="1"/>
      <c r="AB85" s="1"/>
      <c r="AG85">
        <f>IF(data[[#This Row],[type]]="score",SUMPRODUCT($J$1:$AF$1,data[[#This Row],[ci.hts_index]:[stat.tb]]),-1)</f>
        <v>-1</v>
      </c>
      <c r="AH85">
        <f>IF(data[[#This Row],[type]]="score",RANK(data[[#This Row],[score]],data[score])+COUNTIF($AG$3:AG85,AG85)-1,0)</f>
        <v>0</v>
      </c>
    </row>
    <row r="86" spans="27:34" x14ac:dyDescent="0.25">
      <c r="AA86" s="1"/>
      <c r="AB86" s="1"/>
      <c r="AG86">
        <f>IF(data[[#This Row],[type]]="score",SUMPRODUCT($J$1:$AF$1,data[[#This Row],[ci.hts_index]:[stat.tb]]),-1)</f>
        <v>-1</v>
      </c>
      <c r="AH86">
        <f>IF(data[[#This Row],[type]]="score",RANK(data[[#This Row],[score]],data[score])+COUNTIF($AG$3:AG86,AG86)-1,0)</f>
        <v>0</v>
      </c>
    </row>
    <row r="87" spans="27:34" x14ac:dyDescent="0.25">
      <c r="AA87" s="1"/>
      <c r="AB87" s="1"/>
      <c r="AG87">
        <f>IF(data[[#This Row],[type]]="score",SUMPRODUCT($J$1:$AF$1,data[[#This Row],[ci.hts_index]:[stat.tb]]),-1)</f>
        <v>-1</v>
      </c>
      <c r="AH87">
        <f>IF(data[[#This Row],[type]]="score",RANK(data[[#This Row],[score]],data[score])+COUNTIF($AG$3:AG87,AG87)-1,0)</f>
        <v>0</v>
      </c>
    </row>
    <row r="88" spans="27:34" x14ac:dyDescent="0.25">
      <c r="AA88" s="1"/>
      <c r="AB88" s="1"/>
      <c r="AG88">
        <f>IF(data[[#This Row],[type]]="score",SUMPRODUCT($J$1:$AF$1,data[[#This Row],[ci.hts_index]:[stat.tb]]),-1)</f>
        <v>-1</v>
      </c>
      <c r="AH88">
        <f>IF(data[[#This Row],[type]]="score",RANK(data[[#This Row],[score]],data[score])+COUNTIF($AG$3:AG88,AG88)-1,0)</f>
        <v>0</v>
      </c>
    </row>
    <row r="89" spans="27:34" x14ac:dyDescent="0.25">
      <c r="AA89" s="1"/>
      <c r="AB89" s="1"/>
      <c r="AG89">
        <f>IF(data[[#This Row],[type]]="score",SUMPRODUCT($J$1:$AF$1,data[[#This Row],[ci.hts_index]:[stat.tb]]),-1)</f>
        <v>-1</v>
      </c>
      <c r="AH89">
        <f>IF(data[[#This Row],[type]]="score",RANK(data[[#This Row],[score]],data[score])+COUNTIF($AG$3:AG89,AG89)-1,0)</f>
        <v>0</v>
      </c>
    </row>
    <row r="90" spans="27:34" x14ac:dyDescent="0.25">
      <c r="AA90" s="1"/>
      <c r="AB90" s="1"/>
      <c r="AG90">
        <f>IF(data[[#This Row],[type]]="score",SUMPRODUCT($J$1:$AF$1,data[[#This Row],[ci.hts_index]:[stat.tb]]),-1)</f>
        <v>-1</v>
      </c>
      <c r="AH90">
        <f>IF(data[[#This Row],[type]]="score",RANK(data[[#This Row],[score]],data[score])+COUNTIF($AG$3:AG90,AG90)-1,0)</f>
        <v>0</v>
      </c>
    </row>
    <row r="91" spans="27:34" x14ac:dyDescent="0.25">
      <c r="AA91" s="1"/>
      <c r="AB91" s="1"/>
      <c r="AG91">
        <f>IF(data[[#This Row],[type]]="score",SUMPRODUCT($J$1:$AF$1,data[[#This Row],[ci.hts_index]:[stat.tb]]),-1)</f>
        <v>-1</v>
      </c>
      <c r="AH91">
        <f>IF(data[[#This Row],[type]]="score",RANK(data[[#This Row],[score]],data[score])+COUNTIF($AG$3:AG91,AG91)-1,0)</f>
        <v>0</v>
      </c>
    </row>
    <row r="92" spans="27:34" x14ac:dyDescent="0.25">
      <c r="AA92" s="1"/>
      <c r="AB92" s="1"/>
      <c r="AG92">
        <f>IF(data[[#This Row],[type]]="score",SUMPRODUCT($J$1:$AF$1,data[[#This Row],[ci.hts_index]:[stat.tb]]),-1)</f>
        <v>-1</v>
      </c>
      <c r="AH92">
        <f>IF(data[[#This Row],[type]]="score",RANK(data[[#This Row],[score]],data[score])+COUNTIF($AG$3:AG92,AG92)-1,0)</f>
        <v>0</v>
      </c>
    </row>
    <row r="93" spans="27:34" x14ac:dyDescent="0.25">
      <c r="AA93" s="1"/>
      <c r="AB93" s="1"/>
      <c r="AG93">
        <f>IF(data[[#This Row],[type]]="score",SUMPRODUCT($J$1:$AF$1,data[[#This Row],[ci.hts_index]:[stat.tb]]),-1)</f>
        <v>-1</v>
      </c>
      <c r="AH93">
        <f>IF(data[[#This Row],[type]]="score",RANK(data[[#This Row],[score]],data[score])+COUNTIF($AG$3:AG93,AG93)-1,0)</f>
        <v>0</v>
      </c>
    </row>
    <row r="94" spans="27:34" x14ac:dyDescent="0.25">
      <c r="AA94" s="1"/>
      <c r="AB94" s="1"/>
      <c r="AG94">
        <f>IF(data[[#This Row],[type]]="score",SUMPRODUCT($J$1:$AF$1,data[[#This Row],[ci.hts_index]:[stat.tb]]),-1)</f>
        <v>-1</v>
      </c>
      <c r="AH94">
        <f>IF(data[[#This Row],[type]]="score",RANK(data[[#This Row],[score]],data[score])+COUNTIF($AG$3:AG94,AG94)-1,0)</f>
        <v>0</v>
      </c>
    </row>
    <row r="95" spans="27:34" x14ac:dyDescent="0.25">
      <c r="AA95" s="1"/>
      <c r="AB95" s="1"/>
      <c r="AG95">
        <f>IF(data[[#This Row],[type]]="score",SUMPRODUCT($J$1:$AF$1,data[[#This Row],[ci.hts_index]:[stat.tb]]),-1)</f>
        <v>-1</v>
      </c>
      <c r="AH95">
        <f>IF(data[[#This Row],[type]]="score",RANK(data[[#This Row],[score]],data[score])+COUNTIF($AG$3:AG95,AG95)-1,0)</f>
        <v>0</v>
      </c>
    </row>
    <row r="96" spans="27:34" x14ac:dyDescent="0.25">
      <c r="AA96" s="1"/>
      <c r="AB96" s="1"/>
      <c r="AG96">
        <f>IF(data[[#This Row],[type]]="score",SUMPRODUCT($J$1:$AF$1,data[[#This Row],[ci.hts_index]:[stat.tb]]),-1)</f>
        <v>-1</v>
      </c>
      <c r="AH96">
        <f>IF(data[[#This Row],[type]]="score",RANK(data[[#This Row],[score]],data[score])+COUNTIF($AG$3:AG96,AG96)-1,0)</f>
        <v>0</v>
      </c>
    </row>
    <row r="97" spans="27:34" x14ac:dyDescent="0.25">
      <c r="AA97" s="1"/>
      <c r="AB97" s="1"/>
      <c r="AG97">
        <f>IF(data[[#This Row],[type]]="score",SUMPRODUCT($J$1:$AF$1,data[[#This Row],[ci.hts_index]:[stat.tb]]),-1)</f>
        <v>-1</v>
      </c>
      <c r="AH97">
        <f>IF(data[[#This Row],[type]]="score",RANK(data[[#This Row],[score]],data[score])+COUNTIF($AG$3:AG97,AG97)-1,0)</f>
        <v>0</v>
      </c>
    </row>
    <row r="98" spans="27:34" x14ac:dyDescent="0.25">
      <c r="AA98" s="1"/>
      <c r="AB98" s="1"/>
      <c r="AG98">
        <f>IF(data[[#This Row],[type]]="score",SUMPRODUCT($J$1:$AF$1,data[[#This Row],[ci.hts_index]:[stat.tb]]),-1)</f>
        <v>-1</v>
      </c>
      <c r="AH98">
        <f>IF(data[[#This Row],[type]]="score",RANK(data[[#This Row],[score]],data[score])+COUNTIF($AG$3:AG98,AG98)-1,0)</f>
        <v>0</v>
      </c>
    </row>
    <row r="99" spans="27:34" x14ac:dyDescent="0.25">
      <c r="AA99" s="1"/>
      <c r="AB99" s="1"/>
      <c r="AG99">
        <f>IF(data[[#This Row],[type]]="score",SUMPRODUCT($J$1:$AF$1,data[[#This Row],[ci.hts_index]:[stat.tb]]),-1)</f>
        <v>-1</v>
      </c>
      <c r="AH99">
        <f>IF(data[[#This Row],[type]]="score",RANK(data[[#This Row],[score]],data[score])+COUNTIF($AG$3:AG99,AG99)-1,0)</f>
        <v>0</v>
      </c>
    </row>
    <row r="100" spans="27:34" x14ac:dyDescent="0.25">
      <c r="AA100" s="1"/>
      <c r="AB100" s="1"/>
      <c r="AG100">
        <f>IF(data[[#This Row],[type]]="score",SUMPRODUCT($J$1:$AF$1,data[[#This Row],[ci.hts_index]:[stat.tb]]),-1)</f>
        <v>-1</v>
      </c>
      <c r="AH100">
        <f>IF(data[[#This Row],[type]]="score",RANK(data[[#This Row],[score]],data[score])+COUNTIF($AG$3:AG100,AG100)-1,0)</f>
        <v>0</v>
      </c>
    </row>
    <row r="101" spans="27:34" x14ac:dyDescent="0.25">
      <c r="AA101" s="1"/>
      <c r="AB101" s="1"/>
      <c r="AG101">
        <f>IF(data[[#This Row],[type]]="score",SUMPRODUCT($J$1:$AF$1,data[[#This Row],[ci.hts_index]:[stat.tb]]),-1)</f>
        <v>-1</v>
      </c>
      <c r="AH101">
        <f>IF(data[[#This Row],[type]]="score",RANK(data[[#This Row],[score]],data[score])+COUNTIF($AG$3:AG101,AG101)-1,0)</f>
        <v>0</v>
      </c>
    </row>
    <row r="102" spans="27:34" x14ac:dyDescent="0.25">
      <c r="AA102" s="1"/>
      <c r="AB102" s="1"/>
      <c r="AG102">
        <f>IF(data[[#This Row],[type]]="score",SUMPRODUCT($J$1:$AF$1,data[[#This Row],[ci.hts_index]:[stat.tb]]),-1)</f>
        <v>-1</v>
      </c>
      <c r="AH102">
        <f>IF(data[[#This Row],[type]]="score",RANK(data[[#This Row],[score]],data[score])+COUNTIF($AG$3:AG102,AG102)-1,0)</f>
        <v>0</v>
      </c>
    </row>
    <row r="103" spans="27:34" x14ac:dyDescent="0.25">
      <c r="AA103" s="1"/>
      <c r="AB103" s="1"/>
      <c r="AG103">
        <f>IF(data[[#This Row],[type]]="score",SUMPRODUCT($J$1:$AF$1,data[[#This Row],[ci.hts_index]:[stat.tb]]),-1)</f>
        <v>-1</v>
      </c>
      <c r="AH103">
        <f>IF(data[[#This Row],[type]]="score",RANK(data[[#This Row],[score]],data[score])+COUNTIF($AG$3:AG103,AG103)-1,0)</f>
        <v>0</v>
      </c>
    </row>
    <row r="104" spans="27:34" x14ac:dyDescent="0.25">
      <c r="AA104" s="1"/>
      <c r="AB104" s="1"/>
      <c r="AG104">
        <f>IF(data[[#This Row],[type]]="score",SUMPRODUCT($J$1:$AF$1,data[[#This Row],[ci.hts_index]:[stat.tb]]),-1)</f>
        <v>-1</v>
      </c>
      <c r="AH104">
        <f>IF(data[[#This Row],[type]]="score",RANK(data[[#This Row],[score]],data[score])+COUNTIF($AG$3:AG104,AG104)-1,0)</f>
        <v>0</v>
      </c>
    </row>
    <row r="105" spans="27:34" x14ac:dyDescent="0.25">
      <c r="AA105" s="1"/>
      <c r="AB105" s="1"/>
      <c r="AG105">
        <f>IF(data[[#This Row],[type]]="score",SUMPRODUCT($J$1:$AF$1,data[[#This Row],[ci.hts_index]:[stat.tb]]),-1)</f>
        <v>-1</v>
      </c>
      <c r="AH105">
        <f>IF(data[[#This Row],[type]]="score",RANK(data[[#This Row],[score]],data[score])+COUNTIF($AG$3:AG105,AG105)-1,0)</f>
        <v>0</v>
      </c>
    </row>
    <row r="106" spans="27:34" x14ac:dyDescent="0.25">
      <c r="AA106" s="1"/>
      <c r="AB106" s="1"/>
      <c r="AG106">
        <f>IF(data[[#This Row],[type]]="score",SUMPRODUCT($J$1:$AF$1,data[[#This Row],[ci.hts_index]:[stat.tb]]),-1)</f>
        <v>-1</v>
      </c>
      <c r="AH106">
        <f>IF(data[[#This Row],[type]]="score",RANK(data[[#This Row],[score]],data[score])+COUNTIF($AG$3:AG106,AG106)-1,0)</f>
        <v>0</v>
      </c>
    </row>
    <row r="107" spans="27:34" x14ac:dyDescent="0.25">
      <c r="AA107" s="1"/>
      <c r="AB107" s="1"/>
      <c r="AG107">
        <f>IF(data[[#This Row],[type]]="score",SUMPRODUCT($J$1:$AF$1,data[[#This Row],[ci.hts_index]:[stat.tb]]),-1)</f>
        <v>-1</v>
      </c>
      <c r="AH107">
        <f>IF(data[[#This Row],[type]]="score",RANK(data[[#This Row],[score]],data[score])+COUNTIF($AG$3:AG107,AG107)-1,0)</f>
        <v>0</v>
      </c>
    </row>
    <row r="108" spans="27:34" x14ac:dyDescent="0.25">
      <c r="AA108" s="1"/>
      <c r="AB108" s="1"/>
      <c r="AG108">
        <f>IF(data[[#This Row],[type]]="score",SUMPRODUCT($J$1:$AF$1,data[[#This Row],[ci.hts_index]:[stat.tb]]),-1)</f>
        <v>-1</v>
      </c>
      <c r="AH108">
        <f>IF(data[[#This Row],[type]]="score",RANK(data[[#This Row],[score]],data[score])+COUNTIF($AG$3:AG108,AG108)-1,0)</f>
        <v>0</v>
      </c>
    </row>
    <row r="109" spans="27:34" x14ac:dyDescent="0.25">
      <c r="AA109" s="1"/>
      <c r="AB109" s="1"/>
      <c r="AG109">
        <f>IF(data[[#This Row],[type]]="score",SUMPRODUCT($J$1:$AF$1,data[[#This Row],[ci.hts_index]:[stat.tb]]),-1)</f>
        <v>-1</v>
      </c>
      <c r="AH109">
        <f>IF(data[[#This Row],[type]]="score",RANK(data[[#This Row],[score]],data[score])+COUNTIF($AG$3:AG109,AG109)-1,0)</f>
        <v>0</v>
      </c>
    </row>
    <row r="110" spans="27:34" x14ac:dyDescent="0.25">
      <c r="AA110" s="1"/>
      <c r="AB110" s="1"/>
      <c r="AG110">
        <f>IF(data[[#This Row],[type]]="score",SUMPRODUCT($J$1:$AF$1,data[[#This Row],[ci.hts_index]:[stat.tb]]),-1)</f>
        <v>-1</v>
      </c>
      <c r="AH110">
        <f>IF(data[[#This Row],[type]]="score",RANK(data[[#This Row],[score]],data[score])+COUNTIF($AG$3:AG110,AG110)-1,0)</f>
        <v>0</v>
      </c>
    </row>
    <row r="111" spans="27:34" x14ac:dyDescent="0.25">
      <c r="AA111" s="1"/>
      <c r="AB111" s="1"/>
      <c r="AG111">
        <f>IF(data[[#This Row],[type]]="score",SUMPRODUCT($J$1:$AF$1,data[[#This Row],[ci.hts_index]:[stat.tb]]),-1)</f>
        <v>-1</v>
      </c>
      <c r="AH111">
        <f>IF(data[[#This Row],[type]]="score",RANK(data[[#This Row],[score]],data[score])+COUNTIF($AG$3:AG111,AG111)-1,0)</f>
        <v>0</v>
      </c>
    </row>
    <row r="112" spans="27:34" x14ac:dyDescent="0.25">
      <c r="AA112" s="1"/>
      <c r="AB112" s="1"/>
      <c r="AG112">
        <f>IF(data[[#This Row],[type]]="score",SUMPRODUCT($J$1:$AF$1,data[[#This Row],[ci.hts_index]:[stat.tb]]),-1)</f>
        <v>-1</v>
      </c>
      <c r="AH112">
        <f>IF(data[[#This Row],[type]]="score",RANK(data[[#This Row],[score]],data[score])+COUNTIF($AG$3:AG112,AG112)-1,0)</f>
        <v>0</v>
      </c>
    </row>
    <row r="113" spans="27:34" x14ac:dyDescent="0.25">
      <c r="AA113" s="1"/>
      <c r="AB113" s="1"/>
      <c r="AG113">
        <f>IF(data[[#This Row],[type]]="score",SUMPRODUCT($J$1:$AF$1,data[[#This Row],[ci.hts_index]:[stat.tb]]),-1)</f>
        <v>-1</v>
      </c>
      <c r="AH113">
        <f>IF(data[[#This Row],[type]]="score",RANK(data[[#This Row],[score]],data[score])+COUNTIF($AG$3:AG113,AG113)-1,0)</f>
        <v>0</v>
      </c>
    </row>
    <row r="114" spans="27:34" x14ac:dyDescent="0.25">
      <c r="AA114" s="1"/>
      <c r="AB114" s="1"/>
      <c r="AG114">
        <f>IF(data[[#This Row],[type]]="score",SUMPRODUCT($J$1:$AF$1,data[[#This Row],[ci.hts_index]:[stat.tb]]),-1)</f>
        <v>-1</v>
      </c>
      <c r="AH114">
        <f>IF(data[[#This Row],[type]]="score",RANK(data[[#This Row],[score]],data[score])+COUNTIF($AG$3:AG114,AG114)-1,0)</f>
        <v>0</v>
      </c>
    </row>
    <row r="115" spans="27:34" x14ac:dyDescent="0.25">
      <c r="AA115" s="1"/>
      <c r="AB115" s="1"/>
      <c r="AG115">
        <f>IF(data[[#This Row],[type]]="score",SUMPRODUCT($J$1:$AF$1,data[[#This Row],[ci.hts_index]:[stat.tb]]),-1)</f>
        <v>-1</v>
      </c>
      <c r="AH115">
        <f>IF(data[[#This Row],[type]]="score",RANK(data[[#This Row],[score]],data[score])+COUNTIF($AG$3:AG115,AG115)-1,0)</f>
        <v>0</v>
      </c>
    </row>
    <row r="116" spans="27:34" x14ac:dyDescent="0.25">
      <c r="AA116" s="1"/>
      <c r="AB116" s="1"/>
      <c r="AG116">
        <f>IF(data[[#This Row],[type]]="score",SUMPRODUCT($J$1:$AF$1,data[[#This Row],[ci.hts_index]:[stat.tb]]),-1)</f>
        <v>-1</v>
      </c>
      <c r="AH116">
        <f>IF(data[[#This Row],[type]]="score",RANK(data[[#This Row],[score]],data[score])+COUNTIF($AG$3:AG116,AG116)-1,0)</f>
        <v>0</v>
      </c>
    </row>
    <row r="117" spans="27:34" x14ac:dyDescent="0.25">
      <c r="AA117" s="1"/>
      <c r="AB117" s="1"/>
      <c r="AG117">
        <f>IF(data[[#This Row],[type]]="score",SUMPRODUCT($J$1:$AF$1,data[[#This Row],[ci.hts_index]:[stat.tb]]),-1)</f>
        <v>-1</v>
      </c>
      <c r="AH117">
        <f>IF(data[[#This Row],[type]]="score",RANK(data[[#This Row],[score]],data[score])+COUNTIF($AG$3:AG117,AG117)-1,0)</f>
        <v>0</v>
      </c>
    </row>
    <row r="118" spans="27:34" x14ac:dyDescent="0.25">
      <c r="AA118" s="1"/>
      <c r="AB118" s="1"/>
      <c r="AG118">
        <f>IF(data[[#This Row],[type]]="score",SUMPRODUCT($J$1:$AF$1,data[[#This Row],[ci.hts_index]:[stat.tb]]),-1)</f>
        <v>-1</v>
      </c>
      <c r="AH118">
        <f>IF(data[[#This Row],[type]]="score",RANK(data[[#This Row],[score]],data[score])+COUNTIF($AG$3:AG118,AG118)-1,0)</f>
        <v>0</v>
      </c>
    </row>
    <row r="119" spans="27:34" x14ac:dyDescent="0.25">
      <c r="AA119" s="1"/>
      <c r="AB119" s="1"/>
      <c r="AG119">
        <f>IF(data[[#This Row],[type]]="score",SUMPRODUCT($J$1:$AF$1,data[[#This Row],[ci.hts_index]:[stat.tb]]),-1)</f>
        <v>-1</v>
      </c>
      <c r="AH119">
        <f>IF(data[[#This Row],[type]]="score",RANK(data[[#This Row],[score]],data[score])+COUNTIF($AG$3:AG119,AG119)-1,0)</f>
        <v>0</v>
      </c>
    </row>
    <row r="120" spans="27:34" x14ac:dyDescent="0.25">
      <c r="AA120" s="1"/>
      <c r="AB120" s="1"/>
      <c r="AG120">
        <f>IF(data[[#This Row],[type]]="score",SUMPRODUCT($J$1:$AF$1,data[[#This Row],[ci.hts_index]:[stat.tb]]),-1)</f>
        <v>-1</v>
      </c>
      <c r="AH120">
        <f>IF(data[[#This Row],[type]]="score",RANK(data[[#This Row],[score]],data[score])+COUNTIF($AG$3:AG120,AG120)-1,0)</f>
        <v>0</v>
      </c>
    </row>
    <row r="121" spans="27:34" x14ac:dyDescent="0.25">
      <c r="AA121" s="1"/>
      <c r="AB121" s="1"/>
      <c r="AG121">
        <f>IF(data[[#This Row],[type]]="score",SUMPRODUCT($J$1:$AF$1,data[[#This Row],[ci.hts_index]:[stat.tb]]),-1)</f>
        <v>-1</v>
      </c>
      <c r="AH121">
        <f>IF(data[[#This Row],[type]]="score",RANK(data[[#This Row],[score]],data[score])+COUNTIF($AG$3:AG121,AG121)-1,0)</f>
        <v>0</v>
      </c>
    </row>
    <row r="122" spans="27:34" x14ac:dyDescent="0.25">
      <c r="AA122" s="1"/>
      <c r="AB122" s="1"/>
      <c r="AG122">
        <f>IF(data[[#This Row],[type]]="score",SUMPRODUCT($J$1:$AF$1,data[[#This Row],[ci.hts_index]:[stat.tb]]),-1)</f>
        <v>-1</v>
      </c>
      <c r="AH122">
        <f>IF(data[[#This Row],[type]]="score",RANK(data[[#This Row],[score]],data[score])+COUNTIF($AG$3:AG122,AG122)-1,0)</f>
        <v>0</v>
      </c>
    </row>
    <row r="123" spans="27:34" x14ac:dyDescent="0.25">
      <c r="AA123" s="1"/>
      <c r="AB123" s="1"/>
      <c r="AG123">
        <f>IF(data[[#This Row],[type]]="score",SUMPRODUCT($J$1:$AF$1,data[[#This Row],[ci.hts_index]:[stat.tb]]),-1)</f>
        <v>-1</v>
      </c>
      <c r="AH123">
        <f>IF(data[[#This Row],[type]]="score",RANK(data[[#This Row],[score]],data[score])+COUNTIF($AG$3:AG123,AG123)-1,0)</f>
        <v>0</v>
      </c>
    </row>
    <row r="124" spans="27:34" x14ac:dyDescent="0.25">
      <c r="AA124" s="1"/>
      <c r="AB124" s="1"/>
      <c r="AG124">
        <f>IF(data[[#This Row],[type]]="score",SUMPRODUCT($J$1:$AF$1,data[[#This Row],[ci.hts_index]:[stat.tb]]),-1)</f>
        <v>-1</v>
      </c>
      <c r="AH124">
        <f>IF(data[[#This Row],[type]]="score",RANK(data[[#This Row],[score]],data[score])+COUNTIF($AG$3:AG124,AG124)-1,0)</f>
        <v>0</v>
      </c>
    </row>
    <row r="125" spans="27:34" x14ac:dyDescent="0.25">
      <c r="AA125" s="1"/>
      <c r="AB125" s="1"/>
      <c r="AG125">
        <f>IF(data[[#This Row],[type]]="score",SUMPRODUCT($J$1:$AF$1,data[[#This Row],[ci.hts_index]:[stat.tb]]),-1)</f>
        <v>-1</v>
      </c>
      <c r="AH125">
        <f>IF(data[[#This Row],[type]]="score",RANK(data[[#This Row],[score]],data[score])+COUNTIF($AG$3:AG125,AG125)-1,0)</f>
        <v>0</v>
      </c>
    </row>
    <row r="126" spans="27:34" x14ac:dyDescent="0.25">
      <c r="AA126" s="1"/>
      <c r="AB126" s="1"/>
      <c r="AG126">
        <f>IF(data[[#This Row],[type]]="score",SUMPRODUCT($J$1:$AF$1,data[[#This Row],[ci.hts_index]:[stat.tb]]),-1)</f>
        <v>-1</v>
      </c>
      <c r="AH126">
        <f>IF(data[[#This Row],[type]]="score",RANK(data[[#This Row],[score]],data[score])+COUNTIF($AG$3:AG126,AG126)-1,0)</f>
        <v>0</v>
      </c>
    </row>
    <row r="127" spans="27:34" x14ac:dyDescent="0.25">
      <c r="AA127" s="1"/>
      <c r="AB127" s="1"/>
      <c r="AG127">
        <f>IF(data[[#This Row],[type]]="score",SUMPRODUCT($J$1:$AF$1,data[[#This Row],[ci.hts_index]:[stat.tb]]),-1)</f>
        <v>-1</v>
      </c>
      <c r="AH127">
        <f>IF(data[[#This Row],[type]]="score",RANK(data[[#This Row],[score]],data[score])+COUNTIF($AG$3:AG127,AG127)-1,0)</f>
        <v>0</v>
      </c>
    </row>
    <row r="128" spans="27:34" x14ac:dyDescent="0.25">
      <c r="AA128" s="1"/>
      <c r="AB128" s="1"/>
      <c r="AG128">
        <f>IF(data[[#This Row],[type]]="score",SUMPRODUCT($J$1:$AF$1,data[[#This Row],[ci.hts_index]:[stat.tb]]),-1)</f>
        <v>-1</v>
      </c>
      <c r="AH128">
        <f>IF(data[[#This Row],[type]]="score",RANK(data[[#This Row],[score]],data[score])+COUNTIF($AG$3:AG128,AG128)-1,0)</f>
        <v>0</v>
      </c>
    </row>
    <row r="129" spans="27:34" x14ac:dyDescent="0.25">
      <c r="AA129" s="1"/>
      <c r="AB129" s="1"/>
      <c r="AG129">
        <f>IF(data[[#This Row],[type]]="score",SUMPRODUCT($J$1:$AF$1,data[[#This Row],[ci.hts_index]:[stat.tb]]),-1)</f>
        <v>-1</v>
      </c>
      <c r="AH129">
        <f>IF(data[[#This Row],[type]]="score",RANK(data[[#This Row],[score]],data[score])+COUNTIF($AG$3:AG129,AG129)-1,0)</f>
        <v>0</v>
      </c>
    </row>
    <row r="130" spans="27:34" x14ac:dyDescent="0.25">
      <c r="AA130" s="1"/>
      <c r="AB130" s="1"/>
      <c r="AG130">
        <f>IF(data[[#This Row],[type]]="score",SUMPRODUCT($J$1:$AF$1,data[[#This Row],[ci.hts_index]:[stat.tb]]),-1)</f>
        <v>-1</v>
      </c>
      <c r="AH130">
        <f>IF(data[[#This Row],[type]]="score",RANK(data[[#This Row],[score]],data[score])+COUNTIF($AG$3:AG130,AG130)-1,0)</f>
        <v>0</v>
      </c>
    </row>
    <row r="131" spans="27:34" x14ac:dyDescent="0.25">
      <c r="AA131" s="1"/>
      <c r="AB131" s="1"/>
      <c r="AG131">
        <f>IF(data[[#This Row],[type]]="score",SUMPRODUCT($J$1:$AF$1,data[[#This Row],[ci.hts_index]:[stat.tb]]),-1)</f>
        <v>-1</v>
      </c>
      <c r="AH131">
        <f>IF(data[[#This Row],[type]]="score",RANK(data[[#This Row],[score]],data[score])+COUNTIF($AG$3:AG131,AG131)-1,0)</f>
        <v>0</v>
      </c>
    </row>
    <row r="132" spans="27:34" x14ac:dyDescent="0.25">
      <c r="AA132" s="1"/>
      <c r="AB132" s="1"/>
      <c r="AG132">
        <f>IF(data[[#This Row],[type]]="score",SUMPRODUCT($J$1:$AF$1,data[[#This Row],[ci.hts_index]:[stat.tb]]),-1)</f>
        <v>-1</v>
      </c>
      <c r="AH132">
        <f>IF(data[[#This Row],[type]]="score",RANK(data[[#This Row],[score]],data[score])+COUNTIF($AG$3:AG132,AG132)-1,0)</f>
        <v>0</v>
      </c>
    </row>
    <row r="133" spans="27:34" x14ac:dyDescent="0.25">
      <c r="AA133" s="1"/>
      <c r="AB133" s="1"/>
      <c r="AG133">
        <f>IF(data[[#This Row],[type]]="score",SUMPRODUCT($J$1:$AF$1,data[[#This Row],[ci.hts_index]:[stat.tb]]),-1)</f>
        <v>-1</v>
      </c>
      <c r="AH133">
        <f>IF(data[[#This Row],[type]]="score",RANK(data[[#This Row],[score]],data[score])+COUNTIF($AG$3:AG133,AG133)-1,0)</f>
        <v>0</v>
      </c>
    </row>
    <row r="134" spans="27:34" x14ac:dyDescent="0.25">
      <c r="AA134" s="1"/>
      <c r="AB134" s="1"/>
      <c r="AG134">
        <f>IF(data[[#This Row],[type]]="score",SUMPRODUCT($J$1:$AF$1,data[[#This Row],[ci.hts_index]:[stat.tb]]),-1)</f>
        <v>-1</v>
      </c>
      <c r="AH134">
        <f>IF(data[[#This Row],[type]]="score",RANK(data[[#This Row],[score]],data[score])+COUNTIF($AG$3:AG134,AG134)-1,0)</f>
        <v>0</v>
      </c>
    </row>
    <row r="135" spans="27:34" x14ac:dyDescent="0.25">
      <c r="AA135" s="1"/>
      <c r="AB135" s="1"/>
      <c r="AG135">
        <f>IF(data[[#This Row],[type]]="score",SUMPRODUCT($J$1:$AF$1,data[[#This Row],[ci.hts_index]:[stat.tb]]),-1)</f>
        <v>-1</v>
      </c>
      <c r="AH135">
        <f>IF(data[[#This Row],[type]]="score",RANK(data[[#This Row],[score]],data[score])+COUNTIF($AG$3:AG135,AG135)-1,0)</f>
        <v>0</v>
      </c>
    </row>
    <row r="136" spans="27:34" x14ac:dyDescent="0.25">
      <c r="AA136" s="1"/>
      <c r="AB136" s="1"/>
      <c r="AG136">
        <f>IF(data[[#This Row],[type]]="score",SUMPRODUCT($J$1:$AF$1,data[[#This Row],[ci.hts_index]:[stat.tb]]),-1)</f>
        <v>-1</v>
      </c>
      <c r="AH136">
        <f>IF(data[[#This Row],[type]]="score",RANK(data[[#This Row],[score]],data[score])+COUNTIF($AG$3:AG136,AG136)-1,0)</f>
        <v>0</v>
      </c>
    </row>
    <row r="137" spans="27:34" x14ac:dyDescent="0.25">
      <c r="AA137" s="1"/>
      <c r="AB137" s="1"/>
      <c r="AG137">
        <f>IF(data[[#This Row],[type]]="score",SUMPRODUCT($J$1:$AF$1,data[[#This Row],[ci.hts_index]:[stat.tb]]),-1)</f>
        <v>-1</v>
      </c>
      <c r="AH137">
        <f>IF(data[[#This Row],[type]]="score",RANK(data[[#This Row],[score]],data[score])+COUNTIF($AG$3:AG137,AG137)-1,0)</f>
        <v>0</v>
      </c>
    </row>
    <row r="138" spans="27:34" x14ac:dyDescent="0.25">
      <c r="AA138" s="1"/>
      <c r="AB138" s="1"/>
      <c r="AG138">
        <f>IF(data[[#This Row],[type]]="score",SUMPRODUCT($J$1:$AF$1,data[[#This Row],[ci.hts_index]:[stat.tb]]),-1)</f>
        <v>-1</v>
      </c>
      <c r="AH138">
        <f>IF(data[[#This Row],[type]]="score",RANK(data[[#This Row],[score]],data[score])+COUNTIF($AG$3:AG138,AG138)-1,0)</f>
        <v>0</v>
      </c>
    </row>
    <row r="139" spans="27:34" x14ac:dyDescent="0.25">
      <c r="AA139" s="1"/>
      <c r="AB139" s="1"/>
      <c r="AG139">
        <f>IF(data[[#This Row],[type]]="score",SUMPRODUCT($J$1:$AF$1,data[[#This Row],[ci.hts_index]:[stat.tb]]),-1)</f>
        <v>-1</v>
      </c>
      <c r="AH139">
        <f>IF(data[[#This Row],[type]]="score",RANK(data[[#This Row],[score]],data[score])+COUNTIF($AG$3:AG139,AG139)-1,0)</f>
        <v>0</v>
      </c>
    </row>
    <row r="140" spans="27:34" x14ac:dyDescent="0.25">
      <c r="AA140" s="1"/>
      <c r="AB140" s="1"/>
      <c r="AG140">
        <f>IF(data[[#This Row],[type]]="score",SUMPRODUCT($J$1:$AF$1,data[[#This Row],[ci.hts_index]:[stat.tb]]),-1)</f>
        <v>-1</v>
      </c>
      <c r="AH140">
        <f>IF(data[[#This Row],[type]]="score",RANK(data[[#This Row],[score]],data[score])+COUNTIF($AG$3:AG140,AG140)-1,0)</f>
        <v>0</v>
      </c>
    </row>
    <row r="141" spans="27:34" x14ac:dyDescent="0.25">
      <c r="AA141" s="1"/>
      <c r="AB141" s="1"/>
      <c r="AG141">
        <f>IF(data[[#This Row],[type]]="score",SUMPRODUCT($J$1:$AF$1,data[[#This Row],[ci.hts_index]:[stat.tb]]),-1)</f>
        <v>-1</v>
      </c>
      <c r="AH141">
        <f>IF(data[[#This Row],[type]]="score",RANK(data[[#This Row],[score]],data[score])+COUNTIF($AG$3:AG141,AG141)-1,0)</f>
        <v>0</v>
      </c>
    </row>
    <row r="142" spans="27:34" x14ac:dyDescent="0.25">
      <c r="AA142" s="1"/>
      <c r="AB142" s="1"/>
      <c r="AG142">
        <f>IF(data[[#This Row],[type]]="score",SUMPRODUCT($J$1:$AF$1,data[[#This Row],[ci.hts_index]:[stat.tb]]),-1)</f>
        <v>-1</v>
      </c>
      <c r="AH142">
        <f>IF(data[[#This Row],[type]]="score",RANK(data[[#This Row],[score]],data[score])+COUNTIF($AG$3:AG142,AG142)-1,0)</f>
        <v>0</v>
      </c>
    </row>
    <row r="143" spans="27:34" x14ac:dyDescent="0.25">
      <c r="AA143" s="1"/>
      <c r="AB143" s="1"/>
      <c r="AG143">
        <f>IF(data[[#This Row],[type]]="score",SUMPRODUCT($J$1:$AF$1,data[[#This Row],[ci.hts_index]:[stat.tb]]),-1)</f>
        <v>-1</v>
      </c>
      <c r="AH143">
        <f>IF(data[[#This Row],[type]]="score",RANK(data[[#This Row],[score]],data[score])+COUNTIF($AG$3:AG143,AG143)-1,0)</f>
        <v>0</v>
      </c>
    </row>
    <row r="144" spans="27:34" x14ac:dyDescent="0.25">
      <c r="AA144" s="1"/>
      <c r="AB144" s="1"/>
      <c r="AG144">
        <f>IF(data[[#This Row],[type]]="score",SUMPRODUCT($J$1:$AF$1,data[[#This Row],[ci.hts_index]:[stat.tb]]),-1)</f>
        <v>-1</v>
      </c>
      <c r="AH144">
        <f>IF(data[[#This Row],[type]]="score",RANK(data[[#This Row],[score]],data[score])+COUNTIF($AG$3:AG144,AG144)-1,0)</f>
        <v>0</v>
      </c>
    </row>
    <row r="145" spans="27:34" x14ac:dyDescent="0.25">
      <c r="AA145" s="1"/>
      <c r="AB145" s="1"/>
      <c r="AG145">
        <f>IF(data[[#This Row],[type]]="score",SUMPRODUCT($J$1:$AF$1,data[[#This Row],[ci.hts_index]:[stat.tb]]),-1)</f>
        <v>-1</v>
      </c>
      <c r="AH145">
        <f>IF(data[[#This Row],[type]]="score",RANK(data[[#This Row],[score]],data[score])+COUNTIF($AG$3:AG145,AG145)-1,0)</f>
        <v>0</v>
      </c>
    </row>
    <row r="146" spans="27:34" x14ac:dyDescent="0.25">
      <c r="AA146" s="1"/>
      <c r="AB146" s="1"/>
      <c r="AG146">
        <f>IF(data[[#This Row],[type]]="score",SUMPRODUCT($J$1:$AF$1,data[[#This Row],[ci.hts_index]:[stat.tb]]),-1)</f>
        <v>-1</v>
      </c>
      <c r="AH146">
        <f>IF(data[[#This Row],[type]]="score",RANK(data[[#This Row],[score]],data[score])+COUNTIF($AG$3:AG146,AG146)-1,0)</f>
        <v>0</v>
      </c>
    </row>
    <row r="147" spans="27:34" x14ac:dyDescent="0.25">
      <c r="AA147" s="1"/>
      <c r="AB147" s="1"/>
      <c r="AG147">
        <f>IF(data[[#This Row],[type]]="score",SUMPRODUCT($J$1:$AF$1,data[[#This Row],[ci.hts_index]:[stat.tb]]),-1)</f>
        <v>-1</v>
      </c>
      <c r="AH147">
        <f>IF(data[[#This Row],[type]]="score",RANK(data[[#This Row],[score]],data[score])+COUNTIF($AG$3:AG147,AG147)-1,0)</f>
        <v>0</v>
      </c>
    </row>
    <row r="148" spans="27:34" x14ac:dyDescent="0.25">
      <c r="AA148" s="1"/>
      <c r="AB148" s="1"/>
      <c r="AG148">
        <f>IF(data[[#This Row],[type]]="score",SUMPRODUCT($J$1:$AF$1,data[[#This Row],[ci.hts_index]:[stat.tb]]),-1)</f>
        <v>-1</v>
      </c>
      <c r="AH148">
        <f>IF(data[[#This Row],[type]]="score",RANK(data[[#This Row],[score]],data[score])+COUNTIF($AG$3:AG148,AG148)-1,0)</f>
        <v>0</v>
      </c>
    </row>
    <row r="149" spans="27:34" x14ac:dyDescent="0.25">
      <c r="AA149" s="1"/>
      <c r="AB149" s="1"/>
      <c r="AG149">
        <f>IF(data[[#This Row],[type]]="score",SUMPRODUCT($J$1:$AF$1,data[[#This Row],[ci.hts_index]:[stat.tb]]),-1)</f>
        <v>-1</v>
      </c>
      <c r="AH149">
        <f>IF(data[[#This Row],[type]]="score",RANK(data[[#This Row],[score]],data[score])+COUNTIF($AG$3:AG149,AG149)-1,0)</f>
        <v>0</v>
      </c>
    </row>
    <row r="150" spans="27:34" x14ac:dyDescent="0.25">
      <c r="AA150" s="1"/>
      <c r="AB150" s="1"/>
      <c r="AG150">
        <f>IF(data[[#This Row],[type]]="score",SUMPRODUCT($J$1:$AF$1,data[[#This Row],[ci.hts_index]:[stat.tb]]),-1)</f>
        <v>-1</v>
      </c>
      <c r="AH150">
        <f>IF(data[[#This Row],[type]]="score",RANK(data[[#This Row],[score]],data[score])+COUNTIF($AG$3:AG150,AG150)-1,0)</f>
        <v>0</v>
      </c>
    </row>
    <row r="151" spans="27:34" x14ac:dyDescent="0.25">
      <c r="AA151" s="1"/>
      <c r="AB151" s="1"/>
      <c r="AG151">
        <f>IF(data[[#This Row],[type]]="score",SUMPRODUCT($J$1:$AF$1,data[[#This Row],[ci.hts_index]:[stat.tb]]),-1)</f>
        <v>-1</v>
      </c>
      <c r="AH151">
        <f>IF(data[[#This Row],[type]]="score",RANK(data[[#This Row],[score]],data[score])+COUNTIF($AG$3:AG151,AG151)-1,0)</f>
        <v>0</v>
      </c>
    </row>
    <row r="152" spans="27:34" x14ac:dyDescent="0.25">
      <c r="AA152" s="1"/>
      <c r="AB152" s="1"/>
      <c r="AG152">
        <f>IF(data[[#This Row],[type]]="score",SUMPRODUCT($J$1:$AF$1,data[[#This Row],[ci.hts_index]:[stat.tb]]),-1)</f>
        <v>-1</v>
      </c>
      <c r="AH152">
        <f>IF(data[[#This Row],[type]]="score",RANK(data[[#This Row],[score]],data[score])+COUNTIF($AG$3:AG152,AG152)-1,0)</f>
        <v>0</v>
      </c>
    </row>
    <row r="153" spans="27:34" x14ac:dyDescent="0.25">
      <c r="AA153" s="1"/>
      <c r="AB153" s="1"/>
      <c r="AG153">
        <f>IF(data[[#This Row],[type]]="score",SUMPRODUCT($J$1:$AF$1,data[[#This Row],[ci.hts_index]:[stat.tb]]),-1)</f>
        <v>-1</v>
      </c>
      <c r="AH153">
        <f>IF(data[[#This Row],[type]]="score",RANK(data[[#This Row],[score]],data[score])+COUNTIF($AG$3:AG153,AG153)-1,0)</f>
        <v>0</v>
      </c>
    </row>
    <row r="154" spans="27:34" x14ac:dyDescent="0.25">
      <c r="AA154" s="1"/>
      <c r="AB154" s="1"/>
      <c r="AG154">
        <f>IF(data[[#This Row],[type]]="score",SUMPRODUCT($J$1:$AF$1,data[[#This Row],[ci.hts_index]:[stat.tb]]),-1)</f>
        <v>-1</v>
      </c>
      <c r="AH154">
        <f>IF(data[[#This Row],[type]]="score",RANK(data[[#This Row],[score]],data[score])+COUNTIF($AG$3:AG154,AG154)-1,0)</f>
        <v>0</v>
      </c>
    </row>
    <row r="155" spans="27:34" x14ac:dyDescent="0.25">
      <c r="AA155" s="1"/>
      <c r="AB155" s="1"/>
      <c r="AG155">
        <f>IF(data[[#This Row],[type]]="score",SUMPRODUCT($J$1:$AF$1,data[[#This Row],[ci.hts_index]:[stat.tb]]),-1)</f>
        <v>-1</v>
      </c>
      <c r="AH155">
        <f>IF(data[[#This Row],[type]]="score",RANK(data[[#This Row],[score]],data[score])+COUNTIF($AG$3:AG155,AG155)-1,0)</f>
        <v>0</v>
      </c>
    </row>
    <row r="156" spans="27:34" x14ac:dyDescent="0.25">
      <c r="AA156" s="1"/>
      <c r="AB156" s="1"/>
      <c r="AG156">
        <f>IF(data[[#This Row],[type]]="score",SUMPRODUCT($J$1:$AF$1,data[[#This Row],[ci.hts_index]:[stat.tb]]),-1)</f>
        <v>-1</v>
      </c>
      <c r="AH156">
        <f>IF(data[[#This Row],[type]]="score",RANK(data[[#This Row],[score]],data[score])+COUNTIF($AG$3:AG156,AG156)-1,0)</f>
        <v>0</v>
      </c>
    </row>
    <row r="157" spans="27:34" x14ac:dyDescent="0.25">
      <c r="AA157" s="1"/>
      <c r="AB157" s="1"/>
      <c r="AG157">
        <f>IF(data[[#This Row],[type]]="score",SUMPRODUCT($J$1:$AF$1,data[[#This Row],[ci.hts_index]:[stat.tb]]),-1)</f>
        <v>-1</v>
      </c>
      <c r="AH157">
        <f>IF(data[[#This Row],[type]]="score",RANK(data[[#This Row],[score]],data[score])+COUNTIF($AG$3:AG157,AG157)-1,0)</f>
        <v>0</v>
      </c>
    </row>
    <row r="158" spans="27:34" x14ac:dyDescent="0.25">
      <c r="AA158" s="1"/>
      <c r="AB158" s="1"/>
      <c r="AG158">
        <f>IF(data[[#This Row],[type]]="score",SUMPRODUCT($J$1:$AF$1,data[[#This Row],[ci.hts_index]:[stat.tb]]),-1)</f>
        <v>-1</v>
      </c>
      <c r="AH158">
        <f>IF(data[[#This Row],[type]]="score",RANK(data[[#This Row],[score]],data[score])+COUNTIF($AG$3:AG158,AG158)-1,0)</f>
        <v>0</v>
      </c>
    </row>
    <row r="159" spans="27:34" x14ac:dyDescent="0.25">
      <c r="AA159" s="1"/>
      <c r="AB159" s="1"/>
      <c r="AG159">
        <f>IF(data[[#This Row],[type]]="score",SUMPRODUCT($J$1:$AF$1,data[[#This Row],[ci.hts_index]:[stat.tb]]),-1)</f>
        <v>-1</v>
      </c>
      <c r="AH159">
        <f>IF(data[[#This Row],[type]]="score",RANK(data[[#This Row],[score]],data[score])+COUNTIF($AG$3:AG159,AG159)-1,0)</f>
        <v>0</v>
      </c>
    </row>
    <row r="160" spans="27:34" x14ac:dyDescent="0.25">
      <c r="AA160" s="1"/>
      <c r="AB160" s="1"/>
      <c r="AG160">
        <f>IF(data[[#This Row],[type]]="score",SUMPRODUCT($J$1:$AF$1,data[[#This Row],[ci.hts_index]:[stat.tb]]),-1)</f>
        <v>-1</v>
      </c>
      <c r="AH160">
        <f>IF(data[[#This Row],[type]]="score",RANK(data[[#This Row],[score]],data[score])+COUNTIF($AG$3:AG160,AG160)-1,0)</f>
        <v>0</v>
      </c>
    </row>
    <row r="161" spans="27:34" x14ac:dyDescent="0.25">
      <c r="AA161" s="1"/>
      <c r="AB161" s="1"/>
      <c r="AG161">
        <f>IF(data[[#This Row],[type]]="score",SUMPRODUCT($J$1:$AF$1,data[[#This Row],[ci.hts_index]:[stat.tb]]),-1)</f>
        <v>-1</v>
      </c>
      <c r="AH161">
        <f>IF(data[[#This Row],[type]]="score",RANK(data[[#This Row],[score]],data[score])+COUNTIF($AG$3:AG161,AG161)-1,0)</f>
        <v>0</v>
      </c>
    </row>
    <row r="162" spans="27:34" x14ac:dyDescent="0.25">
      <c r="AA162" s="1"/>
      <c r="AB162" s="1"/>
      <c r="AG162">
        <f>IF(data[[#This Row],[type]]="score",SUMPRODUCT($J$1:$AF$1,data[[#This Row],[ci.hts_index]:[stat.tb]]),-1)</f>
        <v>-1</v>
      </c>
      <c r="AH162">
        <f>IF(data[[#This Row],[type]]="score",RANK(data[[#This Row],[score]],data[score])+COUNTIF($AG$3:AG162,AG162)-1,0)</f>
        <v>0</v>
      </c>
    </row>
    <row r="163" spans="27:34" x14ac:dyDescent="0.25">
      <c r="AA163" s="1"/>
      <c r="AB163" s="1"/>
      <c r="AG163">
        <f>IF(data[[#This Row],[type]]="score",SUMPRODUCT($J$1:$AF$1,data[[#This Row],[ci.hts_index]:[stat.tb]]),-1)</f>
        <v>-1</v>
      </c>
      <c r="AH163">
        <f>IF(data[[#This Row],[type]]="score",RANK(data[[#This Row],[score]],data[score])+COUNTIF($AG$3:AG163,AG163)-1,0)</f>
        <v>0</v>
      </c>
    </row>
    <row r="164" spans="27:34" x14ac:dyDescent="0.25">
      <c r="AA164" s="1"/>
      <c r="AB164" s="1"/>
      <c r="AG164">
        <f>IF(data[[#This Row],[type]]="score",SUMPRODUCT($J$1:$AF$1,data[[#This Row],[ci.hts_index]:[stat.tb]]),-1)</f>
        <v>-1</v>
      </c>
      <c r="AH164">
        <f>IF(data[[#This Row],[type]]="score",RANK(data[[#This Row],[score]],data[score])+COUNTIF($AG$3:AG164,AG164)-1,0)</f>
        <v>0</v>
      </c>
    </row>
    <row r="165" spans="27:34" x14ac:dyDescent="0.25">
      <c r="AA165" s="1"/>
      <c r="AB165" s="1"/>
      <c r="AG165">
        <f>IF(data[[#This Row],[type]]="score",SUMPRODUCT($J$1:$AF$1,data[[#This Row],[ci.hts_index]:[stat.tb]]),-1)</f>
        <v>-1</v>
      </c>
      <c r="AH165">
        <f>IF(data[[#This Row],[type]]="score",RANK(data[[#This Row],[score]],data[score])+COUNTIF($AG$3:AG165,AG165)-1,0)</f>
        <v>0</v>
      </c>
    </row>
    <row r="166" spans="27:34" x14ac:dyDescent="0.25">
      <c r="AA166" s="1"/>
      <c r="AB166" s="1"/>
      <c r="AG166">
        <f>IF(data[[#This Row],[type]]="score",SUMPRODUCT($J$1:$AF$1,data[[#This Row],[ci.hts_index]:[stat.tb]]),-1)</f>
        <v>-1</v>
      </c>
      <c r="AH166">
        <f>IF(data[[#This Row],[type]]="score",RANK(data[[#This Row],[score]],data[score])+COUNTIF($AG$3:AG166,AG166)-1,0)</f>
        <v>0</v>
      </c>
    </row>
    <row r="167" spans="27:34" x14ac:dyDescent="0.25">
      <c r="AA167" s="1"/>
      <c r="AB167" s="1"/>
      <c r="AG167">
        <f>IF(data[[#This Row],[type]]="score",SUMPRODUCT($J$1:$AF$1,data[[#This Row],[ci.hts_index]:[stat.tb]]),-1)</f>
        <v>-1</v>
      </c>
      <c r="AH167">
        <f>IF(data[[#This Row],[type]]="score",RANK(data[[#This Row],[score]],data[score])+COUNTIF($AG$3:AG167,AG167)-1,0)</f>
        <v>0</v>
      </c>
    </row>
    <row r="168" spans="27:34" x14ac:dyDescent="0.25">
      <c r="AA168" s="1"/>
      <c r="AB168" s="1"/>
      <c r="AG168">
        <f>IF(data[[#This Row],[type]]="score",SUMPRODUCT($J$1:$AF$1,data[[#This Row],[ci.hts_index]:[stat.tb]]),-1)</f>
        <v>-1</v>
      </c>
      <c r="AH168">
        <f>IF(data[[#This Row],[type]]="score",RANK(data[[#This Row],[score]],data[score])+COUNTIF($AG$3:AG168,AG168)-1,0)</f>
        <v>0</v>
      </c>
    </row>
    <row r="169" spans="27:34" x14ac:dyDescent="0.25">
      <c r="AA169" s="1"/>
      <c r="AB169" s="1"/>
      <c r="AG169">
        <f>IF(data[[#This Row],[type]]="score",SUMPRODUCT($J$1:$AF$1,data[[#This Row],[ci.hts_index]:[stat.tb]]),-1)</f>
        <v>-1</v>
      </c>
      <c r="AH169">
        <f>IF(data[[#This Row],[type]]="score",RANK(data[[#This Row],[score]],data[score])+COUNTIF($AG$3:AG169,AG169)-1,0)</f>
        <v>0</v>
      </c>
    </row>
    <row r="170" spans="27:34" x14ac:dyDescent="0.25">
      <c r="AA170" s="1"/>
      <c r="AB170" s="1"/>
      <c r="AG170">
        <f>IF(data[[#This Row],[type]]="score",SUMPRODUCT($J$1:$AF$1,data[[#This Row],[ci.hts_index]:[stat.tb]]),-1)</f>
        <v>-1</v>
      </c>
      <c r="AH170">
        <f>IF(data[[#This Row],[type]]="score",RANK(data[[#This Row],[score]],data[score])+COUNTIF($AG$3:AG170,AG170)-1,0)</f>
        <v>0</v>
      </c>
    </row>
    <row r="171" spans="27:34" x14ac:dyDescent="0.25">
      <c r="AA171" s="1"/>
      <c r="AB171" s="1"/>
      <c r="AG171">
        <f>IF(data[[#This Row],[type]]="score",SUMPRODUCT($J$1:$AF$1,data[[#This Row],[ci.hts_index]:[stat.tb]]),-1)</f>
        <v>-1</v>
      </c>
      <c r="AH171">
        <f>IF(data[[#This Row],[type]]="score",RANK(data[[#This Row],[score]],data[score])+COUNTIF($AG$3:AG171,AG171)-1,0)</f>
        <v>0</v>
      </c>
    </row>
    <row r="172" spans="27:34" x14ac:dyDescent="0.25">
      <c r="AA172" s="1"/>
      <c r="AB172" s="1"/>
      <c r="AG172">
        <f>IF(data[[#This Row],[type]]="score",SUMPRODUCT($J$1:$AF$1,data[[#This Row],[ci.hts_index]:[stat.tb]]),-1)</f>
        <v>-1</v>
      </c>
      <c r="AH172">
        <f>IF(data[[#This Row],[type]]="score",RANK(data[[#This Row],[score]],data[score])+COUNTIF($AG$3:AG172,AG172)-1,0)</f>
        <v>0</v>
      </c>
    </row>
    <row r="173" spans="27:34" x14ac:dyDescent="0.25">
      <c r="AA173" s="1"/>
      <c r="AB173" s="1"/>
      <c r="AG173">
        <f>IF(data[[#This Row],[type]]="score",SUMPRODUCT($J$1:$AF$1,data[[#This Row],[ci.hts_index]:[stat.tb]]),-1)</f>
        <v>-1</v>
      </c>
      <c r="AH173">
        <f>IF(data[[#This Row],[type]]="score",RANK(data[[#This Row],[score]],data[score])+COUNTIF($AG$3:AG173,AG173)-1,0)</f>
        <v>0</v>
      </c>
    </row>
    <row r="174" spans="27:34" x14ac:dyDescent="0.25">
      <c r="AA174" s="1"/>
      <c r="AB174" s="1"/>
      <c r="AG174">
        <f>IF(data[[#This Row],[type]]="score",SUMPRODUCT($J$1:$AF$1,data[[#This Row],[ci.hts_index]:[stat.tb]]),-1)</f>
        <v>-1</v>
      </c>
      <c r="AH174">
        <f>IF(data[[#This Row],[type]]="score",RANK(data[[#This Row],[score]],data[score])+COUNTIF($AG$3:AG174,AG174)-1,0)</f>
        <v>0</v>
      </c>
    </row>
    <row r="175" spans="27:34" x14ac:dyDescent="0.25">
      <c r="AA175" s="1"/>
      <c r="AB175" s="1"/>
      <c r="AG175">
        <f>IF(data[[#This Row],[type]]="score",SUMPRODUCT($J$1:$AF$1,data[[#This Row],[ci.hts_index]:[stat.tb]]),-1)</f>
        <v>-1</v>
      </c>
      <c r="AH175">
        <f>IF(data[[#This Row],[type]]="score",RANK(data[[#This Row],[score]],data[score])+COUNTIF($AG$3:AG175,AG175)-1,0)</f>
        <v>0</v>
      </c>
    </row>
    <row r="176" spans="27:34" x14ac:dyDescent="0.25">
      <c r="AA176" s="1"/>
      <c r="AB176" s="1"/>
      <c r="AG176">
        <f>IF(data[[#This Row],[type]]="score",SUMPRODUCT($J$1:$AF$1,data[[#This Row],[ci.hts_index]:[stat.tb]]),-1)</f>
        <v>-1</v>
      </c>
      <c r="AH176">
        <f>IF(data[[#This Row],[type]]="score",RANK(data[[#This Row],[score]],data[score])+COUNTIF($AG$3:AG176,AG176)-1,0)</f>
        <v>0</v>
      </c>
    </row>
    <row r="177" spans="27:34" x14ac:dyDescent="0.25">
      <c r="AA177" s="1"/>
      <c r="AB177" s="1"/>
      <c r="AG177">
        <f>IF(data[[#This Row],[type]]="score",SUMPRODUCT($J$1:$AF$1,data[[#This Row],[ci.hts_index]:[stat.tb]]),-1)</f>
        <v>-1</v>
      </c>
      <c r="AH177">
        <f>IF(data[[#This Row],[type]]="score",RANK(data[[#This Row],[score]],data[score])+COUNTIF($AG$3:AG177,AG177)-1,0)</f>
        <v>0</v>
      </c>
    </row>
    <row r="178" spans="27:34" x14ac:dyDescent="0.25">
      <c r="AA178" s="1"/>
      <c r="AB178" s="1"/>
      <c r="AG178">
        <f>IF(data[[#This Row],[type]]="score",SUMPRODUCT($J$1:$AF$1,data[[#This Row],[ci.hts_index]:[stat.tb]]),-1)</f>
        <v>-1</v>
      </c>
      <c r="AH178">
        <f>IF(data[[#This Row],[type]]="score",RANK(data[[#This Row],[score]],data[score])+COUNTIF($AG$3:AG178,AG178)-1,0)</f>
        <v>0</v>
      </c>
    </row>
    <row r="179" spans="27:34" x14ac:dyDescent="0.25">
      <c r="AA179" s="1"/>
      <c r="AB179" s="1"/>
      <c r="AG179">
        <f>IF(data[[#This Row],[type]]="score",SUMPRODUCT($J$1:$AF$1,data[[#This Row],[ci.hts_index]:[stat.tb]]),-1)</f>
        <v>-1</v>
      </c>
      <c r="AH179">
        <f>IF(data[[#This Row],[type]]="score",RANK(data[[#This Row],[score]],data[score])+COUNTIF($AG$3:AG179,AG179)-1,0)</f>
        <v>0</v>
      </c>
    </row>
    <row r="180" spans="27:34" x14ac:dyDescent="0.25">
      <c r="AA180" s="1"/>
      <c r="AB180" s="1"/>
      <c r="AG180">
        <f>IF(data[[#This Row],[type]]="score",SUMPRODUCT($J$1:$AF$1,data[[#This Row],[ci.hts_index]:[stat.tb]]),-1)</f>
        <v>-1</v>
      </c>
      <c r="AH180">
        <f>IF(data[[#This Row],[type]]="score",RANK(data[[#This Row],[score]],data[score])+COUNTIF($AG$3:AG180,AG180)-1,0)</f>
        <v>0</v>
      </c>
    </row>
    <row r="181" spans="27:34" x14ac:dyDescent="0.25">
      <c r="AA181" s="1"/>
      <c r="AB181" s="1"/>
      <c r="AG181">
        <f>IF(data[[#This Row],[type]]="score",SUMPRODUCT($J$1:$AF$1,data[[#This Row],[ci.hts_index]:[stat.tb]]),-1)</f>
        <v>-1</v>
      </c>
      <c r="AH181">
        <f>IF(data[[#This Row],[type]]="score",RANK(data[[#This Row],[score]],data[score])+COUNTIF($AG$3:AG181,AG181)-1,0)</f>
        <v>0</v>
      </c>
    </row>
    <row r="182" spans="27:34" x14ac:dyDescent="0.25">
      <c r="AA182" s="1"/>
      <c r="AB182" s="1"/>
      <c r="AG182">
        <f>IF(data[[#This Row],[type]]="score",SUMPRODUCT($J$1:$AF$1,data[[#This Row],[ci.hts_index]:[stat.tb]]),-1)</f>
        <v>-1</v>
      </c>
      <c r="AH182">
        <f>IF(data[[#This Row],[type]]="score",RANK(data[[#This Row],[score]],data[score])+COUNTIF($AG$3:AG182,AG182)-1,0)</f>
        <v>0</v>
      </c>
    </row>
    <row r="183" spans="27:34" x14ac:dyDescent="0.25">
      <c r="AA183" s="1"/>
      <c r="AB183" s="1"/>
      <c r="AG183">
        <f>IF(data[[#This Row],[type]]="score",SUMPRODUCT($J$1:$AF$1,data[[#This Row],[ci.hts_index]:[stat.tb]]),-1)</f>
        <v>-1</v>
      </c>
      <c r="AH183">
        <f>IF(data[[#This Row],[type]]="score",RANK(data[[#This Row],[score]],data[score])+COUNTIF($AG$3:AG183,AG183)-1,0)</f>
        <v>0</v>
      </c>
    </row>
    <row r="184" spans="27:34" x14ac:dyDescent="0.25">
      <c r="AA184" s="1"/>
      <c r="AB184" s="1"/>
      <c r="AG184">
        <f>IF(data[[#This Row],[type]]="score",SUMPRODUCT($J$1:$AF$1,data[[#This Row],[ci.hts_index]:[stat.tb]]),-1)</f>
        <v>-1</v>
      </c>
      <c r="AH184">
        <f>IF(data[[#This Row],[type]]="score",RANK(data[[#This Row],[score]],data[score])+COUNTIF($AG$3:AG184,AG184)-1,0)</f>
        <v>0</v>
      </c>
    </row>
    <row r="185" spans="27:34" x14ac:dyDescent="0.25">
      <c r="AA185" s="1"/>
      <c r="AB185" s="1"/>
      <c r="AG185">
        <f>IF(data[[#This Row],[type]]="score",SUMPRODUCT($J$1:$AF$1,data[[#This Row],[ci.hts_index]:[stat.tb]]),-1)</f>
        <v>-1</v>
      </c>
      <c r="AH185">
        <f>IF(data[[#This Row],[type]]="score",RANK(data[[#This Row],[score]],data[score])+COUNTIF($AG$3:AG185,AG185)-1,0)</f>
        <v>0</v>
      </c>
    </row>
    <row r="186" spans="27:34" x14ac:dyDescent="0.25">
      <c r="AA186" s="1"/>
      <c r="AB186" s="1"/>
      <c r="AG186">
        <f>IF(data[[#This Row],[type]]="score",SUMPRODUCT($J$1:$AF$1,data[[#This Row],[ci.hts_index]:[stat.tb]]),-1)</f>
        <v>-1</v>
      </c>
      <c r="AH186">
        <f>IF(data[[#This Row],[type]]="score",RANK(data[[#This Row],[score]],data[score])+COUNTIF($AG$3:AG186,AG186)-1,0)</f>
        <v>0</v>
      </c>
    </row>
    <row r="187" spans="27:34" x14ac:dyDescent="0.25">
      <c r="AA187" s="1"/>
      <c r="AB187" s="1"/>
      <c r="AG187">
        <f>IF(data[[#This Row],[type]]="score",SUMPRODUCT($J$1:$AF$1,data[[#This Row],[ci.hts_index]:[stat.tb]]),-1)</f>
        <v>-1</v>
      </c>
      <c r="AH187">
        <f>IF(data[[#This Row],[type]]="score",RANK(data[[#This Row],[score]],data[score])+COUNTIF($AG$3:AG187,AG187)-1,0)</f>
        <v>0</v>
      </c>
    </row>
    <row r="188" spans="27:34" x14ac:dyDescent="0.25">
      <c r="AA188" s="1"/>
      <c r="AB188" s="1"/>
      <c r="AG188">
        <f>IF(data[[#This Row],[type]]="score",SUMPRODUCT($J$1:$AF$1,data[[#This Row],[ci.hts_index]:[stat.tb]]),-1)</f>
        <v>-1</v>
      </c>
      <c r="AH188">
        <f>IF(data[[#This Row],[type]]="score",RANK(data[[#This Row],[score]],data[score])+COUNTIF($AG$3:AG188,AG188)-1,0)</f>
        <v>0</v>
      </c>
    </row>
    <row r="189" spans="27:34" x14ac:dyDescent="0.25">
      <c r="AA189" s="1"/>
      <c r="AB189" s="1"/>
      <c r="AG189">
        <f>IF(data[[#This Row],[type]]="score",SUMPRODUCT($J$1:$AF$1,data[[#This Row],[ci.hts_index]:[stat.tb]]),-1)</f>
        <v>-1</v>
      </c>
      <c r="AH189">
        <f>IF(data[[#This Row],[type]]="score",RANK(data[[#This Row],[score]],data[score])+COUNTIF($AG$3:AG189,AG189)-1,0)</f>
        <v>0</v>
      </c>
    </row>
    <row r="190" spans="27:34" x14ac:dyDescent="0.25">
      <c r="AA190" s="1"/>
      <c r="AB190" s="1"/>
      <c r="AG190">
        <f>IF(data[[#This Row],[type]]="score",SUMPRODUCT($J$1:$AF$1,data[[#This Row],[ci.hts_index]:[stat.tb]]),-1)</f>
        <v>-1</v>
      </c>
      <c r="AH190">
        <f>IF(data[[#This Row],[type]]="score",RANK(data[[#This Row],[score]],data[score])+COUNTIF($AG$3:AG190,AG190)-1,0)</f>
        <v>0</v>
      </c>
    </row>
    <row r="191" spans="27:34" x14ac:dyDescent="0.25">
      <c r="AA191" s="1"/>
      <c r="AB191" s="1"/>
      <c r="AG191">
        <f>IF(data[[#This Row],[type]]="score",SUMPRODUCT($J$1:$AF$1,data[[#This Row],[ci.hts_index]:[stat.tb]]),-1)</f>
        <v>-1</v>
      </c>
      <c r="AH191">
        <f>IF(data[[#This Row],[type]]="score",RANK(data[[#This Row],[score]],data[score])+COUNTIF($AG$3:AG191,AG191)-1,0)</f>
        <v>0</v>
      </c>
    </row>
    <row r="192" spans="27:34" x14ac:dyDescent="0.25">
      <c r="AA192" s="1"/>
      <c r="AB192" s="1"/>
      <c r="AG192">
        <f>IF(data[[#This Row],[type]]="score",SUMPRODUCT($J$1:$AF$1,data[[#This Row],[ci.hts_index]:[stat.tb]]),-1)</f>
        <v>-1</v>
      </c>
      <c r="AH192">
        <f>IF(data[[#This Row],[type]]="score",RANK(data[[#This Row],[score]],data[score])+COUNTIF($AG$3:AG192,AG192)-1,0)</f>
        <v>0</v>
      </c>
    </row>
    <row r="193" spans="27:34" x14ac:dyDescent="0.25">
      <c r="AA193" s="1"/>
      <c r="AB193" s="1"/>
      <c r="AG193">
        <f>IF(data[[#This Row],[type]]="score",SUMPRODUCT($J$1:$AF$1,data[[#This Row],[ci.hts_index]:[stat.tb]]),-1)</f>
        <v>-1</v>
      </c>
      <c r="AH193">
        <f>IF(data[[#This Row],[type]]="score",RANK(data[[#This Row],[score]],data[score])+COUNTIF($AG$3:AG193,AG193)-1,0)</f>
        <v>0</v>
      </c>
    </row>
    <row r="194" spans="27:34" x14ac:dyDescent="0.25">
      <c r="AA194" s="1"/>
      <c r="AB194" s="1"/>
      <c r="AG194">
        <f>IF(data[[#This Row],[type]]="score",SUMPRODUCT($J$1:$AF$1,data[[#This Row],[ci.hts_index]:[stat.tb]]),-1)</f>
        <v>-1</v>
      </c>
      <c r="AH194">
        <f>IF(data[[#This Row],[type]]="score",RANK(data[[#This Row],[score]],data[score])+COUNTIF($AG$3:AG194,AG194)-1,0)</f>
        <v>0</v>
      </c>
    </row>
    <row r="195" spans="27:34" x14ac:dyDescent="0.25">
      <c r="AA195" s="1"/>
      <c r="AB195" s="1"/>
      <c r="AG195">
        <f>IF(data[[#This Row],[type]]="score",SUMPRODUCT($J$1:$AF$1,data[[#This Row],[ci.hts_index]:[stat.tb]]),-1)</f>
        <v>-1</v>
      </c>
      <c r="AH195">
        <f>IF(data[[#This Row],[type]]="score",RANK(data[[#This Row],[score]],data[score])+COUNTIF($AG$3:AG195,AG195)-1,0)</f>
        <v>0</v>
      </c>
    </row>
    <row r="196" spans="27:34" x14ac:dyDescent="0.25">
      <c r="AA196" s="1"/>
      <c r="AB196" s="1"/>
      <c r="AG196">
        <f>IF(data[[#This Row],[type]]="score",SUMPRODUCT($J$1:$AF$1,data[[#This Row],[ci.hts_index]:[stat.tb]]),-1)</f>
        <v>-1</v>
      </c>
      <c r="AH196">
        <f>IF(data[[#This Row],[type]]="score",RANK(data[[#This Row],[score]],data[score])+COUNTIF($AG$3:AG196,AG196)-1,0)</f>
        <v>0</v>
      </c>
    </row>
    <row r="197" spans="27:34" x14ac:dyDescent="0.25">
      <c r="AA197" s="1"/>
      <c r="AB197" s="1"/>
      <c r="AG197">
        <f>IF(data[[#This Row],[type]]="score",SUMPRODUCT($J$1:$AF$1,data[[#This Row],[ci.hts_index]:[stat.tb]]),-1)</f>
        <v>-1</v>
      </c>
      <c r="AH197">
        <f>IF(data[[#This Row],[type]]="score",RANK(data[[#This Row],[score]],data[score])+COUNTIF($AG$3:AG197,AG197)-1,0)</f>
        <v>0</v>
      </c>
    </row>
    <row r="198" spans="27:34" x14ac:dyDescent="0.25">
      <c r="AA198" s="1"/>
      <c r="AB198" s="1"/>
      <c r="AG198">
        <f>IF(data[[#This Row],[type]]="score",SUMPRODUCT($J$1:$AF$1,data[[#This Row],[ci.hts_index]:[stat.tb]]),-1)</f>
        <v>-1</v>
      </c>
      <c r="AH198">
        <f>IF(data[[#This Row],[type]]="score",RANK(data[[#This Row],[score]],data[score])+COUNTIF($AG$3:AG198,AG198)-1,0)</f>
        <v>0</v>
      </c>
    </row>
    <row r="199" spans="27:34" x14ac:dyDescent="0.25">
      <c r="AA199" s="1"/>
      <c r="AB199" s="1"/>
      <c r="AG199">
        <f>IF(data[[#This Row],[type]]="score",SUMPRODUCT($J$1:$AF$1,data[[#This Row],[ci.hts_index]:[stat.tb]]),-1)</f>
        <v>-1</v>
      </c>
      <c r="AH199">
        <f>IF(data[[#This Row],[type]]="score",RANK(data[[#This Row],[score]],data[score])+COUNTIF($AG$3:AG199,AG199)-1,0)</f>
        <v>0</v>
      </c>
    </row>
    <row r="200" spans="27:34" x14ac:dyDescent="0.25">
      <c r="AA200" s="1"/>
      <c r="AB200" s="1"/>
      <c r="AG200">
        <f>IF(data[[#This Row],[type]]="score",SUMPRODUCT($J$1:$AF$1,data[[#This Row],[ci.hts_index]:[stat.tb]]),-1)</f>
        <v>-1</v>
      </c>
      <c r="AH200">
        <f>IF(data[[#This Row],[type]]="score",RANK(data[[#This Row],[score]],data[score])+COUNTIF($AG$3:AG200,AG200)-1,0)</f>
        <v>0</v>
      </c>
    </row>
    <row r="201" spans="27:34" x14ac:dyDescent="0.25">
      <c r="AA201" s="1"/>
      <c r="AB201" s="1"/>
      <c r="AG201">
        <f>IF(data[[#This Row],[type]]="score",SUMPRODUCT($J$1:$AF$1,data[[#This Row],[ci.hts_index]:[stat.tb]]),-1)</f>
        <v>-1</v>
      </c>
      <c r="AH201">
        <f>IF(data[[#This Row],[type]]="score",RANK(data[[#This Row],[score]],data[score])+COUNTIF($AG$3:AG201,AG201)-1,0)</f>
        <v>0</v>
      </c>
    </row>
    <row r="202" spans="27:34" x14ac:dyDescent="0.25">
      <c r="AA202" s="1"/>
      <c r="AB202" s="1"/>
      <c r="AG202">
        <f>IF(data[[#This Row],[type]]="score",SUMPRODUCT($J$1:$AF$1,data[[#This Row],[ci.hts_index]:[stat.tb]]),-1)</f>
        <v>-1</v>
      </c>
      <c r="AH202">
        <f>IF(data[[#This Row],[type]]="score",RANK(data[[#This Row],[score]],data[score])+COUNTIF($AG$3:AG202,AG202)-1,0)</f>
        <v>0</v>
      </c>
    </row>
    <row r="203" spans="27:34" x14ac:dyDescent="0.25">
      <c r="AA203" s="1"/>
      <c r="AB203" s="1"/>
      <c r="AG203">
        <f>IF(data[[#This Row],[type]]="score",SUMPRODUCT($J$1:$AF$1,data[[#This Row],[ci.hts_index]:[stat.tb]]),-1)</f>
        <v>-1</v>
      </c>
      <c r="AH203">
        <f>IF(data[[#This Row],[type]]="score",RANK(data[[#This Row],[score]],data[score])+COUNTIF($AG$3:AG203,AG203)-1,0)</f>
        <v>0</v>
      </c>
    </row>
    <row r="204" spans="27:34" x14ac:dyDescent="0.25">
      <c r="AA204" s="1"/>
      <c r="AB204" s="1"/>
      <c r="AG204">
        <f>IF(data[[#This Row],[type]]="score",SUMPRODUCT($J$1:$AF$1,data[[#This Row],[ci.hts_index]:[stat.tb]]),-1)</f>
        <v>-1</v>
      </c>
      <c r="AH204">
        <f>IF(data[[#This Row],[type]]="score",RANK(data[[#This Row],[score]],data[score])+COUNTIF($AG$3:AG204,AG204)-1,0)</f>
        <v>0</v>
      </c>
    </row>
    <row r="205" spans="27:34" x14ac:dyDescent="0.25">
      <c r="AA205" s="1"/>
      <c r="AB205" s="1"/>
      <c r="AG205">
        <f>IF(data[[#This Row],[type]]="score",SUMPRODUCT($J$1:$AF$1,data[[#This Row],[ci.hts_index]:[stat.tb]]),-1)</f>
        <v>-1</v>
      </c>
      <c r="AH205">
        <f>IF(data[[#This Row],[type]]="score",RANK(data[[#This Row],[score]],data[score])+COUNTIF($AG$3:AG205,AG205)-1,0)</f>
        <v>0</v>
      </c>
    </row>
    <row r="206" spans="27:34" x14ac:dyDescent="0.25">
      <c r="AA206" s="1"/>
      <c r="AB206" s="1"/>
      <c r="AG206">
        <f>IF(data[[#This Row],[type]]="score",SUMPRODUCT($J$1:$AF$1,data[[#This Row],[ci.hts_index]:[stat.tb]]),-1)</f>
        <v>-1</v>
      </c>
      <c r="AH206">
        <f>IF(data[[#This Row],[type]]="score",RANK(data[[#This Row],[score]],data[score])+COUNTIF($AG$3:AG206,AG206)-1,0)</f>
        <v>0</v>
      </c>
    </row>
    <row r="207" spans="27:34" x14ac:dyDescent="0.25">
      <c r="AA207" s="1"/>
      <c r="AB207" s="1"/>
      <c r="AG207">
        <f>IF(data[[#This Row],[type]]="score",SUMPRODUCT($J$1:$AF$1,data[[#This Row],[ci.hts_index]:[stat.tb]]),-1)</f>
        <v>-1</v>
      </c>
      <c r="AH207">
        <f>IF(data[[#This Row],[type]]="score",RANK(data[[#This Row],[score]],data[score])+COUNTIF($AG$3:AG207,AG207)-1,0)</f>
        <v>0</v>
      </c>
    </row>
    <row r="208" spans="27:34" x14ac:dyDescent="0.25">
      <c r="AA208" s="1"/>
      <c r="AB208" s="1"/>
      <c r="AG208">
        <f>IF(data[[#This Row],[type]]="score",SUMPRODUCT($J$1:$AF$1,data[[#This Row],[ci.hts_index]:[stat.tb]]),-1)</f>
        <v>-1</v>
      </c>
      <c r="AH208">
        <f>IF(data[[#This Row],[type]]="score",RANK(data[[#This Row],[score]],data[score])+COUNTIF($AG$3:AG208,AG208)-1,0)</f>
        <v>0</v>
      </c>
    </row>
    <row r="209" spans="27:34" x14ac:dyDescent="0.25">
      <c r="AA209" s="1"/>
      <c r="AB209" s="1"/>
      <c r="AG209">
        <f>IF(data[[#This Row],[type]]="score",SUMPRODUCT($J$1:$AF$1,data[[#This Row],[ci.hts_index]:[stat.tb]]),-1)</f>
        <v>-1</v>
      </c>
      <c r="AH209">
        <f>IF(data[[#This Row],[type]]="score",RANK(data[[#This Row],[score]],data[score])+COUNTIF($AG$3:AG209,AG209)-1,0)</f>
        <v>0</v>
      </c>
    </row>
    <row r="210" spans="27:34" x14ac:dyDescent="0.25">
      <c r="AA210" s="1"/>
      <c r="AB210" s="1"/>
      <c r="AG210">
        <f>IF(data[[#This Row],[type]]="score",SUMPRODUCT($J$1:$AF$1,data[[#This Row],[ci.hts_index]:[stat.tb]]),-1)</f>
        <v>-1</v>
      </c>
      <c r="AH210">
        <f>IF(data[[#This Row],[type]]="score",RANK(data[[#This Row],[score]],data[score])+COUNTIF($AG$3:AG210,AG210)-1,0)</f>
        <v>0</v>
      </c>
    </row>
    <row r="211" spans="27:34" x14ac:dyDescent="0.25">
      <c r="AA211" s="1"/>
      <c r="AB211" s="1"/>
      <c r="AG211">
        <f>IF(data[[#This Row],[type]]="score",SUMPRODUCT($J$1:$AF$1,data[[#This Row],[ci.hts_index]:[stat.tb]]),-1)</f>
        <v>-1</v>
      </c>
      <c r="AH211">
        <f>IF(data[[#This Row],[type]]="score",RANK(data[[#This Row],[score]],data[score])+COUNTIF($AG$3:AG211,AG211)-1,0)</f>
        <v>0</v>
      </c>
    </row>
    <row r="212" spans="27:34" x14ac:dyDescent="0.25">
      <c r="AA212" s="1"/>
      <c r="AB212" s="1"/>
      <c r="AG212">
        <f>IF(data[[#This Row],[type]]="score",SUMPRODUCT($J$1:$AF$1,data[[#This Row],[ci.hts_index]:[stat.tb]]),-1)</f>
        <v>-1</v>
      </c>
      <c r="AH212">
        <f>IF(data[[#This Row],[type]]="score",RANK(data[[#This Row],[score]],data[score])+COUNTIF($AG$3:AG212,AG212)-1,0)</f>
        <v>0</v>
      </c>
    </row>
    <row r="213" spans="27:34" x14ac:dyDescent="0.25">
      <c r="AA213" s="1"/>
      <c r="AB213" s="1"/>
      <c r="AG213">
        <f>IF(data[[#This Row],[type]]="score",SUMPRODUCT($J$1:$AF$1,data[[#This Row],[ci.hts_index]:[stat.tb]]),-1)</f>
        <v>-1</v>
      </c>
      <c r="AH213">
        <f>IF(data[[#This Row],[type]]="score",RANK(data[[#This Row],[score]],data[score])+COUNTIF($AG$3:AG213,AG213)-1,0)</f>
        <v>0</v>
      </c>
    </row>
    <row r="214" spans="27:34" x14ac:dyDescent="0.25">
      <c r="AA214" s="1"/>
      <c r="AB214" s="1"/>
      <c r="AG214">
        <f>IF(data[[#This Row],[type]]="score",SUMPRODUCT($J$1:$AF$1,data[[#This Row],[ci.hts_index]:[stat.tb]]),-1)</f>
        <v>-1</v>
      </c>
      <c r="AH214">
        <f>IF(data[[#This Row],[type]]="score",RANK(data[[#This Row],[score]],data[score])+COUNTIF($AG$3:AG214,AG214)-1,0)</f>
        <v>0</v>
      </c>
    </row>
    <row r="215" spans="27:34" x14ac:dyDescent="0.25">
      <c r="AA215" s="1"/>
      <c r="AB215" s="1"/>
      <c r="AG215">
        <f>IF(data[[#This Row],[type]]="score",SUMPRODUCT($J$1:$AF$1,data[[#This Row],[ci.hts_index]:[stat.tb]]),-1)</f>
        <v>-1</v>
      </c>
      <c r="AH215">
        <f>IF(data[[#This Row],[type]]="score",RANK(data[[#This Row],[score]],data[score])+COUNTIF($AG$3:AG215,AG215)-1,0)</f>
        <v>0</v>
      </c>
    </row>
    <row r="216" spans="27:34" x14ac:dyDescent="0.25">
      <c r="AA216" s="1"/>
      <c r="AB216" s="1"/>
      <c r="AG216">
        <f>IF(data[[#This Row],[type]]="score",SUMPRODUCT($J$1:$AF$1,data[[#This Row],[ci.hts_index]:[stat.tb]]),-1)</f>
        <v>-1</v>
      </c>
      <c r="AH216">
        <f>IF(data[[#This Row],[type]]="score",RANK(data[[#This Row],[score]],data[score])+COUNTIF($AG$3:AG216,AG216)-1,0)</f>
        <v>0</v>
      </c>
    </row>
    <row r="217" spans="27:34" x14ac:dyDescent="0.25">
      <c r="AA217" s="1"/>
      <c r="AB217" s="1"/>
      <c r="AG217">
        <f>IF(data[[#This Row],[type]]="score",SUMPRODUCT($J$1:$AF$1,data[[#This Row],[ci.hts_index]:[stat.tb]]),-1)</f>
        <v>-1</v>
      </c>
      <c r="AH217">
        <f>IF(data[[#This Row],[type]]="score",RANK(data[[#This Row],[score]],data[score])+COUNTIF($AG$3:AG217,AG217)-1,0)</f>
        <v>0</v>
      </c>
    </row>
    <row r="218" spans="27:34" x14ac:dyDescent="0.25">
      <c r="AA218" s="1"/>
      <c r="AB218" s="1"/>
      <c r="AG218">
        <f>IF(data[[#This Row],[type]]="score",SUMPRODUCT($J$1:$AF$1,data[[#This Row],[ci.hts_index]:[stat.tb]]),-1)</f>
        <v>-1</v>
      </c>
      <c r="AH218">
        <f>IF(data[[#This Row],[type]]="score",RANK(data[[#This Row],[score]],data[score])+COUNTIF($AG$3:AG218,AG218)-1,0)</f>
        <v>0</v>
      </c>
    </row>
    <row r="219" spans="27:34" x14ac:dyDescent="0.25">
      <c r="AA219" s="1"/>
      <c r="AB219" s="1"/>
      <c r="AG219">
        <f>IF(data[[#This Row],[type]]="score",SUMPRODUCT($J$1:$AF$1,data[[#This Row],[ci.hts_index]:[stat.tb]]),-1)</f>
        <v>-1</v>
      </c>
      <c r="AH219">
        <f>IF(data[[#This Row],[type]]="score",RANK(data[[#This Row],[score]],data[score])+COUNTIF($AG$3:AG219,AG219)-1,0)</f>
        <v>0</v>
      </c>
    </row>
    <row r="220" spans="27:34" x14ac:dyDescent="0.25">
      <c r="AA220" s="1"/>
      <c r="AB220" s="1"/>
      <c r="AG220">
        <f>IF(data[[#This Row],[type]]="score",SUMPRODUCT($J$1:$AF$1,data[[#This Row],[ci.hts_index]:[stat.tb]]),-1)</f>
        <v>-1</v>
      </c>
      <c r="AH220">
        <f>IF(data[[#This Row],[type]]="score",RANK(data[[#This Row],[score]],data[score])+COUNTIF($AG$3:AG220,AG220)-1,0)</f>
        <v>0</v>
      </c>
    </row>
    <row r="221" spans="27:34" x14ac:dyDescent="0.25">
      <c r="AA221" s="1"/>
      <c r="AB221" s="1"/>
      <c r="AG221">
        <f>IF(data[[#This Row],[type]]="score",SUMPRODUCT($J$1:$AF$1,data[[#This Row],[ci.hts_index]:[stat.tb]]),-1)</f>
        <v>-1</v>
      </c>
      <c r="AH221">
        <f>IF(data[[#This Row],[type]]="score",RANK(data[[#This Row],[score]],data[score])+COUNTIF($AG$3:AG221,AG221)-1,0)</f>
        <v>0</v>
      </c>
    </row>
    <row r="222" spans="27:34" x14ac:dyDescent="0.25">
      <c r="AA222" s="1"/>
      <c r="AB222" s="1"/>
      <c r="AG222">
        <f>IF(data[[#This Row],[type]]="score",SUMPRODUCT($J$1:$AF$1,data[[#This Row],[ci.hts_index]:[stat.tb]]),-1)</f>
        <v>-1</v>
      </c>
      <c r="AH222">
        <f>IF(data[[#This Row],[type]]="score",RANK(data[[#This Row],[score]],data[score])+COUNTIF($AG$3:AG222,AG222)-1,0)</f>
        <v>0</v>
      </c>
    </row>
    <row r="223" spans="27:34" x14ac:dyDescent="0.25">
      <c r="AA223" s="1"/>
      <c r="AB223" s="1"/>
      <c r="AG223">
        <f>IF(data[[#This Row],[type]]="score",SUMPRODUCT($J$1:$AF$1,data[[#This Row],[ci.hts_index]:[stat.tb]]),-1)</f>
        <v>-1</v>
      </c>
      <c r="AH223">
        <f>IF(data[[#This Row],[type]]="score",RANK(data[[#This Row],[score]],data[score])+COUNTIF($AG$3:AG223,AG223)-1,0)</f>
        <v>0</v>
      </c>
    </row>
    <row r="224" spans="27:34" x14ac:dyDescent="0.25">
      <c r="AA224" s="1"/>
      <c r="AB224" s="1"/>
      <c r="AG224">
        <f>IF(data[[#This Row],[type]]="score",SUMPRODUCT($J$1:$AF$1,data[[#This Row],[ci.hts_index]:[stat.tb]]),-1)</f>
        <v>-1</v>
      </c>
      <c r="AH224">
        <f>IF(data[[#This Row],[type]]="score",RANK(data[[#This Row],[score]],data[score])+COUNTIF($AG$3:AG224,AG224)-1,0)</f>
        <v>0</v>
      </c>
    </row>
    <row r="225" spans="27:34" x14ac:dyDescent="0.25">
      <c r="AA225" s="1"/>
      <c r="AB225" s="1"/>
      <c r="AG225">
        <f>IF(data[[#This Row],[type]]="score",SUMPRODUCT($J$1:$AF$1,data[[#This Row],[ci.hts_index]:[stat.tb]]),-1)</f>
        <v>-1</v>
      </c>
      <c r="AH225">
        <f>IF(data[[#This Row],[type]]="score",RANK(data[[#This Row],[score]],data[score])+COUNTIF($AG$3:AG225,AG225)-1,0)</f>
        <v>0</v>
      </c>
    </row>
    <row r="226" spans="27:34" x14ac:dyDescent="0.25">
      <c r="AA226" s="1"/>
      <c r="AB226" s="1"/>
      <c r="AG226">
        <f>IF(data[[#This Row],[type]]="score",SUMPRODUCT($J$1:$AF$1,data[[#This Row],[ci.hts_index]:[stat.tb]]),-1)</f>
        <v>-1</v>
      </c>
      <c r="AH226">
        <f>IF(data[[#This Row],[type]]="score",RANK(data[[#This Row],[score]],data[score])+COUNTIF($AG$3:AG226,AG226)-1,0)</f>
        <v>0</v>
      </c>
    </row>
    <row r="227" spans="27:34" x14ac:dyDescent="0.25">
      <c r="AA227" s="1"/>
      <c r="AB227" s="1"/>
      <c r="AG227">
        <f>IF(data[[#This Row],[type]]="score",SUMPRODUCT($J$1:$AF$1,data[[#This Row],[ci.hts_index]:[stat.tb]]),-1)</f>
        <v>-1</v>
      </c>
      <c r="AH227">
        <f>IF(data[[#This Row],[type]]="score",RANK(data[[#This Row],[score]],data[score])+COUNTIF($AG$3:AG227,AG227)-1,0)</f>
        <v>0</v>
      </c>
    </row>
    <row r="228" spans="27:34" x14ac:dyDescent="0.25">
      <c r="AA228" s="1"/>
      <c r="AB228" s="1"/>
      <c r="AG228">
        <f>IF(data[[#This Row],[type]]="score",SUMPRODUCT($J$1:$AF$1,data[[#This Row],[ci.hts_index]:[stat.tb]]),-1)</f>
        <v>-1</v>
      </c>
      <c r="AH228">
        <f>IF(data[[#This Row],[type]]="score",RANK(data[[#This Row],[score]],data[score])+COUNTIF($AG$3:AG228,AG228)-1,0)</f>
        <v>0</v>
      </c>
    </row>
    <row r="229" spans="27:34" x14ac:dyDescent="0.25">
      <c r="AA229" s="1"/>
      <c r="AB229" s="1"/>
      <c r="AG229">
        <f>IF(data[[#This Row],[type]]="score",SUMPRODUCT($J$1:$AF$1,data[[#This Row],[ci.hts_index]:[stat.tb]]),-1)</f>
        <v>-1</v>
      </c>
      <c r="AH229">
        <f>IF(data[[#This Row],[type]]="score",RANK(data[[#This Row],[score]],data[score])+COUNTIF($AG$3:AG229,AG229)-1,0)</f>
        <v>0</v>
      </c>
    </row>
    <row r="230" spans="27:34" x14ac:dyDescent="0.25">
      <c r="AA230" s="1"/>
      <c r="AB230" s="1"/>
      <c r="AG230">
        <f>IF(data[[#This Row],[type]]="score",SUMPRODUCT($J$1:$AF$1,data[[#This Row],[ci.hts_index]:[stat.tb]]),-1)</f>
        <v>-1</v>
      </c>
      <c r="AH230">
        <f>IF(data[[#This Row],[type]]="score",RANK(data[[#This Row],[score]],data[score])+COUNTIF($AG$3:AG230,AG230)-1,0)</f>
        <v>0</v>
      </c>
    </row>
    <row r="231" spans="27:34" x14ac:dyDescent="0.25">
      <c r="AA231" s="1"/>
      <c r="AB231" s="1"/>
      <c r="AG231">
        <f>IF(data[[#This Row],[type]]="score",SUMPRODUCT($J$1:$AF$1,data[[#This Row],[ci.hts_index]:[stat.tb]]),-1)</f>
        <v>-1</v>
      </c>
      <c r="AH231">
        <f>IF(data[[#This Row],[type]]="score",RANK(data[[#This Row],[score]],data[score])+COUNTIF($AG$3:AG231,AG231)-1,0)</f>
        <v>0</v>
      </c>
    </row>
    <row r="232" spans="27:34" x14ac:dyDescent="0.25">
      <c r="AA232" s="1"/>
      <c r="AB232" s="1"/>
      <c r="AG232">
        <f>IF(data[[#This Row],[type]]="score",SUMPRODUCT($J$1:$AF$1,data[[#This Row],[ci.hts_index]:[stat.tb]]),-1)</f>
        <v>-1</v>
      </c>
      <c r="AH232">
        <f>IF(data[[#This Row],[type]]="score",RANK(data[[#This Row],[score]],data[score])+COUNTIF($AG$3:AG232,AG232)-1,0)</f>
        <v>0</v>
      </c>
    </row>
    <row r="233" spans="27:34" x14ac:dyDescent="0.25">
      <c r="AA233" s="1"/>
      <c r="AB233" s="1"/>
      <c r="AG233">
        <f>IF(data[[#This Row],[type]]="score",SUMPRODUCT($J$1:$AF$1,data[[#This Row],[ci.hts_index]:[stat.tb]]),-1)</f>
        <v>-1</v>
      </c>
      <c r="AH233">
        <f>IF(data[[#This Row],[type]]="score",RANK(data[[#This Row],[score]],data[score])+COUNTIF($AG$3:AG233,AG233)-1,0)</f>
        <v>0</v>
      </c>
    </row>
    <row r="234" spans="27:34" x14ac:dyDescent="0.25">
      <c r="AA234" s="1"/>
      <c r="AB234" s="1"/>
      <c r="AG234">
        <f>IF(data[[#This Row],[type]]="score",SUMPRODUCT($J$1:$AF$1,data[[#This Row],[ci.hts_index]:[stat.tb]]),-1)</f>
        <v>-1</v>
      </c>
      <c r="AH234">
        <f>IF(data[[#This Row],[type]]="score",RANK(data[[#This Row],[score]],data[score])+COUNTIF($AG$3:AG234,AG234)-1,0)</f>
        <v>0</v>
      </c>
    </row>
    <row r="235" spans="27:34" x14ac:dyDescent="0.25">
      <c r="AA235" s="1"/>
      <c r="AB235" s="1"/>
      <c r="AG235">
        <f>IF(data[[#This Row],[type]]="score",SUMPRODUCT($J$1:$AF$1,data[[#This Row],[ci.hts_index]:[stat.tb]]),-1)</f>
        <v>-1</v>
      </c>
      <c r="AH235">
        <f>IF(data[[#This Row],[type]]="score",RANK(data[[#This Row],[score]],data[score])+COUNTIF($AG$3:AG235,AG235)-1,0)</f>
        <v>0</v>
      </c>
    </row>
    <row r="236" spans="27:34" x14ac:dyDescent="0.25">
      <c r="AA236" s="1"/>
      <c r="AB236" s="1"/>
      <c r="AG236">
        <f>IF(data[[#This Row],[type]]="score",SUMPRODUCT($J$1:$AF$1,data[[#This Row],[ci.hts_index]:[stat.tb]]),-1)</f>
        <v>-1</v>
      </c>
      <c r="AH236">
        <f>IF(data[[#This Row],[type]]="score",RANK(data[[#This Row],[score]],data[score])+COUNTIF($AG$3:AG236,AG236)-1,0)</f>
        <v>0</v>
      </c>
    </row>
    <row r="237" spans="27:34" x14ac:dyDescent="0.25">
      <c r="AA237" s="1"/>
      <c r="AB237" s="1"/>
      <c r="AG237">
        <f>IF(data[[#This Row],[type]]="score",SUMPRODUCT($J$1:$AF$1,data[[#This Row],[ci.hts_index]:[stat.tb]]),-1)</f>
        <v>-1</v>
      </c>
      <c r="AH237">
        <f>IF(data[[#This Row],[type]]="score",RANK(data[[#This Row],[score]],data[score])+COUNTIF($AG$3:AG237,AG237)-1,0)</f>
        <v>0</v>
      </c>
    </row>
    <row r="238" spans="27:34" x14ac:dyDescent="0.25">
      <c r="AA238" s="1"/>
      <c r="AB238" s="1"/>
      <c r="AG238">
        <f>IF(data[[#This Row],[type]]="score",SUMPRODUCT($J$1:$AF$1,data[[#This Row],[ci.hts_index]:[stat.tb]]),-1)</f>
        <v>-1</v>
      </c>
      <c r="AH238">
        <f>IF(data[[#This Row],[type]]="score",RANK(data[[#This Row],[score]],data[score])+COUNTIF($AG$3:AG238,AG238)-1,0)</f>
        <v>0</v>
      </c>
    </row>
    <row r="239" spans="27:34" x14ac:dyDescent="0.25">
      <c r="AA239" s="1"/>
      <c r="AB239" s="1"/>
      <c r="AG239">
        <f>IF(data[[#This Row],[type]]="score",SUMPRODUCT($J$1:$AF$1,data[[#This Row],[ci.hts_index]:[stat.tb]]),-1)</f>
        <v>-1</v>
      </c>
      <c r="AH239">
        <f>IF(data[[#This Row],[type]]="score",RANK(data[[#This Row],[score]],data[score])+COUNTIF($AG$3:AG239,AG239)-1,0)</f>
        <v>0</v>
      </c>
    </row>
    <row r="240" spans="27:34" x14ac:dyDescent="0.25">
      <c r="AA240" s="1"/>
      <c r="AB240" s="1"/>
      <c r="AG240">
        <f>IF(data[[#This Row],[type]]="score",SUMPRODUCT($J$1:$AF$1,data[[#This Row],[ci.hts_index]:[stat.tb]]),-1)</f>
        <v>-1</v>
      </c>
      <c r="AH240">
        <f>IF(data[[#This Row],[type]]="score",RANK(data[[#This Row],[score]],data[score])+COUNTIF($AG$3:AG240,AG240)-1,0)</f>
        <v>0</v>
      </c>
    </row>
    <row r="241" spans="27:34" x14ac:dyDescent="0.25">
      <c r="AA241" s="1"/>
      <c r="AB241" s="1"/>
      <c r="AG241">
        <f>IF(data[[#This Row],[type]]="score",SUMPRODUCT($J$1:$AF$1,data[[#This Row],[ci.hts_index]:[stat.tb]]),-1)</f>
        <v>-1</v>
      </c>
      <c r="AH241">
        <f>IF(data[[#This Row],[type]]="score",RANK(data[[#This Row],[score]],data[score])+COUNTIF($AG$3:AG241,AG241)-1,0)</f>
        <v>0</v>
      </c>
    </row>
    <row r="242" spans="27:34" x14ac:dyDescent="0.25">
      <c r="AA242" s="1"/>
      <c r="AB242" s="1"/>
      <c r="AG242">
        <f>IF(data[[#This Row],[type]]="score",SUMPRODUCT($J$1:$AF$1,data[[#This Row],[ci.hts_index]:[stat.tb]]),-1)</f>
        <v>-1</v>
      </c>
      <c r="AH242">
        <f>IF(data[[#This Row],[type]]="score",RANK(data[[#This Row],[score]],data[score])+COUNTIF($AG$3:AG242,AG242)-1,0)</f>
        <v>0</v>
      </c>
    </row>
    <row r="243" spans="27:34" x14ac:dyDescent="0.25">
      <c r="AA243" s="1"/>
      <c r="AB243" s="1"/>
      <c r="AG243">
        <f>IF(data[[#This Row],[type]]="score",SUMPRODUCT($J$1:$AF$1,data[[#This Row],[ci.hts_index]:[stat.tb]]),-1)</f>
        <v>-1</v>
      </c>
      <c r="AH243">
        <f>IF(data[[#This Row],[type]]="score",RANK(data[[#This Row],[score]],data[score])+COUNTIF($AG$3:AG243,AG243)-1,0)</f>
        <v>0</v>
      </c>
    </row>
    <row r="244" spans="27:34" x14ac:dyDescent="0.25">
      <c r="AA244" s="1"/>
      <c r="AB244" s="1"/>
      <c r="AG244">
        <f>IF(data[[#This Row],[type]]="score",SUMPRODUCT($J$1:$AF$1,data[[#This Row],[ci.hts_index]:[stat.tb]]),-1)</f>
        <v>-1</v>
      </c>
      <c r="AH244">
        <f>IF(data[[#This Row],[type]]="score",RANK(data[[#This Row],[score]],data[score])+COUNTIF($AG$3:AG244,AG244)-1,0)</f>
        <v>0</v>
      </c>
    </row>
    <row r="245" spans="27:34" x14ac:dyDescent="0.25">
      <c r="AA245" s="1"/>
      <c r="AB245" s="1"/>
      <c r="AG245">
        <f>IF(data[[#This Row],[type]]="score",SUMPRODUCT($J$1:$AF$1,data[[#This Row],[ci.hts_index]:[stat.tb]]),-1)</f>
        <v>-1</v>
      </c>
      <c r="AH245">
        <f>IF(data[[#This Row],[type]]="score",RANK(data[[#This Row],[score]],data[score])+COUNTIF($AG$3:AG245,AG245)-1,0)</f>
        <v>0</v>
      </c>
    </row>
    <row r="246" spans="27:34" x14ac:dyDescent="0.25">
      <c r="AA246" s="1"/>
      <c r="AB246" s="1"/>
      <c r="AG246">
        <f>IF(data[[#This Row],[type]]="score",SUMPRODUCT($J$1:$AF$1,data[[#This Row],[ci.hts_index]:[stat.tb]]),-1)</f>
        <v>-1</v>
      </c>
      <c r="AH246">
        <f>IF(data[[#This Row],[type]]="score",RANK(data[[#This Row],[score]],data[score])+COUNTIF($AG$3:AG246,AG246)-1,0)</f>
        <v>0</v>
      </c>
    </row>
    <row r="247" spans="27:34" x14ac:dyDescent="0.25">
      <c r="AA247" s="1"/>
      <c r="AB247" s="1"/>
      <c r="AG247">
        <f>IF(data[[#This Row],[type]]="score",SUMPRODUCT($J$1:$AF$1,data[[#This Row],[ci.hts_index]:[stat.tb]]),-1)</f>
        <v>-1</v>
      </c>
      <c r="AH247">
        <f>IF(data[[#This Row],[type]]="score",RANK(data[[#This Row],[score]],data[score])+COUNTIF($AG$3:AG247,AG247)-1,0)</f>
        <v>0</v>
      </c>
    </row>
    <row r="248" spans="27:34" x14ac:dyDescent="0.25">
      <c r="AA248" s="1"/>
      <c r="AB248" s="1"/>
      <c r="AG248">
        <f>IF(data[[#This Row],[type]]="score",SUMPRODUCT($J$1:$AF$1,data[[#This Row],[ci.hts_index]:[stat.tb]]),-1)</f>
        <v>-1</v>
      </c>
      <c r="AH248">
        <f>IF(data[[#This Row],[type]]="score",RANK(data[[#This Row],[score]],data[score])+COUNTIF($AG$3:AG248,AG248)-1,0)</f>
        <v>0</v>
      </c>
    </row>
    <row r="249" spans="27:34" x14ac:dyDescent="0.25">
      <c r="AA249" s="1"/>
      <c r="AB249" s="1"/>
      <c r="AG249">
        <f>IF(data[[#This Row],[type]]="score",SUMPRODUCT($J$1:$AF$1,data[[#This Row],[ci.hts_index]:[stat.tb]]),-1)</f>
        <v>-1</v>
      </c>
      <c r="AH249">
        <f>IF(data[[#This Row],[type]]="score",RANK(data[[#This Row],[score]],data[score])+COUNTIF($AG$3:AG249,AG249)-1,0)</f>
        <v>0</v>
      </c>
    </row>
    <row r="250" spans="27:34" x14ac:dyDescent="0.25">
      <c r="AA250" s="1"/>
      <c r="AB250" s="1"/>
      <c r="AG250">
        <f>IF(data[[#This Row],[type]]="score",SUMPRODUCT($J$1:$AF$1,data[[#This Row],[ci.hts_index]:[stat.tb]]),-1)</f>
        <v>-1</v>
      </c>
      <c r="AH250">
        <f>IF(data[[#This Row],[type]]="score",RANK(data[[#This Row],[score]],data[score])+COUNTIF($AG$3:AG250,AG250)-1,0)</f>
        <v>0</v>
      </c>
    </row>
    <row r="251" spans="27:34" x14ac:dyDescent="0.25">
      <c r="AA251" s="1"/>
      <c r="AB251" s="1"/>
      <c r="AG251">
        <f>IF(data[[#This Row],[type]]="score",SUMPRODUCT($J$1:$AF$1,data[[#This Row],[ci.hts_index]:[stat.tb]]),-1)</f>
        <v>-1</v>
      </c>
      <c r="AH251">
        <f>IF(data[[#This Row],[type]]="score",RANK(data[[#This Row],[score]],data[score])+COUNTIF($AG$3:AG251,AG251)-1,0)</f>
        <v>0</v>
      </c>
    </row>
    <row r="252" spans="27:34" x14ac:dyDescent="0.25">
      <c r="AA252" s="1"/>
      <c r="AB252" s="1"/>
      <c r="AG252">
        <f>IF(data[[#This Row],[type]]="score",SUMPRODUCT($J$1:$AF$1,data[[#This Row],[ci.hts_index]:[stat.tb]]),-1)</f>
        <v>-1</v>
      </c>
      <c r="AH252">
        <f>IF(data[[#This Row],[type]]="score",RANK(data[[#This Row],[score]],data[score])+COUNTIF($AG$3:AG252,AG252)-1,0)</f>
        <v>0</v>
      </c>
    </row>
    <row r="253" spans="27:34" x14ac:dyDescent="0.25">
      <c r="AA253" s="1"/>
      <c r="AB253" s="1"/>
      <c r="AG253">
        <f>IF(data[[#This Row],[type]]="score",SUMPRODUCT($J$1:$AF$1,data[[#This Row],[ci.hts_index]:[stat.tb]]),-1)</f>
        <v>-1</v>
      </c>
      <c r="AH253">
        <f>IF(data[[#This Row],[type]]="score",RANK(data[[#This Row],[score]],data[score])+COUNTIF($AG$3:AG253,AG253)-1,0)</f>
        <v>0</v>
      </c>
    </row>
    <row r="254" spans="27:34" x14ac:dyDescent="0.25">
      <c r="AA254" s="1"/>
      <c r="AB254" s="1"/>
      <c r="AG254">
        <f>IF(data[[#This Row],[type]]="score",SUMPRODUCT($J$1:$AF$1,data[[#This Row],[ci.hts_index]:[stat.tb]]),-1)</f>
        <v>-1</v>
      </c>
      <c r="AH254">
        <f>IF(data[[#This Row],[type]]="score",RANK(data[[#This Row],[score]],data[score])+COUNTIF($AG$3:AG254,AG254)-1,0)</f>
        <v>0</v>
      </c>
    </row>
    <row r="255" spans="27:34" x14ac:dyDescent="0.25">
      <c r="AA255" s="1"/>
      <c r="AB255" s="1"/>
      <c r="AG255">
        <f>IF(data[[#This Row],[type]]="score",SUMPRODUCT($J$1:$AF$1,data[[#This Row],[ci.hts_index]:[stat.tb]]),-1)</f>
        <v>-1</v>
      </c>
      <c r="AH255">
        <f>IF(data[[#This Row],[type]]="score",RANK(data[[#This Row],[score]],data[score])+COUNTIF($AG$3:AG255,AG255)-1,0)</f>
        <v>0</v>
      </c>
    </row>
    <row r="256" spans="27:34" x14ac:dyDescent="0.25">
      <c r="AA256" s="1"/>
      <c r="AB256" s="1"/>
      <c r="AG256">
        <f>IF(data[[#This Row],[type]]="score",SUMPRODUCT($J$1:$AF$1,data[[#This Row],[ci.hts_index]:[stat.tb]]),-1)</f>
        <v>-1</v>
      </c>
      <c r="AH256">
        <f>IF(data[[#This Row],[type]]="score",RANK(data[[#This Row],[score]],data[score])+COUNTIF($AG$3:AG256,AG256)-1,0)</f>
        <v>0</v>
      </c>
    </row>
    <row r="257" spans="27:34" x14ac:dyDescent="0.25">
      <c r="AA257" s="1"/>
      <c r="AB257" s="1"/>
      <c r="AG257">
        <f>IF(data[[#This Row],[type]]="score",SUMPRODUCT($J$1:$AF$1,data[[#This Row],[ci.hts_index]:[stat.tb]]),-1)</f>
        <v>-1</v>
      </c>
      <c r="AH257">
        <f>IF(data[[#This Row],[type]]="score",RANK(data[[#This Row],[score]],data[score])+COUNTIF($AG$3:AG257,AG257)-1,0)</f>
        <v>0</v>
      </c>
    </row>
    <row r="258" spans="27:34" x14ac:dyDescent="0.25">
      <c r="AA258" s="1"/>
      <c r="AB258" s="1"/>
      <c r="AG258">
        <f>IF(data[[#This Row],[type]]="score",SUMPRODUCT($J$1:$AF$1,data[[#This Row],[ci.hts_index]:[stat.tb]]),-1)</f>
        <v>-1</v>
      </c>
      <c r="AH258">
        <f>IF(data[[#This Row],[type]]="score",RANK(data[[#This Row],[score]],data[score])+COUNTIF($AG$3:AG258,AG258)-1,0)</f>
        <v>0</v>
      </c>
    </row>
    <row r="259" spans="27:34" x14ac:dyDescent="0.25">
      <c r="AA259" s="1"/>
      <c r="AB259" s="1"/>
      <c r="AG259">
        <f>IF(data[[#This Row],[type]]="score",SUMPRODUCT($J$1:$AF$1,data[[#This Row],[ci.hts_index]:[stat.tb]]),-1)</f>
        <v>-1</v>
      </c>
      <c r="AH259">
        <f>IF(data[[#This Row],[type]]="score",RANK(data[[#This Row],[score]],data[score])+COUNTIF($AG$3:AG259,AG259)-1,0)</f>
        <v>0</v>
      </c>
    </row>
    <row r="260" spans="27:34" x14ac:dyDescent="0.25">
      <c r="AA260" s="1"/>
      <c r="AB260" s="1"/>
      <c r="AG260">
        <f>IF(data[[#This Row],[type]]="score",SUMPRODUCT($J$1:$AF$1,data[[#This Row],[ci.hts_index]:[stat.tb]]),-1)</f>
        <v>-1</v>
      </c>
      <c r="AH260">
        <f>IF(data[[#This Row],[type]]="score",RANK(data[[#This Row],[score]],data[score])+COUNTIF($AG$3:AG260,AG260)-1,0)</f>
        <v>0</v>
      </c>
    </row>
    <row r="261" spans="27:34" x14ac:dyDescent="0.25">
      <c r="AA261" s="1"/>
      <c r="AB261" s="1"/>
      <c r="AG261">
        <f>IF(data[[#This Row],[type]]="score",SUMPRODUCT($J$1:$AF$1,data[[#This Row],[ci.hts_index]:[stat.tb]]),-1)</f>
        <v>-1</v>
      </c>
      <c r="AH261">
        <f>IF(data[[#This Row],[type]]="score",RANK(data[[#This Row],[score]],data[score])+COUNTIF($AG$3:AG261,AG261)-1,0)</f>
        <v>0</v>
      </c>
    </row>
    <row r="262" spans="27:34" x14ac:dyDescent="0.25">
      <c r="AA262" s="1"/>
      <c r="AB262" s="1"/>
      <c r="AG262">
        <f>IF(data[[#This Row],[type]]="score",SUMPRODUCT($J$1:$AF$1,data[[#This Row],[ci.hts_index]:[stat.tb]]),-1)</f>
        <v>-1</v>
      </c>
      <c r="AH262">
        <f>IF(data[[#This Row],[type]]="score",RANK(data[[#This Row],[score]],data[score])+COUNTIF($AG$3:AG262,AG262)-1,0)</f>
        <v>0</v>
      </c>
    </row>
    <row r="263" spans="27:34" x14ac:dyDescent="0.25">
      <c r="AA263" s="1"/>
      <c r="AB263" s="1"/>
      <c r="AG263">
        <f>IF(data[[#This Row],[type]]="score",SUMPRODUCT($J$1:$AF$1,data[[#This Row],[ci.hts_index]:[stat.tb]]),-1)</f>
        <v>-1</v>
      </c>
      <c r="AH263">
        <f>IF(data[[#This Row],[type]]="score",RANK(data[[#This Row],[score]],data[score])+COUNTIF($AG$3:AG263,AG263)-1,0)</f>
        <v>0</v>
      </c>
    </row>
    <row r="264" spans="27:34" x14ac:dyDescent="0.25">
      <c r="AA264" s="1"/>
      <c r="AB264" s="1"/>
      <c r="AG264">
        <f>IF(data[[#This Row],[type]]="score",SUMPRODUCT($J$1:$AF$1,data[[#This Row],[ci.hts_index]:[stat.tb]]),-1)</f>
        <v>-1</v>
      </c>
      <c r="AH264">
        <f>IF(data[[#This Row],[type]]="score",RANK(data[[#This Row],[score]],data[score])+COUNTIF($AG$3:AG264,AG264)-1,0)</f>
        <v>0</v>
      </c>
    </row>
    <row r="265" spans="27:34" x14ac:dyDescent="0.25">
      <c r="AA265" s="1"/>
      <c r="AB265" s="1"/>
      <c r="AG265">
        <f>IF(data[[#This Row],[type]]="score",SUMPRODUCT($J$1:$AF$1,data[[#This Row],[ci.hts_index]:[stat.tb]]),-1)</f>
        <v>-1</v>
      </c>
      <c r="AH265">
        <f>IF(data[[#This Row],[type]]="score",RANK(data[[#This Row],[score]],data[score])+COUNTIF($AG$3:AG265,AG265)-1,0)</f>
        <v>0</v>
      </c>
    </row>
    <row r="266" spans="27:34" x14ac:dyDescent="0.25">
      <c r="AA266" s="1"/>
      <c r="AB266" s="1"/>
      <c r="AG266">
        <f>IF(data[[#This Row],[type]]="score",SUMPRODUCT($J$1:$AF$1,data[[#This Row],[ci.hts_index]:[stat.tb]]),-1)</f>
        <v>-1</v>
      </c>
      <c r="AH266">
        <f>IF(data[[#This Row],[type]]="score",RANK(data[[#This Row],[score]],data[score])+COUNTIF($AG$3:AG266,AG266)-1,0)</f>
        <v>0</v>
      </c>
    </row>
    <row r="267" spans="27:34" x14ac:dyDescent="0.25">
      <c r="AA267" s="1"/>
      <c r="AB267" s="1"/>
      <c r="AG267">
        <f>IF(data[[#This Row],[type]]="score",SUMPRODUCT($J$1:$AF$1,data[[#This Row],[ci.hts_index]:[stat.tb]]),-1)</f>
        <v>-1</v>
      </c>
      <c r="AH267">
        <f>IF(data[[#This Row],[type]]="score",RANK(data[[#This Row],[score]],data[score])+COUNTIF($AG$3:AG267,AG267)-1,0)</f>
        <v>0</v>
      </c>
    </row>
    <row r="268" spans="27:34" x14ac:dyDescent="0.25">
      <c r="AA268" s="1"/>
      <c r="AB268" s="1"/>
      <c r="AG268">
        <f>IF(data[[#This Row],[type]]="score",SUMPRODUCT($J$1:$AF$1,data[[#This Row],[ci.hts_index]:[stat.tb]]),-1)</f>
        <v>-1</v>
      </c>
      <c r="AH268">
        <f>IF(data[[#This Row],[type]]="score",RANK(data[[#This Row],[score]],data[score])+COUNTIF($AG$3:AG268,AG268)-1,0)</f>
        <v>0</v>
      </c>
    </row>
    <row r="269" spans="27:34" x14ac:dyDescent="0.25">
      <c r="AA269" s="1"/>
      <c r="AB269" s="1"/>
      <c r="AG269">
        <f>IF(data[[#This Row],[type]]="score",SUMPRODUCT($J$1:$AF$1,data[[#This Row],[ci.hts_index]:[stat.tb]]),-1)</f>
        <v>-1</v>
      </c>
      <c r="AH269">
        <f>IF(data[[#This Row],[type]]="score",RANK(data[[#This Row],[score]],data[score])+COUNTIF($AG$3:AG269,AG269)-1,0)</f>
        <v>0</v>
      </c>
    </row>
    <row r="270" spans="27:34" x14ac:dyDescent="0.25">
      <c r="AA270" s="1"/>
      <c r="AB270" s="1"/>
      <c r="AG270">
        <f>IF(data[[#This Row],[type]]="score",SUMPRODUCT($J$1:$AF$1,data[[#This Row],[ci.hts_index]:[stat.tb]]),-1)</f>
        <v>-1</v>
      </c>
      <c r="AH270">
        <f>IF(data[[#This Row],[type]]="score",RANK(data[[#This Row],[score]],data[score])+COUNTIF($AG$3:AG270,AG270)-1,0)</f>
        <v>0</v>
      </c>
    </row>
    <row r="271" spans="27:34" x14ac:dyDescent="0.25">
      <c r="AA271" s="1"/>
      <c r="AB271" s="1"/>
      <c r="AG271">
        <f>IF(data[[#This Row],[type]]="score",SUMPRODUCT($J$1:$AF$1,data[[#This Row],[ci.hts_index]:[stat.tb]]),-1)</f>
        <v>-1</v>
      </c>
      <c r="AH271">
        <f>IF(data[[#This Row],[type]]="score",RANK(data[[#This Row],[score]],data[score])+COUNTIF($AG$3:AG271,AG271)-1,0)</f>
        <v>0</v>
      </c>
    </row>
    <row r="272" spans="27:34" x14ac:dyDescent="0.25">
      <c r="AA272" s="1"/>
      <c r="AB272" s="1"/>
      <c r="AG272">
        <f>IF(data[[#This Row],[type]]="score",SUMPRODUCT($J$1:$AF$1,data[[#This Row],[ci.hts_index]:[stat.tb]]),-1)</f>
        <v>-1</v>
      </c>
      <c r="AH272">
        <f>IF(data[[#This Row],[type]]="score",RANK(data[[#This Row],[score]],data[score])+COUNTIF($AG$3:AG272,AG272)-1,0)</f>
        <v>0</v>
      </c>
    </row>
    <row r="273" spans="27:34" x14ac:dyDescent="0.25">
      <c r="AA273" s="1"/>
      <c r="AB273" s="1"/>
      <c r="AG273">
        <f>IF(data[[#This Row],[type]]="score",SUMPRODUCT($J$1:$AF$1,data[[#This Row],[ci.hts_index]:[stat.tb]]),-1)</f>
        <v>-1</v>
      </c>
      <c r="AH273">
        <f>IF(data[[#This Row],[type]]="score",RANK(data[[#This Row],[score]],data[score])+COUNTIF($AG$3:AG273,AG273)-1,0)</f>
        <v>0</v>
      </c>
    </row>
    <row r="274" spans="27:34" x14ac:dyDescent="0.25">
      <c r="AA274" s="1"/>
      <c r="AB274" s="1"/>
      <c r="AG274">
        <f>IF(data[[#This Row],[type]]="score",SUMPRODUCT($J$1:$AF$1,data[[#This Row],[ci.hts_index]:[stat.tb]]),-1)</f>
        <v>-1</v>
      </c>
      <c r="AH274">
        <f>IF(data[[#This Row],[type]]="score",RANK(data[[#This Row],[score]],data[score])+COUNTIF($AG$3:AG274,AG274)-1,0)</f>
        <v>0</v>
      </c>
    </row>
    <row r="275" spans="27:34" x14ac:dyDescent="0.25">
      <c r="AA275" s="1"/>
      <c r="AB275" s="1"/>
      <c r="AG275">
        <f>IF(data[[#This Row],[type]]="score",SUMPRODUCT($J$1:$AF$1,data[[#This Row],[ci.hts_index]:[stat.tb]]),-1)</f>
        <v>-1</v>
      </c>
      <c r="AH275">
        <f>IF(data[[#This Row],[type]]="score",RANK(data[[#This Row],[score]],data[score])+COUNTIF($AG$3:AG275,AG275)-1,0)</f>
        <v>0</v>
      </c>
    </row>
    <row r="276" spans="27:34" x14ac:dyDescent="0.25">
      <c r="AA276" s="1"/>
      <c r="AB276" s="1"/>
      <c r="AG276">
        <f>IF(data[[#This Row],[type]]="score",SUMPRODUCT($J$1:$AF$1,data[[#This Row],[ci.hts_index]:[stat.tb]]),-1)</f>
        <v>-1</v>
      </c>
      <c r="AH276">
        <f>IF(data[[#This Row],[type]]="score",RANK(data[[#This Row],[score]],data[score])+COUNTIF($AG$3:AG276,AG276)-1,0)</f>
        <v>0</v>
      </c>
    </row>
    <row r="277" spans="27:34" x14ac:dyDescent="0.25">
      <c r="AA277" s="1"/>
      <c r="AB277" s="1"/>
      <c r="AG277">
        <f>IF(data[[#This Row],[type]]="score",SUMPRODUCT($J$1:$AF$1,data[[#This Row],[ci.hts_index]:[stat.tb]]),-1)</f>
        <v>-1</v>
      </c>
      <c r="AH277">
        <f>IF(data[[#This Row],[type]]="score",RANK(data[[#This Row],[score]],data[score])+COUNTIF($AG$3:AG277,AG277)-1,0)</f>
        <v>0</v>
      </c>
    </row>
    <row r="278" spans="27:34" x14ac:dyDescent="0.25">
      <c r="AA278" s="1"/>
      <c r="AB278" s="1"/>
      <c r="AG278">
        <f>IF(data[[#This Row],[type]]="score",SUMPRODUCT($J$1:$AF$1,data[[#This Row],[ci.hts_index]:[stat.tb]]),-1)</f>
        <v>-1</v>
      </c>
      <c r="AH278">
        <f>IF(data[[#This Row],[type]]="score",RANK(data[[#This Row],[score]],data[score])+COUNTIF($AG$3:AG278,AG278)-1,0)</f>
        <v>0</v>
      </c>
    </row>
    <row r="279" spans="27:34" x14ac:dyDescent="0.25">
      <c r="AA279" s="1"/>
      <c r="AB279" s="1"/>
      <c r="AG279">
        <f>IF(data[[#This Row],[type]]="score",SUMPRODUCT($J$1:$AF$1,data[[#This Row],[ci.hts_index]:[stat.tb]]),-1)</f>
        <v>-1</v>
      </c>
      <c r="AH279">
        <f>IF(data[[#This Row],[type]]="score",RANK(data[[#This Row],[score]],data[score])+COUNTIF($AG$3:AG279,AG279)-1,0)</f>
        <v>0</v>
      </c>
    </row>
    <row r="280" spans="27:34" x14ac:dyDescent="0.25">
      <c r="AA280" s="1"/>
      <c r="AB280" s="1"/>
      <c r="AG280">
        <f>IF(data[[#This Row],[type]]="score",SUMPRODUCT($J$1:$AF$1,data[[#This Row],[ci.hts_index]:[stat.tb]]),-1)</f>
        <v>-1</v>
      </c>
      <c r="AH280">
        <f>IF(data[[#This Row],[type]]="score",RANK(data[[#This Row],[score]],data[score])+COUNTIF($AG$3:AG280,AG280)-1,0)</f>
        <v>0</v>
      </c>
    </row>
    <row r="281" spans="27:34" x14ac:dyDescent="0.25">
      <c r="AA281" s="1"/>
      <c r="AB281" s="1"/>
      <c r="AG281">
        <f>IF(data[[#This Row],[type]]="score",SUMPRODUCT($J$1:$AF$1,data[[#This Row],[ci.hts_index]:[stat.tb]]),-1)</f>
        <v>-1</v>
      </c>
      <c r="AH281">
        <f>IF(data[[#This Row],[type]]="score",RANK(data[[#This Row],[score]],data[score])+COUNTIF($AG$3:AG281,AG281)-1,0)</f>
        <v>0</v>
      </c>
    </row>
    <row r="282" spans="27:34" x14ac:dyDescent="0.25">
      <c r="AA282" s="1"/>
      <c r="AB282" s="1"/>
      <c r="AG282">
        <f>IF(data[[#This Row],[type]]="score",SUMPRODUCT($J$1:$AF$1,data[[#This Row],[ci.hts_index]:[stat.tb]]),-1)</f>
        <v>-1</v>
      </c>
      <c r="AH282">
        <f>IF(data[[#This Row],[type]]="score",RANK(data[[#This Row],[score]],data[score])+COUNTIF($AG$3:AG282,AG282)-1,0)</f>
        <v>0</v>
      </c>
    </row>
    <row r="283" spans="27:34" x14ac:dyDescent="0.25">
      <c r="AA283" s="1"/>
      <c r="AB283" s="1"/>
      <c r="AG283">
        <f>IF(data[[#This Row],[type]]="score",SUMPRODUCT($J$1:$AF$1,data[[#This Row],[ci.hts_index]:[stat.tb]]),-1)</f>
        <v>-1</v>
      </c>
      <c r="AH283">
        <f>IF(data[[#This Row],[type]]="score",RANK(data[[#This Row],[score]],data[score])+COUNTIF($AG$3:AG283,AG283)-1,0)</f>
        <v>0</v>
      </c>
    </row>
    <row r="284" spans="27:34" x14ac:dyDescent="0.25">
      <c r="AA284" s="1"/>
      <c r="AB284" s="1"/>
      <c r="AG284">
        <f>IF(data[[#This Row],[type]]="score",SUMPRODUCT($J$1:$AF$1,data[[#This Row],[ci.hts_index]:[stat.tb]]),-1)</f>
        <v>-1</v>
      </c>
      <c r="AH284">
        <f>IF(data[[#This Row],[type]]="score",RANK(data[[#This Row],[score]],data[score])+COUNTIF($AG$3:AG284,AG284)-1,0)</f>
        <v>0</v>
      </c>
    </row>
    <row r="285" spans="27:34" x14ac:dyDescent="0.25">
      <c r="AA285" s="1"/>
      <c r="AB285" s="1"/>
      <c r="AG285">
        <f>IF(data[[#This Row],[type]]="score",SUMPRODUCT($J$1:$AF$1,data[[#This Row],[ci.hts_index]:[stat.tb]]),-1)</f>
        <v>-1</v>
      </c>
      <c r="AH285">
        <f>IF(data[[#This Row],[type]]="score",RANK(data[[#This Row],[score]],data[score])+COUNTIF($AG$3:AG285,AG285)-1,0)</f>
        <v>0</v>
      </c>
    </row>
    <row r="286" spans="27:34" x14ac:dyDescent="0.25">
      <c r="AA286" s="1"/>
      <c r="AB286" s="1"/>
      <c r="AG286">
        <f>IF(data[[#This Row],[type]]="score",SUMPRODUCT($J$1:$AF$1,data[[#This Row],[ci.hts_index]:[stat.tb]]),-1)</f>
        <v>-1</v>
      </c>
      <c r="AH286">
        <f>IF(data[[#This Row],[type]]="score",RANK(data[[#This Row],[score]],data[score])+COUNTIF($AG$3:AG286,AG286)-1,0)</f>
        <v>0</v>
      </c>
    </row>
    <row r="287" spans="27:34" x14ac:dyDescent="0.25">
      <c r="AA287" s="1"/>
      <c r="AB287" s="1"/>
      <c r="AG287">
        <f>IF(data[[#This Row],[type]]="score",SUMPRODUCT($J$1:$AF$1,data[[#This Row],[ci.hts_index]:[stat.tb]]),-1)</f>
        <v>-1</v>
      </c>
      <c r="AH287">
        <f>IF(data[[#This Row],[type]]="score",RANK(data[[#This Row],[score]],data[score])+COUNTIF($AG$3:AG287,AG287)-1,0)</f>
        <v>0</v>
      </c>
    </row>
    <row r="288" spans="27:34" x14ac:dyDescent="0.25">
      <c r="AA288" s="1"/>
      <c r="AB288" s="1"/>
      <c r="AG288">
        <f>IF(data[[#This Row],[type]]="score",SUMPRODUCT($J$1:$AF$1,data[[#This Row],[ci.hts_index]:[stat.tb]]),-1)</f>
        <v>-1</v>
      </c>
      <c r="AH288">
        <f>IF(data[[#This Row],[type]]="score",RANK(data[[#This Row],[score]],data[score])+COUNTIF($AG$3:AG288,AG288)-1,0)</f>
        <v>0</v>
      </c>
    </row>
    <row r="289" spans="27:34" x14ac:dyDescent="0.25">
      <c r="AA289" s="1"/>
      <c r="AB289" s="1"/>
      <c r="AG289">
        <f>IF(data[[#This Row],[type]]="score",SUMPRODUCT($J$1:$AF$1,data[[#This Row],[ci.hts_index]:[stat.tb]]),-1)</f>
        <v>-1</v>
      </c>
      <c r="AH289">
        <f>IF(data[[#This Row],[type]]="score",RANK(data[[#This Row],[score]],data[score])+COUNTIF($AG$3:AG289,AG289)-1,0)</f>
        <v>0</v>
      </c>
    </row>
    <row r="290" spans="27:34" x14ac:dyDescent="0.25">
      <c r="AA290" s="1"/>
      <c r="AB290" s="1"/>
      <c r="AG290">
        <f>IF(data[[#This Row],[type]]="score",SUMPRODUCT($J$1:$AF$1,data[[#This Row],[ci.hts_index]:[stat.tb]]),-1)</f>
        <v>-1</v>
      </c>
      <c r="AH290">
        <f>IF(data[[#This Row],[type]]="score",RANK(data[[#This Row],[score]],data[score])+COUNTIF($AG$3:AG290,AG290)-1,0)</f>
        <v>0</v>
      </c>
    </row>
    <row r="291" spans="27:34" x14ac:dyDescent="0.25">
      <c r="AA291" s="1"/>
      <c r="AB291" s="1"/>
      <c r="AG291">
        <f>IF(data[[#This Row],[type]]="score",SUMPRODUCT($J$1:$AF$1,data[[#This Row],[ci.hts_index]:[stat.tb]]),-1)</f>
        <v>-1</v>
      </c>
      <c r="AH291">
        <f>IF(data[[#This Row],[type]]="score",RANK(data[[#This Row],[score]],data[score])+COUNTIF($AG$3:AG291,AG291)-1,0)</f>
        <v>0</v>
      </c>
    </row>
    <row r="292" spans="27:34" x14ac:dyDescent="0.25">
      <c r="AA292" s="1"/>
      <c r="AB292" s="1"/>
      <c r="AG292">
        <f>IF(data[[#This Row],[type]]="score",SUMPRODUCT($J$1:$AF$1,data[[#This Row],[ci.hts_index]:[stat.tb]]),-1)</f>
        <v>-1</v>
      </c>
      <c r="AH292">
        <f>IF(data[[#This Row],[type]]="score",RANK(data[[#This Row],[score]],data[score])+COUNTIF($AG$3:AG292,AG292)-1,0)</f>
        <v>0</v>
      </c>
    </row>
    <row r="293" spans="27:34" x14ac:dyDescent="0.25">
      <c r="AA293" s="1"/>
      <c r="AB293" s="1"/>
      <c r="AG293">
        <f>IF(data[[#This Row],[type]]="score",SUMPRODUCT($J$1:$AF$1,data[[#This Row],[ci.hts_index]:[stat.tb]]),-1)</f>
        <v>-1</v>
      </c>
      <c r="AH293">
        <f>IF(data[[#This Row],[type]]="score",RANK(data[[#This Row],[score]],data[score])+COUNTIF($AG$3:AG293,AG293)-1,0)</f>
        <v>0</v>
      </c>
    </row>
    <row r="294" spans="27:34" x14ac:dyDescent="0.25">
      <c r="AA294" s="1"/>
      <c r="AB294" s="1"/>
      <c r="AG294">
        <f>IF(data[[#This Row],[type]]="score",SUMPRODUCT($J$1:$AF$1,data[[#This Row],[ci.hts_index]:[stat.tb]]),-1)</f>
        <v>-1</v>
      </c>
      <c r="AH294">
        <f>IF(data[[#This Row],[type]]="score",RANK(data[[#This Row],[score]],data[score])+COUNTIF($AG$3:AG294,AG294)-1,0)</f>
        <v>0</v>
      </c>
    </row>
    <row r="295" spans="27:34" x14ac:dyDescent="0.25">
      <c r="AA295" s="1"/>
      <c r="AB295" s="1"/>
      <c r="AG295">
        <f>IF(data[[#This Row],[type]]="score",SUMPRODUCT($J$1:$AF$1,data[[#This Row],[ci.hts_index]:[stat.tb]]),-1)</f>
        <v>-1</v>
      </c>
      <c r="AH295">
        <f>IF(data[[#This Row],[type]]="score",RANK(data[[#This Row],[score]],data[score])+COUNTIF($AG$3:AG295,AG295)-1,0)</f>
        <v>0</v>
      </c>
    </row>
    <row r="296" spans="27:34" x14ac:dyDescent="0.25">
      <c r="AA296" s="1"/>
      <c r="AB296" s="1"/>
      <c r="AG296">
        <f>IF(data[[#This Row],[type]]="score",SUMPRODUCT($J$1:$AF$1,data[[#This Row],[ci.hts_index]:[stat.tb]]),-1)</f>
        <v>-1</v>
      </c>
      <c r="AH296">
        <f>IF(data[[#This Row],[type]]="score",RANK(data[[#This Row],[score]],data[score])+COUNTIF($AG$3:AG296,AG296)-1,0)</f>
        <v>0</v>
      </c>
    </row>
    <row r="297" spans="27:34" x14ac:dyDescent="0.25">
      <c r="AA297" s="1"/>
      <c r="AB297" s="1"/>
      <c r="AG297">
        <f>IF(data[[#This Row],[type]]="score",SUMPRODUCT($J$1:$AF$1,data[[#This Row],[ci.hts_index]:[stat.tb]]),-1)</f>
        <v>-1</v>
      </c>
      <c r="AH297">
        <f>IF(data[[#This Row],[type]]="score",RANK(data[[#This Row],[score]],data[score])+COUNTIF($AG$3:AG297,AG297)-1,0)</f>
        <v>0</v>
      </c>
    </row>
    <row r="298" spans="27:34" x14ac:dyDescent="0.25">
      <c r="AA298" s="1"/>
      <c r="AB298" s="1"/>
      <c r="AG298">
        <f>IF(data[[#This Row],[type]]="score",SUMPRODUCT($J$1:$AF$1,data[[#This Row],[ci.hts_index]:[stat.tb]]),-1)</f>
        <v>-1</v>
      </c>
      <c r="AH298">
        <f>IF(data[[#This Row],[type]]="score",RANK(data[[#This Row],[score]],data[score])+COUNTIF($AG$3:AG298,AG298)-1,0)</f>
        <v>0</v>
      </c>
    </row>
    <row r="299" spans="27:34" x14ac:dyDescent="0.25">
      <c r="AA299" s="1"/>
      <c r="AB299" s="1"/>
      <c r="AG299">
        <f>IF(data[[#This Row],[type]]="score",SUMPRODUCT($J$1:$AF$1,data[[#This Row],[ci.hts_index]:[stat.tb]]),-1)</f>
        <v>-1</v>
      </c>
      <c r="AH299">
        <f>IF(data[[#This Row],[type]]="score",RANK(data[[#This Row],[score]],data[score])+COUNTIF($AG$3:AG299,AG299)-1,0)</f>
        <v>0</v>
      </c>
    </row>
    <row r="300" spans="27:34" x14ac:dyDescent="0.25">
      <c r="AA300" s="1"/>
      <c r="AB300" s="1"/>
      <c r="AG300">
        <f>IF(data[[#This Row],[type]]="score",SUMPRODUCT($J$1:$AF$1,data[[#This Row],[ci.hts_index]:[stat.tb]]),-1)</f>
        <v>-1</v>
      </c>
      <c r="AH300">
        <f>IF(data[[#This Row],[type]]="score",RANK(data[[#This Row],[score]],data[score])+COUNTIF($AG$3:AG300,AG300)-1,0)</f>
        <v>0</v>
      </c>
    </row>
    <row r="301" spans="27:34" x14ac:dyDescent="0.25">
      <c r="AA301" s="1"/>
      <c r="AB301" s="1"/>
      <c r="AG301">
        <f>IF(data[[#This Row],[type]]="score",SUMPRODUCT($J$1:$AF$1,data[[#This Row],[ci.hts_index]:[stat.tb]]),-1)</f>
        <v>-1</v>
      </c>
      <c r="AH301">
        <f>IF(data[[#This Row],[type]]="score",RANK(data[[#This Row],[score]],data[score])+COUNTIF($AG$3:AG301,AG301)-1,0)</f>
        <v>0</v>
      </c>
    </row>
    <row r="302" spans="27:34" x14ac:dyDescent="0.25">
      <c r="AA302" s="1"/>
      <c r="AB302" s="1"/>
      <c r="AG302">
        <f>IF(data[[#This Row],[type]]="score",SUMPRODUCT($J$1:$AF$1,data[[#This Row],[ci.hts_index]:[stat.tb]]),-1)</f>
        <v>-1</v>
      </c>
      <c r="AH302">
        <f>IF(data[[#This Row],[type]]="score",RANK(data[[#This Row],[score]],data[score])+COUNTIF($AG$3:AG302,AG302)-1,0)</f>
        <v>0</v>
      </c>
    </row>
    <row r="303" spans="27:34" x14ac:dyDescent="0.25">
      <c r="AA303" s="1"/>
      <c r="AB303" s="1"/>
      <c r="AG303">
        <f>IF(data[[#This Row],[type]]="score",SUMPRODUCT($J$1:$AF$1,data[[#This Row],[ci.hts_index]:[stat.tb]]),-1)</f>
        <v>-1</v>
      </c>
      <c r="AH303">
        <f>IF(data[[#This Row],[type]]="score",RANK(data[[#This Row],[score]],data[score])+COUNTIF($AG$3:AG303,AG303)-1,0)</f>
        <v>0</v>
      </c>
    </row>
    <row r="304" spans="27:34" x14ac:dyDescent="0.25">
      <c r="AA304" s="1"/>
      <c r="AB304" s="1"/>
      <c r="AG304">
        <f>IF(data[[#This Row],[type]]="score",SUMPRODUCT($J$1:$AF$1,data[[#This Row],[ci.hts_index]:[stat.tb]]),-1)</f>
        <v>-1</v>
      </c>
      <c r="AH304">
        <f>IF(data[[#This Row],[type]]="score",RANK(data[[#This Row],[score]],data[score])+COUNTIF($AG$3:AG304,AG304)-1,0)</f>
        <v>0</v>
      </c>
    </row>
    <row r="305" spans="27:34" x14ac:dyDescent="0.25">
      <c r="AA305" s="1"/>
      <c r="AB305" s="1"/>
      <c r="AG305">
        <f>IF(data[[#This Row],[type]]="score",SUMPRODUCT($J$1:$AF$1,data[[#This Row],[ci.hts_index]:[stat.tb]]),-1)</f>
        <v>-1</v>
      </c>
      <c r="AH305">
        <f>IF(data[[#This Row],[type]]="score",RANK(data[[#This Row],[score]],data[score])+COUNTIF($AG$3:AG305,AG305)-1,0)</f>
        <v>0</v>
      </c>
    </row>
    <row r="306" spans="27:34" x14ac:dyDescent="0.25">
      <c r="AA306" s="1"/>
      <c r="AB306" s="1"/>
      <c r="AG306">
        <f>IF(data[[#This Row],[type]]="score",SUMPRODUCT($J$1:$AF$1,data[[#This Row],[ci.hts_index]:[stat.tb]]),-1)</f>
        <v>-1</v>
      </c>
      <c r="AH306">
        <f>IF(data[[#This Row],[type]]="score",RANK(data[[#This Row],[score]],data[score])+COUNTIF($AG$3:AG306,AG306)-1,0)</f>
        <v>0</v>
      </c>
    </row>
    <row r="307" spans="27:34" x14ac:dyDescent="0.25">
      <c r="AA307" s="1"/>
      <c r="AB307" s="1"/>
      <c r="AG307">
        <f>IF(data[[#This Row],[type]]="score",SUMPRODUCT($J$1:$AF$1,data[[#This Row],[ci.hts_index]:[stat.tb]]),-1)</f>
        <v>-1</v>
      </c>
      <c r="AH307">
        <f>IF(data[[#This Row],[type]]="score",RANK(data[[#This Row],[score]],data[score])+COUNTIF($AG$3:AG307,AG307)-1,0)</f>
        <v>0</v>
      </c>
    </row>
    <row r="308" spans="27:34" x14ac:dyDescent="0.25">
      <c r="AA308" s="1"/>
      <c r="AB308" s="1"/>
      <c r="AG308">
        <f>IF(data[[#This Row],[type]]="score",SUMPRODUCT($J$1:$AF$1,data[[#This Row],[ci.hts_index]:[stat.tb]]),-1)</f>
        <v>-1</v>
      </c>
      <c r="AH308">
        <f>IF(data[[#This Row],[type]]="score",RANK(data[[#This Row],[score]],data[score])+COUNTIF($AG$3:AG308,AG308)-1,0)</f>
        <v>0</v>
      </c>
    </row>
    <row r="309" spans="27:34" x14ac:dyDescent="0.25">
      <c r="AA309" s="1"/>
      <c r="AB309" s="1"/>
      <c r="AG309">
        <f>IF(data[[#This Row],[type]]="score",SUMPRODUCT($J$1:$AF$1,data[[#This Row],[ci.hts_index]:[stat.tb]]),-1)</f>
        <v>-1</v>
      </c>
      <c r="AH309">
        <f>IF(data[[#This Row],[type]]="score",RANK(data[[#This Row],[score]],data[score])+COUNTIF($AG$3:AG309,AG309)-1,0)</f>
        <v>0</v>
      </c>
    </row>
    <row r="310" spans="27:34" x14ac:dyDescent="0.25">
      <c r="AA310" s="1"/>
      <c r="AB310" s="1"/>
      <c r="AG310">
        <f>IF(data[[#This Row],[type]]="score",SUMPRODUCT($J$1:$AF$1,data[[#This Row],[ci.hts_index]:[stat.tb]]),-1)</f>
        <v>-1</v>
      </c>
      <c r="AH310">
        <f>IF(data[[#This Row],[type]]="score",RANK(data[[#This Row],[score]],data[score])+COUNTIF($AG$3:AG310,AG310)-1,0)</f>
        <v>0</v>
      </c>
    </row>
    <row r="311" spans="27:34" x14ac:dyDescent="0.25">
      <c r="AA311" s="1"/>
      <c r="AB311" s="1"/>
      <c r="AG311">
        <f>IF(data[[#This Row],[type]]="score",SUMPRODUCT($J$1:$AF$1,data[[#This Row],[ci.hts_index]:[stat.tb]]),-1)</f>
        <v>-1</v>
      </c>
      <c r="AH311">
        <f>IF(data[[#This Row],[type]]="score",RANK(data[[#This Row],[score]],data[score])+COUNTIF($AG$3:AG311,AG311)-1,0)</f>
        <v>0</v>
      </c>
    </row>
    <row r="312" spans="27:34" x14ac:dyDescent="0.25">
      <c r="AA312" s="1"/>
      <c r="AB312" s="1"/>
      <c r="AG312">
        <f>IF(data[[#This Row],[type]]="score",SUMPRODUCT($J$1:$AF$1,data[[#This Row],[ci.hts_index]:[stat.tb]]),-1)</f>
        <v>-1</v>
      </c>
      <c r="AH312">
        <f>IF(data[[#This Row],[type]]="score",RANK(data[[#This Row],[score]],data[score])+COUNTIF($AG$3:AG312,AG312)-1,0)</f>
        <v>0</v>
      </c>
    </row>
    <row r="313" spans="27:34" x14ac:dyDescent="0.25">
      <c r="AA313" s="1"/>
      <c r="AB313" s="1"/>
      <c r="AG313">
        <f>IF(data[[#This Row],[type]]="score",SUMPRODUCT($J$1:$AF$1,data[[#This Row],[ci.hts_index]:[stat.tb]]),-1)</f>
        <v>-1</v>
      </c>
      <c r="AH313">
        <f>IF(data[[#This Row],[type]]="score",RANK(data[[#This Row],[score]],data[score])+COUNTIF($AG$3:AG313,AG313)-1,0)</f>
        <v>0</v>
      </c>
    </row>
    <row r="314" spans="27:34" x14ac:dyDescent="0.25">
      <c r="AA314" s="1"/>
      <c r="AB314" s="1"/>
      <c r="AG314">
        <f>IF(data[[#This Row],[type]]="score",SUMPRODUCT($J$1:$AF$1,data[[#This Row],[ci.hts_index]:[stat.tb]]),-1)</f>
        <v>-1</v>
      </c>
      <c r="AH314">
        <f>IF(data[[#This Row],[type]]="score",RANK(data[[#This Row],[score]],data[score])+COUNTIF($AG$3:AG314,AG314)-1,0)</f>
        <v>0</v>
      </c>
    </row>
    <row r="315" spans="27:34" x14ac:dyDescent="0.25">
      <c r="AA315" s="1"/>
      <c r="AB315" s="1"/>
      <c r="AG315">
        <f>IF(data[[#This Row],[type]]="score",SUMPRODUCT($J$1:$AF$1,data[[#This Row],[ci.hts_index]:[stat.tb]]),-1)</f>
        <v>-1</v>
      </c>
      <c r="AH315">
        <f>IF(data[[#This Row],[type]]="score",RANK(data[[#This Row],[score]],data[score])+COUNTIF($AG$3:AG315,AG315)-1,0)</f>
        <v>0</v>
      </c>
    </row>
    <row r="316" spans="27:34" x14ac:dyDescent="0.25">
      <c r="AA316" s="1"/>
      <c r="AB316" s="1"/>
      <c r="AG316">
        <f>IF(data[[#This Row],[type]]="score",SUMPRODUCT($J$1:$AF$1,data[[#This Row],[ci.hts_index]:[stat.tb]]),-1)</f>
        <v>-1</v>
      </c>
      <c r="AH316">
        <f>IF(data[[#This Row],[type]]="score",RANK(data[[#This Row],[score]],data[score])+COUNTIF($AG$3:AG316,AG316)-1,0)</f>
        <v>0</v>
      </c>
    </row>
    <row r="317" spans="27:34" x14ac:dyDescent="0.25">
      <c r="AA317" s="1"/>
      <c r="AB317" s="1"/>
      <c r="AG317">
        <f>IF(data[[#This Row],[type]]="score",SUMPRODUCT($J$1:$AF$1,data[[#This Row],[ci.hts_index]:[stat.tb]]),-1)</f>
        <v>-1</v>
      </c>
      <c r="AH317">
        <f>IF(data[[#This Row],[type]]="score",RANK(data[[#This Row],[score]],data[score])+COUNTIF($AG$3:AG317,AG317)-1,0)</f>
        <v>0</v>
      </c>
    </row>
    <row r="318" spans="27:34" x14ac:dyDescent="0.25">
      <c r="AA318" s="1"/>
      <c r="AB318" s="1"/>
      <c r="AG318">
        <f>IF(data[[#This Row],[type]]="score",SUMPRODUCT($J$1:$AF$1,data[[#This Row],[ci.hts_index]:[stat.tb]]),-1)</f>
        <v>-1</v>
      </c>
      <c r="AH318">
        <f>IF(data[[#This Row],[type]]="score",RANK(data[[#This Row],[score]],data[score])+COUNTIF($AG$3:AG318,AG318)-1,0)</f>
        <v>0</v>
      </c>
    </row>
    <row r="319" spans="27:34" x14ac:dyDescent="0.25">
      <c r="AA319" s="1"/>
      <c r="AB319" s="1"/>
      <c r="AG319">
        <f>IF(data[[#This Row],[type]]="score",SUMPRODUCT($J$1:$AF$1,data[[#This Row],[ci.hts_index]:[stat.tb]]),-1)</f>
        <v>-1</v>
      </c>
      <c r="AH319">
        <f>IF(data[[#This Row],[type]]="score",RANK(data[[#This Row],[score]],data[score])+COUNTIF($AG$3:AG319,AG319)-1,0)</f>
        <v>0</v>
      </c>
    </row>
    <row r="320" spans="27:34" x14ac:dyDescent="0.25">
      <c r="AA320" s="1"/>
      <c r="AB320" s="1"/>
      <c r="AG320">
        <f>IF(data[[#This Row],[type]]="score",SUMPRODUCT($J$1:$AF$1,data[[#This Row],[ci.hts_index]:[stat.tb]]),-1)</f>
        <v>-1</v>
      </c>
      <c r="AH320">
        <f>IF(data[[#This Row],[type]]="score",RANK(data[[#This Row],[score]],data[score])+COUNTIF($AG$3:AG320,AG320)-1,0)</f>
        <v>0</v>
      </c>
    </row>
    <row r="321" spans="27:34" x14ac:dyDescent="0.25">
      <c r="AA321" s="1"/>
      <c r="AB321" s="1"/>
      <c r="AG321">
        <f>IF(data[[#This Row],[type]]="score",SUMPRODUCT($J$1:$AF$1,data[[#This Row],[ci.hts_index]:[stat.tb]]),-1)</f>
        <v>-1</v>
      </c>
      <c r="AH321">
        <f>IF(data[[#This Row],[type]]="score",RANK(data[[#This Row],[score]],data[score])+COUNTIF($AG$3:AG321,AG321)-1,0)</f>
        <v>0</v>
      </c>
    </row>
    <row r="322" spans="27:34" x14ac:dyDescent="0.25">
      <c r="AA322" s="1"/>
      <c r="AB322" s="1"/>
      <c r="AG322">
        <f>IF(data[[#This Row],[type]]="score",SUMPRODUCT($J$1:$AF$1,data[[#This Row],[ci.hts_index]:[stat.tb]]),-1)</f>
        <v>-1</v>
      </c>
      <c r="AH322">
        <f>IF(data[[#This Row],[type]]="score",RANK(data[[#This Row],[score]],data[score])+COUNTIF($AG$3:AG322,AG322)-1,0)</f>
        <v>0</v>
      </c>
    </row>
    <row r="323" spans="27:34" x14ac:dyDescent="0.25">
      <c r="AA323" s="1"/>
      <c r="AB323" s="1"/>
      <c r="AG323">
        <f>IF(data[[#This Row],[type]]="score",SUMPRODUCT($J$1:$AF$1,data[[#This Row],[ci.hts_index]:[stat.tb]]),-1)</f>
        <v>-1</v>
      </c>
      <c r="AH323">
        <f>IF(data[[#This Row],[type]]="score",RANK(data[[#This Row],[score]],data[score])+COUNTIF($AG$3:AG323,AG323)-1,0)</f>
        <v>0</v>
      </c>
    </row>
    <row r="324" spans="27:34" x14ac:dyDescent="0.25">
      <c r="AA324" s="1"/>
      <c r="AB324" s="1"/>
      <c r="AG324">
        <f>IF(data[[#This Row],[type]]="score",SUMPRODUCT($J$1:$AF$1,data[[#This Row],[ci.hts_index]:[stat.tb]]),-1)</f>
        <v>-1</v>
      </c>
      <c r="AH324">
        <f>IF(data[[#This Row],[type]]="score",RANK(data[[#This Row],[score]],data[score])+COUNTIF($AG$3:AG324,AG324)-1,0)</f>
        <v>0</v>
      </c>
    </row>
    <row r="325" spans="27:34" x14ac:dyDescent="0.25">
      <c r="AA325" s="1"/>
      <c r="AB325" s="1"/>
      <c r="AG325">
        <f>IF(data[[#This Row],[type]]="score",SUMPRODUCT($J$1:$AF$1,data[[#This Row],[ci.hts_index]:[stat.tb]]),-1)</f>
        <v>-1</v>
      </c>
      <c r="AH325">
        <f>IF(data[[#This Row],[type]]="score",RANK(data[[#This Row],[score]],data[score])+COUNTIF($AG$3:AG325,AG325)-1,0)</f>
        <v>0</v>
      </c>
    </row>
    <row r="326" spans="27:34" x14ac:dyDescent="0.25">
      <c r="AA326" s="1"/>
      <c r="AB326" s="1"/>
      <c r="AG326">
        <f>IF(data[[#This Row],[type]]="score",SUMPRODUCT($J$1:$AF$1,data[[#This Row],[ci.hts_index]:[stat.tb]]),-1)</f>
        <v>-1</v>
      </c>
      <c r="AH326">
        <f>IF(data[[#This Row],[type]]="score",RANK(data[[#This Row],[score]],data[score])+COUNTIF($AG$3:AG326,AG326)-1,0)</f>
        <v>0</v>
      </c>
    </row>
    <row r="327" spans="27:34" x14ac:dyDescent="0.25">
      <c r="AA327" s="1"/>
      <c r="AB327" s="1"/>
      <c r="AG327">
        <f>IF(data[[#This Row],[type]]="score",SUMPRODUCT($J$1:$AF$1,data[[#This Row],[ci.hts_index]:[stat.tb]]),-1)</f>
        <v>-1</v>
      </c>
      <c r="AH327">
        <f>IF(data[[#This Row],[type]]="score",RANK(data[[#This Row],[score]],data[score])+COUNTIF($AG$3:AG327,AG327)-1,0)</f>
        <v>0</v>
      </c>
    </row>
    <row r="328" spans="27:34" x14ac:dyDescent="0.25">
      <c r="AA328" s="1"/>
      <c r="AB328" s="1"/>
      <c r="AG328">
        <f>IF(data[[#This Row],[type]]="score",SUMPRODUCT($J$1:$AF$1,data[[#This Row],[ci.hts_index]:[stat.tb]]),-1)</f>
        <v>-1</v>
      </c>
      <c r="AH328">
        <f>IF(data[[#This Row],[type]]="score",RANK(data[[#This Row],[score]],data[score])+COUNTIF($AG$3:AG328,AG328)-1,0)</f>
        <v>0</v>
      </c>
    </row>
    <row r="329" spans="27:34" x14ac:dyDescent="0.25">
      <c r="AA329" s="1"/>
      <c r="AB329" s="1"/>
      <c r="AG329">
        <f>IF(data[[#This Row],[type]]="score",SUMPRODUCT($J$1:$AF$1,data[[#This Row],[ci.hts_index]:[stat.tb]]),-1)</f>
        <v>-1</v>
      </c>
      <c r="AH329">
        <f>IF(data[[#This Row],[type]]="score",RANK(data[[#This Row],[score]],data[score])+COUNTIF($AG$3:AG329,AG329)-1,0)</f>
        <v>0</v>
      </c>
    </row>
    <row r="330" spans="27:34" x14ac:dyDescent="0.25">
      <c r="AA330" s="1"/>
      <c r="AB330" s="1"/>
      <c r="AG330">
        <f>IF(data[[#This Row],[type]]="score",SUMPRODUCT($J$1:$AF$1,data[[#This Row],[ci.hts_index]:[stat.tb]]),-1)</f>
        <v>-1</v>
      </c>
      <c r="AH330">
        <f>IF(data[[#This Row],[type]]="score",RANK(data[[#This Row],[score]],data[score])+COUNTIF($AG$3:AG330,AG330)-1,0)</f>
        <v>0</v>
      </c>
    </row>
    <row r="331" spans="27:34" x14ac:dyDescent="0.25">
      <c r="AA331" s="1"/>
      <c r="AB331" s="1"/>
      <c r="AG331">
        <f>IF(data[[#This Row],[type]]="score",SUMPRODUCT($J$1:$AF$1,data[[#This Row],[ci.hts_index]:[stat.tb]]),-1)</f>
        <v>-1</v>
      </c>
      <c r="AH331">
        <f>IF(data[[#This Row],[type]]="score",RANK(data[[#This Row],[score]],data[score])+COUNTIF($AG$3:AG331,AG331)-1,0)</f>
        <v>0</v>
      </c>
    </row>
    <row r="332" spans="27:34" x14ac:dyDescent="0.25">
      <c r="AA332" s="1"/>
      <c r="AB332" s="1"/>
      <c r="AG332">
        <f>IF(data[[#This Row],[type]]="score",SUMPRODUCT($J$1:$AF$1,data[[#This Row],[ci.hts_index]:[stat.tb]]),-1)</f>
        <v>-1</v>
      </c>
      <c r="AH332">
        <f>IF(data[[#This Row],[type]]="score",RANK(data[[#This Row],[score]],data[score])+COUNTIF($AG$3:AG332,AG332)-1,0)</f>
        <v>0</v>
      </c>
    </row>
    <row r="333" spans="27:34" x14ac:dyDescent="0.25">
      <c r="AA333" s="1"/>
      <c r="AB333" s="1"/>
      <c r="AG333">
        <f>IF(data[[#This Row],[type]]="score",SUMPRODUCT($J$1:$AF$1,data[[#This Row],[ci.hts_index]:[stat.tb]]),-1)</f>
        <v>-1</v>
      </c>
      <c r="AH333">
        <f>IF(data[[#This Row],[type]]="score",RANK(data[[#This Row],[score]],data[score])+COUNTIF($AG$3:AG333,AG333)-1,0)</f>
        <v>0</v>
      </c>
    </row>
    <row r="334" spans="27:34" x14ac:dyDescent="0.25">
      <c r="AA334" s="1"/>
      <c r="AB334" s="1"/>
      <c r="AG334">
        <f>IF(data[[#This Row],[type]]="score",SUMPRODUCT($J$1:$AF$1,data[[#This Row],[ci.hts_index]:[stat.tb]]),-1)</f>
        <v>-1</v>
      </c>
      <c r="AH334">
        <f>IF(data[[#This Row],[type]]="score",RANK(data[[#This Row],[score]],data[score])+COUNTIF($AG$3:AG334,AG334)-1,0)</f>
        <v>0</v>
      </c>
    </row>
    <row r="335" spans="27:34" x14ac:dyDescent="0.25">
      <c r="AA335" s="1"/>
      <c r="AB335" s="1"/>
      <c r="AG335">
        <f>IF(data[[#This Row],[type]]="score",SUMPRODUCT($J$1:$AF$1,data[[#This Row],[ci.hts_index]:[stat.tb]]),-1)</f>
        <v>-1</v>
      </c>
      <c r="AH335">
        <f>IF(data[[#This Row],[type]]="score",RANK(data[[#This Row],[score]],data[score])+COUNTIF($AG$3:AG335,AG335)-1,0)</f>
        <v>0</v>
      </c>
    </row>
    <row r="336" spans="27:34" x14ac:dyDescent="0.25">
      <c r="AA336" s="1"/>
      <c r="AB336" s="1"/>
      <c r="AG336">
        <f>IF(data[[#This Row],[type]]="score",SUMPRODUCT($J$1:$AF$1,data[[#This Row],[ci.hts_index]:[stat.tb]]),-1)</f>
        <v>-1</v>
      </c>
      <c r="AH336">
        <f>IF(data[[#This Row],[type]]="score",RANK(data[[#This Row],[score]],data[score])+COUNTIF($AG$3:AG336,AG336)-1,0)</f>
        <v>0</v>
      </c>
    </row>
    <row r="337" spans="27:34" x14ac:dyDescent="0.25">
      <c r="AA337" s="1"/>
      <c r="AB337" s="1"/>
      <c r="AG337">
        <f>IF(data[[#This Row],[type]]="score",SUMPRODUCT($J$1:$AF$1,data[[#This Row],[ci.hts_index]:[stat.tb]]),-1)</f>
        <v>-1</v>
      </c>
      <c r="AH337">
        <f>IF(data[[#This Row],[type]]="score",RANK(data[[#This Row],[score]],data[score])+COUNTIF($AG$3:AG337,AG337)-1,0)</f>
        <v>0</v>
      </c>
    </row>
    <row r="338" spans="27:34" x14ac:dyDescent="0.25">
      <c r="AA338" s="1"/>
      <c r="AB338" s="1"/>
      <c r="AG338">
        <f>IF(data[[#This Row],[type]]="score",SUMPRODUCT($J$1:$AF$1,data[[#This Row],[ci.hts_index]:[stat.tb]]),-1)</f>
        <v>-1</v>
      </c>
      <c r="AH338">
        <f>IF(data[[#This Row],[type]]="score",RANK(data[[#This Row],[score]],data[score])+COUNTIF($AG$3:AG338,AG338)-1,0)</f>
        <v>0</v>
      </c>
    </row>
    <row r="339" spans="27:34" x14ac:dyDescent="0.25">
      <c r="AA339" s="1"/>
      <c r="AB339" s="1"/>
      <c r="AG339">
        <f>IF(data[[#This Row],[type]]="score",SUMPRODUCT($J$1:$AF$1,data[[#This Row],[ci.hts_index]:[stat.tb]]),-1)</f>
        <v>-1</v>
      </c>
      <c r="AH339">
        <f>IF(data[[#This Row],[type]]="score",RANK(data[[#This Row],[score]],data[score])+COUNTIF($AG$3:AG339,AG339)-1,0)</f>
        <v>0</v>
      </c>
    </row>
    <row r="340" spans="27:34" x14ac:dyDescent="0.25">
      <c r="AA340" s="1"/>
      <c r="AB340" s="1"/>
      <c r="AG340">
        <f>IF(data[[#This Row],[type]]="score",SUMPRODUCT($J$1:$AF$1,data[[#This Row],[ci.hts_index]:[stat.tb]]),-1)</f>
        <v>-1</v>
      </c>
      <c r="AH340">
        <f>IF(data[[#This Row],[type]]="score",RANK(data[[#This Row],[score]],data[score])+COUNTIF($AG$3:AG340,AG340)-1,0)</f>
        <v>0</v>
      </c>
    </row>
    <row r="341" spans="27:34" x14ac:dyDescent="0.25">
      <c r="AA341" s="1"/>
      <c r="AB341" s="1"/>
      <c r="AG341">
        <f>IF(data[[#This Row],[type]]="score",SUMPRODUCT($J$1:$AF$1,data[[#This Row],[ci.hts_index]:[stat.tb]]),-1)</f>
        <v>-1</v>
      </c>
      <c r="AH341">
        <f>IF(data[[#This Row],[type]]="score",RANK(data[[#This Row],[score]],data[score])+COUNTIF($AG$3:AG341,AG341)-1,0)</f>
        <v>0</v>
      </c>
    </row>
    <row r="342" spans="27:34" x14ac:dyDescent="0.25">
      <c r="AA342" s="1"/>
      <c r="AB342" s="1"/>
      <c r="AG342">
        <f>IF(data[[#This Row],[type]]="score",SUMPRODUCT($J$1:$AF$1,data[[#This Row],[ci.hts_index]:[stat.tb]]),-1)</f>
        <v>-1</v>
      </c>
      <c r="AH342">
        <f>IF(data[[#This Row],[type]]="score",RANK(data[[#This Row],[score]],data[score])+COUNTIF($AG$3:AG342,AG342)-1,0)</f>
        <v>0</v>
      </c>
    </row>
    <row r="343" spans="27:34" x14ac:dyDescent="0.25">
      <c r="AA343" s="1"/>
      <c r="AB343" s="1"/>
      <c r="AG343">
        <f>IF(data[[#This Row],[type]]="score",SUMPRODUCT($J$1:$AF$1,data[[#This Row],[ci.hts_index]:[stat.tb]]),-1)</f>
        <v>-1</v>
      </c>
      <c r="AH343">
        <f>IF(data[[#This Row],[type]]="score",RANK(data[[#This Row],[score]],data[score])+COUNTIF($AG$3:AG343,AG343)-1,0)</f>
        <v>0</v>
      </c>
    </row>
    <row r="344" spans="27:34" x14ac:dyDescent="0.25">
      <c r="AA344" s="1"/>
      <c r="AB344" s="1"/>
      <c r="AG344">
        <f>IF(data[[#This Row],[type]]="score",SUMPRODUCT($J$1:$AF$1,data[[#This Row],[ci.hts_index]:[stat.tb]]),-1)</f>
        <v>-1</v>
      </c>
      <c r="AH344">
        <f>IF(data[[#This Row],[type]]="score",RANK(data[[#This Row],[score]],data[score])+COUNTIF($AG$3:AG344,AG344)-1,0)</f>
        <v>0</v>
      </c>
    </row>
    <row r="345" spans="27:34" x14ac:dyDescent="0.25">
      <c r="AA345" s="1"/>
      <c r="AB345" s="1"/>
      <c r="AG345">
        <f>IF(data[[#This Row],[type]]="score",SUMPRODUCT($J$1:$AF$1,data[[#This Row],[ci.hts_index]:[stat.tb]]),-1)</f>
        <v>-1</v>
      </c>
      <c r="AH345">
        <f>IF(data[[#This Row],[type]]="score",RANK(data[[#This Row],[score]],data[score])+COUNTIF($AG$3:AG345,AG345)-1,0)</f>
        <v>0</v>
      </c>
    </row>
    <row r="346" spans="27:34" x14ac:dyDescent="0.25">
      <c r="AA346" s="1"/>
      <c r="AB346" s="1"/>
      <c r="AG346">
        <f>IF(data[[#This Row],[type]]="score",SUMPRODUCT($J$1:$AF$1,data[[#This Row],[ci.hts_index]:[stat.tb]]),-1)</f>
        <v>-1</v>
      </c>
      <c r="AH346">
        <f>IF(data[[#This Row],[type]]="score",RANK(data[[#This Row],[score]],data[score])+COUNTIF($AG$3:AG346,AG346)-1,0)</f>
        <v>0</v>
      </c>
    </row>
    <row r="347" spans="27:34" x14ac:dyDescent="0.25">
      <c r="AA347" s="1"/>
      <c r="AB347" s="1"/>
      <c r="AG347">
        <f>IF(data[[#This Row],[type]]="score",SUMPRODUCT($J$1:$AF$1,data[[#This Row],[ci.hts_index]:[stat.tb]]),-1)</f>
        <v>-1</v>
      </c>
      <c r="AH347">
        <f>IF(data[[#This Row],[type]]="score",RANK(data[[#This Row],[score]],data[score])+COUNTIF($AG$3:AG347,AG347)-1,0)</f>
        <v>0</v>
      </c>
    </row>
    <row r="348" spans="27:34" x14ac:dyDescent="0.25">
      <c r="AA348" s="1"/>
      <c r="AB348" s="1"/>
      <c r="AG348">
        <f>IF(data[[#This Row],[type]]="score",SUMPRODUCT($J$1:$AF$1,data[[#This Row],[ci.hts_index]:[stat.tb]]),-1)</f>
        <v>-1</v>
      </c>
      <c r="AH348">
        <f>IF(data[[#This Row],[type]]="score",RANK(data[[#This Row],[score]],data[score])+COUNTIF($AG$3:AG348,AG348)-1,0)</f>
        <v>0</v>
      </c>
    </row>
    <row r="349" spans="27:34" x14ac:dyDescent="0.25">
      <c r="AA349" s="1"/>
      <c r="AB349" s="1"/>
      <c r="AG349">
        <f>IF(data[[#This Row],[type]]="score",SUMPRODUCT($J$1:$AF$1,data[[#This Row],[ci.hts_index]:[stat.tb]]),-1)</f>
        <v>-1</v>
      </c>
      <c r="AH349">
        <f>IF(data[[#This Row],[type]]="score",RANK(data[[#This Row],[score]],data[score])+COUNTIF($AG$3:AG349,AG349)-1,0)</f>
        <v>0</v>
      </c>
    </row>
    <row r="350" spans="27:34" x14ac:dyDescent="0.25">
      <c r="AA350" s="1"/>
      <c r="AB350" s="1"/>
      <c r="AG350">
        <f>IF(data[[#This Row],[type]]="score",SUMPRODUCT($J$1:$AF$1,data[[#This Row],[ci.hts_index]:[stat.tb]]),-1)</f>
        <v>-1</v>
      </c>
      <c r="AH350">
        <f>IF(data[[#This Row],[type]]="score",RANK(data[[#This Row],[score]],data[score])+COUNTIF($AG$3:AG350,AG350)-1,0)</f>
        <v>0</v>
      </c>
    </row>
    <row r="351" spans="27:34" x14ac:dyDescent="0.25">
      <c r="AA351" s="1"/>
      <c r="AB351" s="1"/>
      <c r="AG351">
        <f>IF(data[[#This Row],[type]]="score",SUMPRODUCT($J$1:$AF$1,data[[#This Row],[ci.hts_index]:[stat.tb]]),-1)</f>
        <v>-1</v>
      </c>
      <c r="AH351">
        <f>IF(data[[#This Row],[type]]="score",RANK(data[[#This Row],[score]],data[score])+COUNTIF($AG$3:AG351,AG351)-1,0)</f>
        <v>0</v>
      </c>
    </row>
    <row r="352" spans="27:34" x14ac:dyDescent="0.25">
      <c r="AA352" s="1"/>
      <c r="AB352" s="1"/>
      <c r="AG352">
        <f>IF(data[[#This Row],[type]]="score",SUMPRODUCT($J$1:$AF$1,data[[#This Row],[ci.hts_index]:[stat.tb]]),-1)</f>
        <v>-1</v>
      </c>
      <c r="AH352">
        <f>IF(data[[#This Row],[type]]="score",RANK(data[[#This Row],[score]],data[score])+COUNTIF($AG$3:AG352,AG352)-1,0)</f>
        <v>0</v>
      </c>
    </row>
    <row r="353" spans="27:34" x14ac:dyDescent="0.25">
      <c r="AA353" s="1"/>
      <c r="AB353" s="1"/>
      <c r="AG353">
        <f>IF(data[[#This Row],[type]]="score",SUMPRODUCT($J$1:$AF$1,data[[#This Row],[ci.hts_index]:[stat.tb]]),-1)</f>
        <v>-1</v>
      </c>
      <c r="AH353">
        <f>IF(data[[#This Row],[type]]="score",RANK(data[[#This Row],[score]],data[score])+COUNTIF($AG$3:AG353,AG353)-1,0)</f>
        <v>0</v>
      </c>
    </row>
    <row r="354" spans="27:34" x14ac:dyDescent="0.25">
      <c r="AA354" s="1"/>
      <c r="AB354" s="1"/>
      <c r="AG354">
        <f>IF(data[[#This Row],[type]]="score",SUMPRODUCT($J$1:$AF$1,data[[#This Row],[ci.hts_index]:[stat.tb]]),-1)</f>
        <v>-1</v>
      </c>
      <c r="AH354">
        <f>IF(data[[#This Row],[type]]="score",RANK(data[[#This Row],[score]],data[score])+COUNTIF($AG$3:AG354,AG354)-1,0)</f>
        <v>0</v>
      </c>
    </row>
    <row r="355" spans="27:34" x14ac:dyDescent="0.25">
      <c r="AA355" s="1"/>
      <c r="AB355" s="1"/>
      <c r="AG355">
        <f>IF(data[[#This Row],[type]]="score",SUMPRODUCT($J$1:$AF$1,data[[#This Row],[ci.hts_index]:[stat.tb]]),-1)</f>
        <v>-1</v>
      </c>
      <c r="AH355">
        <f>IF(data[[#This Row],[type]]="score",RANK(data[[#This Row],[score]],data[score])+COUNTIF($AG$3:AG355,AG355)-1,0)</f>
        <v>0</v>
      </c>
    </row>
    <row r="356" spans="27:34" x14ac:dyDescent="0.25">
      <c r="AA356" s="1"/>
      <c r="AB356" s="1"/>
      <c r="AG356">
        <f>IF(data[[#This Row],[type]]="score",SUMPRODUCT($J$1:$AF$1,data[[#This Row],[ci.hts_index]:[stat.tb]]),-1)</f>
        <v>-1</v>
      </c>
      <c r="AH356">
        <f>IF(data[[#This Row],[type]]="score",RANK(data[[#This Row],[score]],data[score])+COUNTIF($AG$3:AG356,AG356)-1,0)</f>
        <v>0</v>
      </c>
    </row>
    <row r="357" spans="27:34" x14ac:dyDescent="0.25">
      <c r="AA357" s="1"/>
      <c r="AB357" s="1"/>
      <c r="AG357">
        <f>IF(data[[#This Row],[type]]="score",SUMPRODUCT($J$1:$AF$1,data[[#This Row],[ci.hts_index]:[stat.tb]]),-1)</f>
        <v>-1</v>
      </c>
      <c r="AH357">
        <f>IF(data[[#This Row],[type]]="score",RANK(data[[#This Row],[score]],data[score])+COUNTIF($AG$3:AG357,AG357)-1,0)</f>
        <v>0</v>
      </c>
    </row>
    <row r="358" spans="27:34" x14ac:dyDescent="0.25">
      <c r="AA358" s="1"/>
      <c r="AB358" s="1"/>
      <c r="AG358">
        <f>IF(data[[#This Row],[type]]="score",SUMPRODUCT($J$1:$AF$1,data[[#This Row],[ci.hts_index]:[stat.tb]]),-1)</f>
        <v>-1</v>
      </c>
      <c r="AH358">
        <f>IF(data[[#This Row],[type]]="score",RANK(data[[#This Row],[score]],data[score])+COUNTIF($AG$3:AG358,AG358)-1,0)</f>
        <v>0</v>
      </c>
    </row>
    <row r="359" spans="27:34" x14ac:dyDescent="0.25">
      <c r="AA359" s="1"/>
      <c r="AB359" s="1"/>
      <c r="AG359">
        <f>IF(data[[#This Row],[type]]="score",SUMPRODUCT($J$1:$AF$1,data[[#This Row],[ci.hts_index]:[stat.tb]]),-1)</f>
        <v>-1</v>
      </c>
      <c r="AH359">
        <f>IF(data[[#This Row],[type]]="score",RANK(data[[#This Row],[score]],data[score])+COUNTIF($AG$3:AG359,AG359)-1,0)</f>
        <v>0</v>
      </c>
    </row>
    <row r="360" spans="27:34" x14ac:dyDescent="0.25">
      <c r="AA360" s="1"/>
      <c r="AB360" s="1"/>
      <c r="AG360">
        <f>IF(data[[#This Row],[type]]="score",SUMPRODUCT($J$1:$AF$1,data[[#This Row],[ci.hts_index]:[stat.tb]]),-1)</f>
        <v>-1</v>
      </c>
      <c r="AH360">
        <f>IF(data[[#This Row],[type]]="score",RANK(data[[#This Row],[score]],data[score])+COUNTIF($AG$3:AG360,AG360)-1,0)</f>
        <v>0</v>
      </c>
    </row>
    <row r="361" spans="27:34" x14ac:dyDescent="0.25">
      <c r="AA361" s="1"/>
      <c r="AB361" s="1"/>
      <c r="AG361">
        <f>IF(data[[#This Row],[type]]="score",SUMPRODUCT($J$1:$AF$1,data[[#This Row],[ci.hts_index]:[stat.tb]]),-1)</f>
        <v>-1</v>
      </c>
      <c r="AH361">
        <f>IF(data[[#This Row],[type]]="score",RANK(data[[#This Row],[score]],data[score])+COUNTIF($AG$3:AG361,AG361)-1,0)</f>
        <v>0</v>
      </c>
    </row>
    <row r="362" spans="27:34" x14ac:dyDescent="0.25">
      <c r="AA362" s="1"/>
      <c r="AB362" s="1"/>
      <c r="AG362">
        <f>IF(data[[#This Row],[type]]="score",SUMPRODUCT($J$1:$AF$1,data[[#This Row],[ci.hts_index]:[stat.tb]]),-1)</f>
        <v>-1</v>
      </c>
      <c r="AH362">
        <f>IF(data[[#This Row],[type]]="score",RANK(data[[#This Row],[score]],data[score])+COUNTIF($AG$3:AG362,AG362)-1,0)</f>
        <v>0</v>
      </c>
    </row>
    <row r="363" spans="27:34" x14ac:dyDescent="0.25">
      <c r="AA363" s="1"/>
      <c r="AB363" s="1"/>
      <c r="AG363">
        <f>IF(data[[#This Row],[type]]="score",SUMPRODUCT($J$1:$AF$1,data[[#This Row],[ci.hts_index]:[stat.tb]]),-1)</f>
        <v>-1</v>
      </c>
      <c r="AH363">
        <f>IF(data[[#This Row],[type]]="score",RANK(data[[#This Row],[score]],data[score])+COUNTIF($AG$3:AG363,AG363)-1,0)</f>
        <v>0</v>
      </c>
    </row>
    <row r="364" spans="27:34" x14ac:dyDescent="0.25">
      <c r="AA364" s="1"/>
      <c r="AB364" s="1"/>
      <c r="AG364">
        <f>IF(data[[#This Row],[type]]="score",SUMPRODUCT($J$1:$AF$1,data[[#This Row],[ci.hts_index]:[stat.tb]]),-1)</f>
        <v>-1</v>
      </c>
      <c r="AH364">
        <f>IF(data[[#This Row],[type]]="score",RANK(data[[#This Row],[score]],data[score])+COUNTIF($AG$3:AG364,AG364)-1,0)</f>
        <v>0</v>
      </c>
    </row>
    <row r="365" spans="27:34" x14ac:dyDescent="0.25">
      <c r="AA365" s="1"/>
      <c r="AB365" s="1"/>
      <c r="AG365">
        <f>IF(data[[#This Row],[type]]="score",SUMPRODUCT($J$1:$AF$1,data[[#This Row],[ci.hts_index]:[stat.tb]]),-1)</f>
        <v>-1</v>
      </c>
      <c r="AH365">
        <f>IF(data[[#This Row],[type]]="score",RANK(data[[#This Row],[score]],data[score])+COUNTIF($AG$3:AG365,AG365)-1,0)</f>
        <v>0</v>
      </c>
    </row>
    <row r="366" spans="27:34" x14ac:dyDescent="0.25">
      <c r="AA366" s="1"/>
      <c r="AB366" s="1"/>
      <c r="AG366">
        <f>IF(data[[#This Row],[type]]="score",SUMPRODUCT($J$1:$AF$1,data[[#This Row],[ci.hts_index]:[stat.tb]]),-1)</f>
        <v>-1</v>
      </c>
      <c r="AH366">
        <f>IF(data[[#This Row],[type]]="score",RANK(data[[#This Row],[score]],data[score])+COUNTIF($AG$3:AG366,AG366)-1,0)</f>
        <v>0</v>
      </c>
    </row>
    <row r="367" spans="27:34" x14ac:dyDescent="0.25">
      <c r="AA367" s="1"/>
      <c r="AB367" s="1"/>
      <c r="AG367">
        <f>IF(data[[#This Row],[type]]="score",SUMPRODUCT($J$1:$AF$1,data[[#This Row],[ci.hts_index]:[stat.tb]]),-1)</f>
        <v>-1</v>
      </c>
      <c r="AH367">
        <f>IF(data[[#This Row],[type]]="score",RANK(data[[#This Row],[score]],data[score])+COUNTIF($AG$3:AG367,AG367)-1,0)</f>
        <v>0</v>
      </c>
    </row>
    <row r="368" spans="27:34" x14ac:dyDescent="0.25">
      <c r="AA368" s="1"/>
      <c r="AB368" s="1"/>
      <c r="AG368">
        <f>IF(data[[#This Row],[type]]="score",SUMPRODUCT($J$1:$AF$1,data[[#This Row],[ci.hts_index]:[stat.tb]]),-1)</f>
        <v>-1</v>
      </c>
      <c r="AH368">
        <f>IF(data[[#This Row],[type]]="score",RANK(data[[#This Row],[score]],data[score])+COUNTIF($AG$3:AG368,AG368)-1,0)</f>
        <v>0</v>
      </c>
    </row>
    <row r="369" spans="27:34" x14ac:dyDescent="0.25">
      <c r="AA369" s="1"/>
      <c r="AB369" s="1"/>
      <c r="AG369">
        <f>IF(data[[#This Row],[type]]="score",SUMPRODUCT($J$1:$AF$1,data[[#This Row],[ci.hts_index]:[stat.tb]]),-1)</f>
        <v>-1</v>
      </c>
      <c r="AH369">
        <f>IF(data[[#This Row],[type]]="score",RANK(data[[#This Row],[score]],data[score])+COUNTIF($AG$3:AG369,AG369)-1,0)</f>
        <v>0</v>
      </c>
    </row>
    <row r="370" spans="27:34" x14ac:dyDescent="0.25">
      <c r="AA370" s="1"/>
      <c r="AB370" s="1"/>
      <c r="AG370">
        <f>IF(data[[#This Row],[type]]="score",SUMPRODUCT($J$1:$AF$1,data[[#This Row],[ci.hts_index]:[stat.tb]]),-1)</f>
        <v>-1</v>
      </c>
      <c r="AH370">
        <f>IF(data[[#This Row],[type]]="score",RANK(data[[#This Row],[score]],data[score])+COUNTIF($AG$3:AG370,AG370)-1,0)</f>
        <v>0</v>
      </c>
    </row>
    <row r="371" spans="27:34" x14ac:dyDescent="0.25">
      <c r="AA371" s="1"/>
      <c r="AB371" s="1"/>
      <c r="AG371">
        <f>IF(data[[#This Row],[type]]="score",SUMPRODUCT($J$1:$AF$1,data[[#This Row],[ci.hts_index]:[stat.tb]]),-1)</f>
        <v>-1</v>
      </c>
      <c r="AH371">
        <f>IF(data[[#This Row],[type]]="score",RANK(data[[#This Row],[score]],data[score])+COUNTIF($AG$3:AG371,AG371)-1,0)</f>
        <v>0</v>
      </c>
    </row>
    <row r="372" spans="27:34" x14ac:dyDescent="0.25">
      <c r="AA372" s="1"/>
      <c r="AB372" s="1"/>
      <c r="AG372">
        <f>IF(data[[#This Row],[type]]="score",SUMPRODUCT($J$1:$AF$1,data[[#This Row],[ci.hts_index]:[stat.tb]]),-1)</f>
        <v>-1</v>
      </c>
      <c r="AH372">
        <f>IF(data[[#This Row],[type]]="score",RANK(data[[#This Row],[score]],data[score])+COUNTIF($AG$3:AG372,AG372)-1,0)</f>
        <v>0</v>
      </c>
    </row>
    <row r="373" spans="27:34" x14ac:dyDescent="0.25">
      <c r="AA373" s="1"/>
      <c r="AB373" s="1"/>
      <c r="AG373">
        <f>IF(data[[#This Row],[type]]="score",SUMPRODUCT($J$1:$AF$1,data[[#This Row],[ci.hts_index]:[stat.tb]]),-1)</f>
        <v>-1</v>
      </c>
      <c r="AH373">
        <f>IF(data[[#This Row],[type]]="score",RANK(data[[#This Row],[score]],data[score])+COUNTIF($AG$3:AG373,AG373)-1,0)</f>
        <v>0</v>
      </c>
    </row>
    <row r="374" spans="27:34" x14ac:dyDescent="0.25">
      <c r="AA374" s="1"/>
      <c r="AB374" s="1"/>
      <c r="AG374">
        <f>IF(data[[#This Row],[type]]="score",SUMPRODUCT($J$1:$AF$1,data[[#This Row],[ci.hts_index]:[stat.tb]]),-1)</f>
        <v>-1</v>
      </c>
      <c r="AH374">
        <f>IF(data[[#This Row],[type]]="score",RANK(data[[#This Row],[score]],data[score])+COUNTIF($AG$3:AG374,AG374)-1,0)</f>
        <v>0</v>
      </c>
    </row>
    <row r="375" spans="27:34" x14ac:dyDescent="0.25">
      <c r="AA375" s="1"/>
      <c r="AB375" s="1"/>
      <c r="AG375">
        <f>IF(data[[#This Row],[type]]="score",SUMPRODUCT($J$1:$AF$1,data[[#This Row],[ci.hts_index]:[stat.tb]]),-1)</f>
        <v>-1</v>
      </c>
      <c r="AH375">
        <f>IF(data[[#This Row],[type]]="score",RANK(data[[#This Row],[score]],data[score])+COUNTIF($AG$3:AG375,AG375)-1,0)</f>
        <v>0</v>
      </c>
    </row>
    <row r="376" spans="27:34" x14ac:dyDescent="0.25">
      <c r="AA376" s="1"/>
      <c r="AB376" s="1"/>
      <c r="AG376">
        <f>IF(data[[#This Row],[type]]="score",SUMPRODUCT($J$1:$AF$1,data[[#This Row],[ci.hts_index]:[stat.tb]]),-1)</f>
        <v>-1</v>
      </c>
      <c r="AH376">
        <f>IF(data[[#This Row],[type]]="score",RANK(data[[#This Row],[score]],data[score])+COUNTIF($AG$3:AG376,AG376)-1,0)</f>
        <v>0</v>
      </c>
    </row>
    <row r="377" spans="27:34" x14ac:dyDescent="0.25">
      <c r="AA377" s="1"/>
      <c r="AB377" s="1"/>
      <c r="AG377">
        <f>IF(data[[#This Row],[type]]="score",SUMPRODUCT($J$1:$AF$1,data[[#This Row],[ci.hts_index]:[stat.tb]]),-1)</f>
        <v>-1</v>
      </c>
      <c r="AH377">
        <f>IF(data[[#This Row],[type]]="score",RANK(data[[#This Row],[score]],data[score])+COUNTIF($AG$3:AG377,AG377)-1,0)</f>
        <v>0</v>
      </c>
    </row>
    <row r="378" spans="27:34" x14ac:dyDescent="0.25">
      <c r="AA378" s="1"/>
      <c r="AB378" s="1"/>
      <c r="AG378">
        <f>IF(data[[#This Row],[type]]="score",SUMPRODUCT($J$1:$AF$1,data[[#This Row],[ci.hts_index]:[stat.tb]]),-1)</f>
        <v>-1</v>
      </c>
      <c r="AH378">
        <f>IF(data[[#This Row],[type]]="score",RANK(data[[#This Row],[score]],data[score])+COUNTIF($AG$3:AG378,AG378)-1,0)</f>
        <v>0</v>
      </c>
    </row>
    <row r="379" spans="27:34" x14ac:dyDescent="0.25">
      <c r="AA379" s="1"/>
      <c r="AB379" s="1"/>
      <c r="AG379">
        <f>IF(data[[#This Row],[type]]="score",SUMPRODUCT($J$1:$AF$1,data[[#This Row],[ci.hts_index]:[stat.tb]]),-1)</f>
        <v>-1</v>
      </c>
      <c r="AH379">
        <f>IF(data[[#This Row],[type]]="score",RANK(data[[#This Row],[score]],data[score])+COUNTIF($AG$3:AG379,AG379)-1,0)</f>
        <v>0</v>
      </c>
    </row>
    <row r="380" spans="27:34" x14ac:dyDescent="0.25">
      <c r="AA380" s="1"/>
      <c r="AB380" s="1"/>
      <c r="AG380">
        <f>IF(data[[#This Row],[type]]="score",SUMPRODUCT($J$1:$AF$1,data[[#This Row],[ci.hts_index]:[stat.tb]]),-1)</f>
        <v>-1</v>
      </c>
      <c r="AH380">
        <f>IF(data[[#This Row],[type]]="score",RANK(data[[#This Row],[score]],data[score])+COUNTIF($AG$3:AG380,AG380)-1,0)</f>
        <v>0</v>
      </c>
    </row>
    <row r="381" spans="27:34" x14ac:dyDescent="0.25">
      <c r="AA381" s="1"/>
      <c r="AB381" s="1"/>
      <c r="AG381">
        <f>IF(data[[#This Row],[type]]="score",SUMPRODUCT($J$1:$AF$1,data[[#This Row],[ci.hts_index]:[stat.tb]]),-1)</f>
        <v>-1</v>
      </c>
      <c r="AH381">
        <f>IF(data[[#This Row],[type]]="score",RANK(data[[#This Row],[score]],data[score])+COUNTIF($AG$3:AG381,AG381)-1,0)</f>
        <v>0</v>
      </c>
    </row>
    <row r="382" spans="27:34" x14ac:dyDescent="0.25">
      <c r="AA382" s="1"/>
      <c r="AB382" s="1"/>
      <c r="AG382">
        <f>IF(data[[#This Row],[type]]="score",SUMPRODUCT($J$1:$AF$1,data[[#This Row],[ci.hts_index]:[stat.tb]]),-1)</f>
        <v>-1</v>
      </c>
      <c r="AH382">
        <f>IF(data[[#This Row],[type]]="score",RANK(data[[#This Row],[score]],data[score])+COUNTIF($AG$3:AG382,AG382)-1,0)</f>
        <v>0</v>
      </c>
    </row>
    <row r="383" spans="27:34" x14ac:dyDescent="0.25">
      <c r="AA383" s="1"/>
      <c r="AB383" s="1"/>
      <c r="AG383">
        <f>IF(data[[#This Row],[type]]="score",SUMPRODUCT($J$1:$AF$1,data[[#This Row],[ci.hts_index]:[stat.tb]]),-1)</f>
        <v>-1</v>
      </c>
      <c r="AH383">
        <f>IF(data[[#This Row],[type]]="score",RANK(data[[#This Row],[score]],data[score])+COUNTIF($AG$3:AG383,AG383)-1,0)</f>
        <v>0</v>
      </c>
    </row>
    <row r="384" spans="27:34" x14ac:dyDescent="0.25">
      <c r="AA384" s="1"/>
      <c r="AB384" s="1"/>
      <c r="AG384">
        <f>IF(data[[#This Row],[type]]="score",SUMPRODUCT($J$1:$AF$1,data[[#This Row],[ci.hts_index]:[stat.tb]]),-1)</f>
        <v>-1</v>
      </c>
      <c r="AH384">
        <f>IF(data[[#This Row],[type]]="score",RANK(data[[#This Row],[score]],data[score])+COUNTIF($AG$3:AG384,AG384)-1,0)</f>
        <v>0</v>
      </c>
    </row>
    <row r="385" spans="27:34" x14ac:dyDescent="0.25">
      <c r="AA385" s="1"/>
      <c r="AB385" s="1"/>
      <c r="AG385">
        <f>IF(data[[#This Row],[type]]="score",SUMPRODUCT($J$1:$AF$1,data[[#This Row],[ci.hts_index]:[stat.tb]]),-1)</f>
        <v>-1</v>
      </c>
      <c r="AH385">
        <f>IF(data[[#This Row],[type]]="score",RANK(data[[#This Row],[score]],data[score])+COUNTIF($AG$3:AG385,AG385)-1,0)</f>
        <v>0</v>
      </c>
    </row>
    <row r="386" spans="27:34" x14ac:dyDescent="0.25">
      <c r="AA386" s="1"/>
      <c r="AB386" s="1"/>
      <c r="AG386">
        <f>IF(data[[#This Row],[type]]="score",SUMPRODUCT($J$1:$AF$1,data[[#This Row],[ci.hts_index]:[stat.tb]]),-1)</f>
        <v>-1</v>
      </c>
      <c r="AH386">
        <f>IF(data[[#This Row],[type]]="score",RANK(data[[#This Row],[score]],data[score])+COUNTIF($AG$3:AG386,AG386)-1,0)</f>
        <v>0</v>
      </c>
    </row>
    <row r="387" spans="27:34" x14ac:dyDescent="0.25">
      <c r="AA387" s="1"/>
      <c r="AB387" s="1"/>
      <c r="AG387">
        <f>IF(data[[#This Row],[type]]="score",SUMPRODUCT($J$1:$AF$1,data[[#This Row],[ci.hts_index]:[stat.tb]]),-1)</f>
        <v>-1</v>
      </c>
      <c r="AH387">
        <f>IF(data[[#This Row],[type]]="score",RANK(data[[#This Row],[score]],data[score])+COUNTIF($AG$3:AG387,AG387)-1,0)</f>
        <v>0</v>
      </c>
    </row>
    <row r="388" spans="27:34" x14ac:dyDescent="0.25">
      <c r="AA388" s="1"/>
      <c r="AB388" s="1"/>
      <c r="AG388">
        <f>IF(data[[#This Row],[type]]="score",SUMPRODUCT($J$1:$AF$1,data[[#This Row],[ci.hts_index]:[stat.tb]]),-1)</f>
        <v>-1</v>
      </c>
      <c r="AH388">
        <f>IF(data[[#This Row],[type]]="score",RANK(data[[#This Row],[score]],data[score])+COUNTIF($AG$3:AG388,AG388)-1,0)</f>
        <v>0</v>
      </c>
    </row>
    <row r="389" spans="27:34" x14ac:dyDescent="0.25">
      <c r="AA389" s="1"/>
      <c r="AB389" s="1"/>
      <c r="AG389">
        <f>IF(data[[#This Row],[type]]="score",SUMPRODUCT($J$1:$AF$1,data[[#This Row],[ci.hts_index]:[stat.tb]]),-1)</f>
        <v>-1</v>
      </c>
      <c r="AH389">
        <f>IF(data[[#This Row],[type]]="score",RANK(data[[#This Row],[score]],data[score])+COUNTIF($AG$3:AG389,AG389)-1,0)</f>
        <v>0</v>
      </c>
    </row>
    <row r="390" spans="27:34" x14ac:dyDescent="0.25">
      <c r="AA390" s="1"/>
      <c r="AB390" s="1"/>
      <c r="AG390">
        <f>IF(data[[#This Row],[type]]="score",SUMPRODUCT($J$1:$AF$1,data[[#This Row],[ci.hts_index]:[stat.tb]]),-1)</f>
        <v>-1</v>
      </c>
      <c r="AH390">
        <f>IF(data[[#This Row],[type]]="score",RANK(data[[#This Row],[score]],data[score])+COUNTIF($AG$3:AG390,AG390)-1,0)</f>
        <v>0</v>
      </c>
    </row>
    <row r="391" spans="27:34" x14ac:dyDescent="0.25">
      <c r="AA391" s="1"/>
      <c r="AB391" s="1"/>
      <c r="AG391">
        <f>IF(data[[#This Row],[type]]="score",SUMPRODUCT($J$1:$AF$1,data[[#This Row],[ci.hts_index]:[stat.tb]]),-1)</f>
        <v>-1</v>
      </c>
      <c r="AH391">
        <f>IF(data[[#This Row],[type]]="score",RANK(data[[#This Row],[score]],data[score])+COUNTIF($AG$3:AG391,AG391)-1,0)</f>
        <v>0</v>
      </c>
    </row>
    <row r="392" spans="27:34" x14ac:dyDescent="0.25">
      <c r="AA392" s="1"/>
      <c r="AB392" s="1"/>
      <c r="AG392">
        <f>IF(data[[#This Row],[type]]="score",SUMPRODUCT($J$1:$AF$1,data[[#This Row],[ci.hts_index]:[stat.tb]]),-1)</f>
        <v>-1</v>
      </c>
      <c r="AH392">
        <f>IF(data[[#This Row],[type]]="score",RANK(data[[#This Row],[score]],data[score])+COUNTIF($AG$3:AG392,AG392)-1,0)</f>
        <v>0</v>
      </c>
    </row>
    <row r="393" spans="27:34" x14ac:dyDescent="0.25">
      <c r="AA393" s="1"/>
      <c r="AB393" s="1"/>
      <c r="AG393">
        <f>IF(data[[#This Row],[type]]="score",SUMPRODUCT($J$1:$AF$1,data[[#This Row],[ci.hts_index]:[stat.tb]]),-1)</f>
        <v>-1</v>
      </c>
      <c r="AH393">
        <f>IF(data[[#This Row],[type]]="score",RANK(data[[#This Row],[score]],data[score])+COUNTIF($AG$3:AG393,AG393)-1,0)</f>
        <v>0</v>
      </c>
    </row>
    <row r="394" spans="27:34" x14ac:dyDescent="0.25">
      <c r="AA394" s="1"/>
      <c r="AB394" s="1"/>
      <c r="AG394">
        <f>IF(data[[#This Row],[type]]="score",SUMPRODUCT($J$1:$AF$1,data[[#This Row],[ci.hts_index]:[stat.tb]]),-1)</f>
        <v>-1</v>
      </c>
      <c r="AH394">
        <f>IF(data[[#This Row],[type]]="score",RANK(data[[#This Row],[score]],data[score])+COUNTIF($AG$3:AG394,AG394)-1,0)</f>
        <v>0</v>
      </c>
    </row>
    <row r="395" spans="27:34" x14ac:dyDescent="0.25">
      <c r="AA395" s="1"/>
      <c r="AB395" s="1"/>
      <c r="AG395">
        <f>IF(data[[#This Row],[type]]="score",SUMPRODUCT($J$1:$AF$1,data[[#This Row],[ci.hts_index]:[stat.tb]]),-1)</f>
        <v>-1</v>
      </c>
      <c r="AH395">
        <f>IF(data[[#This Row],[type]]="score",RANK(data[[#This Row],[score]],data[score])+COUNTIF($AG$3:AG395,AG395)-1,0)</f>
        <v>0</v>
      </c>
    </row>
    <row r="396" spans="27:34" x14ac:dyDescent="0.25">
      <c r="AA396" s="1"/>
      <c r="AB396" s="1"/>
      <c r="AG396">
        <f>IF(data[[#This Row],[type]]="score",SUMPRODUCT($J$1:$AF$1,data[[#This Row],[ci.hts_index]:[stat.tb]]),-1)</f>
        <v>-1</v>
      </c>
      <c r="AH396">
        <f>IF(data[[#This Row],[type]]="score",RANK(data[[#This Row],[score]],data[score])+COUNTIF($AG$3:AG396,AG396)-1,0)</f>
        <v>0</v>
      </c>
    </row>
    <row r="397" spans="27:34" x14ac:dyDescent="0.25">
      <c r="AA397" s="1"/>
      <c r="AB397" s="1"/>
      <c r="AG397">
        <f>IF(data[[#This Row],[type]]="score",SUMPRODUCT($J$1:$AF$1,data[[#This Row],[ci.hts_index]:[stat.tb]]),-1)</f>
        <v>-1</v>
      </c>
      <c r="AH397">
        <f>IF(data[[#This Row],[type]]="score",RANK(data[[#This Row],[score]],data[score])+COUNTIF($AG$3:AG397,AG397)-1,0)</f>
        <v>0</v>
      </c>
    </row>
    <row r="398" spans="27:34" x14ac:dyDescent="0.25">
      <c r="AA398" s="1"/>
      <c r="AB398" s="1"/>
      <c r="AG398">
        <f>IF(data[[#This Row],[type]]="score",SUMPRODUCT($J$1:$AF$1,data[[#This Row],[ci.hts_index]:[stat.tb]]),-1)</f>
        <v>-1</v>
      </c>
      <c r="AH398">
        <f>IF(data[[#This Row],[type]]="score",RANK(data[[#This Row],[score]],data[score])+COUNTIF($AG$3:AG398,AG398)-1,0)</f>
        <v>0</v>
      </c>
    </row>
    <row r="399" spans="27:34" x14ac:dyDescent="0.25">
      <c r="AA399" s="1"/>
      <c r="AB399" s="1"/>
      <c r="AG399">
        <f>IF(data[[#This Row],[type]]="score",SUMPRODUCT($J$1:$AF$1,data[[#This Row],[ci.hts_index]:[stat.tb]]),-1)</f>
        <v>-1</v>
      </c>
      <c r="AH399">
        <f>IF(data[[#This Row],[type]]="score",RANK(data[[#This Row],[score]],data[score])+COUNTIF($AG$3:AG399,AG399)-1,0)</f>
        <v>0</v>
      </c>
    </row>
    <row r="400" spans="27:34" x14ac:dyDescent="0.25">
      <c r="AA400" s="1"/>
      <c r="AB400" s="1"/>
      <c r="AG400">
        <f>IF(data[[#This Row],[type]]="score",SUMPRODUCT($J$1:$AF$1,data[[#This Row],[ci.hts_index]:[stat.tb]]),-1)</f>
        <v>-1</v>
      </c>
      <c r="AH400">
        <f>IF(data[[#This Row],[type]]="score",RANK(data[[#This Row],[score]],data[score])+COUNTIF($AG$3:AG400,AG400)-1,0)</f>
        <v>0</v>
      </c>
    </row>
    <row r="401" spans="27:34" x14ac:dyDescent="0.25">
      <c r="AA401" s="1"/>
      <c r="AB401" s="1"/>
      <c r="AG401">
        <f>IF(data[[#This Row],[type]]="score",SUMPRODUCT($J$1:$AF$1,data[[#This Row],[ci.hts_index]:[stat.tb]]),-1)</f>
        <v>-1</v>
      </c>
      <c r="AH401">
        <f>IF(data[[#This Row],[type]]="score",RANK(data[[#This Row],[score]],data[score])+COUNTIF($AG$3:AG401,AG401)-1,0)</f>
        <v>0</v>
      </c>
    </row>
    <row r="402" spans="27:34" x14ac:dyDescent="0.25">
      <c r="AA402" s="1"/>
      <c r="AB402" s="1"/>
      <c r="AG402">
        <f>IF(data[[#This Row],[type]]="score",SUMPRODUCT($J$1:$AF$1,data[[#This Row],[ci.hts_index]:[stat.tb]]),-1)</f>
        <v>-1</v>
      </c>
      <c r="AH402">
        <f>IF(data[[#This Row],[type]]="score",RANK(data[[#This Row],[score]],data[score])+COUNTIF($AG$3:AG402,AG402)-1,0)</f>
        <v>0</v>
      </c>
    </row>
    <row r="403" spans="27:34" x14ac:dyDescent="0.25">
      <c r="AA403" s="1"/>
      <c r="AB403" s="1"/>
      <c r="AG403">
        <f>IF(data[[#This Row],[type]]="score",SUMPRODUCT($J$1:$AF$1,data[[#This Row],[ci.hts_index]:[stat.tb]]),-1)</f>
        <v>-1</v>
      </c>
      <c r="AH403">
        <f>IF(data[[#This Row],[type]]="score",RANK(data[[#This Row],[score]],data[score])+COUNTIF($AG$3:AG403,AG403)-1,0)</f>
        <v>0</v>
      </c>
    </row>
    <row r="404" spans="27:34" x14ac:dyDescent="0.25">
      <c r="AA404" s="1"/>
      <c r="AB404" s="1"/>
      <c r="AG404">
        <f>IF(data[[#This Row],[type]]="score",SUMPRODUCT($J$1:$AF$1,data[[#This Row],[ci.hts_index]:[stat.tb]]),-1)</f>
        <v>-1</v>
      </c>
      <c r="AH404">
        <f>IF(data[[#This Row],[type]]="score",RANK(data[[#This Row],[score]],data[score])+COUNTIF($AG$3:AG404,AG404)-1,0)</f>
        <v>0</v>
      </c>
    </row>
    <row r="405" spans="27:34" x14ac:dyDescent="0.25">
      <c r="AA405" s="1"/>
      <c r="AB405" s="1"/>
      <c r="AG405">
        <f>IF(data[[#This Row],[type]]="score",SUMPRODUCT($J$1:$AF$1,data[[#This Row],[ci.hts_index]:[stat.tb]]),-1)</f>
        <v>-1</v>
      </c>
      <c r="AH405">
        <f>IF(data[[#This Row],[type]]="score",RANK(data[[#This Row],[score]],data[score])+COUNTIF($AG$3:AG405,AG405)-1,0)</f>
        <v>0</v>
      </c>
    </row>
    <row r="406" spans="27:34" x14ac:dyDescent="0.25">
      <c r="AA406" s="1"/>
      <c r="AB406" s="1"/>
      <c r="AG406">
        <f>IF(data[[#This Row],[type]]="score",SUMPRODUCT($J$1:$AF$1,data[[#This Row],[ci.hts_index]:[stat.tb]]),-1)</f>
        <v>-1</v>
      </c>
      <c r="AH406">
        <f>IF(data[[#This Row],[type]]="score",RANK(data[[#This Row],[score]],data[score])+COUNTIF($AG$3:AG406,AG406)-1,0)</f>
        <v>0</v>
      </c>
    </row>
    <row r="407" spans="27:34" x14ac:dyDescent="0.25">
      <c r="AA407" s="1"/>
      <c r="AB407" s="1"/>
      <c r="AG407">
        <f>IF(data[[#This Row],[type]]="score",SUMPRODUCT($J$1:$AF$1,data[[#This Row],[ci.hts_index]:[stat.tb]]),-1)</f>
        <v>-1</v>
      </c>
      <c r="AH407">
        <f>IF(data[[#This Row],[type]]="score",RANK(data[[#This Row],[score]],data[score])+COUNTIF($AG$3:AG407,AG407)-1,0)</f>
        <v>0</v>
      </c>
    </row>
    <row r="408" spans="27:34" x14ac:dyDescent="0.25">
      <c r="AA408" s="1"/>
      <c r="AB408" s="1"/>
      <c r="AG408">
        <f>IF(data[[#This Row],[type]]="score",SUMPRODUCT($J$1:$AF$1,data[[#This Row],[ci.hts_index]:[stat.tb]]),-1)</f>
        <v>-1</v>
      </c>
      <c r="AH408">
        <f>IF(data[[#This Row],[type]]="score",RANK(data[[#This Row],[score]],data[score])+COUNTIF($AG$3:AG408,AG408)-1,0)</f>
        <v>0</v>
      </c>
    </row>
    <row r="409" spans="27:34" x14ac:dyDescent="0.25">
      <c r="AA409" s="1"/>
      <c r="AB409" s="1"/>
      <c r="AG409">
        <f>IF(data[[#This Row],[type]]="score",SUMPRODUCT($J$1:$AF$1,data[[#This Row],[ci.hts_index]:[stat.tb]]),-1)</f>
        <v>-1</v>
      </c>
      <c r="AH409">
        <f>IF(data[[#This Row],[type]]="score",RANK(data[[#This Row],[score]],data[score])+COUNTIF($AG$3:AG409,AG409)-1,0)</f>
        <v>0</v>
      </c>
    </row>
    <row r="410" spans="27:34" x14ac:dyDescent="0.25">
      <c r="AA410" s="1"/>
      <c r="AB410" s="1"/>
      <c r="AG410">
        <f>IF(data[[#This Row],[type]]="score",SUMPRODUCT($J$1:$AF$1,data[[#This Row],[ci.hts_index]:[stat.tb]]),-1)</f>
        <v>-1</v>
      </c>
      <c r="AH410">
        <f>IF(data[[#This Row],[type]]="score",RANK(data[[#This Row],[score]],data[score])+COUNTIF($AG$3:AG410,AG410)-1,0)</f>
        <v>0</v>
      </c>
    </row>
    <row r="411" spans="27:34" x14ac:dyDescent="0.25">
      <c r="AA411" s="1"/>
      <c r="AB411" s="1"/>
      <c r="AG411">
        <f>IF(data[[#This Row],[type]]="score",SUMPRODUCT($J$1:$AF$1,data[[#This Row],[ci.hts_index]:[stat.tb]]),-1)</f>
        <v>-1</v>
      </c>
      <c r="AH411">
        <f>IF(data[[#This Row],[type]]="score",RANK(data[[#This Row],[score]],data[score])+COUNTIF($AG$3:AG411,AG411)-1,0)</f>
        <v>0</v>
      </c>
    </row>
    <row r="412" spans="27:34" x14ac:dyDescent="0.25">
      <c r="AA412" s="1"/>
      <c r="AB412" s="1"/>
      <c r="AG412">
        <f>IF(data[[#This Row],[type]]="score",SUMPRODUCT($J$1:$AF$1,data[[#This Row],[ci.hts_index]:[stat.tb]]),-1)</f>
        <v>-1</v>
      </c>
      <c r="AH412">
        <f>IF(data[[#This Row],[type]]="score",RANK(data[[#This Row],[score]],data[score])+COUNTIF($AG$3:AG412,AG412)-1,0)</f>
        <v>0</v>
      </c>
    </row>
    <row r="413" spans="27:34" x14ac:dyDescent="0.25">
      <c r="AA413" s="1"/>
      <c r="AB413" s="1"/>
      <c r="AG413">
        <f>IF(data[[#This Row],[type]]="score",SUMPRODUCT($J$1:$AF$1,data[[#This Row],[ci.hts_index]:[stat.tb]]),-1)</f>
        <v>-1</v>
      </c>
      <c r="AH413">
        <f>IF(data[[#This Row],[type]]="score",RANK(data[[#This Row],[score]],data[score])+COUNTIF($AG$3:AG413,AG413)-1,0)</f>
        <v>0</v>
      </c>
    </row>
    <row r="414" spans="27:34" x14ac:dyDescent="0.25">
      <c r="AA414" s="1"/>
      <c r="AB414" s="1"/>
      <c r="AG414">
        <f>IF(data[[#This Row],[type]]="score",SUMPRODUCT($J$1:$AF$1,data[[#This Row],[ci.hts_index]:[stat.tb]]),-1)</f>
        <v>-1</v>
      </c>
      <c r="AH414">
        <f>IF(data[[#This Row],[type]]="score",RANK(data[[#This Row],[score]],data[score])+COUNTIF($AG$3:AG414,AG414)-1,0)</f>
        <v>0</v>
      </c>
    </row>
    <row r="415" spans="27:34" x14ac:dyDescent="0.25">
      <c r="AA415" s="1"/>
      <c r="AB415" s="1"/>
      <c r="AG415">
        <f>IF(data[[#This Row],[type]]="score",SUMPRODUCT($J$1:$AF$1,data[[#This Row],[ci.hts_index]:[stat.tb]]),-1)</f>
        <v>-1</v>
      </c>
      <c r="AH415">
        <f>IF(data[[#This Row],[type]]="score",RANK(data[[#This Row],[score]],data[score])+COUNTIF($AG$3:AG415,AG415)-1,0)</f>
        <v>0</v>
      </c>
    </row>
    <row r="416" spans="27:34" x14ac:dyDescent="0.25">
      <c r="AA416" s="1"/>
      <c r="AB416" s="1"/>
      <c r="AG416">
        <f>IF(data[[#This Row],[type]]="score",SUMPRODUCT($J$1:$AF$1,data[[#This Row],[ci.hts_index]:[stat.tb]]),-1)</f>
        <v>-1</v>
      </c>
      <c r="AH416">
        <f>IF(data[[#This Row],[type]]="score",RANK(data[[#This Row],[score]],data[score])+COUNTIF($AG$3:AG416,AG416)-1,0)</f>
        <v>0</v>
      </c>
    </row>
    <row r="417" spans="27:34" x14ac:dyDescent="0.25">
      <c r="AA417" s="1"/>
      <c r="AB417" s="1"/>
      <c r="AG417">
        <f>IF(data[[#This Row],[type]]="score",SUMPRODUCT($J$1:$AF$1,data[[#This Row],[ci.hts_index]:[stat.tb]]),-1)</f>
        <v>-1</v>
      </c>
      <c r="AH417">
        <f>IF(data[[#This Row],[type]]="score",RANK(data[[#This Row],[score]],data[score])+COUNTIF($AG$3:AG417,AG417)-1,0)</f>
        <v>0</v>
      </c>
    </row>
    <row r="418" spans="27:34" x14ac:dyDescent="0.25">
      <c r="AA418" s="1"/>
      <c r="AB418" s="1"/>
      <c r="AG418">
        <f>IF(data[[#This Row],[type]]="score",SUMPRODUCT($J$1:$AF$1,data[[#This Row],[ci.hts_index]:[stat.tb]]),-1)</f>
        <v>-1</v>
      </c>
      <c r="AH418">
        <f>IF(data[[#This Row],[type]]="score",RANK(data[[#This Row],[score]],data[score])+COUNTIF($AG$3:AG418,AG418)-1,0)</f>
        <v>0</v>
      </c>
    </row>
    <row r="419" spans="27:34" x14ac:dyDescent="0.25">
      <c r="AA419" s="1"/>
      <c r="AB419" s="1"/>
      <c r="AG419">
        <f>IF(data[[#This Row],[type]]="score",SUMPRODUCT($J$1:$AF$1,data[[#This Row],[ci.hts_index]:[stat.tb]]),-1)</f>
        <v>-1</v>
      </c>
      <c r="AH419">
        <f>IF(data[[#This Row],[type]]="score",RANK(data[[#This Row],[score]],data[score])+COUNTIF($AG$3:AG419,AG419)-1,0)</f>
        <v>0</v>
      </c>
    </row>
    <row r="420" spans="27:34" x14ac:dyDescent="0.25">
      <c r="AA420" s="1"/>
      <c r="AB420" s="1"/>
      <c r="AG420">
        <f>IF(data[[#This Row],[type]]="score",SUMPRODUCT($J$1:$AF$1,data[[#This Row],[ci.hts_index]:[stat.tb]]),-1)</f>
        <v>-1</v>
      </c>
      <c r="AH420">
        <f>IF(data[[#This Row],[type]]="score",RANK(data[[#This Row],[score]],data[score])+COUNTIF($AG$3:AG420,AG420)-1,0)</f>
        <v>0</v>
      </c>
    </row>
    <row r="421" spans="27:34" x14ac:dyDescent="0.25">
      <c r="AA421" s="1"/>
      <c r="AB421" s="1"/>
      <c r="AG421">
        <f>IF(data[[#This Row],[type]]="score",SUMPRODUCT($J$1:$AF$1,data[[#This Row],[ci.hts_index]:[stat.tb]]),-1)</f>
        <v>-1</v>
      </c>
      <c r="AH421">
        <f>IF(data[[#This Row],[type]]="score",RANK(data[[#This Row],[score]],data[score])+COUNTIF($AG$3:AG421,AG421)-1,0)</f>
        <v>0</v>
      </c>
    </row>
    <row r="422" spans="27:34" x14ac:dyDescent="0.25">
      <c r="AA422" s="1"/>
      <c r="AB422" s="1"/>
      <c r="AG422">
        <f>IF(data[[#This Row],[type]]="score",SUMPRODUCT($J$1:$AF$1,data[[#This Row],[ci.hts_index]:[stat.tb]]),-1)</f>
        <v>-1</v>
      </c>
      <c r="AH422">
        <f>IF(data[[#This Row],[type]]="score",RANK(data[[#This Row],[score]],data[score])+COUNTIF($AG$3:AG422,AG422)-1,0)</f>
        <v>0</v>
      </c>
    </row>
    <row r="423" spans="27:34" x14ac:dyDescent="0.25">
      <c r="AA423" s="1"/>
      <c r="AB423" s="1"/>
      <c r="AG423">
        <f>IF(data[[#This Row],[type]]="score",SUMPRODUCT($J$1:$AF$1,data[[#This Row],[ci.hts_index]:[stat.tb]]),-1)</f>
        <v>-1</v>
      </c>
      <c r="AH423">
        <f>IF(data[[#This Row],[type]]="score",RANK(data[[#This Row],[score]],data[score])+COUNTIF($AG$3:AG423,AG423)-1,0)</f>
        <v>0</v>
      </c>
    </row>
    <row r="424" spans="27:34" x14ac:dyDescent="0.25">
      <c r="AA424" s="1"/>
      <c r="AB424" s="1"/>
      <c r="AG424">
        <f>IF(data[[#This Row],[type]]="score",SUMPRODUCT($J$1:$AF$1,data[[#This Row],[ci.hts_index]:[stat.tb]]),-1)</f>
        <v>-1</v>
      </c>
      <c r="AH424">
        <f>IF(data[[#This Row],[type]]="score",RANK(data[[#This Row],[score]],data[score])+COUNTIF($AG$3:AG424,AG424)-1,0)</f>
        <v>0</v>
      </c>
    </row>
    <row r="425" spans="27:34" x14ac:dyDescent="0.25">
      <c r="AA425" s="1"/>
      <c r="AB425" s="1"/>
      <c r="AG425">
        <f>IF(data[[#This Row],[type]]="score",SUMPRODUCT($J$1:$AF$1,data[[#This Row],[ci.hts_index]:[stat.tb]]),-1)</f>
        <v>-1</v>
      </c>
      <c r="AH425">
        <f>IF(data[[#This Row],[type]]="score",RANK(data[[#This Row],[score]],data[score])+COUNTIF($AG$3:AG425,AG425)-1,0)</f>
        <v>0</v>
      </c>
    </row>
    <row r="426" spans="27:34" x14ac:dyDescent="0.25">
      <c r="AA426" s="1"/>
      <c r="AB426" s="1"/>
      <c r="AG426">
        <f>IF(data[[#This Row],[type]]="score",SUMPRODUCT($J$1:$AF$1,data[[#This Row],[ci.hts_index]:[stat.tb]]),-1)</f>
        <v>-1</v>
      </c>
      <c r="AH426">
        <f>IF(data[[#This Row],[type]]="score",RANK(data[[#This Row],[score]],data[score])+COUNTIF($AG$3:AG426,AG426)-1,0)</f>
        <v>0</v>
      </c>
    </row>
    <row r="427" spans="27:34" x14ac:dyDescent="0.25">
      <c r="AA427" s="1"/>
      <c r="AB427" s="1"/>
      <c r="AG427">
        <f>IF(data[[#This Row],[type]]="score",SUMPRODUCT($J$1:$AF$1,data[[#This Row],[ci.hts_index]:[stat.tb]]),-1)</f>
        <v>-1</v>
      </c>
      <c r="AH427">
        <f>IF(data[[#This Row],[type]]="score",RANK(data[[#This Row],[score]],data[score])+COUNTIF($AG$3:AG427,AG427)-1,0)</f>
        <v>0</v>
      </c>
    </row>
    <row r="428" spans="27:34" x14ac:dyDescent="0.25">
      <c r="AA428" s="1"/>
      <c r="AB428" s="1"/>
      <c r="AG428">
        <f>IF(data[[#This Row],[type]]="score",SUMPRODUCT($J$1:$AF$1,data[[#This Row],[ci.hts_index]:[stat.tb]]),-1)</f>
        <v>-1</v>
      </c>
      <c r="AH428">
        <f>IF(data[[#This Row],[type]]="score",RANK(data[[#This Row],[score]],data[score])+COUNTIF($AG$3:AG428,AG428)-1,0)</f>
        <v>0</v>
      </c>
    </row>
    <row r="429" spans="27:34" x14ac:dyDescent="0.25">
      <c r="AA429" s="1"/>
      <c r="AB429" s="1"/>
      <c r="AG429">
        <f>IF(data[[#This Row],[type]]="score",SUMPRODUCT($J$1:$AF$1,data[[#This Row],[ci.hts_index]:[stat.tb]]),-1)</f>
        <v>-1</v>
      </c>
      <c r="AH429">
        <f>IF(data[[#This Row],[type]]="score",RANK(data[[#This Row],[score]],data[score])+COUNTIF($AG$3:AG429,AG429)-1,0)</f>
        <v>0</v>
      </c>
    </row>
    <row r="430" spans="27:34" x14ac:dyDescent="0.25">
      <c r="AA430" s="1"/>
      <c r="AB430" s="1"/>
      <c r="AG430">
        <f>IF(data[[#This Row],[type]]="score",SUMPRODUCT($J$1:$AF$1,data[[#This Row],[ci.hts_index]:[stat.tb]]),-1)</f>
        <v>-1</v>
      </c>
      <c r="AH430">
        <f>IF(data[[#This Row],[type]]="score",RANK(data[[#This Row],[score]],data[score])+COUNTIF($AG$3:AG430,AG430)-1,0)</f>
        <v>0</v>
      </c>
    </row>
    <row r="431" spans="27:34" x14ac:dyDescent="0.25">
      <c r="AA431" s="1"/>
      <c r="AB431" s="1"/>
      <c r="AG431">
        <f>IF(data[[#This Row],[type]]="score",SUMPRODUCT($J$1:$AF$1,data[[#This Row],[ci.hts_index]:[stat.tb]]),-1)</f>
        <v>-1</v>
      </c>
      <c r="AH431">
        <f>IF(data[[#This Row],[type]]="score",RANK(data[[#This Row],[score]],data[score])+COUNTIF($AG$3:AG431,AG431)-1,0)</f>
        <v>0</v>
      </c>
    </row>
    <row r="432" spans="27:34" x14ac:dyDescent="0.25">
      <c r="AA432" s="1"/>
      <c r="AB432" s="1"/>
      <c r="AG432">
        <f>IF(data[[#This Row],[type]]="score",SUMPRODUCT($J$1:$AF$1,data[[#This Row],[ci.hts_index]:[stat.tb]]),-1)</f>
        <v>-1</v>
      </c>
      <c r="AH432">
        <f>IF(data[[#This Row],[type]]="score",RANK(data[[#This Row],[score]],data[score])+COUNTIF($AG$3:AG432,AG432)-1,0)</f>
        <v>0</v>
      </c>
    </row>
    <row r="433" spans="27:34" x14ac:dyDescent="0.25">
      <c r="AA433" s="1"/>
      <c r="AB433" s="1"/>
      <c r="AG433">
        <f>IF(data[[#This Row],[type]]="score",SUMPRODUCT($J$1:$AF$1,data[[#This Row],[ci.hts_index]:[stat.tb]]),-1)</f>
        <v>-1</v>
      </c>
      <c r="AH433">
        <f>IF(data[[#This Row],[type]]="score",RANK(data[[#This Row],[score]],data[score])+COUNTIF($AG$3:AG433,AG433)-1,0)</f>
        <v>0</v>
      </c>
    </row>
    <row r="434" spans="27:34" x14ac:dyDescent="0.25">
      <c r="AA434" s="1"/>
      <c r="AB434" s="1"/>
      <c r="AG434">
        <f>IF(data[[#This Row],[type]]="score",SUMPRODUCT($J$1:$AF$1,data[[#This Row],[ci.hts_index]:[stat.tb]]),-1)</f>
        <v>-1</v>
      </c>
      <c r="AH434">
        <f>IF(data[[#This Row],[type]]="score",RANK(data[[#This Row],[score]],data[score])+COUNTIF($AG$3:AG434,AG434)-1,0)</f>
        <v>0</v>
      </c>
    </row>
    <row r="435" spans="27:34" x14ac:dyDescent="0.25">
      <c r="AA435" s="1"/>
      <c r="AB435" s="1"/>
      <c r="AG435">
        <f>IF(data[[#This Row],[type]]="score",SUMPRODUCT($J$1:$AF$1,data[[#This Row],[ci.hts_index]:[stat.tb]]),-1)</f>
        <v>-1</v>
      </c>
      <c r="AH435">
        <f>IF(data[[#This Row],[type]]="score",RANK(data[[#This Row],[score]],data[score])+COUNTIF($AG$3:AG435,AG435)-1,0)</f>
        <v>0</v>
      </c>
    </row>
    <row r="436" spans="27:34" x14ac:dyDescent="0.25">
      <c r="AA436" s="1"/>
      <c r="AB436" s="1"/>
      <c r="AG436">
        <f>IF(data[[#This Row],[type]]="score",SUMPRODUCT($J$1:$AF$1,data[[#This Row],[ci.hts_index]:[stat.tb]]),-1)</f>
        <v>-1</v>
      </c>
      <c r="AH436">
        <f>IF(data[[#This Row],[type]]="score",RANK(data[[#This Row],[score]],data[score])+COUNTIF($AG$3:AG436,AG436)-1,0)</f>
        <v>0</v>
      </c>
    </row>
    <row r="437" spans="27:34" x14ac:dyDescent="0.25">
      <c r="AA437" s="1"/>
      <c r="AB437" s="1"/>
      <c r="AG437">
        <f>IF(data[[#This Row],[type]]="score",SUMPRODUCT($J$1:$AF$1,data[[#This Row],[ci.hts_index]:[stat.tb]]),-1)</f>
        <v>-1</v>
      </c>
      <c r="AH437">
        <f>IF(data[[#This Row],[type]]="score",RANK(data[[#This Row],[score]],data[score])+COUNTIF($AG$3:AG437,AG437)-1,0)</f>
        <v>0</v>
      </c>
    </row>
    <row r="438" spans="27:34" x14ac:dyDescent="0.25">
      <c r="AA438" s="1"/>
      <c r="AB438" s="1"/>
      <c r="AG438">
        <f>IF(data[[#This Row],[type]]="score",SUMPRODUCT($J$1:$AF$1,data[[#This Row],[ci.hts_index]:[stat.tb]]),-1)</f>
        <v>-1</v>
      </c>
      <c r="AH438">
        <f>IF(data[[#This Row],[type]]="score",RANK(data[[#This Row],[score]],data[score])+COUNTIF($AG$3:AG438,AG438)-1,0)</f>
        <v>0</v>
      </c>
    </row>
    <row r="439" spans="27:34" x14ac:dyDescent="0.25">
      <c r="AA439" s="1"/>
      <c r="AB439" s="1"/>
      <c r="AG439">
        <f>IF(data[[#This Row],[type]]="score",SUMPRODUCT($J$1:$AF$1,data[[#This Row],[ci.hts_index]:[stat.tb]]),-1)</f>
        <v>-1</v>
      </c>
      <c r="AH439">
        <f>IF(data[[#This Row],[type]]="score",RANK(data[[#This Row],[score]],data[score])+COUNTIF($AG$3:AG439,AG439)-1,0)</f>
        <v>0</v>
      </c>
    </row>
    <row r="440" spans="27:34" x14ac:dyDescent="0.25">
      <c r="AA440" s="1"/>
      <c r="AB440" s="1"/>
      <c r="AG440">
        <f>IF(data[[#This Row],[type]]="score",SUMPRODUCT($J$1:$AF$1,data[[#This Row],[ci.hts_index]:[stat.tb]]),-1)</f>
        <v>-1</v>
      </c>
      <c r="AH440">
        <f>IF(data[[#This Row],[type]]="score",RANK(data[[#This Row],[score]],data[score])+COUNTIF($AG$3:AG440,AG440)-1,0)</f>
        <v>0</v>
      </c>
    </row>
    <row r="441" spans="27:34" x14ac:dyDescent="0.25">
      <c r="AA441" s="1"/>
      <c r="AB441" s="1"/>
      <c r="AG441">
        <f>IF(data[[#This Row],[type]]="score",SUMPRODUCT($J$1:$AF$1,data[[#This Row],[ci.hts_index]:[stat.tb]]),-1)</f>
        <v>-1</v>
      </c>
      <c r="AH441">
        <f>IF(data[[#This Row],[type]]="score",RANK(data[[#This Row],[score]],data[score])+COUNTIF($AG$3:AG441,AG441)-1,0)</f>
        <v>0</v>
      </c>
    </row>
    <row r="442" spans="27:34" x14ac:dyDescent="0.25">
      <c r="AA442" s="1"/>
      <c r="AB442" s="1"/>
      <c r="AG442">
        <f>IF(data[[#This Row],[type]]="score",SUMPRODUCT($J$1:$AF$1,data[[#This Row],[ci.hts_index]:[stat.tb]]),-1)</f>
        <v>-1</v>
      </c>
      <c r="AH442">
        <f>IF(data[[#This Row],[type]]="score",RANK(data[[#This Row],[score]],data[score])+COUNTIF($AG$3:AG442,AG442)-1,0)</f>
        <v>0</v>
      </c>
    </row>
    <row r="443" spans="27:34" x14ac:dyDescent="0.25">
      <c r="AA443" s="1"/>
      <c r="AB443" s="1"/>
      <c r="AG443">
        <f>IF(data[[#This Row],[type]]="score",SUMPRODUCT($J$1:$AF$1,data[[#This Row],[ci.hts_index]:[stat.tb]]),-1)</f>
        <v>-1</v>
      </c>
      <c r="AH443">
        <f>IF(data[[#This Row],[type]]="score",RANK(data[[#This Row],[score]],data[score])+COUNTIF($AG$3:AG443,AG443)-1,0)</f>
        <v>0</v>
      </c>
    </row>
    <row r="444" spans="27:34" x14ac:dyDescent="0.25">
      <c r="AA444" s="1"/>
      <c r="AB444" s="1"/>
      <c r="AG444">
        <f>IF(data[[#This Row],[type]]="score",SUMPRODUCT($J$1:$AF$1,data[[#This Row],[ci.hts_index]:[stat.tb]]),-1)</f>
        <v>-1</v>
      </c>
      <c r="AH444">
        <f>IF(data[[#This Row],[type]]="score",RANK(data[[#This Row],[score]],data[score])+COUNTIF($AG$3:AG444,AG444)-1,0)</f>
        <v>0</v>
      </c>
    </row>
    <row r="445" spans="27:34" x14ac:dyDescent="0.25">
      <c r="AA445" s="1"/>
      <c r="AB445" s="1"/>
      <c r="AG445">
        <f>IF(data[[#This Row],[type]]="score",SUMPRODUCT($J$1:$AF$1,data[[#This Row],[ci.hts_index]:[stat.tb]]),-1)</f>
        <v>-1</v>
      </c>
      <c r="AH445">
        <f>IF(data[[#This Row],[type]]="score",RANK(data[[#This Row],[score]],data[score])+COUNTIF($AG$3:AG445,AG445)-1,0)</f>
        <v>0</v>
      </c>
    </row>
    <row r="446" spans="27:34" x14ac:dyDescent="0.25">
      <c r="AA446" s="1"/>
      <c r="AB446" s="1"/>
      <c r="AG446">
        <f>IF(data[[#This Row],[type]]="score",SUMPRODUCT($J$1:$AF$1,data[[#This Row],[ci.hts_index]:[stat.tb]]),-1)</f>
        <v>-1</v>
      </c>
      <c r="AH446">
        <f>IF(data[[#This Row],[type]]="score",RANK(data[[#This Row],[score]],data[score])+COUNTIF($AG$3:AG446,AG446)-1,0)</f>
        <v>0</v>
      </c>
    </row>
    <row r="447" spans="27:34" x14ac:dyDescent="0.25">
      <c r="AA447" s="1"/>
      <c r="AB447" s="1"/>
      <c r="AG447">
        <f>IF(data[[#This Row],[type]]="score",SUMPRODUCT($J$1:$AF$1,data[[#This Row],[ci.hts_index]:[stat.tb]]),-1)</f>
        <v>-1</v>
      </c>
      <c r="AH447">
        <f>IF(data[[#This Row],[type]]="score",RANK(data[[#This Row],[score]],data[score])+COUNTIF($AG$3:AG447,AG447)-1,0)</f>
        <v>0</v>
      </c>
    </row>
    <row r="448" spans="27:34" x14ac:dyDescent="0.25">
      <c r="AA448" s="1"/>
      <c r="AB448" s="1"/>
      <c r="AG448">
        <f>IF(data[[#This Row],[type]]="score",SUMPRODUCT($J$1:$AF$1,data[[#This Row],[ci.hts_index]:[stat.tb]]),-1)</f>
        <v>-1</v>
      </c>
      <c r="AH448">
        <f>IF(data[[#This Row],[type]]="score",RANK(data[[#This Row],[score]],data[score])+COUNTIF($AG$3:AG448,AG448)-1,0)</f>
        <v>0</v>
      </c>
    </row>
    <row r="449" spans="27:34" x14ac:dyDescent="0.25">
      <c r="AA449" s="1"/>
      <c r="AB449" s="1"/>
      <c r="AG449">
        <f>IF(data[[#This Row],[type]]="score",SUMPRODUCT($J$1:$AF$1,data[[#This Row],[ci.hts_index]:[stat.tb]]),-1)</f>
        <v>-1</v>
      </c>
      <c r="AH449">
        <f>IF(data[[#This Row],[type]]="score",RANK(data[[#This Row],[score]],data[score])+COUNTIF($AG$3:AG449,AG449)-1,0)</f>
        <v>0</v>
      </c>
    </row>
    <row r="450" spans="27:34" x14ac:dyDescent="0.25">
      <c r="AA450" s="1"/>
      <c r="AB450" s="1"/>
      <c r="AG450">
        <f>IF(data[[#This Row],[type]]="score",SUMPRODUCT($J$1:$AF$1,data[[#This Row],[ci.hts_index]:[stat.tb]]),-1)</f>
        <v>-1</v>
      </c>
      <c r="AH450">
        <f>IF(data[[#This Row],[type]]="score",RANK(data[[#This Row],[score]],data[score])+COUNTIF($AG$3:AG450,AG450)-1,0)</f>
        <v>0</v>
      </c>
    </row>
    <row r="451" spans="27:34" x14ac:dyDescent="0.25">
      <c r="AA451" s="1"/>
      <c r="AB451" s="1"/>
      <c r="AG451">
        <f>IF(data[[#This Row],[type]]="score",SUMPRODUCT($J$1:$AF$1,data[[#This Row],[ci.hts_index]:[stat.tb]]),-1)</f>
        <v>-1</v>
      </c>
      <c r="AH451">
        <f>IF(data[[#This Row],[type]]="score",RANK(data[[#This Row],[score]],data[score])+COUNTIF($AG$3:AG451,AG451)-1,0)</f>
        <v>0</v>
      </c>
    </row>
    <row r="452" spans="27:34" x14ac:dyDescent="0.25">
      <c r="AA452" s="1"/>
      <c r="AB452" s="1"/>
      <c r="AG452">
        <f>IF(data[[#This Row],[type]]="score",SUMPRODUCT($J$1:$AF$1,data[[#This Row],[ci.hts_index]:[stat.tb]]),-1)</f>
        <v>-1</v>
      </c>
      <c r="AH452">
        <f>IF(data[[#This Row],[type]]="score",RANK(data[[#This Row],[score]],data[score])+COUNTIF($AG$3:AG452,AG452)-1,0)</f>
        <v>0</v>
      </c>
    </row>
    <row r="453" spans="27:34" x14ac:dyDescent="0.25">
      <c r="AA453" s="1"/>
      <c r="AB453" s="1"/>
      <c r="AG453">
        <f>IF(data[[#This Row],[type]]="score",SUMPRODUCT($J$1:$AF$1,data[[#This Row],[ci.hts_index]:[stat.tb]]),-1)</f>
        <v>-1</v>
      </c>
      <c r="AH453">
        <f>IF(data[[#This Row],[type]]="score",RANK(data[[#This Row],[score]],data[score])+COUNTIF($AG$3:AG453,AG453)-1,0)</f>
        <v>0</v>
      </c>
    </row>
    <row r="454" spans="27:34" x14ac:dyDescent="0.25">
      <c r="AA454" s="1"/>
      <c r="AB454" s="1"/>
      <c r="AG454">
        <f>IF(data[[#This Row],[type]]="score",SUMPRODUCT($J$1:$AF$1,data[[#This Row],[ci.hts_index]:[stat.tb]]),-1)</f>
        <v>-1</v>
      </c>
      <c r="AH454">
        <f>IF(data[[#This Row],[type]]="score",RANK(data[[#This Row],[score]],data[score])+COUNTIF($AG$3:AG454,AG454)-1,0)</f>
        <v>0</v>
      </c>
    </row>
    <row r="455" spans="27:34" x14ac:dyDescent="0.25">
      <c r="AA455" s="1"/>
      <c r="AB455" s="1"/>
      <c r="AG455">
        <f>IF(data[[#This Row],[type]]="score",SUMPRODUCT($J$1:$AF$1,data[[#This Row],[ci.hts_index]:[stat.tb]]),-1)</f>
        <v>-1</v>
      </c>
      <c r="AH455">
        <f>IF(data[[#This Row],[type]]="score",RANK(data[[#This Row],[score]],data[score])+COUNTIF($AG$3:AG455,AG455)-1,0)</f>
        <v>0</v>
      </c>
    </row>
    <row r="456" spans="27:34" x14ac:dyDescent="0.25">
      <c r="AA456" s="1"/>
      <c r="AB456" s="1"/>
      <c r="AG456">
        <f>IF(data[[#This Row],[type]]="score",SUMPRODUCT($J$1:$AF$1,data[[#This Row],[ci.hts_index]:[stat.tb]]),-1)</f>
        <v>-1</v>
      </c>
      <c r="AH456">
        <f>IF(data[[#This Row],[type]]="score",RANK(data[[#This Row],[score]],data[score])+COUNTIF($AG$3:AG456,AG456)-1,0)</f>
        <v>0</v>
      </c>
    </row>
    <row r="457" spans="27:34" x14ac:dyDescent="0.25">
      <c r="AA457" s="1"/>
      <c r="AB457" s="1"/>
      <c r="AG457">
        <f>IF(data[[#This Row],[type]]="score",SUMPRODUCT($J$1:$AF$1,data[[#This Row],[ci.hts_index]:[stat.tb]]),-1)</f>
        <v>-1</v>
      </c>
      <c r="AH457">
        <f>IF(data[[#This Row],[type]]="score",RANK(data[[#This Row],[score]],data[score])+COUNTIF($AG$3:AG457,AG457)-1,0)</f>
        <v>0</v>
      </c>
    </row>
    <row r="458" spans="27:34" x14ac:dyDescent="0.25">
      <c r="AA458" s="1"/>
      <c r="AB458" s="1"/>
      <c r="AG458">
        <f>IF(data[[#This Row],[type]]="score",SUMPRODUCT($J$1:$AF$1,data[[#This Row],[ci.hts_index]:[stat.tb]]),-1)</f>
        <v>-1</v>
      </c>
      <c r="AH458">
        <f>IF(data[[#This Row],[type]]="score",RANK(data[[#This Row],[score]],data[score])+COUNTIF($AG$3:AG458,AG458)-1,0)</f>
        <v>0</v>
      </c>
    </row>
    <row r="459" spans="27:34" x14ac:dyDescent="0.25">
      <c r="AA459" s="1"/>
      <c r="AB459" s="1"/>
      <c r="AG459">
        <f>IF(data[[#This Row],[type]]="score",SUMPRODUCT($J$1:$AF$1,data[[#This Row],[ci.hts_index]:[stat.tb]]),-1)</f>
        <v>-1</v>
      </c>
      <c r="AH459">
        <f>IF(data[[#This Row],[type]]="score",RANK(data[[#This Row],[score]],data[score])+COUNTIF($AG$3:AG459,AG459)-1,0)</f>
        <v>0</v>
      </c>
    </row>
    <row r="460" spans="27:34" x14ac:dyDescent="0.25">
      <c r="AA460" s="1"/>
      <c r="AB460" s="1"/>
      <c r="AG460">
        <f>IF(data[[#This Row],[type]]="score",SUMPRODUCT($J$1:$AF$1,data[[#This Row],[ci.hts_index]:[stat.tb]]),-1)</f>
        <v>-1</v>
      </c>
      <c r="AH460">
        <f>IF(data[[#This Row],[type]]="score",RANK(data[[#This Row],[score]],data[score])+COUNTIF($AG$3:AG460,AG460)-1,0)</f>
        <v>0</v>
      </c>
    </row>
    <row r="461" spans="27:34" x14ac:dyDescent="0.25">
      <c r="AA461" s="1"/>
      <c r="AB461" s="1"/>
      <c r="AG461">
        <f>IF(data[[#This Row],[type]]="score",SUMPRODUCT($J$1:$AF$1,data[[#This Row],[ci.hts_index]:[stat.tb]]),-1)</f>
        <v>-1</v>
      </c>
      <c r="AH461">
        <f>IF(data[[#This Row],[type]]="score",RANK(data[[#This Row],[score]],data[score])+COUNTIF($AG$3:AG461,AG461)-1,0)</f>
        <v>0</v>
      </c>
    </row>
    <row r="462" spans="27:34" x14ac:dyDescent="0.25">
      <c r="AA462" s="1"/>
      <c r="AB462" s="1"/>
      <c r="AG462">
        <f>IF(data[[#This Row],[type]]="score",SUMPRODUCT($J$1:$AF$1,data[[#This Row],[ci.hts_index]:[stat.tb]]),-1)</f>
        <v>-1</v>
      </c>
      <c r="AH462">
        <f>IF(data[[#This Row],[type]]="score",RANK(data[[#This Row],[score]],data[score])+COUNTIF($AG$3:AG462,AG462)-1,0)</f>
        <v>0</v>
      </c>
    </row>
    <row r="463" spans="27:34" x14ac:dyDescent="0.25">
      <c r="AA463" s="1"/>
      <c r="AB463" s="1"/>
      <c r="AG463">
        <f>IF(data[[#This Row],[type]]="score",SUMPRODUCT($J$1:$AF$1,data[[#This Row],[ci.hts_index]:[stat.tb]]),-1)</f>
        <v>-1</v>
      </c>
      <c r="AH463">
        <f>IF(data[[#This Row],[type]]="score",RANK(data[[#This Row],[score]],data[score])+COUNTIF($AG$3:AG463,AG463)-1,0)</f>
        <v>0</v>
      </c>
    </row>
    <row r="464" spans="27:34" x14ac:dyDescent="0.25">
      <c r="AA464" s="1"/>
      <c r="AB464" s="1"/>
      <c r="AG464">
        <f>IF(data[[#This Row],[type]]="score",SUMPRODUCT($J$1:$AF$1,data[[#This Row],[ci.hts_index]:[stat.tb]]),-1)</f>
        <v>-1</v>
      </c>
      <c r="AH464">
        <f>IF(data[[#This Row],[type]]="score",RANK(data[[#This Row],[score]],data[score])+COUNTIF($AG$3:AG464,AG464)-1,0)</f>
        <v>0</v>
      </c>
    </row>
    <row r="465" spans="27:34" x14ac:dyDescent="0.25">
      <c r="AA465" s="1"/>
      <c r="AB465" s="1"/>
      <c r="AG465">
        <f>IF(data[[#This Row],[type]]="score",SUMPRODUCT($J$1:$AF$1,data[[#This Row],[ci.hts_index]:[stat.tb]]),-1)</f>
        <v>-1</v>
      </c>
      <c r="AH465">
        <f>IF(data[[#This Row],[type]]="score",RANK(data[[#This Row],[score]],data[score])+COUNTIF($AG$3:AG465,AG465)-1,0)</f>
        <v>0</v>
      </c>
    </row>
    <row r="466" spans="27:34" x14ac:dyDescent="0.25">
      <c r="AA466" s="1"/>
      <c r="AB466" s="1"/>
      <c r="AG466">
        <f>IF(data[[#This Row],[type]]="score",SUMPRODUCT($J$1:$AF$1,data[[#This Row],[ci.hts_index]:[stat.tb]]),-1)</f>
        <v>-1</v>
      </c>
      <c r="AH466">
        <f>IF(data[[#This Row],[type]]="score",RANK(data[[#This Row],[score]],data[score])+COUNTIF($AG$3:AG466,AG466)-1,0)</f>
        <v>0</v>
      </c>
    </row>
    <row r="467" spans="27:34" x14ac:dyDescent="0.25">
      <c r="AA467" s="1"/>
      <c r="AB467" s="1"/>
      <c r="AG467">
        <f>IF(data[[#This Row],[type]]="score",SUMPRODUCT($J$1:$AF$1,data[[#This Row],[ci.hts_index]:[stat.tb]]),-1)</f>
        <v>-1</v>
      </c>
      <c r="AH467">
        <f>IF(data[[#This Row],[type]]="score",RANK(data[[#This Row],[score]],data[score])+COUNTIF($AG$3:AG467,AG467)-1,0)</f>
        <v>0</v>
      </c>
    </row>
    <row r="468" spans="27:34" x14ac:dyDescent="0.25">
      <c r="AA468" s="1"/>
      <c r="AB468" s="1"/>
      <c r="AG468">
        <f>IF(data[[#This Row],[type]]="score",SUMPRODUCT($J$1:$AF$1,data[[#This Row],[ci.hts_index]:[stat.tb]]),-1)</f>
        <v>-1</v>
      </c>
      <c r="AH468">
        <f>IF(data[[#This Row],[type]]="score",RANK(data[[#This Row],[score]],data[score])+COUNTIF($AG$3:AG468,AG468)-1,0)</f>
        <v>0</v>
      </c>
    </row>
    <row r="469" spans="27:34" x14ac:dyDescent="0.25">
      <c r="AA469" s="1"/>
      <c r="AB469" s="1"/>
      <c r="AG469">
        <f>IF(data[[#This Row],[type]]="score",SUMPRODUCT($J$1:$AF$1,data[[#This Row],[ci.hts_index]:[stat.tb]]),-1)</f>
        <v>-1</v>
      </c>
      <c r="AH469">
        <f>IF(data[[#This Row],[type]]="score",RANK(data[[#This Row],[score]],data[score])+COUNTIF($AG$3:AG469,AG469)-1,0)</f>
        <v>0</v>
      </c>
    </row>
    <row r="470" spans="27:34" x14ac:dyDescent="0.25">
      <c r="AA470" s="1"/>
      <c r="AB470" s="1"/>
      <c r="AG470">
        <f>IF(data[[#This Row],[type]]="score",SUMPRODUCT($J$1:$AF$1,data[[#This Row],[ci.hts_index]:[stat.tb]]),-1)</f>
        <v>-1</v>
      </c>
      <c r="AH470">
        <f>IF(data[[#This Row],[type]]="score",RANK(data[[#This Row],[score]],data[score])+COUNTIF($AG$3:AG470,AG470)-1,0)</f>
        <v>0</v>
      </c>
    </row>
    <row r="471" spans="27:34" x14ac:dyDescent="0.25">
      <c r="AA471" s="1"/>
      <c r="AB471" s="1"/>
      <c r="AG471">
        <f>IF(data[[#This Row],[type]]="score",SUMPRODUCT($J$1:$AF$1,data[[#This Row],[ci.hts_index]:[stat.tb]]),-1)</f>
        <v>-1</v>
      </c>
      <c r="AH471">
        <f>IF(data[[#This Row],[type]]="score",RANK(data[[#This Row],[score]],data[score])+COUNTIF($AG$3:AG471,AG471)-1,0)</f>
        <v>0</v>
      </c>
    </row>
    <row r="472" spans="27:34" x14ac:dyDescent="0.25">
      <c r="AA472" s="1"/>
      <c r="AB472" s="1"/>
      <c r="AG472">
        <f>IF(data[[#This Row],[type]]="score",SUMPRODUCT($J$1:$AF$1,data[[#This Row],[ci.hts_index]:[stat.tb]]),-1)</f>
        <v>-1</v>
      </c>
      <c r="AH472">
        <f>IF(data[[#This Row],[type]]="score",RANK(data[[#This Row],[score]],data[score])+COUNTIF($AG$3:AG472,AG472)-1,0)</f>
        <v>0</v>
      </c>
    </row>
    <row r="473" spans="27:34" x14ac:dyDescent="0.25">
      <c r="AA473" s="1"/>
      <c r="AB473" s="1"/>
      <c r="AG473">
        <f>IF(data[[#This Row],[type]]="score",SUMPRODUCT($J$1:$AF$1,data[[#This Row],[ci.hts_index]:[stat.tb]]),-1)</f>
        <v>-1</v>
      </c>
      <c r="AH473">
        <f>IF(data[[#This Row],[type]]="score",RANK(data[[#This Row],[score]],data[score])+COUNTIF($AG$3:AG473,AG473)-1,0)</f>
        <v>0</v>
      </c>
    </row>
    <row r="474" spans="27:34" x14ac:dyDescent="0.25">
      <c r="AA474" s="1"/>
      <c r="AB474" s="1"/>
      <c r="AG474">
        <f>IF(data[[#This Row],[type]]="score",SUMPRODUCT($J$1:$AF$1,data[[#This Row],[ci.hts_index]:[stat.tb]]),-1)</f>
        <v>-1</v>
      </c>
      <c r="AH474">
        <f>IF(data[[#This Row],[type]]="score",RANK(data[[#This Row],[score]],data[score])+COUNTIF($AG$3:AG474,AG474)-1,0)</f>
        <v>0</v>
      </c>
    </row>
    <row r="475" spans="27:34" x14ac:dyDescent="0.25">
      <c r="AA475" s="1"/>
      <c r="AB475" s="1"/>
      <c r="AG475">
        <f>IF(data[[#This Row],[type]]="score",SUMPRODUCT($J$1:$AF$1,data[[#This Row],[ci.hts_index]:[stat.tb]]),-1)</f>
        <v>-1</v>
      </c>
      <c r="AH475">
        <f>IF(data[[#This Row],[type]]="score",RANK(data[[#This Row],[score]],data[score])+COUNTIF($AG$3:AG475,AG475)-1,0)</f>
        <v>0</v>
      </c>
    </row>
    <row r="476" spans="27:34" x14ac:dyDescent="0.25">
      <c r="AA476" s="1"/>
      <c r="AB476" s="1"/>
      <c r="AG476">
        <f>IF(data[[#This Row],[type]]="score",SUMPRODUCT($J$1:$AF$1,data[[#This Row],[ci.hts_index]:[stat.tb]]),-1)</f>
        <v>-1</v>
      </c>
      <c r="AH476">
        <f>IF(data[[#This Row],[type]]="score",RANK(data[[#This Row],[score]],data[score])+COUNTIF($AG$3:AG476,AG476)-1,0)</f>
        <v>0</v>
      </c>
    </row>
    <row r="477" spans="27:34" x14ac:dyDescent="0.25">
      <c r="AA477" s="1"/>
      <c r="AB477" s="1"/>
      <c r="AG477">
        <f>IF(data[[#This Row],[type]]="score",SUMPRODUCT($J$1:$AF$1,data[[#This Row],[ci.hts_index]:[stat.tb]]),-1)</f>
        <v>-1</v>
      </c>
      <c r="AH477">
        <f>IF(data[[#This Row],[type]]="score",RANK(data[[#This Row],[score]],data[score])+COUNTIF($AG$3:AG477,AG477)-1,0)</f>
        <v>0</v>
      </c>
    </row>
    <row r="478" spans="27:34" x14ac:dyDescent="0.25">
      <c r="AA478" s="1"/>
      <c r="AB478" s="1"/>
      <c r="AG478">
        <f>IF(data[[#This Row],[type]]="score",SUMPRODUCT($J$1:$AF$1,data[[#This Row],[ci.hts_index]:[stat.tb]]),-1)</f>
        <v>-1</v>
      </c>
      <c r="AH478">
        <f>IF(data[[#This Row],[type]]="score",RANK(data[[#This Row],[score]],data[score])+COUNTIF($AG$3:AG478,AG478)-1,0)</f>
        <v>0</v>
      </c>
    </row>
    <row r="479" spans="27:34" x14ac:dyDescent="0.25">
      <c r="AA479" s="1"/>
      <c r="AB479" s="1"/>
      <c r="AG479">
        <f>IF(data[[#This Row],[type]]="score",SUMPRODUCT($J$1:$AF$1,data[[#This Row],[ci.hts_index]:[stat.tb]]),-1)</f>
        <v>-1</v>
      </c>
      <c r="AH479">
        <f>IF(data[[#This Row],[type]]="score",RANK(data[[#This Row],[score]],data[score])+COUNTIF($AG$3:AG479,AG479)-1,0)</f>
        <v>0</v>
      </c>
    </row>
    <row r="480" spans="27:34" x14ac:dyDescent="0.25">
      <c r="AA480" s="1"/>
      <c r="AB480" s="1"/>
      <c r="AG480">
        <f>IF(data[[#This Row],[type]]="score",SUMPRODUCT($J$1:$AF$1,data[[#This Row],[ci.hts_index]:[stat.tb]]),-1)</f>
        <v>-1</v>
      </c>
      <c r="AH480">
        <f>IF(data[[#This Row],[type]]="score",RANK(data[[#This Row],[score]],data[score])+COUNTIF($AG$3:AG480,AG480)-1,0)</f>
        <v>0</v>
      </c>
    </row>
    <row r="481" spans="27:34" x14ac:dyDescent="0.25">
      <c r="AA481" s="1"/>
      <c r="AB481" s="1"/>
      <c r="AG481">
        <f>IF(data[[#This Row],[type]]="score",SUMPRODUCT($J$1:$AF$1,data[[#This Row],[ci.hts_index]:[stat.tb]]),-1)</f>
        <v>-1</v>
      </c>
      <c r="AH481">
        <f>IF(data[[#This Row],[type]]="score",RANK(data[[#This Row],[score]],data[score])+COUNTIF($AG$3:AG481,AG481)-1,0)</f>
        <v>0</v>
      </c>
    </row>
    <row r="482" spans="27:34" x14ac:dyDescent="0.25">
      <c r="AA482" s="1"/>
      <c r="AB482" s="1"/>
      <c r="AG482">
        <f>IF(data[[#This Row],[type]]="score",SUMPRODUCT($J$1:$AF$1,data[[#This Row],[ci.hts_index]:[stat.tb]]),-1)</f>
        <v>-1</v>
      </c>
      <c r="AH482">
        <f>IF(data[[#This Row],[type]]="score",RANK(data[[#This Row],[score]],data[score])+COUNTIF($AG$3:AG482,AG482)-1,0)</f>
        <v>0</v>
      </c>
    </row>
    <row r="483" spans="27:34" x14ac:dyDescent="0.25">
      <c r="AA483" s="1"/>
      <c r="AB483" s="1"/>
      <c r="AG483">
        <f>IF(data[[#This Row],[type]]="score",SUMPRODUCT($J$1:$AF$1,data[[#This Row],[ci.hts_index]:[stat.tb]]),-1)</f>
        <v>-1</v>
      </c>
      <c r="AH483">
        <f>IF(data[[#This Row],[type]]="score",RANK(data[[#This Row],[score]],data[score])+COUNTIF($AG$3:AG483,AG483)-1,0)</f>
        <v>0</v>
      </c>
    </row>
    <row r="484" spans="27:34" x14ac:dyDescent="0.25">
      <c r="AA484" s="1"/>
      <c r="AB484" s="1"/>
      <c r="AG484">
        <f>IF(data[[#This Row],[type]]="score",SUMPRODUCT($J$1:$AF$1,data[[#This Row],[ci.hts_index]:[stat.tb]]),-1)</f>
        <v>-1</v>
      </c>
      <c r="AH484">
        <f>IF(data[[#This Row],[type]]="score",RANK(data[[#This Row],[score]],data[score])+COUNTIF($AG$3:AG484,AG484)-1,0)</f>
        <v>0</v>
      </c>
    </row>
    <row r="485" spans="27:34" x14ac:dyDescent="0.25">
      <c r="AA485" s="1"/>
      <c r="AB485" s="1"/>
      <c r="AG485">
        <f>IF(data[[#This Row],[type]]="score",SUMPRODUCT($J$1:$AF$1,data[[#This Row],[ci.hts_index]:[stat.tb]]),-1)</f>
        <v>-1</v>
      </c>
      <c r="AH485">
        <f>IF(data[[#This Row],[type]]="score",RANK(data[[#This Row],[score]],data[score])+COUNTIF($AG$3:AG485,AG485)-1,0)</f>
        <v>0</v>
      </c>
    </row>
    <row r="486" spans="27:34" x14ac:dyDescent="0.25">
      <c r="AA486" s="1"/>
      <c r="AB486" s="1"/>
      <c r="AG486">
        <f>IF(data[[#This Row],[type]]="score",SUMPRODUCT($J$1:$AF$1,data[[#This Row],[ci.hts_index]:[stat.tb]]),-1)</f>
        <v>-1</v>
      </c>
      <c r="AH486">
        <f>IF(data[[#This Row],[type]]="score",RANK(data[[#This Row],[score]],data[score])+COUNTIF($AG$3:AG486,AG486)-1,0)</f>
        <v>0</v>
      </c>
    </row>
    <row r="487" spans="27:34" x14ac:dyDescent="0.25">
      <c r="AA487" s="1"/>
      <c r="AB487" s="1"/>
      <c r="AG487">
        <f>IF(data[[#This Row],[type]]="score",SUMPRODUCT($J$1:$AF$1,data[[#This Row],[ci.hts_index]:[stat.tb]]),-1)</f>
        <v>-1</v>
      </c>
      <c r="AH487">
        <f>IF(data[[#This Row],[type]]="score",RANK(data[[#This Row],[score]],data[score])+COUNTIF($AG$3:AG487,AG487)-1,0)</f>
        <v>0</v>
      </c>
    </row>
    <row r="488" spans="27:34" x14ac:dyDescent="0.25">
      <c r="AA488" s="1"/>
      <c r="AB488" s="1"/>
      <c r="AG488">
        <f>IF(data[[#This Row],[type]]="score",SUMPRODUCT($J$1:$AF$1,data[[#This Row],[ci.hts_index]:[stat.tb]]),-1)</f>
        <v>-1</v>
      </c>
      <c r="AH488">
        <f>IF(data[[#This Row],[type]]="score",RANK(data[[#This Row],[score]],data[score])+COUNTIF($AG$3:AG488,AG488)-1,0)</f>
        <v>0</v>
      </c>
    </row>
    <row r="489" spans="27:34" x14ac:dyDescent="0.25">
      <c r="AA489" s="1"/>
      <c r="AB489" s="1"/>
      <c r="AG489">
        <f>IF(data[[#This Row],[type]]="score",SUMPRODUCT($J$1:$AF$1,data[[#This Row],[ci.hts_index]:[stat.tb]]),-1)</f>
        <v>-1</v>
      </c>
      <c r="AH489">
        <f>IF(data[[#This Row],[type]]="score",RANK(data[[#This Row],[score]],data[score])+COUNTIF($AG$3:AG489,AG489)-1,0)</f>
        <v>0</v>
      </c>
    </row>
    <row r="490" spans="27:34" x14ac:dyDescent="0.25">
      <c r="AA490" s="1"/>
      <c r="AB490" s="1"/>
      <c r="AG490">
        <f>IF(data[[#This Row],[type]]="score",SUMPRODUCT($J$1:$AF$1,data[[#This Row],[ci.hts_index]:[stat.tb]]),-1)</f>
        <v>-1</v>
      </c>
      <c r="AH490">
        <f>IF(data[[#This Row],[type]]="score",RANK(data[[#This Row],[score]],data[score])+COUNTIF($AG$3:AG490,AG490)-1,0)</f>
        <v>0</v>
      </c>
    </row>
    <row r="491" spans="27:34" x14ac:dyDescent="0.25">
      <c r="AA491" s="1"/>
      <c r="AB491" s="1"/>
      <c r="AG491">
        <f>IF(data[[#This Row],[type]]="score",SUMPRODUCT($J$1:$AF$1,data[[#This Row],[ci.hts_index]:[stat.tb]]),-1)</f>
        <v>-1</v>
      </c>
      <c r="AH491">
        <f>IF(data[[#This Row],[type]]="score",RANK(data[[#This Row],[score]],data[score])+COUNTIF($AG$3:AG491,AG491)-1,0)</f>
        <v>0</v>
      </c>
    </row>
    <row r="492" spans="27:34" x14ac:dyDescent="0.25">
      <c r="AA492" s="1"/>
      <c r="AB492" s="1"/>
      <c r="AG492">
        <f>IF(data[[#This Row],[type]]="score",SUMPRODUCT($J$1:$AF$1,data[[#This Row],[ci.hts_index]:[stat.tb]]),-1)</f>
        <v>-1</v>
      </c>
      <c r="AH492">
        <f>IF(data[[#This Row],[type]]="score",RANK(data[[#This Row],[score]],data[score])+COUNTIF($AG$3:AG492,AG492)-1,0)</f>
        <v>0</v>
      </c>
    </row>
    <row r="493" spans="27:34" x14ac:dyDescent="0.25">
      <c r="AA493" s="1"/>
      <c r="AB493" s="1"/>
      <c r="AG493">
        <f>IF(data[[#This Row],[type]]="score",SUMPRODUCT($J$1:$AF$1,data[[#This Row],[ci.hts_index]:[stat.tb]]),-1)</f>
        <v>-1</v>
      </c>
      <c r="AH493">
        <f>IF(data[[#This Row],[type]]="score",RANK(data[[#This Row],[score]],data[score])+COUNTIF($AG$3:AG493,AG493)-1,0)</f>
        <v>0</v>
      </c>
    </row>
    <row r="494" spans="27:34" x14ac:dyDescent="0.25">
      <c r="AA494" s="1"/>
      <c r="AB494" s="1"/>
      <c r="AG494">
        <f>IF(data[[#This Row],[type]]="score",SUMPRODUCT($J$1:$AF$1,data[[#This Row],[ci.hts_index]:[stat.tb]]),-1)</f>
        <v>-1</v>
      </c>
      <c r="AH494">
        <f>IF(data[[#This Row],[type]]="score",RANK(data[[#This Row],[score]],data[score])+COUNTIF($AG$3:AG494,AG494)-1,0)</f>
        <v>0</v>
      </c>
    </row>
    <row r="495" spans="27:34" x14ac:dyDescent="0.25">
      <c r="AA495" s="1"/>
      <c r="AB495" s="1"/>
      <c r="AG495">
        <f>IF(data[[#This Row],[type]]="score",SUMPRODUCT($J$1:$AF$1,data[[#This Row],[ci.hts_index]:[stat.tb]]),-1)</f>
        <v>-1</v>
      </c>
      <c r="AH495">
        <f>IF(data[[#This Row],[type]]="score",RANK(data[[#This Row],[score]],data[score])+COUNTIF($AG$3:AG495,AG495)-1,0)</f>
        <v>0</v>
      </c>
    </row>
    <row r="496" spans="27:34" x14ac:dyDescent="0.25">
      <c r="AA496" s="1"/>
      <c r="AB496" s="1"/>
      <c r="AG496">
        <f>IF(data[[#This Row],[type]]="score",SUMPRODUCT($J$1:$AF$1,data[[#This Row],[ci.hts_index]:[stat.tb]]),-1)</f>
        <v>-1</v>
      </c>
      <c r="AH496">
        <f>IF(data[[#This Row],[type]]="score",RANK(data[[#This Row],[score]],data[score])+COUNTIF($AG$3:AG496,AG496)-1,0)</f>
        <v>0</v>
      </c>
    </row>
    <row r="497" spans="27:34" x14ac:dyDescent="0.25">
      <c r="AA497" s="1"/>
      <c r="AB497" s="1"/>
      <c r="AG497">
        <f>IF(data[[#This Row],[type]]="score",SUMPRODUCT($J$1:$AF$1,data[[#This Row],[ci.hts_index]:[stat.tb]]),-1)</f>
        <v>-1</v>
      </c>
      <c r="AH497">
        <f>IF(data[[#This Row],[type]]="score",RANK(data[[#This Row],[score]],data[score])+COUNTIF($AG$3:AG497,AG497)-1,0)</f>
        <v>0</v>
      </c>
    </row>
    <row r="498" spans="27:34" x14ac:dyDescent="0.25">
      <c r="AA498" s="1"/>
      <c r="AB498" s="1"/>
      <c r="AG498">
        <f>IF(data[[#This Row],[type]]="score",SUMPRODUCT($J$1:$AF$1,data[[#This Row],[ci.hts_index]:[stat.tb]]),-1)</f>
        <v>-1</v>
      </c>
      <c r="AH498">
        <f>IF(data[[#This Row],[type]]="score",RANK(data[[#This Row],[score]],data[score])+COUNTIF($AG$3:AG498,AG498)-1,0)</f>
        <v>0</v>
      </c>
    </row>
    <row r="499" spans="27:34" x14ac:dyDescent="0.25">
      <c r="AA499" s="1"/>
      <c r="AB499" s="1"/>
      <c r="AG499">
        <f>IF(data[[#This Row],[type]]="score",SUMPRODUCT($J$1:$AF$1,data[[#This Row],[ci.hts_index]:[stat.tb]]),-1)</f>
        <v>-1</v>
      </c>
      <c r="AH499">
        <f>IF(data[[#This Row],[type]]="score",RANK(data[[#This Row],[score]],data[score])+COUNTIF($AG$3:AG499,AG499)-1,0)</f>
        <v>0</v>
      </c>
    </row>
    <row r="500" spans="27:34" x14ac:dyDescent="0.25">
      <c r="AA500" s="1"/>
      <c r="AB500" s="1"/>
      <c r="AG500">
        <f>IF(data[[#This Row],[type]]="score",SUMPRODUCT($J$1:$AF$1,data[[#This Row],[ci.hts_index]:[stat.tb]]),-1)</f>
        <v>-1</v>
      </c>
      <c r="AH500">
        <f>IF(data[[#This Row],[type]]="score",RANK(data[[#This Row],[score]],data[score])+COUNTIF($AG$3:AG500,AG500)-1,0)</f>
        <v>0</v>
      </c>
    </row>
    <row r="501" spans="27:34" x14ac:dyDescent="0.25">
      <c r="AA501" s="1"/>
      <c r="AB501" s="1"/>
      <c r="AG501">
        <f>IF(data[[#This Row],[type]]="score",SUMPRODUCT($J$1:$AF$1,data[[#This Row],[ci.hts_index]:[stat.tb]]),-1)</f>
        <v>-1</v>
      </c>
      <c r="AH501">
        <f>IF(data[[#This Row],[type]]="score",RANK(data[[#This Row],[score]],data[score])+COUNTIF($AG$3:AG501,AG501)-1,0)</f>
        <v>0</v>
      </c>
    </row>
    <row r="502" spans="27:34" x14ac:dyDescent="0.25">
      <c r="AA502" s="1"/>
      <c r="AB502" s="1"/>
      <c r="AG502">
        <f>IF(data[[#This Row],[type]]="score",SUMPRODUCT($J$1:$AF$1,data[[#This Row],[ci.hts_index]:[stat.tb]]),-1)</f>
        <v>-1</v>
      </c>
      <c r="AH502">
        <f>IF(data[[#This Row],[type]]="score",RANK(data[[#This Row],[score]],data[score])+COUNTIF($AG$3:AG502,AG502)-1,0)</f>
        <v>0</v>
      </c>
    </row>
    <row r="503" spans="27:34" x14ac:dyDescent="0.25">
      <c r="AA503" s="1"/>
      <c r="AB503" s="1"/>
      <c r="AG503">
        <f>IF(data[[#This Row],[type]]="score",SUMPRODUCT($J$1:$AF$1,data[[#This Row],[ci.hts_index]:[stat.tb]]),-1)</f>
        <v>-1</v>
      </c>
      <c r="AH503">
        <f>IF(data[[#This Row],[type]]="score",RANK(data[[#This Row],[score]],data[score])+COUNTIF($AG$3:AG503,AG503)-1,0)</f>
        <v>0</v>
      </c>
    </row>
    <row r="504" spans="27:34" x14ac:dyDescent="0.25">
      <c r="AA504" s="1"/>
      <c r="AB504" s="1"/>
      <c r="AG504">
        <f>IF(data[[#This Row],[type]]="score",SUMPRODUCT($J$1:$AF$1,data[[#This Row],[ci.hts_index]:[stat.tb]]),-1)</f>
        <v>-1</v>
      </c>
      <c r="AH504">
        <f>IF(data[[#This Row],[type]]="score",RANK(data[[#This Row],[score]],data[score])+COUNTIF($AG$3:AG504,AG504)-1,0)</f>
        <v>0</v>
      </c>
    </row>
    <row r="505" spans="27:34" x14ac:dyDescent="0.25">
      <c r="AA505" s="1"/>
      <c r="AB505" s="1"/>
      <c r="AG505">
        <f>IF(data[[#This Row],[type]]="score",SUMPRODUCT($J$1:$AF$1,data[[#This Row],[ci.hts_index]:[stat.tb]]),-1)</f>
        <v>-1</v>
      </c>
      <c r="AH505">
        <f>IF(data[[#This Row],[type]]="score",RANK(data[[#This Row],[score]],data[score])+COUNTIF($AG$3:AG505,AG505)-1,0)</f>
        <v>0</v>
      </c>
    </row>
    <row r="506" spans="27:34" x14ac:dyDescent="0.25">
      <c r="AA506" s="1"/>
      <c r="AB506" s="1"/>
      <c r="AG506">
        <f>IF(data[[#This Row],[type]]="score",SUMPRODUCT($J$1:$AF$1,data[[#This Row],[ci.hts_index]:[stat.tb]]),-1)</f>
        <v>-1</v>
      </c>
      <c r="AH506">
        <f>IF(data[[#This Row],[type]]="score",RANK(data[[#This Row],[score]],data[score])+COUNTIF($AG$3:AG506,AG506)-1,0)</f>
        <v>0</v>
      </c>
    </row>
    <row r="507" spans="27:34" x14ac:dyDescent="0.25">
      <c r="AA507" s="1"/>
      <c r="AB507" s="1"/>
      <c r="AG507">
        <f>IF(data[[#This Row],[type]]="score",SUMPRODUCT($J$1:$AF$1,data[[#This Row],[ci.hts_index]:[stat.tb]]),-1)</f>
        <v>-1</v>
      </c>
      <c r="AH507">
        <f>IF(data[[#This Row],[type]]="score",RANK(data[[#This Row],[score]],data[score])+COUNTIF($AG$3:AG507,AG507)-1,0)</f>
        <v>0</v>
      </c>
    </row>
    <row r="508" spans="27:34" x14ac:dyDescent="0.25">
      <c r="AA508" s="1"/>
      <c r="AB508" s="1"/>
      <c r="AG508">
        <f>IF(data[[#This Row],[type]]="score",SUMPRODUCT($J$1:$AF$1,data[[#This Row],[ci.hts_index]:[stat.tb]]),-1)</f>
        <v>-1</v>
      </c>
      <c r="AH508">
        <f>IF(data[[#This Row],[type]]="score",RANK(data[[#This Row],[score]],data[score])+COUNTIF($AG$3:AG508,AG508)-1,0)</f>
        <v>0</v>
      </c>
    </row>
    <row r="509" spans="27:34" x14ac:dyDescent="0.25">
      <c r="AA509" s="1"/>
      <c r="AB509" s="1"/>
      <c r="AG509">
        <f>IF(data[[#This Row],[type]]="score",SUMPRODUCT($J$1:$AF$1,data[[#This Row],[ci.hts_index]:[stat.tb]]),-1)</f>
        <v>-1</v>
      </c>
      <c r="AH509">
        <f>IF(data[[#This Row],[type]]="score",RANK(data[[#This Row],[score]],data[score])+COUNTIF($AG$3:AG509,AG509)-1,0)</f>
        <v>0</v>
      </c>
    </row>
    <row r="510" spans="27:34" x14ac:dyDescent="0.25">
      <c r="AA510" s="1"/>
      <c r="AB510" s="1"/>
      <c r="AG510">
        <f>IF(data[[#This Row],[type]]="score",SUMPRODUCT($J$1:$AF$1,data[[#This Row],[ci.hts_index]:[stat.tb]]),-1)</f>
        <v>-1</v>
      </c>
      <c r="AH510">
        <f>IF(data[[#This Row],[type]]="score",RANK(data[[#This Row],[score]],data[score])+COUNTIF($AG$3:AG510,AG510)-1,0)</f>
        <v>0</v>
      </c>
    </row>
    <row r="511" spans="27:34" x14ac:dyDescent="0.25">
      <c r="AA511" s="1"/>
      <c r="AB511" s="1"/>
      <c r="AG511">
        <f>IF(data[[#This Row],[type]]="score",SUMPRODUCT($J$1:$AF$1,data[[#This Row],[ci.hts_index]:[stat.tb]]),-1)</f>
        <v>-1</v>
      </c>
      <c r="AH511">
        <f>IF(data[[#This Row],[type]]="score",RANK(data[[#This Row],[score]],data[score])+COUNTIF($AG$3:AG511,AG511)-1,0)</f>
        <v>0</v>
      </c>
    </row>
    <row r="512" spans="27:34" x14ac:dyDescent="0.25">
      <c r="AA512" s="1"/>
      <c r="AB512" s="1"/>
      <c r="AG512">
        <f>IF(data[[#This Row],[type]]="score",SUMPRODUCT($J$1:$AF$1,data[[#This Row],[ci.hts_index]:[stat.tb]]),-1)</f>
        <v>-1</v>
      </c>
      <c r="AH512">
        <f>IF(data[[#This Row],[type]]="score",RANK(data[[#This Row],[score]],data[score])+COUNTIF($AG$3:AG512,AG512)-1,0)</f>
        <v>0</v>
      </c>
    </row>
    <row r="513" spans="27:34" x14ac:dyDescent="0.25">
      <c r="AA513" s="1"/>
      <c r="AB513" s="1"/>
      <c r="AG513">
        <f>IF(data[[#This Row],[type]]="score",SUMPRODUCT($J$1:$AF$1,data[[#This Row],[ci.hts_index]:[stat.tb]]),-1)</f>
        <v>-1</v>
      </c>
      <c r="AH513">
        <f>IF(data[[#This Row],[type]]="score",RANK(data[[#This Row],[score]],data[score])+COUNTIF($AG$3:AG513,AG513)-1,0)</f>
        <v>0</v>
      </c>
    </row>
    <row r="514" spans="27:34" x14ac:dyDescent="0.25">
      <c r="AA514" s="1"/>
      <c r="AB514" s="1"/>
      <c r="AG514">
        <f>IF(data[[#This Row],[type]]="score",SUMPRODUCT($J$1:$AF$1,data[[#This Row],[ci.hts_index]:[stat.tb]]),-1)</f>
        <v>-1</v>
      </c>
      <c r="AH514">
        <f>IF(data[[#This Row],[type]]="score",RANK(data[[#This Row],[score]],data[score])+COUNTIF($AG$3:AG514,AG514)-1,0)</f>
        <v>0</v>
      </c>
    </row>
    <row r="515" spans="27:34" x14ac:dyDescent="0.25">
      <c r="AA515" s="1"/>
      <c r="AB515" s="1"/>
      <c r="AG515">
        <f>IF(data[[#This Row],[type]]="score",SUMPRODUCT($J$1:$AF$1,data[[#This Row],[ci.hts_index]:[stat.tb]]),-1)</f>
        <v>-1</v>
      </c>
      <c r="AH515">
        <f>IF(data[[#This Row],[type]]="score",RANK(data[[#This Row],[score]],data[score])+COUNTIF($AG$3:AG515,AG515)-1,0)</f>
        <v>0</v>
      </c>
    </row>
    <row r="516" spans="27:34" x14ac:dyDescent="0.25">
      <c r="AA516" s="1"/>
      <c r="AB516" s="1"/>
      <c r="AG516">
        <f>IF(data[[#This Row],[type]]="score",SUMPRODUCT($J$1:$AF$1,data[[#This Row],[ci.hts_index]:[stat.tb]]),-1)</f>
        <v>-1</v>
      </c>
      <c r="AH516">
        <f>IF(data[[#This Row],[type]]="score",RANK(data[[#This Row],[score]],data[score])+COUNTIF($AG$3:AG516,AG516)-1,0)</f>
        <v>0</v>
      </c>
    </row>
    <row r="517" spans="27:34" x14ac:dyDescent="0.25">
      <c r="AA517" s="1"/>
      <c r="AB517" s="1"/>
      <c r="AG517">
        <f>IF(data[[#This Row],[type]]="score",SUMPRODUCT($J$1:$AF$1,data[[#This Row],[ci.hts_index]:[stat.tb]]),-1)</f>
        <v>-1</v>
      </c>
      <c r="AH517">
        <f>IF(data[[#This Row],[type]]="score",RANK(data[[#This Row],[score]],data[score])+COUNTIF($AG$3:AG517,AG517)-1,0)</f>
        <v>0</v>
      </c>
    </row>
    <row r="518" spans="27:34" x14ac:dyDescent="0.25">
      <c r="AA518" s="1"/>
      <c r="AB518" s="1"/>
      <c r="AG518">
        <f>IF(data[[#This Row],[type]]="score",SUMPRODUCT($J$1:$AF$1,data[[#This Row],[ci.hts_index]:[stat.tb]]),-1)</f>
        <v>-1</v>
      </c>
      <c r="AH518">
        <f>IF(data[[#This Row],[type]]="score",RANK(data[[#This Row],[score]],data[score])+COUNTIF($AG$3:AG518,AG518)-1,0)</f>
        <v>0</v>
      </c>
    </row>
    <row r="519" spans="27:34" x14ac:dyDescent="0.25">
      <c r="AA519" s="1"/>
      <c r="AB519" s="1"/>
      <c r="AG519">
        <f>IF(data[[#This Row],[type]]="score",SUMPRODUCT($J$1:$AF$1,data[[#This Row],[ci.hts_index]:[stat.tb]]),-1)</f>
        <v>-1</v>
      </c>
      <c r="AH519">
        <f>IF(data[[#This Row],[type]]="score",RANK(data[[#This Row],[score]],data[score])+COUNTIF($AG$3:AG519,AG519)-1,0)</f>
        <v>0</v>
      </c>
    </row>
    <row r="520" spans="27:34" x14ac:dyDescent="0.25">
      <c r="AA520" s="1"/>
      <c r="AB520" s="1"/>
      <c r="AG520">
        <f>IF(data[[#This Row],[type]]="score",SUMPRODUCT($J$1:$AF$1,data[[#This Row],[ci.hts_index]:[stat.tb]]),-1)</f>
        <v>-1</v>
      </c>
      <c r="AH520">
        <f>IF(data[[#This Row],[type]]="score",RANK(data[[#This Row],[score]],data[score])+COUNTIF($AG$3:AG520,AG520)-1,0)</f>
        <v>0</v>
      </c>
    </row>
    <row r="521" spans="27:34" x14ac:dyDescent="0.25">
      <c r="AA521" s="1"/>
      <c r="AB521" s="1"/>
      <c r="AG521">
        <f>IF(data[[#This Row],[type]]="score",SUMPRODUCT($J$1:$AF$1,data[[#This Row],[ci.hts_index]:[stat.tb]]),-1)</f>
        <v>-1</v>
      </c>
      <c r="AH521">
        <f>IF(data[[#This Row],[type]]="score",RANK(data[[#This Row],[score]],data[score])+COUNTIF($AG$3:AG521,AG521)-1,0)</f>
        <v>0</v>
      </c>
    </row>
    <row r="522" spans="27:34" x14ac:dyDescent="0.25">
      <c r="AA522" s="1"/>
      <c r="AB522" s="1"/>
      <c r="AG522">
        <f>IF(data[[#This Row],[type]]="score",SUMPRODUCT($J$1:$AF$1,data[[#This Row],[ci.hts_index]:[stat.tb]]),-1)</f>
        <v>-1</v>
      </c>
      <c r="AH522">
        <f>IF(data[[#This Row],[type]]="score",RANK(data[[#This Row],[score]],data[score])+COUNTIF($AG$3:AG522,AG522)-1,0)</f>
        <v>0</v>
      </c>
    </row>
    <row r="523" spans="27:34" x14ac:dyDescent="0.25">
      <c r="AA523" s="1"/>
      <c r="AB523" s="1"/>
      <c r="AG523">
        <f>IF(data[[#This Row],[type]]="score",SUMPRODUCT($J$1:$AF$1,data[[#This Row],[ci.hts_index]:[stat.tb]]),-1)</f>
        <v>-1</v>
      </c>
      <c r="AH523">
        <f>IF(data[[#This Row],[type]]="score",RANK(data[[#This Row],[score]],data[score])+COUNTIF($AG$3:AG523,AG523)-1,0)</f>
        <v>0</v>
      </c>
    </row>
    <row r="524" spans="27:34" x14ac:dyDescent="0.25">
      <c r="AA524" s="1"/>
      <c r="AB524" s="1"/>
      <c r="AG524">
        <f>IF(data[[#This Row],[type]]="score",SUMPRODUCT($J$1:$AF$1,data[[#This Row],[ci.hts_index]:[stat.tb]]),-1)</f>
        <v>-1</v>
      </c>
      <c r="AH524">
        <f>IF(data[[#This Row],[type]]="score",RANK(data[[#This Row],[score]],data[score])+COUNTIF($AG$3:AG524,AG524)-1,0)</f>
        <v>0</v>
      </c>
    </row>
    <row r="525" spans="27:34" x14ac:dyDescent="0.25">
      <c r="AA525" s="1"/>
      <c r="AB525" s="1"/>
      <c r="AG525">
        <f>IF(data[[#This Row],[type]]="score",SUMPRODUCT($J$1:$AF$1,data[[#This Row],[ci.hts_index]:[stat.tb]]),-1)</f>
        <v>-1</v>
      </c>
      <c r="AH525">
        <f>IF(data[[#This Row],[type]]="score",RANK(data[[#This Row],[score]],data[score])+COUNTIF($AG$3:AG525,AG525)-1,0)</f>
        <v>0</v>
      </c>
    </row>
    <row r="526" spans="27:34" x14ac:dyDescent="0.25">
      <c r="AA526" s="1"/>
      <c r="AB526" s="1"/>
      <c r="AG526">
        <f>IF(data[[#This Row],[type]]="score",SUMPRODUCT($J$1:$AF$1,data[[#This Row],[ci.hts_index]:[stat.tb]]),-1)</f>
        <v>-1</v>
      </c>
      <c r="AH526">
        <f>IF(data[[#This Row],[type]]="score",RANK(data[[#This Row],[score]],data[score])+COUNTIF($AG$3:AG526,AG526)-1,0)</f>
        <v>0</v>
      </c>
    </row>
    <row r="527" spans="27:34" x14ac:dyDescent="0.25">
      <c r="AA527" s="1"/>
      <c r="AB527" s="1"/>
      <c r="AG527">
        <f>IF(data[[#This Row],[type]]="score",SUMPRODUCT($J$1:$AF$1,data[[#This Row],[ci.hts_index]:[stat.tb]]),-1)</f>
        <v>-1</v>
      </c>
      <c r="AH527">
        <f>IF(data[[#This Row],[type]]="score",RANK(data[[#This Row],[score]],data[score])+COUNTIF($AG$3:AG527,AG527)-1,0)</f>
        <v>0</v>
      </c>
    </row>
    <row r="528" spans="27:34" x14ac:dyDescent="0.25">
      <c r="AA528" s="1"/>
      <c r="AB528" s="1"/>
      <c r="AG528">
        <f>IF(data[[#This Row],[type]]="score",SUMPRODUCT($J$1:$AF$1,data[[#This Row],[ci.hts_index]:[stat.tb]]),-1)</f>
        <v>-1</v>
      </c>
      <c r="AH528">
        <f>IF(data[[#This Row],[type]]="score",RANK(data[[#This Row],[score]],data[score])+COUNTIF($AG$3:AG528,AG528)-1,0)</f>
        <v>0</v>
      </c>
    </row>
    <row r="529" spans="27:34" x14ac:dyDescent="0.25">
      <c r="AA529" s="1"/>
      <c r="AB529" s="1"/>
      <c r="AG529">
        <f>IF(data[[#This Row],[type]]="score",SUMPRODUCT($J$1:$AF$1,data[[#This Row],[ci.hts_index]:[stat.tb]]),-1)</f>
        <v>-1</v>
      </c>
      <c r="AH529">
        <f>IF(data[[#This Row],[type]]="score",RANK(data[[#This Row],[score]],data[score])+COUNTIF($AG$3:AG529,AG529)-1,0)</f>
        <v>0</v>
      </c>
    </row>
    <row r="530" spans="27:34" x14ac:dyDescent="0.25">
      <c r="AA530" s="1"/>
      <c r="AB530" s="1"/>
      <c r="AG530">
        <f>IF(data[[#This Row],[type]]="score",SUMPRODUCT($J$1:$AF$1,data[[#This Row],[ci.hts_index]:[stat.tb]]),-1)</f>
        <v>-1</v>
      </c>
      <c r="AH530">
        <f>IF(data[[#This Row],[type]]="score",RANK(data[[#This Row],[score]],data[score])+COUNTIF($AG$3:AG530,AG530)-1,0)</f>
        <v>0</v>
      </c>
    </row>
    <row r="531" spans="27:34" x14ac:dyDescent="0.25">
      <c r="AA531" s="1"/>
      <c r="AB531" s="1"/>
      <c r="AG531">
        <f>IF(data[[#This Row],[type]]="score",SUMPRODUCT($J$1:$AF$1,data[[#This Row],[ci.hts_index]:[stat.tb]]),-1)</f>
        <v>-1</v>
      </c>
      <c r="AH531">
        <f>IF(data[[#This Row],[type]]="score",RANK(data[[#This Row],[score]],data[score])+COUNTIF($AG$3:AG531,AG531)-1,0)</f>
        <v>0</v>
      </c>
    </row>
    <row r="532" spans="27:34" x14ac:dyDescent="0.25">
      <c r="AA532" s="1"/>
      <c r="AB532" s="1"/>
      <c r="AG532">
        <f>IF(data[[#This Row],[type]]="score",SUMPRODUCT($J$1:$AF$1,data[[#This Row],[ci.hts_index]:[stat.tb]]),-1)</f>
        <v>-1</v>
      </c>
      <c r="AH532">
        <f>IF(data[[#This Row],[type]]="score",RANK(data[[#This Row],[score]],data[score])+COUNTIF($AG$3:AG532,AG532)-1,0)</f>
        <v>0</v>
      </c>
    </row>
    <row r="533" spans="27:34" x14ac:dyDescent="0.25">
      <c r="AA533" s="1"/>
      <c r="AB533" s="1"/>
      <c r="AG533">
        <f>IF(data[[#This Row],[type]]="score",SUMPRODUCT($J$1:$AF$1,data[[#This Row],[ci.hts_index]:[stat.tb]]),-1)</f>
        <v>-1</v>
      </c>
      <c r="AH533">
        <f>IF(data[[#This Row],[type]]="score",RANK(data[[#This Row],[score]],data[score])+COUNTIF($AG$3:AG533,AG533)-1,0)</f>
        <v>0</v>
      </c>
    </row>
    <row r="534" spans="27:34" x14ac:dyDescent="0.25">
      <c r="AA534" s="1"/>
      <c r="AB534" s="1"/>
      <c r="AG534">
        <f>IF(data[[#This Row],[type]]="score",SUMPRODUCT($J$1:$AF$1,data[[#This Row],[ci.hts_index]:[stat.tb]]),-1)</f>
        <v>-1</v>
      </c>
      <c r="AH534">
        <f>IF(data[[#This Row],[type]]="score",RANK(data[[#This Row],[score]],data[score])+COUNTIF($AG$3:AG534,AG534)-1,0)</f>
        <v>0</v>
      </c>
    </row>
    <row r="535" spans="27:34" x14ac:dyDescent="0.25">
      <c r="AA535" s="1"/>
      <c r="AB535" s="1"/>
      <c r="AG535">
        <f>IF(data[[#This Row],[type]]="score",SUMPRODUCT($J$1:$AF$1,data[[#This Row],[ci.hts_index]:[stat.tb]]),-1)</f>
        <v>-1</v>
      </c>
      <c r="AH535">
        <f>IF(data[[#This Row],[type]]="score",RANK(data[[#This Row],[score]],data[score])+COUNTIF($AG$3:AG535,AG535)-1,0)</f>
        <v>0</v>
      </c>
    </row>
    <row r="536" spans="27:34" x14ac:dyDescent="0.25">
      <c r="AA536" s="1"/>
      <c r="AB536" s="1"/>
      <c r="AG536">
        <f>IF(data[[#This Row],[type]]="score",SUMPRODUCT($J$1:$AF$1,data[[#This Row],[ci.hts_index]:[stat.tb]]),-1)</f>
        <v>-1</v>
      </c>
      <c r="AH536">
        <f>IF(data[[#This Row],[type]]="score",RANK(data[[#This Row],[score]],data[score])+COUNTIF($AG$3:AG536,AG536)-1,0)</f>
        <v>0</v>
      </c>
    </row>
    <row r="537" spans="27:34" x14ac:dyDescent="0.25">
      <c r="AA537" s="1"/>
      <c r="AB537" s="1"/>
      <c r="AG537">
        <f>IF(data[[#This Row],[type]]="score",SUMPRODUCT($J$1:$AF$1,data[[#This Row],[ci.hts_index]:[stat.tb]]),-1)</f>
        <v>-1</v>
      </c>
      <c r="AH537">
        <f>IF(data[[#This Row],[type]]="score",RANK(data[[#This Row],[score]],data[score])+COUNTIF($AG$3:AG537,AG537)-1,0)</f>
        <v>0</v>
      </c>
    </row>
    <row r="538" spans="27:34" x14ac:dyDescent="0.25">
      <c r="AA538" s="1"/>
      <c r="AB538" s="1"/>
      <c r="AG538">
        <f>IF(data[[#This Row],[type]]="score",SUMPRODUCT($J$1:$AF$1,data[[#This Row],[ci.hts_index]:[stat.tb]]),-1)</f>
        <v>-1</v>
      </c>
      <c r="AH538">
        <f>IF(data[[#This Row],[type]]="score",RANK(data[[#This Row],[score]],data[score])+COUNTIF($AG$3:AG538,AG538)-1,0)</f>
        <v>0</v>
      </c>
    </row>
    <row r="539" spans="27:34" x14ac:dyDescent="0.25">
      <c r="AA539" s="1"/>
      <c r="AB539" s="1"/>
      <c r="AG539">
        <f>IF(data[[#This Row],[type]]="score",SUMPRODUCT($J$1:$AF$1,data[[#This Row],[ci.hts_index]:[stat.tb]]),-1)</f>
        <v>-1</v>
      </c>
      <c r="AH539">
        <f>IF(data[[#This Row],[type]]="score",RANK(data[[#This Row],[score]],data[score])+COUNTIF($AG$3:AG539,AG539)-1,0)</f>
        <v>0</v>
      </c>
    </row>
    <row r="540" spans="27:34" x14ac:dyDescent="0.25">
      <c r="AA540" s="1"/>
      <c r="AB540" s="1"/>
      <c r="AG540">
        <f>IF(data[[#This Row],[type]]="score",SUMPRODUCT($J$1:$AF$1,data[[#This Row],[ci.hts_index]:[stat.tb]]),-1)</f>
        <v>-1</v>
      </c>
      <c r="AH540">
        <f>IF(data[[#This Row],[type]]="score",RANK(data[[#This Row],[score]],data[score])+COUNTIF($AG$3:AG540,AG540)-1,0)</f>
        <v>0</v>
      </c>
    </row>
    <row r="541" spans="27:34" x14ac:dyDescent="0.25">
      <c r="AA541" s="1"/>
      <c r="AB541" s="1"/>
      <c r="AG541">
        <f>IF(data[[#This Row],[type]]="score",SUMPRODUCT($J$1:$AF$1,data[[#This Row],[ci.hts_index]:[stat.tb]]),-1)</f>
        <v>-1</v>
      </c>
      <c r="AH541">
        <f>IF(data[[#This Row],[type]]="score",RANK(data[[#This Row],[score]],data[score])+COUNTIF($AG$3:AG541,AG541)-1,0)</f>
        <v>0</v>
      </c>
    </row>
    <row r="542" spans="27:34" x14ac:dyDescent="0.25">
      <c r="AA542" s="1"/>
      <c r="AB542" s="1"/>
      <c r="AG542">
        <f>IF(data[[#This Row],[type]]="score",SUMPRODUCT($J$1:$AF$1,data[[#This Row],[ci.hts_index]:[stat.tb]]),-1)</f>
        <v>-1</v>
      </c>
      <c r="AH542">
        <f>IF(data[[#This Row],[type]]="score",RANK(data[[#This Row],[score]],data[score])+COUNTIF($AG$3:AG542,AG542)-1,0)</f>
        <v>0</v>
      </c>
    </row>
    <row r="543" spans="27:34" x14ac:dyDescent="0.25">
      <c r="AA543" s="1"/>
      <c r="AB543" s="1"/>
      <c r="AG543">
        <f>IF(data[[#This Row],[type]]="score",SUMPRODUCT($J$1:$AF$1,data[[#This Row],[ci.hts_index]:[stat.tb]]),-1)</f>
        <v>-1</v>
      </c>
      <c r="AH543">
        <f>IF(data[[#This Row],[type]]="score",RANK(data[[#This Row],[score]],data[score])+COUNTIF($AG$3:AG543,AG543)-1,0)</f>
        <v>0</v>
      </c>
    </row>
    <row r="544" spans="27:34" x14ac:dyDescent="0.25">
      <c r="AA544" s="1"/>
      <c r="AB544" s="1"/>
      <c r="AG544">
        <f>IF(data[[#This Row],[type]]="score",SUMPRODUCT($J$1:$AF$1,data[[#This Row],[ci.hts_index]:[stat.tb]]),-1)</f>
        <v>-1</v>
      </c>
      <c r="AH544">
        <f>IF(data[[#This Row],[type]]="score",RANK(data[[#This Row],[score]],data[score])+COUNTIF($AG$3:AG544,AG544)-1,0)</f>
        <v>0</v>
      </c>
    </row>
    <row r="545" spans="27:34" x14ac:dyDescent="0.25">
      <c r="AA545" s="1"/>
      <c r="AB545" s="1"/>
      <c r="AG545">
        <f>IF(data[[#This Row],[type]]="score",SUMPRODUCT($J$1:$AF$1,data[[#This Row],[ci.hts_index]:[stat.tb]]),-1)</f>
        <v>-1</v>
      </c>
      <c r="AH545">
        <f>IF(data[[#This Row],[type]]="score",RANK(data[[#This Row],[score]],data[score])+COUNTIF($AG$3:AG545,AG545)-1,0)</f>
        <v>0</v>
      </c>
    </row>
    <row r="546" spans="27:34" x14ac:dyDescent="0.25">
      <c r="AA546" s="1"/>
      <c r="AB546" s="1"/>
      <c r="AG546">
        <f>IF(data[[#This Row],[type]]="score",SUMPRODUCT($J$1:$AF$1,data[[#This Row],[ci.hts_index]:[stat.tb]]),-1)</f>
        <v>-1</v>
      </c>
      <c r="AH546">
        <f>IF(data[[#This Row],[type]]="score",RANK(data[[#This Row],[score]],data[score])+COUNTIF($AG$3:AG546,AG546)-1,0)</f>
        <v>0</v>
      </c>
    </row>
    <row r="547" spans="27:34" x14ac:dyDescent="0.25">
      <c r="AA547" s="1"/>
      <c r="AB547" s="1"/>
      <c r="AG547">
        <f>IF(data[[#This Row],[type]]="score",SUMPRODUCT($J$1:$AF$1,data[[#This Row],[ci.hts_index]:[stat.tb]]),-1)</f>
        <v>-1</v>
      </c>
      <c r="AH547">
        <f>IF(data[[#This Row],[type]]="score",RANK(data[[#This Row],[score]],data[score])+COUNTIF($AG$3:AG547,AG547)-1,0)</f>
        <v>0</v>
      </c>
    </row>
    <row r="548" spans="27:34" x14ac:dyDescent="0.25">
      <c r="AA548" s="1"/>
      <c r="AB548" s="1"/>
      <c r="AG548">
        <f>IF(data[[#This Row],[type]]="score",SUMPRODUCT($J$1:$AF$1,data[[#This Row],[ci.hts_index]:[stat.tb]]),-1)</f>
        <v>-1</v>
      </c>
      <c r="AH548">
        <f>IF(data[[#This Row],[type]]="score",RANK(data[[#This Row],[score]],data[score])+COUNTIF($AG$3:AG548,AG548)-1,0)</f>
        <v>0</v>
      </c>
    </row>
    <row r="549" spans="27:34" x14ac:dyDescent="0.25">
      <c r="AA549" s="1"/>
      <c r="AB549" s="1"/>
      <c r="AG549">
        <f>IF(data[[#This Row],[type]]="score",SUMPRODUCT($J$1:$AF$1,data[[#This Row],[ci.hts_index]:[stat.tb]]),-1)</f>
        <v>-1</v>
      </c>
      <c r="AH549">
        <f>IF(data[[#This Row],[type]]="score",RANK(data[[#This Row],[score]],data[score])+COUNTIF($AG$3:AG549,AG549)-1,0)</f>
        <v>0</v>
      </c>
    </row>
    <row r="550" spans="27:34" x14ac:dyDescent="0.25">
      <c r="AA550" s="1"/>
      <c r="AB550" s="1"/>
      <c r="AG550">
        <f>IF(data[[#This Row],[type]]="score",SUMPRODUCT($J$1:$AF$1,data[[#This Row],[ci.hts_index]:[stat.tb]]),-1)</f>
        <v>-1</v>
      </c>
      <c r="AH550">
        <f>IF(data[[#This Row],[type]]="score",RANK(data[[#This Row],[score]],data[score])+COUNTIF($AG$3:AG550,AG550)-1,0)</f>
        <v>0</v>
      </c>
    </row>
    <row r="551" spans="27:34" x14ac:dyDescent="0.25">
      <c r="AA551" s="1"/>
      <c r="AB551" s="1"/>
      <c r="AG551">
        <f>IF(data[[#This Row],[type]]="score",SUMPRODUCT($J$1:$AF$1,data[[#This Row],[ci.hts_index]:[stat.tb]]),-1)</f>
        <v>-1</v>
      </c>
      <c r="AH551">
        <f>IF(data[[#This Row],[type]]="score",RANK(data[[#This Row],[score]],data[score])+COUNTIF($AG$3:AG551,AG551)-1,0)</f>
        <v>0</v>
      </c>
    </row>
    <row r="552" spans="27:34" x14ac:dyDescent="0.25">
      <c r="AA552" s="1"/>
      <c r="AB552" s="1"/>
      <c r="AG552">
        <f>IF(data[[#This Row],[type]]="score",SUMPRODUCT($J$1:$AF$1,data[[#This Row],[ci.hts_index]:[stat.tb]]),-1)</f>
        <v>-1</v>
      </c>
      <c r="AH552">
        <f>IF(data[[#This Row],[type]]="score",RANK(data[[#This Row],[score]],data[score])+COUNTIF($AG$3:AG552,AG552)-1,0)</f>
        <v>0</v>
      </c>
    </row>
    <row r="553" spans="27:34" x14ac:dyDescent="0.25">
      <c r="AA553" s="1"/>
      <c r="AB553" s="1"/>
      <c r="AG553">
        <f>IF(data[[#This Row],[type]]="score",SUMPRODUCT($J$1:$AF$1,data[[#This Row],[ci.hts_index]:[stat.tb]]),-1)</f>
        <v>-1</v>
      </c>
      <c r="AH553">
        <f>IF(data[[#This Row],[type]]="score",RANK(data[[#This Row],[score]],data[score])+COUNTIF($AG$3:AG553,AG553)-1,0)</f>
        <v>0</v>
      </c>
    </row>
    <row r="554" spans="27:34" x14ac:dyDescent="0.25">
      <c r="AA554" s="1"/>
      <c r="AB554" s="1"/>
      <c r="AG554">
        <f>IF(data[[#This Row],[type]]="score",SUMPRODUCT($J$1:$AF$1,data[[#This Row],[ci.hts_index]:[stat.tb]]),-1)</f>
        <v>-1</v>
      </c>
      <c r="AH554">
        <f>IF(data[[#This Row],[type]]="score",RANK(data[[#This Row],[score]],data[score])+COUNTIF($AG$3:AG554,AG554)-1,0)</f>
        <v>0</v>
      </c>
    </row>
    <row r="555" spans="27:34" x14ac:dyDescent="0.25">
      <c r="AA555" s="1"/>
      <c r="AB555" s="1"/>
      <c r="AG555">
        <f>IF(data[[#This Row],[type]]="score",SUMPRODUCT($J$1:$AF$1,data[[#This Row],[ci.hts_index]:[stat.tb]]),-1)</f>
        <v>-1</v>
      </c>
      <c r="AH555">
        <f>IF(data[[#This Row],[type]]="score",RANK(data[[#This Row],[score]],data[score])+COUNTIF($AG$3:AG555,AG555)-1,0)</f>
        <v>0</v>
      </c>
    </row>
    <row r="556" spans="27:34" x14ac:dyDescent="0.25">
      <c r="AA556" s="1"/>
      <c r="AB556" s="1"/>
      <c r="AG556">
        <f>IF(data[[#This Row],[type]]="score",SUMPRODUCT($J$1:$AF$1,data[[#This Row],[ci.hts_index]:[stat.tb]]),-1)</f>
        <v>-1</v>
      </c>
      <c r="AH556">
        <f>IF(data[[#This Row],[type]]="score",RANK(data[[#This Row],[score]],data[score])+COUNTIF($AG$3:AG556,AG556)-1,0)</f>
        <v>0</v>
      </c>
    </row>
    <row r="557" spans="27:34" x14ac:dyDescent="0.25">
      <c r="AA557" s="1"/>
      <c r="AB557" s="1"/>
      <c r="AG557">
        <f>IF(data[[#This Row],[type]]="score",SUMPRODUCT($J$1:$AF$1,data[[#This Row],[ci.hts_index]:[stat.tb]]),-1)</f>
        <v>-1</v>
      </c>
      <c r="AH557">
        <f>IF(data[[#This Row],[type]]="score",RANK(data[[#This Row],[score]],data[score])+COUNTIF($AG$3:AG557,AG557)-1,0)</f>
        <v>0</v>
      </c>
    </row>
    <row r="558" spans="27:34" x14ac:dyDescent="0.25">
      <c r="AA558" s="1"/>
      <c r="AB558" s="1"/>
      <c r="AG558">
        <f>IF(data[[#This Row],[type]]="score",SUMPRODUCT($J$1:$AF$1,data[[#This Row],[ci.hts_index]:[stat.tb]]),-1)</f>
        <v>-1</v>
      </c>
      <c r="AH558">
        <f>IF(data[[#This Row],[type]]="score",RANK(data[[#This Row],[score]],data[score])+COUNTIF($AG$3:AG558,AG558)-1,0)</f>
        <v>0</v>
      </c>
    </row>
    <row r="559" spans="27:34" x14ac:dyDescent="0.25">
      <c r="AA559" s="1"/>
      <c r="AB559" s="1"/>
      <c r="AG559">
        <f>IF(data[[#This Row],[type]]="score",SUMPRODUCT($J$1:$AF$1,data[[#This Row],[ci.hts_index]:[stat.tb]]),-1)</f>
        <v>-1</v>
      </c>
      <c r="AH559">
        <f>IF(data[[#This Row],[type]]="score",RANK(data[[#This Row],[score]],data[score])+COUNTIF($AG$3:AG559,AG559)-1,0)</f>
        <v>0</v>
      </c>
    </row>
    <row r="560" spans="27:34" x14ac:dyDescent="0.25">
      <c r="AA560" s="1"/>
      <c r="AB560" s="1"/>
      <c r="AG560">
        <f>IF(data[[#This Row],[type]]="score",SUMPRODUCT($J$1:$AF$1,data[[#This Row],[ci.hts_index]:[stat.tb]]),-1)</f>
        <v>-1</v>
      </c>
      <c r="AH560">
        <f>IF(data[[#This Row],[type]]="score",RANK(data[[#This Row],[score]],data[score])+COUNTIF($AG$3:AG560,AG560)-1,0)</f>
        <v>0</v>
      </c>
    </row>
    <row r="561" spans="27:34" x14ac:dyDescent="0.25">
      <c r="AA561" s="1"/>
      <c r="AB561" s="1"/>
      <c r="AG561">
        <f>IF(data[[#This Row],[type]]="score",SUMPRODUCT($J$1:$AF$1,data[[#This Row],[ci.hts_index]:[stat.tb]]),-1)</f>
        <v>-1</v>
      </c>
      <c r="AH561">
        <f>IF(data[[#This Row],[type]]="score",RANK(data[[#This Row],[score]],data[score])+COUNTIF($AG$3:AG561,AG561)-1,0)</f>
        <v>0</v>
      </c>
    </row>
    <row r="562" spans="27:34" x14ac:dyDescent="0.25">
      <c r="AA562" s="1"/>
      <c r="AB562" s="1"/>
      <c r="AG562">
        <f>IF(data[[#This Row],[type]]="score",SUMPRODUCT($J$1:$AF$1,data[[#This Row],[ci.hts_index]:[stat.tb]]),-1)</f>
        <v>-1</v>
      </c>
      <c r="AH562">
        <f>IF(data[[#This Row],[type]]="score",RANK(data[[#This Row],[score]],data[score])+COUNTIF($AG$3:AG562,AG562)-1,0)</f>
        <v>0</v>
      </c>
    </row>
    <row r="563" spans="27:34" x14ac:dyDescent="0.25">
      <c r="AA563" s="1"/>
      <c r="AB563" s="1"/>
      <c r="AG563">
        <f>IF(data[[#This Row],[type]]="score",SUMPRODUCT($J$1:$AF$1,data[[#This Row],[ci.hts_index]:[stat.tb]]),-1)</f>
        <v>-1</v>
      </c>
      <c r="AH563">
        <f>IF(data[[#This Row],[type]]="score",RANK(data[[#This Row],[score]],data[score])+COUNTIF($AG$3:AG563,AG563)-1,0)</f>
        <v>0</v>
      </c>
    </row>
    <row r="564" spans="27:34" x14ac:dyDescent="0.25">
      <c r="AA564" s="1"/>
      <c r="AB564" s="1"/>
      <c r="AG564">
        <f>IF(data[[#This Row],[type]]="score",SUMPRODUCT($J$1:$AF$1,data[[#This Row],[ci.hts_index]:[stat.tb]]),-1)</f>
        <v>-1</v>
      </c>
      <c r="AH564">
        <f>IF(data[[#This Row],[type]]="score",RANK(data[[#This Row],[score]],data[score])+COUNTIF($AG$3:AG564,AG564)-1,0)</f>
        <v>0</v>
      </c>
    </row>
    <row r="565" spans="27:34" x14ac:dyDescent="0.25">
      <c r="AA565" s="1"/>
      <c r="AB565" s="1"/>
      <c r="AG565">
        <f>IF(data[[#This Row],[type]]="score",SUMPRODUCT($J$1:$AF$1,data[[#This Row],[ci.hts_index]:[stat.tb]]),-1)</f>
        <v>-1</v>
      </c>
      <c r="AH565">
        <f>IF(data[[#This Row],[type]]="score",RANK(data[[#This Row],[score]],data[score])+COUNTIF($AG$3:AG565,AG565)-1,0)</f>
        <v>0</v>
      </c>
    </row>
    <row r="566" spans="27:34" x14ac:dyDescent="0.25">
      <c r="AA566" s="1"/>
      <c r="AB566" s="1"/>
      <c r="AG566">
        <f>IF(data[[#This Row],[type]]="score",SUMPRODUCT($J$1:$AF$1,data[[#This Row],[ci.hts_index]:[stat.tb]]),-1)</f>
        <v>-1</v>
      </c>
      <c r="AH566">
        <f>IF(data[[#This Row],[type]]="score",RANK(data[[#This Row],[score]],data[score])+COUNTIF($AG$3:AG566,AG566)-1,0)</f>
        <v>0</v>
      </c>
    </row>
    <row r="567" spans="27:34" x14ac:dyDescent="0.25">
      <c r="AA567" s="1"/>
      <c r="AB567" s="1"/>
      <c r="AG567">
        <f>IF(data[[#This Row],[type]]="score",SUMPRODUCT($J$1:$AF$1,data[[#This Row],[ci.hts_index]:[stat.tb]]),-1)</f>
        <v>-1</v>
      </c>
      <c r="AH567">
        <f>IF(data[[#This Row],[type]]="score",RANK(data[[#This Row],[score]],data[score])+COUNTIF($AG$3:AG567,AG567)-1,0)</f>
        <v>0</v>
      </c>
    </row>
    <row r="568" spans="27:34" x14ac:dyDescent="0.25">
      <c r="AA568" s="1"/>
      <c r="AB568" s="1"/>
      <c r="AG568">
        <f>IF(data[[#This Row],[type]]="score",SUMPRODUCT($J$1:$AF$1,data[[#This Row],[ci.hts_index]:[stat.tb]]),-1)</f>
        <v>-1</v>
      </c>
      <c r="AH568">
        <f>IF(data[[#This Row],[type]]="score",RANK(data[[#This Row],[score]],data[score])+COUNTIF($AG$3:AG568,AG568)-1,0)</f>
        <v>0</v>
      </c>
    </row>
    <row r="569" spans="27:34" x14ac:dyDescent="0.25">
      <c r="AA569" s="1"/>
      <c r="AB569" s="1"/>
      <c r="AG569">
        <f>IF(data[[#This Row],[type]]="score",SUMPRODUCT($J$1:$AF$1,data[[#This Row],[ci.hts_index]:[stat.tb]]),-1)</f>
        <v>-1</v>
      </c>
      <c r="AH569">
        <f>IF(data[[#This Row],[type]]="score",RANK(data[[#This Row],[score]],data[score])+COUNTIF($AG$3:AG569,AG569)-1,0)</f>
        <v>0</v>
      </c>
    </row>
    <row r="570" spans="27:34" x14ac:dyDescent="0.25">
      <c r="AA570" s="1"/>
      <c r="AB570" s="1"/>
      <c r="AG570">
        <f>IF(data[[#This Row],[type]]="score",SUMPRODUCT($J$1:$AF$1,data[[#This Row],[ci.hts_index]:[stat.tb]]),-1)</f>
        <v>-1</v>
      </c>
      <c r="AH570">
        <f>IF(data[[#This Row],[type]]="score",RANK(data[[#This Row],[score]],data[score])+COUNTIF($AG$3:AG570,AG570)-1,0)</f>
        <v>0</v>
      </c>
    </row>
    <row r="571" spans="27:34" x14ac:dyDescent="0.25">
      <c r="AA571" s="1"/>
      <c r="AB571" s="1"/>
      <c r="AG571">
        <f>IF(data[[#This Row],[type]]="score",SUMPRODUCT($J$1:$AF$1,data[[#This Row],[ci.hts_index]:[stat.tb]]),-1)</f>
        <v>-1</v>
      </c>
      <c r="AH571">
        <f>IF(data[[#This Row],[type]]="score",RANK(data[[#This Row],[score]],data[score])+COUNTIF($AG$3:AG571,AG571)-1,0)</f>
        <v>0</v>
      </c>
    </row>
    <row r="572" spans="27:34" x14ac:dyDescent="0.25">
      <c r="AA572" s="1"/>
      <c r="AB572" s="1"/>
      <c r="AG572">
        <f>IF(data[[#This Row],[type]]="score",SUMPRODUCT($J$1:$AF$1,data[[#This Row],[ci.hts_index]:[stat.tb]]),-1)</f>
        <v>-1</v>
      </c>
      <c r="AH572">
        <f>IF(data[[#This Row],[type]]="score",RANK(data[[#This Row],[score]],data[score])+COUNTIF($AG$3:AG572,AG572)-1,0)</f>
        <v>0</v>
      </c>
    </row>
    <row r="573" spans="27:34" x14ac:dyDescent="0.25">
      <c r="AA573" s="1"/>
      <c r="AB573" s="1"/>
      <c r="AG573">
        <f>IF(data[[#This Row],[type]]="score",SUMPRODUCT($J$1:$AF$1,data[[#This Row],[ci.hts_index]:[stat.tb]]),-1)</f>
        <v>-1</v>
      </c>
      <c r="AH573">
        <f>IF(data[[#This Row],[type]]="score",RANK(data[[#This Row],[score]],data[score])+COUNTIF($AG$3:AG573,AG573)-1,0)</f>
        <v>0</v>
      </c>
    </row>
    <row r="574" spans="27:34" x14ac:dyDescent="0.25">
      <c r="AA574" s="1"/>
      <c r="AB574" s="1"/>
      <c r="AG574">
        <f>IF(data[[#This Row],[type]]="score",SUMPRODUCT($J$1:$AF$1,data[[#This Row],[ci.hts_index]:[stat.tb]]),-1)</f>
        <v>-1</v>
      </c>
      <c r="AH574">
        <f>IF(data[[#This Row],[type]]="score",RANK(data[[#This Row],[score]],data[score])+COUNTIF($AG$3:AG574,AG574)-1,0)</f>
        <v>0</v>
      </c>
    </row>
    <row r="575" spans="27:34" x14ac:dyDescent="0.25">
      <c r="AA575" s="1"/>
      <c r="AB575" s="1"/>
      <c r="AG575">
        <f>IF(data[[#This Row],[type]]="score",SUMPRODUCT($J$1:$AF$1,data[[#This Row],[ci.hts_index]:[stat.tb]]),-1)</f>
        <v>-1</v>
      </c>
      <c r="AH575">
        <f>IF(data[[#This Row],[type]]="score",RANK(data[[#This Row],[score]],data[score])+COUNTIF($AG$3:AG575,AG575)-1,0)</f>
        <v>0</v>
      </c>
    </row>
    <row r="576" spans="27:34" x14ac:dyDescent="0.25">
      <c r="AA576" s="1"/>
      <c r="AB576" s="1"/>
      <c r="AG576">
        <f>IF(data[[#This Row],[type]]="score",SUMPRODUCT($J$1:$AF$1,data[[#This Row],[ci.hts_index]:[stat.tb]]),-1)</f>
        <v>-1</v>
      </c>
      <c r="AH576">
        <f>IF(data[[#This Row],[type]]="score",RANK(data[[#This Row],[score]],data[score])+COUNTIF($AG$3:AG576,AG576)-1,0)</f>
        <v>0</v>
      </c>
    </row>
    <row r="577" spans="27:34" x14ac:dyDescent="0.25">
      <c r="AA577" s="1"/>
      <c r="AB577" s="1"/>
      <c r="AG577">
        <f>IF(data[[#This Row],[type]]="score",SUMPRODUCT($J$1:$AF$1,data[[#This Row],[ci.hts_index]:[stat.tb]]),-1)</f>
        <v>-1</v>
      </c>
      <c r="AH577">
        <f>IF(data[[#This Row],[type]]="score",RANK(data[[#This Row],[score]],data[score])+COUNTIF($AG$3:AG577,AG577)-1,0)</f>
        <v>0</v>
      </c>
    </row>
    <row r="578" spans="27:34" x14ac:dyDescent="0.25">
      <c r="AA578" s="1"/>
      <c r="AB578" s="1"/>
      <c r="AG578">
        <f>IF(data[[#This Row],[type]]="score",SUMPRODUCT($J$1:$AF$1,data[[#This Row],[ci.hts_index]:[stat.tb]]),-1)</f>
        <v>-1</v>
      </c>
      <c r="AH578">
        <f>IF(data[[#This Row],[type]]="score",RANK(data[[#This Row],[score]],data[score])+COUNTIF($AG$3:AG578,AG578)-1,0)</f>
        <v>0</v>
      </c>
    </row>
    <row r="579" spans="27:34" x14ac:dyDescent="0.25">
      <c r="AA579" s="1"/>
      <c r="AB579" s="1"/>
      <c r="AG579">
        <f>IF(data[[#This Row],[type]]="score",SUMPRODUCT($J$1:$AF$1,data[[#This Row],[ci.hts_index]:[stat.tb]]),-1)</f>
        <v>-1</v>
      </c>
      <c r="AH579">
        <f>IF(data[[#This Row],[type]]="score",RANK(data[[#This Row],[score]],data[score])+COUNTIF($AG$3:AG579,AG579)-1,0)</f>
        <v>0</v>
      </c>
    </row>
    <row r="580" spans="27:34" x14ac:dyDescent="0.25">
      <c r="AA580" s="1"/>
      <c r="AB580" s="1"/>
      <c r="AG580">
        <f>IF(data[[#This Row],[type]]="score",SUMPRODUCT($J$1:$AF$1,data[[#This Row],[ci.hts_index]:[stat.tb]]),-1)</f>
        <v>-1</v>
      </c>
      <c r="AH580">
        <f>IF(data[[#This Row],[type]]="score",RANK(data[[#This Row],[score]],data[score])+COUNTIF($AG$3:AG580,AG580)-1,0)</f>
        <v>0</v>
      </c>
    </row>
    <row r="581" spans="27:34" x14ac:dyDescent="0.25">
      <c r="AA581" s="1"/>
      <c r="AB581" s="1"/>
      <c r="AG581">
        <f>IF(data[[#This Row],[type]]="score",SUMPRODUCT($J$1:$AF$1,data[[#This Row],[ci.hts_index]:[stat.tb]]),-1)</f>
        <v>-1</v>
      </c>
      <c r="AH581">
        <f>IF(data[[#This Row],[type]]="score",RANK(data[[#This Row],[score]],data[score])+COUNTIF($AG$3:AG581,AG581)-1,0)</f>
        <v>0</v>
      </c>
    </row>
    <row r="582" spans="27:34" x14ac:dyDescent="0.25">
      <c r="AA582" s="1"/>
      <c r="AB582" s="1"/>
      <c r="AG582">
        <f>IF(data[[#This Row],[type]]="score",SUMPRODUCT($J$1:$AF$1,data[[#This Row],[ci.hts_index]:[stat.tb]]),-1)</f>
        <v>-1</v>
      </c>
      <c r="AH582">
        <f>IF(data[[#This Row],[type]]="score",RANK(data[[#This Row],[score]],data[score])+COUNTIF($AG$3:AG582,AG582)-1,0)</f>
        <v>0</v>
      </c>
    </row>
    <row r="583" spans="27:34" x14ac:dyDescent="0.25">
      <c r="AA583" s="1"/>
      <c r="AB583" s="1"/>
      <c r="AG583">
        <f>IF(data[[#This Row],[type]]="score",SUMPRODUCT($J$1:$AF$1,data[[#This Row],[ci.hts_index]:[stat.tb]]),-1)</f>
        <v>-1</v>
      </c>
      <c r="AH583">
        <f>IF(data[[#This Row],[type]]="score",RANK(data[[#This Row],[score]],data[score])+COUNTIF($AG$3:AG583,AG583)-1,0)</f>
        <v>0</v>
      </c>
    </row>
    <row r="584" spans="27:34" x14ac:dyDescent="0.25">
      <c r="AA584" s="1"/>
      <c r="AB584" s="1"/>
      <c r="AG584">
        <f>IF(data[[#This Row],[type]]="score",SUMPRODUCT($J$1:$AF$1,data[[#This Row],[ci.hts_index]:[stat.tb]]),-1)</f>
        <v>-1</v>
      </c>
      <c r="AH584">
        <f>IF(data[[#This Row],[type]]="score",RANK(data[[#This Row],[score]],data[score])+COUNTIF($AG$3:AG584,AG584)-1,0)</f>
        <v>0</v>
      </c>
    </row>
    <row r="585" spans="27:34" x14ac:dyDescent="0.25">
      <c r="AA585" s="1"/>
      <c r="AB585" s="1"/>
      <c r="AG585">
        <f>IF(data[[#This Row],[type]]="score",SUMPRODUCT($J$1:$AF$1,data[[#This Row],[ci.hts_index]:[stat.tb]]),-1)</f>
        <v>-1</v>
      </c>
      <c r="AH585">
        <f>IF(data[[#This Row],[type]]="score",RANK(data[[#This Row],[score]],data[score])+COUNTIF($AG$3:AG585,AG585)-1,0)</f>
        <v>0</v>
      </c>
    </row>
    <row r="586" spans="27:34" x14ac:dyDescent="0.25">
      <c r="AA586" s="1"/>
      <c r="AB586" s="1"/>
      <c r="AG586">
        <f>IF(data[[#This Row],[type]]="score",SUMPRODUCT($J$1:$AF$1,data[[#This Row],[ci.hts_index]:[stat.tb]]),-1)</f>
        <v>-1</v>
      </c>
      <c r="AH586">
        <f>IF(data[[#This Row],[type]]="score",RANK(data[[#This Row],[score]],data[score])+COUNTIF($AG$3:AG586,AG586)-1,0)</f>
        <v>0</v>
      </c>
    </row>
    <row r="587" spans="27:34" x14ac:dyDescent="0.25">
      <c r="AA587" s="1"/>
      <c r="AB587" s="1"/>
      <c r="AG587">
        <f>IF(data[[#This Row],[type]]="score",SUMPRODUCT($J$1:$AF$1,data[[#This Row],[ci.hts_index]:[stat.tb]]),-1)</f>
        <v>-1</v>
      </c>
      <c r="AH587">
        <f>IF(data[[#This Row],[type]]="score",RANK(data[[#This Row],[score]],data[score])+COUNTIF($AG$3:AG587,AG587)-1,0)</f>
        <v>0</v>
      </c>
    </row>
    <row r="588" spans="27:34" x14ac:dyDescent="0.25">
      <c r="AA588" s="1"/>
      <c r="AB588" s="1"/>
      <c r="AG588">
        <f>IF(data[[#This Row],[type]]="score",SUMPRODUCT($J$1:$AF$1,data[[#This Row],[ci.hts_index]:[stat.tb]]),-1)</f>
        <v>-1</v>
      </c>
      <c r="AH588">
        <f>IF(data[[#This Row],[type]]="score",RANK(data[[#This Row],[score]],data[score])+COUNTIF($AG$3:AG588,AG588)-1,0)</f>
        <v>0</v>
      </c>
    </row>
    <row r="589" spans="27:34" x14ac:dyDescent="0.25">
      <c r="AA589" s="1"/>
      <c r="AB589" s="1"/>
      <c r="AG589">
        <f>IF(data[[#This Row],[type]]="score",SUMPRODUCT($J$1:$AF$1,data[[#This Row],[ci.hts_index]:[stat.tb]]),-1)</f>
        <v>-1</v>
      </c>
      <c r="AH589">
        <f>IF(data[[#This Row],[type]]="score",RANK(data[[#This Row],[score]],data[score])+COUNTIF($AG$3:AG589,AG589)-1,0)</f>
        <v>0</v>
      </c>
    </row>
    <row r="590" spans="27:34" x14ac:dyDescent="0.25">
      <c r="AA590" s="1"/>
      <c r="AB590" s="1"/>
      <c r="AG590">
        <f>IF(data[[#This Row],[type]]="score",SUMPRODUCT($J$1:$AF$1,data[[#This Row],[ci.hts_index]:[stat.tb]]),-1)</f>
        <v>-1</v>
      </c>
      <c r="AH590">
        <f>IF(data[[#This Row],[type]]="score",RANK(data[[#This Row],[score]],data[score])+COUNTIF($AG$3:AG590,AG590)-1,0)</f>
        <v>0</v>
      </c>
    </row>
    <row r="591" spans="27:34" x14ac:dyDescent="0.25">
      <c r="AA591" s="1"/>
      <c r="AB591" s="1"/>
      <c r="AG591">
        <f>IF(data[[#This Row],[type]]="score",SUMPRODUCT($J$1:$AF$1,data[[#This Row],[ci.hts_index]:[stat.tb]]),-1)</f>
        <v>-1</v>
      </c>
      <c r="AH591">
        <f>IF(data[[#This Row],[type]]="score",RANK(data[[#This Row],[score]],data[score])+COUNTIF($AG$3:AG591,AG591)-1,0)</f>
        <v>0</v>
      </c>
    </row>
    <row r="592" spans="27:34" x14ac:dyDescent="0.25">
      <c r="AA592" s="1"/>
      <c r="AB592" s="1"/>
      <c r="AG592">
        <f>IF(data[[#This Row],[type]]="score",SUMPRODUCT($J$1:$AF$1,data[[#This Row],[ci.hts_index]:[stat.tb]]),-1)</f>
        <v>-1</v>
      </c>
      <c r="AH592">
        <f>IF(data[[#This Row],[type]]="score",RANK(data[[#This Row],[score]],data[score])+COUNTIF($AG$3:AG592,AG592)-1,0)</f>
        <v>0</v>
      </c>
    </row>
    <row r="593" spans="27:34" x14ac:dyDescent="0.25">
      <c r="AA593" s="1"/>
      <c r="AB593" s="1"/>
      <c r="AG593">
        <f>IF(data[[#This Row],[type]]="score",SUMPRODUCT($J$1:$AF$1,data[[#This Row],[ci.hts_index]:[stat.tb]]),-1)</f>
        <v>-1</v>
      </c>
      <c r="AH593">
        <f>IF(data[[#This Row],[type]]="score",RANK(data[[#This Row],[score]],data[score])+COUNTIF($AG$3:AG593,AG593)-1,0)</f>
        <v>0</v>
      </c>
    </row>
    <row r="594" spans="27:34" x14ac:dyDescent="0.25">
      <c r="AA594" s="1"/>
      <c r="AB594" s="1"/>
      <c r="AG594">
        <f>IF(data[[#This Row],[type]]="score",SUMPRODUCT($J$1:$AF$1,data[[#This Row],[ci.hts_index]:[stat.tb]]),-1)</f>
        <v>-1</v>
      </c>
      <c r="AH594">
        <f>IF(data[[#This Row],[type]]="score",RANK(data[[#This Row],[score]],data[score])+COUNTIF($AG$3:AG594,AG594)-1,0)</f>
        <v>0</v>
      </c>
    </row>
    <row r="595" spans="27:34" x14ac:dyDescent="0.25">
      <c r="AA595" s="1"/>
      <c r="AB595" s="1"/>
      <c r="AG595">
        <f>IF(data[[#This Row],[type]]="score",SUMPRODUCT($J$1:$AF$1,data[[#This Row],[ci.hts_index]:[stat.tb]]),-1)</f>
        <v>-1</v>
      </c>
      <c r="AH595">
        <f>IF(data[[#This Row],[type]]="score",RANK(data[[#This Row],[score]],data[score])+COUNTIF($AG$3:AG595,AG595)-1,0)</f>
        <v>0</v>
      </c>
    </row>
    <row r="596" spans="27:34" x14ac:dyDescent="0.25">
      <c r="AA596" s="1"/>
      <c r="AB596" s="1"/>
      <c r="AG596">
        <f>IF(data[[#This Row],[type]]="score",SUMPRODUCT($J$1:$AF$1,data[[#This Row],[ci.hts_index]:[stat.tb]]),-1)</f>
        <v>-1</v>
      </c>
      <c r="AH596">
        <f>IF(data[[#This Row],[type]]="score",RANK(data[[#This Row],[score]],data[score])+COUNTIF($AG$3:AG596,AG596)-1,0)</f>
        <v>0</v>
      </c>
    </row>
    <row r="597" spans="27:34" x14ac:dyDescent="0.25">
      <c r="AA597" s="1"/>
      <c r="AB597" s="1"/>
      <c r="AG597">
        <f>IF(data[[#This Row],[type]]="score",SUMPRODUCT($J$1:$AF$1,data[[#This Row],[ci.hts_index]:[stat.tb]]),-1)</f>
        <v>-1</v>
      </c>
      <c r="AH597">
        <f>IF(data[[#This Row],[type]]="score",RANK(data[[#This Row],[score]],data[score])+COUNTIF($AG$3:AG597,AG597)-1,0)</f>
        <v>0</v>
      </c>
    </row>
    <row r="598" spans="27:34" x14ac:dyDescent="0.25">
      <c r="AA598" s="1"/>
      <c r="AB598" s="1"/>
      <c r="AG598">
        <f>IF(data[[#This Row],[type]]="score",SUMPRODUCT($J$1:$AF$1,data[[#This Row],[ci.hts_index]:[stat.tb]]),-1)</f>
        <v>-1</v>
      </c>
      <c r="AH598">
        <f>IF(data[[#This Row],[type]]="score",RANK(data[[#This Row],[score]],data[score])+COUNTIF($AG$3:AG598,AG598)-1,0)</f>
        <v>0</v>
      </c>
    </row>
    <row r="599" spans="27:34" x14ac:dyDescent="0.25">
      <c r="AA599" s="1"/>
      <c r="AB599" s="1"/>
      <c r="AG599">
        <f>IF(data[[#This Row],[type]]="score",SUMPRODUCT($J$1:$AF$1,data[[#This Row],[ci.hts_index]:[stat.tb]]),-1)</f>
        <v>-1</v>
      </c>
      <c r="AH599">
        <f>IF(data[[#This Row],[type]]="score",RANK(data[[#This Row],[score]],data[score])+COUNTIF($AG$3:AG599,AG599)-1,0)</f>
        <v>0</v>
      </c>
    </row>
    <row r="600" spans="27:34" x14ac:dyDescent="0.25">
      <c r="AA600" s="1"/>
      <c r="AB600" s="1"/>
      <c r="AG600">
        <f>IF(data[[#This Row],[type]]="score",SUMPRODUCT($J$1:$AF$1,data[[#This Row],[ci.hts_index]:[stat.tb]]),-1)</f>
        <v>-1</v>
      </c>
      <c r="AH600">
        <f>IF(data[[#This Row],[type]]="score",RANK(data[[#This Row],[score]],data[score])+COUNTIF($AG$3:AG600,AG600)-1,0)</f>
        <v>0</v>
      </c>
    </row>
    <row r="601" spans="27:34" x14ac:dyDescent="0.25">
      <c r="AA601" s="1"/>
      <c r="AB601" s="1"/>
      <c r="AG601">
        <f>IF(data[[#This Row],[type]]="score",SUMPRODUCT($J$1:$AF$1,data[[#This Row],[ci.hts_index]:[stat.tb]]),-1)</f>
        <v>-1</v>
      </c>
      <c r="AH601">
        <f>IF(data[[#This Row],[type]]="score",RANK(data[[#This Row],[score]],data[score])+COUNTIF($AG$3:AG601,AG601)-1,0)</f>
        <v>0</v>
      </c>
    </row>
    <row r="602" spans="27:34" x14ac:dyDescent="0.25">
      <c r="AA602" s="1"/>
      <c r="AB602" s="1"/>
      <c r="AG602">
        <f>IF(data[[#This Row],[type]]="score",SUMPRODUCT($J$1:$AF$1,data[[#This Row],[ci.hts_index]:[stat.tb]]),-1)</f>
        <v>-1</v>
      </c>
      <c r="AH602">
        <f>IF(data[[#This Row],[type]]="score",RANK(data[[#This Row],[score]],data[score])+COUNTIF($AG$3:AG602,AG602)-1,0)</f>
        <v>0</v>
      </c>
    </row>
    <row r="603" spans="27:34" x14ac:dyDescent="0.25">
      <c r="AA603" s="1"/>
      <c r="AB603" s="1"/>
      <c r="AG603">
        <f>IF(data[[#This Row],[type]]="score",SUMPRODUCT($J$1:$AF$1,data[[#This Row],[ci.hts_index]:[stat.tb]]),-1)</f>
        <v>-1</v>
      </c>
      <c r="AH603">
        <f>IF(data[[#This Row],[type]]="score",RANK(data[[#This Row],[score]],data[score])+COUNTIF($AG$3:AG603,AG603)-1,0)</f>
        <v>0</v>
      </c>
    </row>
    <row r="604" spans="27:34" x14ac:dyDescent="0.25">
      <c r="AA604" s="1"/>
      <c r="AB604" s="1"/>
      <c r="AG604">
        <f>IF(data[[#This Row],[type]]="score",SUMPRODUCT($J$1:$AF$1,data[[#This Row],[ci.hts_index]:[stat.tb]]),-1)</f>
        <v>-1</v>
      </c>
      <c r="AH604">
        <f>IF(data[[#This Row],[type]]="score",RANK(data[[#This Row],[score]],data[score])+COUNTIF($AG$3:AG604,AG604)-1,0)</f>
        <v>0</v>
      </c>
    </row>
    <row r="605" spans="27:34" x14ac:dyDescent="0.25">
      <c r="AA605" s="1"/>
      <c r="AB605" s="1"/>
      <c r="AG605">
        <f>IF(data[[#This Row],[type]]="score",SUMPRODUCT($J$1:$AF$1,data[[#This Row],[ci.hts_index]:[stat.tb]]),-1)</f>
        <v>-1</v>
      </c>
      <c r="AH605">
        <f>IF(data[[#This Row],[type]]="score",RANK(data[[#This Row],[score]],data[score])+COUNTIF($AG$3:AG605,AG605)-1,0)</f>
        <v>0</v>
      </c>
    </row>
    <row r="606" spans="27:34" x14ac:dyDescent="0.25">
      <c r="AA606" s="1"/>
      <c r="AB606" s="1"/>
      <c r="AG606">
        <f>IF(data[[#This Row],[type]]="score",SUMPRODUCT($J$1:$AF$1,data[[#This Row],[ci.hts_index]:[stat.tb]]),-1)</f>
        <v>-1</v>
      </c>
      <c r="AH606">
        <f>IF(data[[#This Row],[type]]="score",RANK(data[[#This Row],[score]],data[score])+COUNTIF($AG$3:AG606,AG606)-1,0)</f>
        <v>0</v>
      </c>
    </row>
    <row r="607" spans="27:34" x14ac:dyDescent="0.25">
      <c r="AA607" s="1"/>
      <c r="AB607" s="1"/>
      <c r="AG607">
        <f>IF(data[[#This Row],[type]]="score",SUMPRODUCT($J$1:$AF$1,data[[#This Row],[ci.hts_index]:[stat.tb]]),-1)</f>
        <v>-1</v>
      </c>
      <c r="AH607">
        <f>IF(data[[#This Row],[type]]="score",RANK(data[[#This Row],[score]],data[score])+COUNTIF($AG$3:AG607,AG607)-1,0)</f>
        <v>0</v>
      </c>
    </row>
    <row r="608" spans="27:34" x14ac:dyDescent="0.25">
      <c r="AA608" s="1"/>
      <c r="AB608" s="1"/>
      <c r="AG608">
        <f>IF(data[[#This Row],[type]]="score",SUMPRODUCT($J$1:$AF$1,data[[#This Row],[ci.hts_index]:[stat.tb]]),-1)</f>
        <v>-1</v>
      </c>
      <c r="AH608">
        <f>IF(data[[#This Row],[type]]="score",RANK(data[[#This Row],[score]],data[score])+COUNTIF($AG$3:AG608,AG608)-1,0)</f>
        <v>0</v>
      </c>
    </row>
    <row r="609" spans="27:34" x14ac:dyDescent="0.25">
      <c r="AA609" s="1"/>
      <c r="AB609" s="1"/>
      <c r="AG609">
        <f>IF(data[[#This Row],[type]]="score",SUMPRODUCT($J$1:$AF$1,data[[#This Row],[ci.hts_index]:[stat.tb]]),-1)</f>
        <v>-1</v>
      </c>
      <c r="AH609">
        <f>IF(data[[#This Row],[type]]="score",RANK(data[[#This Row],[score]],data[score])+COUNTIF($AG$3:AG609,AG609)-1,0)</f>
        <v>0</v>
      </c>
    </row>
    <row r="610" spans="27:34" x14ac:dyDescent="0.25">
      <c r="AA610" s="1"/>
      <c r="AB610" s="1"/>
      <c r="AG610">
        <f>IF(data[[#This Row],[type]]="score",SUMPRODUCT($J$1:$AF$1,data[[#This Row],[ci.hts_index]:[stat.tb]]),-1)</f>
        <v>-1</v>
      </c>
      <c r="AH610">
        <f>IF(data[[#This Row],[type]]="score",RANK(data[[#This Row],[score]],data[score])+COUNTIF($AG$3:AG610,AG610)-1,0)</f>
        <v>0</v>
      </c>
    </row>
    <row r="611" spans="27:34" x14ac:dyDescent="0.25">
      <c r="AA611" s="1"/>
      <c r="AB611" s="1"/>
      <c r="AG611">
        <f>IF(data[[#This Row],[type]]="score",SUMPRODUCT($J$1:$AF$1,data[[#This Row],[ci.hts_index]:[stat.tb]]),-1)</f>
        <v>-1</v>
      </c>
      <c r="AH611">
        <f>IF(data[[#This Row],[type]]="score",RANK(data[[#This Row],[score]],data[score])+COUNTIF($AG$3:AG611,AG611)-1,0)</f>
        <v>0</v>
      </c>
    </row>
    <row r="612" spans="27:34" x14ac:dyDescent="0.25">
      <c r="AA612" s="1"/>
      <c r="AB612" s="1"/>
      <c r="AG612">
        <f>IF(data[[#This Row],[type]]="score",SUMPRODUCT($J$1:$AF$1,data[[#This Row],[ci.hts_index]:[stat.tb]]),-1)</f>
        <v>-1</v>
      </c>
      <c r="AH612">
        <f>IF(data[[#This Row],[type]]="score",RANK(data[[#This Row],[score]],data[score])+COUNTIF($AG$3:AG612,AG612)-1,0)</f>
        <v>0</v>
      </c>
    </row>
    <row r="613" spans="27:34" x14ac:dyDescent="0.25">
      <c r="AA613" s="1"/>
      <c r="AB613" s="1"/>
      <c r="AG613">
        <f>IF(data[[#This Row],[type]]="score",SUMPRODUCT($J$1:$AF$1,data[[#This Row],[ci.hts_index]:[stat.tb]]),-1)</f>
        <v>-1</v>
      </c>
      <c r="AH613">
        <f>IF(data[[#This Row],[type]]="score",RANK(data[[#This Row],[score]],data[score])+COUNTIF($AG$3:AG613,AG613)-1,0)</f>
        <v>0</v>
      </c>
    </row>
    <row r="614" spans="27:34" x14ac:dyDescent="0.25">
      <c r="AA614" s="1"/>
      <c r="AB614" s="1"/>
      <c r="AG614">
        <f>IF(data[[#This Row],[type]]="score",SUMPRODUCT($J$1:$AF$1,data[[#This Row],[ci.hts_index]:[stat.tb]]),-1)</f>
        <v>-1</v>
      </c>
      <c r="AH614">
        <f>IF(data[[#This Row],[type]]="score",RANK(data[[#This Row],[score]],data[score])+COUNTIF($AG$3:AG614,AG614)-1,0)</f>
        <v>0</v>
      </c>
    </row>
    <row r="615" spans="27:34" x14ac:dyDescent="0.25">
      <c r="AA615" s="1"/>
      <c r="AB615" s="1"/>
      <c r="AG615">
        <f>IF(data[[#This Row],[type]]="score",SUMPRODUCT($J$1:$AF$1,data[[#This Row],[ci.hts_index]:[stat.tb]]),-1)</f>
        <v>-1</v>
      </c>
      <c r="AH615">
        <f>IF(data[[#This Row],[type]]="score",RANK(data[[#This Row],[score]],data[score])+COUNTIF($AG$3:AG615,AG615)-1,0)</f>
        <v>0</v>
      </c>
    </row>
    <row r="616" spans="27:34" x14ac:dyDescent="0.25">
      <c r="AA616" s="1"/>
      <c r="AB616" s="1"/>
      <c r="AG616">
        <f>IF(data[[#This Row],[type]]="score",SUMPRODUCT($J$1:$AF$1,data[[#This Row],[ci.hts_index]:[stat.tb]]),-1)</f>
        <v>-1</v>
      </c>
      <c r="AH616">
        <f>IF(data[[#This Row],[type]]="score",RANK(data[[#This Row],[score]],data[score])+COUNTIF($AG$3:AG616,AG616)-1,0)</f>
        <v>0</v>
      </c>
    </row>
    <row r="617" spans="27:34" x14ac:dyDescent="0.25">
      <c r="AA617" s="1"/>
      <c r="AB617" s="1"/>
      <c r="AG617">
        <f>IF(data[[#This Row],[type]]="score",SUMPRODUCT($J$1:$AF$1,data[[#This Row],[ci.hts_index]:[stat.tb]]),-1)</f>
        <v>-1</v>
      </c>
      <c r="AH617">
        <f>IF(data[[#This Row],[type]]="score",RANK(data[[#This Row],[score]],data[score])+COUNTIF($AG$3:AG617,AG617)-1,0)</f>
        <v>0</v>
      </c>
    </row>
    <row r="618" spans="27:34" x14ac:dyDescent="0.25">
      <c r="AA618" s="1"/>
      <c r="AB618" s="1"/>
      <c r="AG618">
        <f>IF(data[[#This Row],[type]]="score",SUMPRODUCT($J$1:$AF$1,data[[#This Row],[ci.hts_index]:[stat.tb]]),-1)</f>
        <v>-1</v>
      </c>
      <c r="AH618">
        <f>IF(data[[#This Row],[type]]="score",RANK(data[[#This Row],[score]],data[score])+COUNTIF($AG$3:AG618,AG618)-1,0)</f>
        <v>0</v>
      </c>
    </row>
    <row r="619" spans="27:34" x14ac:dyDescent="0.25">
      <c r="AA619" s="1"/>
      <c r="AB619" s="1"/>
      <c r="AG619">
        <f>IF(data[[#This Row],[type]]="score",SUMPRODUCT($J$1:$AF$1,data[[#This Row],[ci.hts_index]:[stat.tb]]),-1)</f>
        <v>-1</v>
      </c>
      <c r="AH619">
        <f>IF(data[[#This Row],[type]]="score",RANK(data[[#This Row],[score]],data[score])+COUNTIF($AG$3:AG619,AG619)-1,0)</f>
        <v>0</v>
      </c>
    </row>
    <row r="620" spans="27:34" x14ac:dyDescent="0.25">
      <c r="AA620" s="1"/>
      <c r="AB620" s="1"/>
      <c r="AG620">
        <f>IF(data[[#This Row],[type]]="score",SUMPRODUCT($J$1:$AF$1,data[[#This Row],[ci.hts_index]:[stat.tb]]),-1)</f>
        <v>-1</v>
      </c>
      <c r="AH620">
        <f>IF(data[[#This Row],[type]]="score",RANK(data[[#This Row],[score]],data[score])+COUNTIF($AG$3:AG620,AG620)-1,0)</f>
        <v>0</v>
      </c>
    </row>
    <row r="621" spans="27:34" x14ac:dyDescent="0.25">
      <c r="AA621" s="1"/>
      <c r="AB621" s="1"/>
      <c r="AG621">
        <f>IF(data[[#This Row],[type]]="score",SUMPRODUCT($J$1:$AF$1,data[[#This Row],[ci.hts_index]:[stat.tb]]),-1)</f>
        <v>-1</v>
      </c>
      <c r="AH621">
        <f>IF(data[[#This Row],[type]]="score",RANK(data[[#This Row],[score]],data[score])+COUNTIF($AG$3:AG621,AG621)-1,0)</f>
        <v>0</v>
      </c>
    </row>
    <row r="622" spans="27:34" x14ac:dyDescent="0.25">
      <c r="AA622" s="1"/>
      <c r="AB622" s="1"/>
      <c r="AG622">
        <f>IF(data[[#This Row],[type]]="score",SUMPRODUCT($J$1:$AF$1,data[[#This Row],[ci.hts_index]:[stat.tb]]),-1)</f>
        <v>-1</v>
      </c>
      <c r="AH622">
        <f>IF(data[[#This Row],[type]]="score",RANK(data[[#This Row],[score]],data[score])+COUNTIF($AG$3:AG622,AG622)-1,0)</f>
        <v>0</v>
      </c>
    </row>
    <row r="623" spans="27:34" x14ac:dyDescent="0.25">
      <c r="AA623" s="1"/>
      <c r="AB623" s="1"/>
      <c r="AG623">
        <f>IF(data[[#This Row],[type]]="score",SUMPRODUCT($J$1:$AF$1,data[[#This Row],[ci.hts_index]:[stat.tb]]),-1)</f>
        <v>-1</v>
      </c>
      <c r="AH623">
        <f>IF(data[[#This Row],[type]]="score",RANK(data[[#This Row],[score]],data[score])+COUNTIF($AG$3:AG623,AG623)-1,0)</f>
        <v>0</v>
      </c>
    </row>
    <row r="624" spans="27:34" x14ac:dyDescent="0.25">
      <c r="AA624" s="1"/>
      <c r="AB624" s="1"/>
      <c r="AG624">
        <f>IF(data[[#This Row],[type]]="score",SUMPRODUCT($J$1:$AF$1,data[[#This Row],[ci.hts_index]:[stat.tb]]),-1)</f>
        <v>-1</v>
      </c>
      <c r="AH624">
        <f>IF(data[[#This Row],[type]]="score",RANK(data[[#This Row],[score]],data[score])+COUNTIF($AG$3:AG624,AG624)-1,0)</f>
        <v>0</v>
      </c>
    </row>
    <row r="625" spans="27:34" x14ac:dyDescent="0.25">
      <c r="AA625" s="1"/>
      <c r="AB625" s="1"/>
      <c r="AG625">
        <f>IF(data[[#This Row],[type]]="score",SUMPRODUCT($J$1:$AF$1,data[[#This Row],[ci.hts_index]:[stat.tb]]),-1)</f>
        <v>-1</v>
      </c>
      <c r="AH625">
        <f>IF(data[[#This Row],[type]]="score",RANK(data[[#This Row],[score]],data[score])+COUNTIF($AG$3:AG625,AG625)-1,0)</f>
        <v>0</v>
      </c>
    </row>
    <row r="626" spans="27:34" x14ac:dyDescent="0.25">
      <c r="AA626" s="1"/>
      <c r="AB626" s="1"/>
      <c r="AG626">
        <f>IF(data[[#This Row],[type]]="score",SUMPRODUCT($J$1:$AF$1,data[[#This Row],[ci.hts_index]:[stat.tb]]),-1)</f>
        <v>-1</v>
      </c>
      <c r="AH626">
        <f>IF(data[[#This Row],[type]]="score",RANK(data[[#This Row],[score]],data[score])+COUNTIF($AG$3:AG626,AG626)-1,0)</f>
        <v>0</v>
      </c>
    </row>
    <row r="627" spans="27:34" x14ac:dyDescent="0.25">
      <c r="AA627" s="1"/>
      <c r="AB627" s="1"/>
      <c r="AG627">
        <f>IF(data[[#This Row],[type]]="score",SUMPRODUCT($J$1:$AF$1,data[[#This Row],[ci.hts_index]:[stat.tb]]),-1)</f>
        <v>-1</v>
      </c>
      <c r="AH627">
        <f>IF(data[[#This Row],[type]]="score",RANK(data[[#This Row],[score]],data[score])+COUNTIF($AG$3:AG627,AG627)-1,0)</f>
        <v>0</v>
      </c>
    </row>
    <row r="628" spans="27:34" x14ac:dyDescent="0.25">
      <c r="AA628" s="1"/>
      <c r="AB628" s="1"/>
      <c r="AG628">
        <f>IF(data[[#This Row],[type]]="score",SUMPRODUCT($J$1:$AF$1,data[[#This Row],[ci.hts_index]:[stat.tb]]),-1)</f>
        <v>-1</v>
      </c>
      <c r="AH628">
        <f>IF(data[[#This Row],[type]]="score",RANK(data[[#This Row],[score]],data[score])+COUNTIF($AG$3:AG628,AG628)-1,0)</f>
        <v>0</v>
      </c>
    </row>
    <row r="629" spans="27:34" x14ac:dyDescent="0.25">
      <c r="AA629" s="1"/>
      <c r="AB629" s="1"/>
      <c r="AG629">
        <f>IF(data[[#This Row],[type]]="score",SUMPRODUCT($J$1:$AF$1,data[[#This Row],[ci.hts_index]:[stat.tb]]),-1)</f>
        <v>-1</v>
      </c>
      <c r="AH629">
        <f>IF(data[[#This Row],[type]]="score",RANK(data[[#This Row],[score]],data[score])+COUNTIF($AG$3:AG629,AG629)-1,0)</f>
        <v>0</v>
      </c>
    </row>
    <row r="630" spans="27:34" x14ac:dyDescent="0.25">
      <c r="AA630" s="1"/>
      <c r="AB630" s="1"/>
      <c r="AG630">
        <f>IF(data[[#This Row],[type]]="score",SUMPRODUCT($J$1:$AF$1,data[[#This Row],[ci.hts_index]:[stat.tb]]),-1)</f>
        <v>-1</v>
      </c>
      <c r="AH630">
        <f>IF(data[[#This Row],[type]]="score",RANK(data[[#This Row],[score]],data[score])+COUNTIF($AG$3:AG630,AG630)-1,0)</f>
        <v>0</v>
      </c>
    </row>
    <row r="631" spans="27:34" x14ac:dyDescent="0.25">
      <c r="AA631" s="1"/>
      <c r="AB631" s="1"/>
      <c r="AG631">
        <f>IF(data[[#This Row],[type]]="score",SUMPRODUCT($J$1:$AF$1,data[[#This Row],[ci.hts_index]:[stat.tb]]),-1)</f>
        <v>-1</v>
      </c>
      <c r="AH631">
        <f>IF(data[[#This Row],[type]]="score",RANK(data[[#This Row],[score]],data[score])+COUNTIF($AG$3:AG631,AG631)-1,0)</f>
        <v>0</v>
      </c>
    </row>
    <row r="632" spans="27:34" x14ac:dyDescent="0.25">
      <c r="AA632" s="1"/>
      <c r="AB632" s="1"/>
      <c r="AG632">
        <f>IF(data[[#This Row],[type]]="score",SUMPRODUCT($J$1:$AF$1,data[[#This Row],[ci.hts_index]:[stat.tb]]),-1)</f>
        <v>-1</v>
      </c>
      <c r="AH632">
        <f>IF(data[[#This Row],[type]]="score",RANK(data[[#This Row],[score]],data[score])+COUNTIF($AG$3:AG632,AG632)-1,0)</f>
        <v>0</v>
      </c>
    </row>
    <row r="633" spans="27:34" x14ac:dyDescent="0.25">
      <c r="AA633" s="1"/>
      <c r="AB633" s="1"/>
      <c r="AG633">
        <f>IF(data[[#This Row],[type]]="score",SUMPRODUCT($J$1:$AF$1,data[[#This Row],[ci.hts_index]:[stat.tb]]),-1)</f>
        <v>-1</v>
      </c>
      <c r="AH633">
        <f>IF(data[[#This Row],[type]]="score",RANK(data[[#This Row],[score]],data[score])+COUNTIF($AG$3:AG633,AG633)-1,0)</f>
        <v>0</v>
      </c>
    </row>
    <row r="634" spans="27:34" x14ac:dyDescent="0.25">
      <c r="AA634" s="1"/>
      <c r="AB634" s="1"/>
      <c r="AG634">
        <f>IF(data[[#This Row],[type]]="score",SUMPRODUCT($J$1:$AF$1,data[[#This Row],[ci.hts_index]:[stat.tb]]),-1)</f>
        <v>-1</v>
      </c>
      <c r="AH634">
        <f>IF(data[[#This Row],[type]]="score",RANK(data[[#This Row],[score]],data[score])+COUNTIF($AG$3:AG634,AG634)-1,0)</f>
        <v>0</v>
      </c>
    </row>
    <row r="635" spans="27:34" x14ac:dyDescent="0.25">
      <c r="AA635" s="1"/>
      <c r="AB635" s="1"/>
      <c r="AG635">
        <f>IF(data[[#This Row],[type]]="score",SUMPRODUCT($J$1:$AF$1,data[[#This Row],[ci.hts_index]:[stat.tb]]),-1)</f>
        <v>-1</v>
      </c>
      <c r="AH635">
        <f>IF(data[[#This Row],[type]]="score",RANK(data[[#This Row],[score]],data[score])+COUNTIF($AG$3:AG635,AG635)-1,0)</f>
        <v>0</v>
      </c>
    </row>
    <row r="636" spans="27:34" x14ac:dyDescent="0.25">
      <c r="AA636" s="1"/>
      <c r="AB636" s="1"/>
      <c r="AG636">
        <f>IF(data[[#This Row],[type]]="score",SUMPRODUCT($J$1:$AF$1,data[[#This Row],[ci.hts_index]:[stat.tb]]),-1)</f>
        <v>-1</v>
      </c>
      <c r="AH636">
        <f>IF(data[[#This Row],[type]]="score",RANK(data[[#This Row],[score]],data[score])+COUNTIF($AG$3:AG636,AG636)-1,0)</f>
        <v>0</v>
      </c>
    </row>
    <row r="637" spans="27:34" x14ac:dyDescent="0.25">
      <c r="AA637" s="1"/>
      <c r="AB637" s="1"/>
      <c r="AG637">
        <f>IF(data[[#This Row],[type]]="score",SUMPRODUCT($J$1:$AF$1,data[[#This Row],[ci.hts_index]:[stat.tb]]),-1)</f>
        <v>-1</v>
      </c>
      <c r="AH637">
        <f>IF(data[[#This Row],[type]]="score",RANK(data[[#This Row],[score]],data[score])+COUNTIF($AG$3:AG637,AG637)-1,0)</f>
        <v>0</v>
      </c>
    </row>
    <row r="638" spans="27:34" x14ac:dyDescent="0.25">
      <c r="AA638" s="1"/>
      <c r="AB638" s="1"/>
      <c r="AG638">
        <f>IF(data[[#This Row],[type]]="score",SUMPRODUCT($J$1:$AF$1,data[[#This Row],[ci.hts_index]:[stat.tb]]),-1)</f>
        <v>-1</v>
      </c>
      <c r="AH638">
        <f>IF(data[[#This Row],[type]]="score",RANK(data[[#This Row],[score]],data[score])+COUNTIF($AG$3:AG638,AG638)-1,0)</f>
        <v>0</v>
      </c>
    </row>
    <row r="639" spans="27:34" x14ac:dyDescent="0.25">
      <c r="AA639" s="1"/>
      <c r="AB639" s="1"/>
      <c r="AG639">
        <f>IF(data[[#This Row],[type]]="score",SUMPRODUCT($J$1:$AF$1,data[[#This Row],[ci.hts_index]:[stat.tb]]),-1)</f>
        <v>-1</v>
      </c>
      <c r="AH639">
        <f>IF(data[[#This Row],[type]]="score",RANK(data[[#This Row],[score]],data[score])+COUNTIF($AG$3:AG639,AG639)-1,0)</f>
        <v>0</v>
      </c>
    </row>
    <row r="640" spans="27:34" x14ac:dyDescent="0.25">
      <c r="AA640" s="1"/>
      <c r="AB640" s="1"/>
      <c r="AG640">
        <f>IF(data[[#This Row],[type]]="score",SUMPRODUCT($J$1:$AF$1,data[[#This Row],[ci.hts_index]:[stat.tb]]),-1)</f>
        <v>-1</v>
      </c>
      <c r="AH640">
        <f>IF(data[[#This Row],[type]]="score",RANK(data[[#This Row],[score]],data[score])+COUNTIF($AG$3:AG640,AG640)-1,0)</f>
        <v>0</v>
      </c>
    </row>
    <row r="641" spans="27:34" x14ac:dyDescent="0.25">
      <c r="AA641" s="1"/>
      <c r="AB641" s="1"/>
      <c r="AG641">
        <f>IF(data[[#This Row],[type]]="score",SUMPRODUCT($J$1:$AF$1,data[[#This Row],[ci.hts_index]:[stat.tb]]),-1)</f>
        <v>-1</v>
      </c>
      <c r="AH641">
        <f>IF(data[[#This Row],[type]]="score",RANK(data[[#This Row],[score]],data[score])+COUNTIF($AG$3:AG641,AG641)-1,0)</f>
        <v>0</v>
      </c>
    </row>
    <row r="642" spans="27:34" x14ac:dyDescent="0.25">
      <c r="AA642" s="1"/>
      <c r="AB642" s="1"/>
      <c r="AG642">
        <f>IF(data[[#This Row],[type]]="score",SUMPRODUCT($J$1:$AF$1,data[[#This Row],[ci.hts_index]:[stat.tb]]),-1)</f>
        <v>-1</v>
      </c>
      <c r="AH642">
        <f>IF(data[[#This Row],[type]]="score",RANK(data[[#This Row],[score]],data[score])+COUNTIF($AG$3:AG642,AG642)-1,0)</f>
        <v>0</v>
      </c>
    </row>
    <row r="643" spans="27:34" x14ac:dyDescent="0.25">
      <c r="AA643" s="1"/>
      <c r="AB643" s="1"/>
      <c r="AG643">
        <f>IF(data[[#This Row],[type]]="score",SUMPRODUCT($J$1:$AF$1,data[[#This Row],[ci.hts_index]:[stat.tb]]),-1)</f>
        <v>-1</v>
      </c>
      <c r="AH643">
        <f>IF(data[[#This Row],[type]]="score",RANK(data[[#This Row],[score]],data[score])+COUNTIF($AG$3:AG643,AG643)-1,0)</f>
        <v>0</v>
      </c>
    </row>
    <row r="644" spans="27:34" x14ac:dyDescent="0.25">
      <c r="AA644" s="1"/>
      <c r="AB644" s="1"/>
      <c r="AG644">
        <f>IF(data[[#This Row],[type]]="score",SUMPRODUCT($J$1:$AF$1,data[[#This Row],[ci.hts_index]:[stat.tb]]),-1)</f>
        <v>-1</v>
      </c>
      <c r="AH644">
        <f>IF(data[[#This Row],[type]]="score",RANK(data[[#This Row],[score]],data[score])+COUNTIF($AG$3:AG644,AG644)-1,0)</f>
        <v>0</v>
      </c>
    </row>
    <row r="645" spans="27:34" x14ac:dyDescent="0.25">
      <c r="AA645" s="1"/>
      <c r="AB645" s="1"/>
      <c r="AG645">
        <f>IF(data[[#This Row],[type]]="score",SUMPRODUCT($J$1:$AF$1,data[[#This Row],[ci.hts_index]:[stat.tb]]),-1)</f>
        <v>-1</v>
      </c>
      <c r="AH645">
        <f>IF(data[[#This Row],[type]]="score",RANK(data[[#This Row],[score]],data[score])+COUNTIF($AG$3:AG645,AG645)-1,0)</f>
        <v>0</v>
      </c>
    </row>
    <row r="646" spans="27:34" x14ac:dyDescent="0.25">
      <c r="AA646" s="1"/>
      <c r="AB646" s="1"/>
      <c r="AG646">
        <f>IF(data[[#This Row],[type]]="score",SUMPRODUCT($J$1:$AF$1,data[[#This Row],[ci.hts_index]:[stat.tb]]),-1)</f>
        <v>-1</v>
      </c>
      <c r="AH646">
        <f>IF(data[[#This Row],[type]]="score",RANK(data[[#This Row],[score]],data[score])+COUNTIF($AG$3:AG646,AG646)-1,0)</f>
        <v>0</v>
      </c>
    </row>
    <row r="647" spans="27:34" x14ac:dyDescent="0.25">
      <c r="AA647" s="1"/>
      <c r="AB647" s="1"/>
      <c r="AG647">
        <f>IF(data[[#This Row],[type]]="score",SUMPRODUCT($J$1:$AF$1,data[[#This Row],[ci.hts_index]:[stat.tb]]),-1)</f>
        <v>-1</v>
      </c>
      <c r="AH647">
        <f>IF(data[[#This Row],[type]]="score",RANK(data[[#This Row],[score]],data[score])+COUNTIF($AG$3:AG647,AG647)-1,0)</f>
        <v>0</v>
      </c>
    </row>
    <row r="648" spans="27:34" x14ac:dyDescent="0.25">
      <c r="AA648" s="1"/>
      <c r="AB648" s="1"/>
      <c r="AG648">
        <f>IF(data[[#This Row],[type]]="score",SUMPRODUCT($J$1:$AF$1,data[[#This Row],[ci.hts_index]:[stat.tb]]),-1)</f>
        <v>-1</v>
      </c>
      <c r="AH648">
        <f>IF(data[[#This Row],[type]]="score",RANK(data[[#This Row],[score]],data[score])+COUNTIF($AG$3:AG648,AG648)-1,0)</f>
        <v>0</v>
      </c>
    </row>
    <row r="649" spans="27:34" x14ac:dyDescent="0.25">
      <c r="AA649" s="1"/>
      <c r="AB649" s="1"/>
      <c r="AG649">
        <f>IF(data[[#This Row],[type]]="score",SUMPRODUCT($J$1:$AF$1,data[[#This Row],[ci.hts_index]:[stat.tb]]),-1)</f>
        <v>-1</v>
      </c>
      <c r="AH649">
        <f>IF(data[[#This Row],[type]]="score",RANK(data[[#This Row],[score]],data[score])+COUNTIF($AG$3:AG649,AG649)-1,0)</f>
        <v>0</v>
      </c>
    </row>
    <row r="650" spans="27:34" x14ac:dyDescent="0.25">
      <c r="AA650" s="1"/>
      <c r="AB650" s="1"/>
      <c r="AG650">
        <f>IF(data[[#This Row],[type]]="score",SUMPRODUCT($J$1:$AF$1,data[[#This Row],[ci.hts_index]:[stat.tb]]),-1)</f>
        <v>-1</v>
      </c>
      <c r="AH650">
        <f>IF(data[[#This Row],[type]]="score",RANK(data[[#This Row],[score]],data[score])+COUNTIF($AG$3:AG650,AG650)-1,0)</f>
        <v>0</v>
      </c>
    </row>
    <row r="651" spans="27:34" x14ac:dyDescent="0.25">
      <c r="AA651" s="1"/>
      <c r="AB651" s="1"/>
      <c r="AG651">
        <f>IF(data[[#This Row],[type]]="score",SUMPRODUCT($J$1:$AF$1,data[[#This Row],[ci.hts_index]:[stat.tb]]),-1)</f>
        <v>-1</v>
      </c>
      <c r="AH651">
        <f>IF(data[[#This Row],[type]]="score",RANK(data[[#This Row],[score]],data[score])+COUNTIF($AG$3:AG651,AG651)-1,0)</f>
        <v>0</v>
      </c>
    </row>
    <row r="652" spans="27:34" x14ac:dyDescent="0.25">
      <c r="AA652" s="1"/>
      <c r="AB652" s="1"/>
      <c r="AG652">
        <f>IF(data[[#This Row],[type]]="score",SUMPRODUCT($J$1:$AF$1,data[[#This Row],[ci.hts_index]:[stat.tb]]),-1)</f>
        <v>-1</v>
      </c>
      <c r="AH652">
        <f>IF(data[[#This Row],[type]]="score",RANK(data[[#This Row],[score]],data[score])+COUNTIF($AG$3:AG652,AG652)-1,0)</f>
        <v>0</v>
      </c>
    </row>
    <row r="653" spans="27:34" x14ac:dyDescent="0.25">
      <c r="AA653" s="1"/>
      <c r="AB653" s="1"/>
      <c r="AG653">
        <f>IF(data[[#This Row],[type]]="score",SUMPRODUCT($J$1:$AF$1,data[[#This Row],[ci.hts_index]:[stat.tb]]),-1)</f>
        <v>-1</v>
      </c>
      <c r="AH653">
        <f>IF(data[[#This Row],[type]]="score",RANK(data[[#This Row],[score]],data[score])+COUNTIF($AG$3:AG653,AG653)-1,0)</f>
        <v>0</v>
      </c>
    </row>
    <row r="654" spans="27:34" x14ac:dyDescent="0.25">
      <c r="AA654" s="1"/>
      <c r="AB654" s="1"/>
      <c r="AG654">
        <f>IF(data[[#This Row],[type]]="score",SUMPRODUCT($J$1:$AF$1,data[[#This Row],[ci.hts_index]:[stat.tb]]),-1)</f>
        <v>-1</v>
      </c>
      <c r="AH654">
        <f>IF(data[[#This Row],[type]]="score",RANK(data[[#This Row],[score]],data[score])+COUNTIF($AG$3:AG654,AG654)-1,0)</f>
        <v>0</v>
      </c>
    </row>
    <row r="655" spans="27:34" x14ac:dyDescent="0.25">
      <c r="AA655" s="1"/>
      <c r="AB655" s="1"/>
      <c r="AG655">
        <f>IF(data[[#This Row],[type]]="score",SUMPRODUCT($J$1:$AF$1,data[[#This Row],[ci.hts_index]:[stat.tb]]),-1)</f>
        <v>-1</v>
      </c>
      <c r="AH655">
        <f>IF(data[[#This Row],[type]]="score",RANK(data[[#This Row],[score]],data[score])+COUNTIF($AG$3:AG655,AG655)-1,0)</f>
        <v>0</v>
      </c>
    </row>
    <row r="656" spans="27:34" x14ac:dyDescent="0.25">
      <c r="AA656" s="1"/>
      <c r="AB656" s="1"/>
      <c r="AG656">
        <f>IF(data[[#This Row],[type]]="score",SUMPRODUCT($J$1:$AF$1,data[[#This Row],[ci.hts_index]:[stat.tb]]),-1)</f>
        <v>-1</v>
      </c>
      <c r="AH656">
        <f>IF(data[[#This Row],[type]]="score",RANK(data[[#This Row],[score]],data[score])+COUNTIF($AG$3:AG656,AG656)-1,0)</f>
        <v>0</v>
      </c>
    </row>
    <row r="657" spans="27:34" x14ac:dyDescent="0.25">
      <c r="AA657" s="1"/>
      <c r="AB657" s="1"/>
      <c r="AG657">
        <f>IF(data[[#This Row],[type]]="score",SUMPRODUCT($J$1:$AF$1,data[[#This Row],[ci.hts_index]:[stat.tb]]),-1)</f>
        <v>-1</v>
      </c>
      <c r="AH657">
        <f>IF(data[[#This Row],[type]]="score",RANK(data[[#This Row],[score]],data[score])+COUNTIF($AG$3:AG657,AG657)-1,0)</f>
        <v>0</v>
      </c>
    </row>
    <row r="658" spans="27:34" x14ac:dyDescent="0.25">
      <c r="AA658" s="1"/>
      <c r="AB658" s="1"/>
      <c r="AG658">
        <f>IF(data[[#This Row],[type]]="score",SUMPRODUCT($J$1:$AF$1,data[[#This Row],[ci.hts_index]:[stat.tb]]),-1)</f>
        <v>-1</v>
      </c>
      <c r="AH658">
        <f>IF(data[[#This Row],[type]]="score",RANK(data[[#This Row],[score]],data[score])+COUNTIF($AG$3:AG658,AG658)-1,0)</f>
        <v>0</v>
      </c>
    </row>
    <row r="659" spans="27:34" x14ac:dyDescent="0.25">
      <c r="AA659" s="1"/>
      <c r="AB659" s="1"/>
      <c r="AG659">
        <f>IF(data[[#This Row],[type]]="score",SUMPRODUCT($J$1:$AF$1,data[[#This Row],[ci.hts_index]:[stat.tb]]),-1)</f>
        <v>-1</v>
      </c>
      <c r="AH659">
        <f>IF(data[[#This Row],[type]]="score",RANK(data[[#This Row],[score]],data[score])+COUNTIF($AG$3:AG659,AG659)-1,0)</f>
        <v>0</v>
      </c>
    </row>
    <row r="660" spans="27:34" x14ac:dyDescent="0.25">
      <c r="AA660" s="1"/>
      <c r="AB660" s="1"/>
      <c r="AG660">
        <f>IF(data[[#This Row],[type]]="score",SUMPRODUCT($J$1:$AF$1,data[[#This Row],[ci.hts_index]:[stat.tb]]),-1)</f>
        <v>-1</v>
      </c>
      <c r="AH660">
        <f>IF(data[[#This Row],[type]]="score",RANK(data[[#This Row],[score]],data[score])+COUNTIF($AG$3:AG660,AG660)-1,0)</f>
        <v>0</v>
      </c>
    </row>
    <row r="661" spans="27:34" x14ac:dyDescent="0.25">
      <c r="AA661" s="1"/>
      <c r="AB661" s="1"/>
      <c r="AG661">
        <f>IF(data[[#This Row],[type]]="score",SUMPRODUCT($J$1:$AF$1,data[[#This Row],[ci.hts_index]:[stat.tb]]),-1)</f>
        <v>-1</v>
      </c>
      <c r="AH661">
        <f>IF(data[[#This Row],[type]]="score",RANK(data[[#This Row],[score]],data[score])+COUNTIF($AG$3:AG661,AG661)-1,0)</f>
        <v>0</v>
      </c>
    </row>
    <row r="662" spans="27:34" x14ac:dyDescent="0.25">
      <c r="AA662" s="1"/>
      <c r="AB662" s="1"/>
      <c r="AG662">
        <f>IF(data[[#This Row],[type]]="score",SUMPRODUCT($J$1:$AF$1,data[[#This Row],[ci.hts_index]:[stat.tb]]),-1)</f>
        <v>-1</v>
      </c>
      <c r="AH662">
        <f>IF(data[[#This Row],[type]]="score",RANK(data[[#This Row],[score]],data[score])+COUNTIF($AG$3:AG662,AG662)-1,0)</f>
        <v>0</v>
      </c>
    </row>
    <row r="663" spans="27:34" x14ac:dyDescent="0.25">
      <c r="AA663" s="1"/>
      <c r="AB663" s="1"/>
      <c r="AG663">
        <f>IF(data[[#This Row],[type]]="score",SUMPRODUCT($J$1:$AF$1,data[[#This Row],[ci.hts_index]:[stat.tb]]),-1)</f>
        <v>-1</v>
      </c>
      <c r="AH663">
        <f>IF(data[[#This Row],[type]]="score",RANK(data[[#This Row],[score]],data[score])+COUNTIF($AG$3:AG663,AG663)-1,0)</f>
        <v>0</v>
      </c>
    </row>
    <row r="664" spans="27:34" x14ac:dyDescent="0.25">
      <c r="AA664" s="1"/>
      <c r="AB664" s="1"/>
      <c r="AG664">
        <f>IF(data[[#This Row],[type]]="score",SUMPRODUCT($J$1:$AF$1,data[[#This Row],[ci.hts_index]:[stat.tb]]),-1)</f>
        <v>-1</v>
      </c>
      <c r="AH664">
        <f>IF(data[[#This Row],[type]]="score",RANK(data[[#This Row],[score]],data[score])+COUNTIF($AG$3:AG664,AG664)-1,0)</f>
        <v>0</v>
      </c>
    </row>
    <row r="665" spans="27:34" x14ac:dyDescent="0.25">
      <c r="AA665" s="1"/>
      <c r="AB665" s="1"/>
      <c r="AG665">
        <f>IF(data[[#This Row],[type]]="score",SUMPRODUCT($J$1:$AF$1,data[[#This Row],[ci.hts_index]:[stat.tb]]),-1)</f>
        <v>-1</v>
      </c>
      <c r="AH665">
        <f>IF(data[[#This Row],[type]]="score",RANK(data[[#This Row],[score]],data[score])+COUNTIF($AG$3:AG665,AG665)-1,0)</f>
        <v>0</v>
      </c>
    </row>
    <row r="666" spans="27:34" x14ac:dyDescent="0.25">
      <c r="AA666" s="1"/>
      <c r="AB666" s="1"/>
      <c r="AG666">
        <f>IF(data[[#This Row],[type]]="score",SUMPRODUCT($J$1:$AF$1,data[[#This Row],[ci.hts_index]:[stat.tb]]),-1)</f>
        <v>-1</v>
      </c>
      <c r="AH666">
        <f>IF(data[[#This Row],[type]]="score",RANK(data[[#This Row],[score]],data[score])+COUNTIF($AG$3:AG666,AG666)-1,0)</f>
        <v>0</v>
      </c>
    </row>
    <row r="667" spans="27:34" x14ac:dyDescent="0.25">
      <c r="AA667" s="1"/>
      <c r="AB667" s="1"/>
      <c r="AG667">
        <f>IF(data[[#This Row],[type]]="score",SUMPRODUCT($J$1:$AF$1,data[[#This Row],[ci.hts_index]:[stat.tb]]),-1)</f>
        <v>-1</v>
      </c>
      <c r="AH667">
        <f>IF(data[[#This Row],[type]]="score",RANK(data[[#This Row],[score]],data[score])+COUNTIF($AG$3:AG667,AG667)-1,0)</f>
        <v>0</v>
      </c>
    </row>
    <row r="668" spans="27:34" x14ac:dyDescent="0.25">
      <c r="AA668" s="1"/>
      <c r="AB668" s="1"/>
      <c r="AG668">
        <f>IF(data[[#This Row],[type]]="score",SUMPRODUCT($J$1:$AF$1,data[[#This Row],[ci.hts_index]:[stat.tb]]),-1)</f>
        <v>-1</v>
      </c>
      <c r="AH668">
        <f>IF(data[[#This Row],[type]]="score",RANK(data[[#This Row],[score]],data[score])+COUNTIF($AG$3:AG668,AG668)-1,0)</f>
        <v>0</v>
      </c>
    </row>
    <row r="669" spans="27:34" x14ac:dyDescent="0.25">
      <c r="AA669" s="1"/>
      <c r="AB669" s="1"/>
      <c r="AG669">
        <f>IF(data[[#This Row],[type]]="score",SUMPRODUCT($J$1:$AF$1,data[[#This Row],[ci.hts_index]:[stat.tb]]),-1)</f>
        <v>-1</v>
      </c>
      <c r="AH669">
        <f>IF(data[[#This Row],[type]]="score",RANK(data[[#This Row],[score]],data[score])+COUNTIF($AG$3:AG669,AG669)-1,0)</f>
        <v>0</v>
      </c>
    </row>
    <row r="670" spans="27:34" x14ac:dyDescent="0.25">
      <c r="AA670" s="1"/>
      <c r="AB670" s="1"/>
      <c r="AG670">
        <f>IF(data[[#This Row],[type]]="score",SUMPRODUCT($J$1:$AF$1,data[[#This Row],[ci.hts_index]:[stat.tb]]),-1)</f>
        <v>-1</v>
      </c>
      <c r="AH670">
        <f>IF(data[[#This Row],[type]]="score",RANK(data[[#This Row],[score]],data[score])+COUNTIF($AG$3:AG670,AG670)-1,0)</f>
        <v>0</v>
      </c>
    </row>
    <row r="671" spans="27:34" x14ac:dyDescent="0.25">
      <c r="AA671" s="1"/>
      <c r="AB671" s="1"/>
      <c r="AG671">
        <f>IF(data[[#This Row],[type]]="score",SUMPRODUCT($J$1:$AF$1,data[[#This Row],[ci.hts_index]:[stat.tb]]),-1)</f>
        <v>-1</v>
      </c>
      <c r="AH671">
        <f>IF(data[[#This Row],[type]]="score",RANK(data[[#This Row],[score]],data[score])+COUNTIF($AG$3:AG671,AG671)-1,0)</f>
        <v>0</v>
      </c>
    </row>
    <row r="672" spans="27:34" x14ac:dyDescent="0.25">
      <c r="AA672" s="1"/>
      <c r="AB672" s="1"/>
      <c r="AG672">
        <f>IF(data[[#This Row],[type]]="score",SUMPRODUCT($J$1:$AF$1,data[[#This Row],[ci.hts_index]:[stat.tb]]),-1)</f>
        <v>-1</v>
      </c>
      <c r="AH672">
        <f>IF(data[[#This Row],[type]]="score",RANK(data[[#This Row],[score]],data[score])+COUNTIF($AG$3:AG672,AG672)-1,0)</f>
        <v>0</v>
      </c>
    </row>
    <row r="673" spans="27:34" x14ac:dyDescent="0.25">
      <c r="AA673" s="1"/>
      <c r="AB673" s="1"/>
      <c r="AG673">
        <f>IF(data[[#This Row],[type]]="score",SUMPRODUCT($J$1:$AF$1,data[[#This Row],[ci.hts_index]:[stat.tb]]),-1)</f>
        <v>-1</v>
      </c>
      <c r="AH673">
        <f>IF(data[[#This Row],[type]]="score",RANK(data[[#This Row],[score]],data[score])+COUNTIF($AG$3:AG673,AG673)-1,0)</f>
        <v>0</v>
      </c>
    </row>
    <row r="674" spans="27:34" x14ac:dyDescent="0.25">
      <c r="AA674" s="1"/>
      <c r="AB674" s="1"/>
      <c r="AG674">
        <f>IF(data[[#This Row],[type]]="score",SUMPRODUCT($J$1:$AF$1,data[[#This Row],[ci.hts_index]:[stat.tb]]),-1)</f>
        <v>-1</v>
      </c>
      <c r="AH674">
        <f>IF(data[[#This Row],[type]]="score",RANK(data[[#This Row],[score]],data[score])+COUNTIF($AG$3:AG674,AG674)-1,0)</f>
        <v>0</v>
      </c>
    </row>
    <row r="675" spans="27:34" x14ac:dyDescent="0.25">
      <c r="AA675" s="1"/>
      <c r="AB675" s="1"/>
      <c r="AG675">
        <f>IF(data[[#This Row],[type]]="score",SUMPRODUCT($J$1:$AF$1,data[[#This Row],[ci.hts_index]:[stat.tb]]),-1)</f>
        <v>-1</v>
      </c>
      <c r="AH675">
        <f>IF(data[[#This Row],[type]]="score",RANK(data[[#This Row],[score]],data[score])+COUNTIF($AG$3:AG675,AG675)-1,0)</f>
        <v>0</v>
      </c>
    </row>
    <row r="676" spans="27:34" x14ac:dyDescent="0.25">
      <c r="AA676" s="1"/>
      <c r="AB676" s="1"/>
      <c r="AG676">
        <f>IF(data[[#This Row],[type]]="score",SUMPRODUCT($J$1:$AF$1,data[[#This Row],[ci.hts_index]:[stat.tb]]),-1)</f>
        <v>-1</v>
      </c>
      <c r="AH676">
        <f>IF(data[[#This Row],[type]]="score",RANK(data[[#This Row],[score]],data[score])+COUNTIF($AG$3:AG676,AG676)-1,0)</f>
        <v>0</v>
      </c>
    </row>
    <row r="677" spans="27:34" x14ac:dyDescent="0.25">
      <c r="AA677" s="1"/>
      <c r="AB677" s="1"/>
      <c r="AG677">
        <f>IF(data[[#This Row],[type]]="score",SUMPRODUCT($J$1:$AF$1,data[[#This Row],[ci.hts_index]:[stat.tb]]),-1)</f>
        <v>-1</v>
      </c>
      <c r="AH677">
        <f>IF(data[[#This Row],[type]]="score",RANK(data[[#This Row],[score]],data[score])+COUNTIF($AG$3:AG677,AG677)-1,0)</f>
        <v>0</v>
      </c>
    </row>
    <row r="678" spans="27:34" x14ac:dyDescent="0.25">
      <c r="AA678" s="1"/>
      <c r="AB678" s="1"/>
      <c r="AG678">
        <f>IF(data[[#This Row],[type]]="score",SUMPRODUCT($J$1:$AF$1,data[[#This Row],[ci.hts_index]:[stat.tb]]),-1)</f>
        <v>-1</v>
      </c>
      <c r="AH678">
        <f>IF(data[[#This Row],[type]]="score",RANK(data[[#This Row],[score]],data[score])+COUNTIF($AG$3:AG678,AG678)-1,0)</f>
        <v>0</v>
      </c>
    </row>
    <row r="679" spans="27:34" x14ac:dyDescent="0.25">
      <c r="AA679" s="1"/>
      <c r="AB679" s="1"/>
      <c r="AG679">
        <f>IF(data[[#This Row],[type]]="score",SUMPRODUCT($J$1:$AF$1,data[[#This Row],[ci.hts_index]:[stat.tb]]),-1)</f>
        <v>-1</v>
      </c>
      <c r="AH679">
        <f>IF(data[[#This Row],[type]]="score",RANK(data[[#This Row],[score]],data[score])+COUNTIF($AG$3:AG679,AG679)-1,0)</f>
        <v>0</v>
      </c>
    </row>
    <row r="680" spans="27:34" x14ac:dyDescent="0.25">
      <c r="AA680" s="1"/>
      <c r="AB680" s="1"/>
      <c r="AG680">
        <f>IF(data[[#This Row],[type]]="score",SUMPRODUCT($J$1:$AF$1,data[[#This Row],[ci.hts_index]:[stat.tb]]),-1)</f>
        <v>-1</v>
      </c>
      <c r="AH680">
        <f>IF(data[[#This Row],[type]]="score",RANK(data[[#This Row],[score]],data[score])+COUNTIF($AG$3:AG680,AG680)-1,0)</f>
        <v>0</v>
      </c>
    </row>
    <row r="681" spans="27:34" x14ac:dyDescent="0.25">
      <c r="AA681" s="1"/>
      <c r="AB681" s="1"/>
      <c r="AG681">
        <f>IF(data[[#This Row],[type]]="score",SUMPRODUCT($J$1:$AF$1,data[[#This Row],[ci.hts_index]:[stat.tb]]),-1)</f>
        <v>-1</v>
      </c>
      <c r="AH681">
        <f>IF(data[[#This Row],[type]]="score",RANK(data[[#This Row],[score]],data[score])+COUNTIF($AG$3:AG681,AG681)-1,0)</f>
        <v>0</v>
      </c>
    </row>
    <row r="682" spans="27:34" x14ac:dyDescent="0.25">
      <c r="AA682" s="1"/>
      <c r="AB682" s="1"/>
      <c r="AG682">
        <f>IF(data[[#This Row],[type]]="score",SUMPRODUCT($J$1:$AF$1,data[[#This Row],[ci.hts_index]:[stat.tb]]),-1)</f>
        <v>-1</v>
      </c>
      <c r="AH682">
        <f>IF(data[[#This Row],[type]]="score",RANK(data[[#This Row],[score]],data[score])+COUNTIF($AG$3:AG682,AG682)-1,0)</f>
        <v>0</v>
      </c>
    </row>
    <row r="683" spans="27:34" x14ac:dyDescent="0.25">
      <c r="AA683" s="1"/>
      <c r="AB683" s="1"/>
      <c r="AG683">
        <f>IF(data[[#This Row],[type]]="score",SUMPRODUCT($J$1:$AF$1,data[[#This Row],[ci.hts_index]:[stat.tb]]),-1)</f>
        <v>-1</v>
      </c>
      <c r="AH683">
        <f>IF(data[[#This Row],[type]]="score",RANK(data[[#This Row],[score]],data[score])+COUNTIF($AG$3:AG683,AG683)-1,0)</f>
        <v>0</v>
      </c>
    </row>
    <row r="684" spans="27:34" x14ac:dyDescent="0.25">
      <c r="AA684" s="1"/>
      <c r="AB684" s="1"/>
      <c r="AG684">
        <f>IF(data[[#This Row],[type]]="score",SUMPRODUCT($J$1:$AF$1,data[[#This Row],[ci.hts_index]:[stat.tb]]),-1)</f>
        <v>-1</v>
      </c>
      <c r="AH684">
        <f>IF(data[[#This Row],[type]]="score",RANK(data[[#This Row],[score]],data[score])+COUNTIF($AG$3:AG684,AG684)-1,0)</f>
        <v>0</v>
      </c>
    </row>
    <row r="685" spans="27:34" x14ac:dyDescent="0.25">
      <c r="AA685" s="1"/>
      <c r="AB685" s="1"/>
      <c r="AG685">
        <f>IF(data[[#This Row],[type]]="score",SUMPRODUCT($J$1:$AF$1,data[[#This Row],[ci.hts_index]:[stat.tb]]),-1)</f>
        <v>-1</v>
      </c>
      <c r="AH685">
        <f>IF(data[[#This Row],[type]]="score",RANK(data[[#This Row],[score]],data[score])+COUNTIF($AG$3:AG685,AG685)-1,0)</f>
        <v>0</v>
      </c>
    </row>
    <row r="686" spans="27:34" x14ac:dyDescent="0.25">
      <c r="AA686" s="1"/>
      <c r="AB686" s="1"/>
      <c r="AG686">
        <f>IF(data[[#This Row],[type]]="score",SUMPRODUCT($J$1:$AF$1,data[[#This Row],[ci.hts_index]:[stat.tb]]),-1)</f>
        <v>-1</v>
      </c>
      <c r="AH686">
        <f>IF(data[[#This Row],[type]]="score",RANK(data[[#This Row],[score]],data[score])+COUNTIF($AG$3:AG686,AG686)-1,0)</f>
        <v>0</v>
      </c>
    </row>
    <row r="687" spans="27:34" x14ac:dyDescent="0.25">
      <c r="AA687" s="1"/>
      <c r="AB687" s="1"/>
      <c r="AG687">
        <f>IF(data[[#This Row],[type]]="score",SUMPRODUCT($J$1:$AF$1,data[[#This Row],[ci.hts_index]:[stat.tb]]),-1)</f>
        <v>-1</v>
      </c>
      <c r="AH687">
        <f>IF(data[[#This Row],[type]]="score",RANK(data[[#This Row],[score]],data[score])+COUNTIF($AG$3:AG687,AG687)-1,0)</f>
        <v>0</v>
      </c>
    </row>
    <row r="688" spans="27:34" x14ac:dyDescent="0.25">
      <c r="AA688" s="1"/>
      <c r="AB688" s="1"/>
      <c r="AG688">
        <f>IF(data[[#This Row],[type]]="score",SUMPRODUCT($J$1:$AF$1,data[[#This Row],[ci.hts_index]:[stat.tb]]),-1)</f>
        <v>-1</v>
      </c>
      <c r="AH688">
        <f>IF(data[[#This Row],[type]]="score",RANK(data[[#This Row],[score]],data[score])+COUNTIF($AG$3:AG688,AG688)-1,0)</f>
        <v>0</v>
      </c>
    </row>
    <row r="689" spans="27:34" x14ac:dyDescent="0.25">
      <c r="AA689" s="1"/>
      <c r="AB689" s="1"/>
      <c r="AG689">
        <f>IF(data[[#This Row],[type]]="score",SUMPRODUCT($J$1:$AF$1,data[[#This Row],[ci.hts_index]:[stat.tb]]),-1)</f>
        <v>-1</v>
      </c>
      <c r="AH689">
        <f>IF(data[[#This Row],[type]]="score",RANK(data[[#This Row],[score]],data[score])+COUNTIF($AG$3:AG689,AG689)-1,0)</f>
        <v>0</v>
      </c>
    </row>
    <row r="690" spans="27:34" x14ac:dyDescent="0.25">
      <c r="AA690" s="1"/>
      <c r="AB690" s="1"/>
      <c r="AG690">
        <f>IF(data[[#This Row],[type]]="score",SUMPRODUCT($J$1:$AF$1,data[[#This Row],[ci.hts_index]:[stat.tb]]),-1)</f>
        <v>-1</v>
      </c>
      <c r="AH690">
        <f>IF(data[[#This Row],[type]]="score",RANK(data[[#This Row],[score]],data[score])+COUNTIF($AG$3:AG690,AG690)-1,0)</f>
        <v>0</v>
      </c>
    </row>
    <row r="691" spans="27:34" x14ac:dyDescent="0.25">
      <c r="AA691" s="1"/>
      <c r="AB691" s="1"/>
      <c r="AG691">
        <f>IF(data[[#This Row],[type]]="score",SUMPRODUCT($J$1:$AF$1,data[[#This Row],[ci.hts_index]:[stat.tb]]),-1)</f>
        <v>-1</v>
      </c>
      <c r="AH691">
        <f>IF(data[[#This Row],[type]]="score",RANK(data[[#This Row],[score]],data[score])+COUNTIF($AG$3:AG691,AG691)-1,0)</f>
        <v>0</v>
      </c>
    </row>
    <row r="692" spans="27:34" x14ac:dyDescent="0.25">
      <c r="AA692" s="1"/>
      <c r="AB692" s="1"/>
      <c r="AG692">
        <f>IF(data[[#This Row],[type]]="score",SUMPRODUCT($J$1:$AF$1,data[[#This Row],[ci.hts_index]:[stat.tb]]),-1)</f>
        <v>-1</v>
      </c>
      <c r="AH692">
        <f>IF(data[[#This Row],[type]]="score",RANK(data[[#This Row],[score]],data[score])+COUNTIF($AG$3:AG692,AG692)-1,0)</f>
        <v>0</v>
      </c>
    </row>
    <row r="693" spans="27:34" x14ac:dyDescent="0.25">
      <c r="AA693" s="1"/>
      <c r="AB693" s="1"/>
      <c r="AG693">
        <f>IF(data[[#This Row],[type]]="score",SUMPRODUCT($J$1:$AF$1,data[[#This Row],[ci.hts_index]:[stat.tb]]),-1)</f>
        <v>-1</v>
      </c>
      <c r="AH693">
        <f>IF(data[[#This Row],[type]]="score",RANK(data[[#This Row],[score]],data[score])+COUNTIF($AG$3:AG693,AG693)-1,0)</f>
        <v>0</v>
      </c>
    </row>
    <row r="694" spans="27:34" x14ac:dyDescent="0.25">
      <c r="AA694" s="1"/>
      <c r="AB694" s="1"/>
      <c r="AG694">
        <f>IF(data[[#This Row],[type]]="score",SUMPRODUCT($J$1:$AF$1,data[[#This Row],[ci.hts_index]:[stat.tb]]),-1)</f>
        <v>-1</v>
      </c>
      <c r="AH694">
        <f>IF(data[[#This Row],[type]]="score",RANK(data[[#This Row],[score]],data[score])+COUNTIF($AG$3:AG694,AG694)-1,0)</f>
        <v>0</v>
      </c>
    </row>
    <row r="695" spans="27:34" x14ac:dyDescent="0.25">
      <c r="AA695" s="1"/>
      <c r="AB695" s="1"/>
      <c r="AG695">
        <f>IF(data[[#This Row],[type]]="score",SUMPRODUCT($J$1:$AF$1,data[[#This Row],[ci.hts_index]:[stat.tb]]),-1)</f>
        <v>-1</v>
      </c>
      <c r="AH695">
        <f>IF(data[[#This Row],[type]]="score",RANK(data[[#This Row],[score]],data[score])+COUNTIF($AG$3:AG695,AG695)-1,0)</f>
        <v>0</v>
      </c>
    </row>
    <row r="696" spans="27:34" x14ac:dyDescent="0.25">
      <c r="AA696" s="1"/>
      <c r="AB696" s="1"/>
      <c r="AG696">
        <f>IF(data[[#This Row],[type]]="score",SUMPRODUCT($J$1:$AF$1,data[[#This Row],[ci.hts_index]:[stat.tb]]),-1)</f>
        <v>-1</v>
      </c>
      <c r="AH696">
        <f>IF(data[[#This Row],[type]]="score",RANK(data[[#This Row],[score]],data[score])+COUNTIF($AG$3:AG696,AG696)-1,0)</f>
        <v>0</v>
      </c>
    </row>
    <row r="697" spans="27:34" x14ac:dyDescent="0.25">
      <c r="AA697" s="1"/>
      <c r="AB697" s="1"/>
      <c r="AG697">
        <f>IF(data[[#This Row],[type]]="score",SUMPRODUCT($J$1:$AF$1,data[[#This Row],[ci.hts_index]:[stat.tb]]),-1)</f>
        <v>-1</v>
      </c>
      <c r="AH697">
        <f>IF(data[[#This Row],[type]]="score",RANK(data[[#This Row],[score]],data[score])+COUNTIF($AG$3:AG697,AG697)-1,0)</f>
        <v>0</v>
      </c>
    </row>
    <row r="698" spans="27:34" x14ac:dyDescent="0.25">
      <c r="AA698" s="1"/>
      <c r="AB698" s="1"/>
      <c r="AG698">
        <f>IF(data[[#This Row],[type]]="score",SUMPRODUCT($J$1:$AF$1,data[[#This Row],[ci.hts_index]:[stat.tb]]),-1)</f>
        <v>-1</v>
      </c>
      <c r="AH698">
        <f>IF(data[[#This Row],[type]]="score",RANK(data[[#This Row],[score]],data[score])+COUNTIF($AG$3:AG698,AG698)-1,0)</f>
        <v>0</v>
      </c>
    </row>
    <row r="699" spans="27:34" x14ac:dyDescent="0.25">
      <c r="AA699" s="1"/>
      <c r="AB699" s="1"/>
      <c r="AG699">
        <f>IF(data[[#This Row],[type]]="score",SUMPRODUCT($J$1:$AF$1,data[[#This Row],[ci.hts_index]:[stat.tb]]),-1)</f>
        <v>-1</v>
      </c>
      <c r="AH699">
        <f>IF(data[[#This Row],[type]]="score",RANK(data[[#This Row],[score]],data[score])+COUNTIF($AG$3:AG699,AG699)-1,0)</f>
        <v>0</v>
      </c>
    </row>
    <row r="700" spans="27:34" x14ac:dyDescent="0.25">
      <c r="AA700" s="1"/>
      <c r="AB700" s="1"/>
      <c r="AG700">
        <f>IF(data[[#This Row],[type]]="score",SUMPRODUCT($J$1:$AF$1,data[[#This Row],[ci.hts_index]:[stat.tb]]),-1)</f>
        <v>-1</v>
      </c>
      <c r="AH700">
        <f>IF(data[[#This Row],[type]]="score",RANK(data[[#This Row],[score]],data[score])+COUNTIF($AG$3:AG700,AG700)-1,0)</f>
        <v>0</v>
      </c>
    </row>
    <row r="701" spans="27:34" x14ac:dyDescent="0.25">
      <c r="AA701" s="1"/>
      <c r="AB701" s="1"/>
      <c r="AG701">
        <f>IF(data[[#This Row],[type]]="score",SUMPRODUCT($J$1:$AF$1,data[[#This Row],[ci.hts_index]:[stat.tb]]),-1)</f>
        <v>-1</v>
      </c>
      <c r="AH701">
        <f>IF(data[[#This Row],[type]]="score",RANK(data[[#This Row],[score]],data[score])+COUNTIF($AG$3:AG701,AG701)-1,0)</f>
        <v>0</v>
      </c>
    </row>
    <row r="702" spans="27:34" x14ac:dyDescent="0.25">
      <c r="AA702" s="1"/>
      <c r="AB702" s="1"/>
      <c r="AG702">
        <f>IF(data[[#This Row],[type]]="score",SUMPRODUCT($J$1:$AF$1,data[[#This Row],[ci.hts_index]:[stat.tb]]),-1)</f>
        <v>-1</v>
      </c>
      <c r="AH702">
        <f>IF(data[[#This Row],[type]]="score",RANK(data[[#This Row],[score]],data[score])+COUNTIF($AG$3:AG702,AG702)-1,0)</f>
        <v>0</v>
      </c>
    </row>
    <row r="703" spans="27:34" x14ac:dyDescent="0.25">
      <c r="AA703" s="1"/>
      <c r="AB703" s="1"/>
      <c r="AG703">
        <f>IF(data[[#This Row],[type]]="score",SUMPRODUCT($J$1:$AF$1,data[[#This Row],[ci.hts_index]:[stat.tb]]),-1)</f>
        <v>-1</v>
      </c>
      <c r="AH703">
        <f>IF(data[[#This Row],[type]]="score",RANK(data[[#This Row],[score]],data[score])+COUNTIF($AG$3:AG703,AG703)-1,0)</f>
        <v>0</v>
      </c>
    </row>
    <row r="704" spans="27:34" x14ac:dyDescent="0.25">
      <c r="AA704" s="1"/>
      <c r="AB704" s="1"/>
      <c r="AG704">
        <f>IF(data[[#This Row],[type]]="score",SUMPRODUCT($J$1:$AF$1,data[[#This Row],[ci.hts_index]:[stat.tb]]),-1)</f>
        <v>-1</v>
      </c>
      <c r="AH704">
        <f>IF(data[[#This Row],[type]]="score",RANK(data[[#This Row],[score]],data[score])+COUNTIF($AG$3:AG704,AG704)-1,0)</f>
        <v>0</v>
      </c>
    </row>
    <row r="705" spans="27:34" x14ac:dyDescent="0.25">
      <c r="AA705" s="1"/>
      <c r="AB705" s="1"/>
      <c r="AG705">
        <f>IF(data[[#This Row],[type]]="score",SUMPRODUCT($J$1:$AF$1,data[[#This Row],[ci.hts_index]:[stat.tb]]),-1)</f>
        <v>-1</v>
      </c>
      <c r="AH705">
        <f>IF(data[[#This Row],[type]]="score",RANK(data[[#This Row],[score]],data[score])+COUNTIF($AG$3:AG705,AG705)-1,0)</f>
        <v>0</v>
      </c>
    </row>
    <row r="706" spans="27:34" x14ac:dyDescent="0.25">
      <c r="AA706" s="1"/>
      <c r="AB706" s="1"/>
      <c r="AG706">
        <f>IF(data[[#This Row],[type]]="score",SUMPRODUCT($J$1:$AF$1,data[[#This Row],[ci.hts_index]:[stat.tb]]),-1)</f>
        <v>-1</v>
      </c>
      <c r="AH706">
        <f>IF(data[[#This Row],[type]]="score",RANK(data[[#This Row],[score]],data[score])+COUNTIF($AG$3:AG706,AG706)-1,0)</f>
        <v>0</v>
      </c>
    </row>
    <row r="707" spans="27:34" x14ac:dyDescent="0.25">
      <c r="AA707" s="1"/>
      <c r="AB707" s="1"/>
      <c r="AG707">
        <f>IF(data[[#This Row],[type]]="score",SUMPRODUCT($J$1:$AF$1,data[[#This Row],[ci.hts_index]:[stat.tb]]),-1)</f>
        <v>-1</v>
      </c>
      <c r="AH707">
        <f>IF(data[[#This Row],[type]]="score",RANK(data[[#This Row],[score]],data[score])+COUNTIF($AG$3:AG707,AG707)-1,0)</f>
        <v>0</v>
      </c>
    </row>
    <row r="708" spans="27:34" x14ac:dyDescent="0.25">
      <c r="AA708" s="1"/>
      <c r="AB708" s="1"/>
      <c r="AG708">
        <f>IF(data[[#This Row],[type]]="score",SUMPRODUCT($J$1:$AF$1,data[[#This Row],[ci.hts_index]:[stat.tb]]),-1)</f>
        <v>-1</v>
      </c>
      <c r="AH708">
        <f>IF(data[[#This Row],[type]]="score",RANK(data[[#This Row],[score]],data[score])+COUNTIF($AG$3:AG708,AG708)-1,0)</f>
        <v>0</v>
      </c>
    </row>
    <row r="709" spans="27:34" x14ac:dyDescent="0.25">
      <c r="AA709" s="1"/>
      <c r="AB709" s="1"/>
      <c r="AG709">
        <f>IF(data[[#This Row],[type]]="score",SUMPRODUCT($J$1:$AF$1,data[[#This Row],[ci.hts_index]:[stat.tb]]),-1)</f>
        <v>-1</v>
      </c>
      <c r="AH709">
        <f>IF(data[[#This Row],[type]]="score",RANK(data[[#This Row],[score]],data[score])+COUNTIF($AG$3:AG709,AG709)-1,0)</f>
        <v>0</v>
      </c>
    </row>
    <row r="710" spans="27:34" x14ac:dyDescent="0.25">
      <c r="AA710" s="1"/>
      <c r="AB710" s="1"/>
      <c r="AG710">
        <f>IF(data[[#This Row],[type]]="score",SUMPRODUCT($J$1:$AF$1,data[[#This Row],[ci.hts_index]:[stat.tb]]),-1)</f>
        <v>-1</v>
      </c>
      <c r="AH710">
        <f>IF(data[[#This Row],[type]]="score",RANK(data[[#This Row],[score]],data[score])+COUNTIF($AG$3:AG710,AG710)-1,0)</f>
        <v>0</v>
      </c>
    </row>
    <row r="711" spans="27:34" x14ac:dyDescent="0.25">
      <c r="AA711" s="1"/>
      <c r="AB711" s="1"/>
      <c r="AG711">
        <f>IF(data[[#This Row],[type]]="score",SUMPRODUCT($J$1:$AF$1,data[[#This Row],[ci.hts_index]:[stat.tb]]),-1)</f>
        <v>-1</v>
      </c>
      <c r="AH711">
        <f>IF(data[[#This Row],[type]]="score",RANK(data[[#This Row],[score]],data[score])+COUNTIF($AG$3:AG711,AG711)-1,0)</f>
        <v>0</v>
      </c>
    </row>
    <row r="712" spans="27:34" x14ac:dyDescent="0.25">
      <c r="AA712" s="1"/>
      <c r="AB712" s="1"/>
      <c r="AG712">
        <f>IF(data[[#This Row],[type]]="score",SUMPRODUCT($J$1:$AF$1,data[[#This Row],[ci.hts_index]:[stat.tb]]),-1)</f>
        <v>-1</v>
      </c>
      <c r="AH712">
        <f>IF(data[[#This Row],[type]]="score",RANK(data[[#This Row],[score]],data[score])+COUNTIF($AG$3:AG712,AG712)-1,0)</f>
        <v>0</v>
      </c>
    </row>
    <row r="713" spans="27:34" x14ac:dyDescent="0.25">
      <c r="AA713" s="1"/>
      <c r="AB713" s="1"/>
      <c r="AG713">
        <f>IF(data[[#This Row],[type]]="score",SUMPRODUCT($J$1:$AF$1,data[[#This Row],[ci.hts_index]:[stat.tb]]),-1)</f>
        <v>-1</v>
      </c>
      <c r="AH713">
        <f>IF(data[[#This Row],[type]]="score",RANK(data[[#This Row],[score]],data[score])+COUNTIF($AG$3:AG713,AG713)-1,0)</f>
        <v>0</v>
      </c>
    </row>
    <row r="714" spans="27:34" x14ac:dyDescent="0.25">
      <c r="AA714" s="1"/>
      <c r="AB714" s="1"/>
      <c r="AG714">
        <f>IF(data[[#This Row],[type]]="score",SUMPRODUCT($J$1:$AF$1,data[[#This Row],[ci.hts_index]:[stat.tb]]),-1)</f>
        <v>-1</v>
      </c>
      <c r="AH714">
        <f>IF(data[[#This Row],[type]]="score",RANK(data[[#This Row],[score]],data[score])+COUNTIF($AG$3:AG714,AG714)-1,0)</f>
        <v>0</v>
      </c>
    </row>
    <row r="715" spans="27:34" x14ac:dyDescent="0.25">
      <c r="AA715" s="1"/>
      <c r="AB715" s="1"/>
      <c r="AG715">
        <f>IF(data[[#This Row],[type]]="score",SUMPRODUCT($J$1:$AF$1,data[[#This Row],[ci.hts_index]:[stat.tb]]),-1)</f>
        <v>-1</v>
      </c>
      <c r="AH715">
        <f>IF(data[[#This Row],[type]]="score",RANK(data[[#This Row],[score]],data[score])+COUNTIF($AG$3:AG715,AG715)-1,0)</f>
        <v>0</v>
      </c>
    </row>
    <row r="716" spans="27:34" x14ac:dyDescent="0.25">
      <c r="AA716" s="1"/>
      <c r="AB716" s="1"/>
      <c r="AG716">
        <f>IF(data[[#This Row],[type]]="score",SUMPRODUCT($J$1:$AF$1,data[[#This Row],[ci.hts_index]:[stat.tb]]),-1)</f>
        <v>-1</v>
      </c>
      <c r="AH716">
        <f>IF(data[[#This Row],[type]]="score",RANK(data[[#This Row],[score]],data[score])+COUNTIF($AG$3:AG716,AG716)-1,0)</f>
        <v>0</v>
      </c>
    </row>
    <row r="717" spans="27:34" x14ac:dyDescent="0.25">
      <c r="AA717" s="1"/>
      <c r="AB717" s="1"/>
      <c r="AG717">
        <f>IF(data[[#This Row],[type]]="score",SUMPRODUCT($J$1:$AF$1,data[[#This Row],[ci.hts_index]:[stat.tb]]),-1)</f>
        <v>-1</v>
      </c>
      <c r="AH717">
        <f>IF(data[[#This Row],[type]]="score",RANK(data[[#This Row],[score]],data[score])+COUNTIF($AG$3:AG717,AG717)-1,0)</f>
        <v>0</v>
      </c>
    </row>
    <row r="718" spans="27:34" x14ac:dyDescent="0.25">
      <c r="AA718" s="1"/>
      <c r="AB718" s="1"/>
      <c r="AG718">
        <f>IF(data[[#This Row],[type]]="score",SUMPRODUCT($J$1:$AF$1,data[[#This Row],[ci.hts_index]:[stat.tb]]),-1)</f>
        <v>-1</v>
      </c>
      <c r="AH718">
        <f>IF(data[[#This Row],[type]]="score",RANK(data[[#This Row],[score]],data[score])+COUNTIF($AG$3:AG718,AG718)-1,0)</f>
        <v>0</v>
      </c>
    </row>
    <row r="719" spans="27:34" x14ac:dyDescent="0.25">
      <c r="AA719" s="1"/>
      <c r="AB719" s="1"/>
      <c r="AG719">
        <f>IF(data[[#This Row],[type]]="score",SUMPRODUCT($J$1:$AF$1,data[[#This Row],[ci.hts_index]:[stat.tb]]),-1)</f>
        <v>-1</v>
      </c>
      <c r="AH719">
        <f>IF(data[[#This Row],[type]]="score",RANK(data[[#This Row],[score]],data[score])+COUNTIF($AG$3:AG719,AG719)-1,0)</f>
        <v>0</v>
      </c>
    </row>
    <row r="720" spans="27:34" x14ac:dyDescent="0.25">
      <c r="AA720" s="1"/>
      <c r="AB720" s="1"/>
      <c r="AG720">
        <f>IF(data[[#This Row],[type]]="score",SUMPRODUCT($J$1:$AF$1,data[[#This Row],[ci.hts_index]:[stat.tb]]),-1)</f>
        <v>-1</v>
      </c>
      <c r="AH720">
        <f>IF(data[[#This Row],[type]]="score",RANK(data[[#This Row],[score]],data[score])+COUNTIF($AG$3:AG720,AG720)-1,0)</f>
        <v>0</v>
      </c>
    </row>
    <row r="721" spans="27:34" x14ac:dyDescent="0.25">
      <c r="AA721" s="1"/>
      <c r="AB721" s="1"/>
      <c r="AG721">
        <f>IF(data[[#This Row],[type]]="score",SUMPRODUCT($J$1:$AF$1,data[[#This Row],[ci.hts_index]:[stat.tb]]),-1)</f>
        <v>-1</v>
      </c>
      <c r="AH721">
        <f>IF(data[[#This Row],[type]]="score",RANK(data[[#This Row],[score]],data[score])+COUNTIF($AG$3:AG721,AG721)-1,0)</f>
        <v>0</v>
      </c>
    </row>
    <row r="722" spans="27:34" x14ac:dyDescent="0.25">
      <c r="AA722" s="1"/>
      <c r="AB722" s="1"/>
      <c r="AG722">
        <f>IF(data[[#This Row],[type]]="score",SUMPRODUCT($J$1:$AF$1,data[[#This Row],[ci.hts_index]:[stat.tb]]),-1)</f>
        <v>-1</v>
      </c>
      <c r="AH722">
        <f>IF(data[[#This Row],[type]]="score",RANK(data[[#This Row],[score]],data[score])+COUNTIF($AG$3:AG722,AG722)-1,0)</f>
        <v>0</v>
      </c>
    </row>
    <row r="723" spans="27:34" x14ac:dyDescent="0.25">
      <c r="AA723" s="1"/>
      <c r="AB723" s="1"/>
      <c r="AG723">
        <f>IF(data[[#This Row],[type]]="score",SUMPRODUCT($J$1:$AF$1,data[[#This Row],[ci.hts_index]:[stat.tb]]),-1)</f>
        <v>-1</v>
      </c>
      <c r="AH723">
        <f>IF(data[[#This Row],[type]]="score",RANK(data[[#This Row],[score]],data[score])+COUNTIF($AG$3:AG723,AG723)-1,0)</f>
        <v>0</v>
      </c>
    </row>
    <row r="724" spans="27:34" x14ac:dyDescent="0.25">
      <c r="AA724" s="1"/>
      <c r="AB724" s="1"/>
      <c r="AG724">
        <f>IF(data[[#This Row],[type]]="score",SUMPRODUCT($J$1:$AF$1,data[[#This Row],[ci.hts_index]:[stat.tb]]),-1)</f>
        <v>-1</v>
      </c>
      <c r="AH724">
        <f>IF(data[[#This Row],[type]]="score",RANK(data[[#This Row],[score]],data[score])+COUNTIF($AG$3:AG724,AG724)-1,0)</f>
        <v>0</v>
      </c>
    </row>
    <row r="725" spans="27:34" x14ac:dyDescent="0.25">
      <c r="AA725" s="1"/>
      <c r="AB725" s="1"/>
      <c r="AG725">
        <f>IF(data[[#This Row],[type]]="score",SUMPRODUCT($J$1:$AF$1,data[[#This Row],[ci.hts_index]:[stat.tb]]),-1)</f>
        <v>-1</v>
      </c>
      <c r="AH725">
        <f>IF(data[[#This Row],[type]]="score",RANK(data[[#This Row],[score]],data[score])+COUNTIF($AG$3:AG725,AG725)-1,0)</f>
        <v>0</v>
      </c>
    </row>
    <row r="726" spans="27:34" x14ac:dyDescent="0.25">
      <c r="AA726" s="1"/>
      <c r="AB726" s="1"/>
      <c r="AG726">
        <f>IF(data[[#This Row],[type]]="score",SUMPRODUCT($J$1:$AF$1,data[[#This Row],[ci.hts_index]:[stat.tb]]),-1)</f>
        <v>-1</v>
      </c>
      <c r="AH726">
        <f>IF(data[[#This Row],[type]]="score",RANK(data[[#This Row],[score]],data[score])+COUNTIF($AG$3:AG726,AG726)-1,0)</f>
        <v>0</v>
      </c>
    </row>
    <row r="727" spans="27:34" x14ac:dyDescent="0.25">
      <c r="AA727" s="1"/>
      <c r="AB727" s="1"/>
      <c r="AG727">
        <f>IF(data[[#This Row],[type]]="score",SUMPRODUCT($J$1:$AF$1,data[[#This Row],[ci.hts_index]:[stat.tb]]),-1)</f>
        <v>-1</v>
      </c>
      <c r="AH727">
        <f>IF(data[[#This Row],[type]]="score",RANK(data[[#This Row],[score]],data[score])+COUNTIF($AG$3:AG727,AG727)-1,0)</f>
        <v>0</v>
      </c>
    </row>
    <row r="728" spans="27:34" x14ac:dyDescent="0.25">
      <c r="AA728" s="1"/>
      <c r="AB728" s="1"/>
      <c r="AG728">
        <f>IF(data[[#This Row],[type]]="score",SUMPRODUCT($J$1:$AF$1,data[[#This Row],[ci.hts_index]:[stat.tb]]),-1)</f>
        <v>-1</v>
      </c>
      <c r="AH728">
        <f>IF(data[[#This Row],[type]]="score",RANK(data[[#This Row],[score]],data[score])+COUNTIF($AG$3:AG728,AG728)-1,0)</f>
        <v>0</v>
      </c>
    </row>
    <row r="729" spans="27:34" x14ac:dyDescent="0.25">
      <c r="AA729" s="1"/>
      <c r="AB729" s="1"/>
      <c r="AG729">
        <f>IF(data[[#This Row],[type]]="score",SUMPRODUCT($J$1:$AF$1,data[[#This Row],[ci.hts_index]:[stat.tb]]),-1)</f>
        <v>-1</v>
      </c>
      <c r="AH729">
        <f>IF(data[[#This Row],[type]]="score",RANK(data[[#This Row],[score]],data[score])+COUNTIF($AG$3:AG729,AG729)-1,0)</f>
        <v>0</v>
      </c>
    </row>
    <row r="730" spans="27:34" x14ac:dyDescent="0.25">
      <c r="AA730" s="1"/>
      <c r="AB730" s="1"/>
      <c r="AG730">
        <f>IF(data[[#This Row],[type]]="score",SUMPRODUCT($J$1:$AF$1,data[[#This Row],[ci.hts_index]:[stat.tb]]),-1)</f>
        <v>-1</v>
      </c>
      <c r="AH730">
        <f>IF(data[[#This Row],[type]]="score",RANK(data[[#This Row],[score]],data[score])+COUNTIF($AG$3:AG730,AG730)-1,0)</f>
        <v>0</v>
      </c>
    </row>
    <row r="731" spans="27:34" x14ac:dyDescent="0.25">
      <c r="AA731" s="1"/>
      <c r="AB731" s="1"/>
      <c r="AG731">
        <f>IF(data[[#This Row],[type]]="score",SUMPRODUCT($J$1:$AF$1,data[[#This Row],[ci.hts_index]:[stat.tb]]),-1)</f>
        <v>-1</v>
      </c>
      <c r="AH731">
        <f>IF(data[[#This Row],[type]]="score",RANK(data[[#This Row],[score]],data[score])+COUNTIF($AG$3:AG731,AG731)-1,0)</f>
        <v>0</v>
      </c>
    </row>
    <row r="732" spans="27:34" x14ac:dyDescent="0.25">
      <c r="AA732" s="1"/>
      <c r="AB732" s="1"/>
      <c r="AG732">
        <f>IF(data[[#This Row],[type]]="score",SUMPRODUCT($J$1:$AF$1,data[[#This Row],[ci.hts_index]:[stat.tb]]),-1)</f>
        <v>-1</v>
      </c>
      <c r="AH732">
        <f>IF(data[[#This Row],[type]]="score",RANK(data[[#This Row],[score]],data[score])+COUNTIF($AG$3:AG732,AG732)-1,0)</f>
        <v>0</v>
      </c>
    </row>
    <row r="733" spans="27:34" x14ac:dyDescent="0.25">
      <c r="AA733" s="1"/>
      <c r="AB733" s="1"/>
      <c r="AG733">
        <f>IF(data[[#This Row],[type]]="score",SUMPRODUCT($J$1:$AF$1,data[[#This Row],[ci.hts_index]:[stat.tb]]),-1)</f>
        <v>-1</v>
      </c>
      <c r="AH733">
        <f>IF(data[[#This Row],[type]]="score",RANK(data[[#This Row],[score]],data[score])+COUNTIF($AG$3:AG733,AG733)-1,0)</f>
        <v>0</v>
      </c>
    </row>
    <row r="734" spans="27:34" x14ac:dyDescent="0.25">
      <c r="AA734" s="1"/>
      <c r="AB734" s="1"/>
      <c r="AG734">
        <f>IF(data[[#This Row],[type]]="score",SUMPRODUCT($J$1:$AF$1,data[[#This Row],[ci.hts_index]:[stat.tb]]),-1)</f>
        <v>-1</v>
      </c>
      <c r="AH734">
        <f>IF(data[[#This Row],[type]]="score",RANK(data[[#This Row],[score]],data[score])+COUNTIF($AG$3:AG734,AG734)-1,0)</f>
        <v>0</v>
      </c>
    </row>
    <row r="735" spans="27:34" x14ac:dyDescent="0.25">
      <c r="AA735" s="1"/>
      <c r="AB735" s="1"/>
      <c r="AG735">
        <f>IF(data[[#This Row],[type]]="score",SUMPRODUCT($J$1:$AF$1,data[[#This Row],[ci.hts_index]:[stat.tb]]),-1)</f>
        <v>-1</v>
      </c>
      <c r="AH735">
        <f>IF(data[[#This Row],[type]]="score",RANK(data[[#This Row],[score]],data[score])+COUNTIF($AG$3:AG735,AG735)-1,0)</f>
        <v>0</v>
      </c>
    </row>
    <row r="736" spans="27:34" x14ac:dyDescent="0.25">
      <c r="AA736" s="1"/>
      <c r="AB736" s="1"/>
      <c r="AG736">
        <f>IF(data[[#This Row],[type]]="score",SUMPRODUCT($J$1:$AF$1,data[[#This Row],[ci.hts_index]:[stat.tb]]),-1)</f>
        <v>-1</v>
      </c>
      <c r="AH736">
        <f>IF(data[[#This Row],[type]]="score",RANK(data[[#This Row],[score]],data[score])+COUNTIF($AG$3:AG736,AG736)-1,0)</f>
        <v>0</v>
      </c>
    </row>
    <row r="737" spans="27:34" x14ac:dyDescent="0.25">
      <c r="AA737" s="1"/>
      <c r="AB737" s="1"/>
      <c r="AG737">
        <f>IF(data[[#This Row],[type]]="score",SUMPRODUCT($J$1:$AF$1,data[[#This Row],[ci.hts_index]:[stat.tb]]),-1)</f>
        <v>-1</v>
      </c>
      <c r="AH737">
        <f>IF(data[[#This Row],[type]]="score",RANK(data[[#This Row],[score]],data[score])+COUNTIF($AG$3:AG737,AG737)-1,0)</f>
        <v>0</v>
      </c>
    </row>
    <row r="738" spans="27:34" x14ac:dyDescent="0.25">
      <c r="AA738" s="1"/>
      <c r="AB738" s="1"/>
      <c r="AG738">
        <f>IF(data[[#This Row],[type]]="score",SUMPRODUCT($J$1:$AF$1,data[[#This Row],[ci.hts_index]:[stat.tb]]),-1)</f>
        <v>-1</v>
      </c>
      <c r="AH738">
        <f>IF(data[[#This Row],[type]]="score",RANK(data[[#This Row],[score]],data[score])+COUNTIF($AG$3:AG738,AG738)-1,0)</f>
        <v>0</v>
      </c>
    </row>
    <row r="739" spans="27:34" x14ac:dyDescent="0.25">
      <c r="AA739" s="1"/>
      <c r="AB739" s="1"/>
      <c r="AG739">
        <f>IF(data[[#This Row],[type]]="score",SUMPRODUCT($J$1:$AF$1,data[[#This Row],[ci.hts_index]:[stat.tb]]),-1)</f>
        <v>-1</v>
      </c>
      <c r="AH739">
        <f>IF(data[[#This Row],[type]]="score",RANK(data[[#This Row],[score]],data[score])+COUNTIF($AG$3:AG739,AG739)-1,0)</f>
        <v>0</v>
      </c>
    </row>
    <row r="740" spans="27:34" x14ac:dyDescent="0.25">
      <c r="AA740" s="1"/>
      <c r="AB740" s="1"/>
      <c r="AG740">
        <f>IF(data[[#This Row],[type]]="score",SUMPRODUCT($J$1:$AF$1,data[[#This Row],[ci.hts_index]:[stat.tb]]),-1)</f>
        <v>-1</v>
      </c>
      <c r="AH740">
        <f>IF(data[[#This Row],[type]]="score",RANK(data[[#This Row],[score]],data[score])+COUNTIF($AG$3:AG740,AG740)-1,0)</f>
        <v>0</v>
      </c>
    </row>
    <row r="741" spans="27:34" x14ac:dyDescent="0.25">
      <c r="AA741" s="1"/>
      <c r="AB741" s="1"/>
      <c r="AG741">
        <f>IF(data[[#This Row],[type]]="score",SUMPRODUCT($J$1:$AF$1,data[[#This Row],[ci.hts_index]:[stat.tb]]),-1)</f>
        <v>-1</v>
      </c>
      <c r="AH741">
        <f>IF(data[[#This Row],[type]]="score",RANK(data[[#This Row],[score]],data[score])+COUNTIF($AG$3:AG741,AG741)-1,0)</f>
        <v>0</v>
      </c>
    </row>
    <row r="742" spans="27:34" x14ac:dyDescent="0.25">
      <c r="AA742" s="1"/>
      <c r="AB742" s="1"/>
      <c r="AG742">
        <f>IF(data[[#This Row],[type]]="score",SUMPRODUCT($J$1:$AF$1,data[[#This Row],[ci.hts_index]:[stat.tb]]),-1)</f>
        <v>-1</v>
      </c>
      <c r="AH742">
        <f>IF(data[[#This Row],[type]]="score",RANK(data[[#This Row],[score]],data[score])+COUNTIF($AG$3:AG742,AG742)-1,0)</f>
        <v>0</v>
      </c>
    </row>
    <row r="743" spans="27:34" x14ac:dyDescent="0.25">
      <c r="AA743" s="1"/>
      <c r="AB743" s="1"/>
      <c r="AG743">
        <f>IF(data[[#This Row],[type]]="score",SUMPRODUCT($J$1:$AF$1,data[[#This Row],[ci.hts_index]:[stat.tb]]),-1)</f>
        <v>-1</v>
      </c>
      <c r="AH743">
        <f>IF(data[[#This Row],[type]]="score",RANK(data[[#This Row],[score]],data[score])+COUNTIF($AG$3:AG743,AG743)-1,0)</f>
        <v>0</v>
      </c>
    </row>
    <row r="744" spans="27:34" x14ac:dyDescent="0.25">
      <c r="AA744" s="1"/>
      <c r="AB744" s="1"/>
      <c r="AG744">
        <f>IF(data[[#This Row],[type]]="score",SUMPRODUCT($J$1:$AF$1,data[[#This Row],[ci.hts_index]:[stat.tb]]),-1)</f>
        <v>-1</v>
      </c>
      <c r="AH744">
        <f>IF(data[[#This Row],[type]]="score",RANK(data[[#This Row],[score]],data[score])+COUNTIF($AG$3:AG744,AG744)-1,0)</f>
        <v>0</v>
      </c>
    </row>
    <row r="745" spans="27:34" x14ac:dyDescent="0.25">
      <c r="AA745" s="1"/>
      <c r="AB745" s="1"/>
      <c r="AG745">
        <f>IF(data[[#This Row],[type]]="score",SUMPRODUCT($J$1:$AF$1,data[[#This Row],[ci.hts_index]:[stat.tb]]),-1)</f>
        <v>-1</v>
      </c>
      <c r="AH745">
        <f>IF(data[[#This Row],[type]]="score",RANK(data[[#This Row],[score]],data[score])+COUNTIF($AG$3:AG745,AG745)-1,0)</f>
        <v>0</v>
      </c>
    </row>
    <row r="746" spans="27:34" x14ac:dyDescent="0.25">
      <c r="AA746" s="1"/>
      <c r="AB746" s="1"/>
      <c r="AG746">
        <f>IF(data[[#This Row],[type]]="score",SUMPRODUCT($J$1:$AF$1,data[[#This Row],[ci.hts_index]:[stat.tb]]),-1)</f>
        <v>-1</v>
      </c>
      <c r="AH746">
        <f>IF(data[[#This Row],[type]]="score",RANK(data[[#This Row],[score]],data[score])+COUNTIF($AG$3:AG746,AG746)-1,0)</f>
        <v>0</v>
      </c>
    </row>
    <row r="747" spans="27:34" x14ac:dyDescent="0.25">
      <c r="AA747" s="1"/>
      <c r="AB747" s="1"/>
      <c r="AG747">
        <f>IF(data[[#This Row],[type]]="score",SUMPRODUCT($J$1:$AF$1,data[[#This Row],[ci.hts_index]:[stat.tb]]),-1)</f>
        <v>-1</v>
      </c>
      <c r="AH747">
        <f>IF(data[[#This Row],[type]]="score",RANK(data[[#This Row],[score]],data[score])+COUNTIF($AG$3:AG747,AG747)-1,0)</f>
        <v>0</v>
      </c>
    </row>
    <row r="748" spans="27:34" x14ac:dyDescent="0.25">
      <c r="AA748" s="1"/>
      <c r="AB748" s="1"/>
      <c r="AG748">
        <f>IF(data[[#This Row],[type]]="score",SUMPRODUCT($J$1:$AF$1,data[[#This Row],[ci.hts_index]:[stat.tb]]),-1)</f>
        <v>-1</v>
      </c>
      <c r="AH748">
        <f>IF(data[[#This Row],[type]]="score",RANK(data[[#This Row],[score]],data[score])+COUNTIF($AG$3:AG748,AG748)-1,0)</f>
        <v>0</v>
      </c>
    </row>
    <row r="749" spans="27:34" x14ac:dyDescent="0.25">
      <c r="AA749" s="1"/>
      <c r="AB749" s="1"/>
      <c r="AG749">
        <f>IF(data[[#This Row],[type]]="score",SUMPRODUCT($J$1:$AF$1,data[[#This Row],[ci.hts_index]:[stat.tb]]),-1)</f>
        <v>-1</v>
      </c>
      <c r="AH749">
        <f>IF(data[[#This Row],[type]]="score",RANK(data[[#This Row],[score]],data[score])+COUNTIF($AG$3:AG749,AG749)-1,0)</f>
        <v>0</v>
      </c>
    </row>
    <row r="750" spans="27:34" x14ac:dyDescent="0.25">
      <c r="AA750" s="1"/>
      <c r="AB750" s="1"/>
      <c r="AG750">
        <f>IF(data[[#This Row],[type]]="score",SUMPRODUCT($J$1:$AF$1,data[[#This Row],[ci.hts_index]:[stat.tb]]),-1)</f>
        <v>-1</v>
      </c>
      <c r="AH750">
        <f>IF(data[[#This Row],[type]]="score",RANK(data[[#This Row],[score]],data[score])+COUNTIF($AG$3:AG750,AG750)-1,0)</f>
        <v>0</v>
      </c>
    </row>
    <row r="751" spans="27:34" x14ac:dyDescent="0.25">
      <c r="AA751" s="1"/>
      <c r="AB751" s="1"/>
      <c r="AG751">
        <f>IF(data[[#This Row],[type]]="score",SUMPRODUCT($J$1:$AF$1,data[[#This Row],[ci.hts_index]:[stat.tb]]),-1)</f>
        <v>-1</v>
      </c>
      <c r="AH751">
        <f>IF(data[[#This Row],[type]]="score",RANK(data[[#This Row],[score]],data[score])+COUNTIF($AG$3:AG751,AG751)-1,0)</f>
        <v>0</v>
      </c>
    </row>
    <row r="752" spans="27:34" x14ac:dyDescent="0.25">
      <c r="AA752" s="1"/>
      <c r="AB752" s="1"/>
      <c r="AG752">
        <f>IF(data[[#This Row],[type]]="score",SUMPRODUCT($J$1:$AF$1,data[[#This Row],[ci.hts_index]:[stat.tb]]),-1)</f>
        <v>-1</v>
      </c>
      <c r="AH752">
        <f>IF(data[[#This Row],[type]]="score",RANK(data[[#This Row],[score]],data[score])+COUNTIF($AG$3:AG752,AG752)-1,0)</f>
        <v>0</v>
      </c>
    </row>
    <row r="753" spans="27:34" x14ac:dyDescent="0.25">
      <c r="AA753" s="1"/>
      <c r="AB753" s="1"/>
      <c r="AG753">
        <f>IF(data[[#This Row],[type]]="score",SUMPRODUCT($J$1:$AF$1,data[[#This Row],[ci.hts_index]:[stat.tb]]),-1)</f>
        <v>-1</v>
      </c>
      <c r="AH753">
        <f>IF(data[[#This Row],[type]]="score",RANK(data[[#This Row],[score]],data[score])+COUNTIF($AG$3:AG753,AG753)-1,0)</f>
        <v>0</v>
      </c>
    </row>
    <row r="754" spans="27:34" x14ac:dyDescent="0.25">
      <c r="AA754" s="1"/>
      <c r="AB754" s="1"/>
      <c r="AG754">
        <f>IF(data[[#This Row],[type]]="score",SUMPRODUCT($J$1:$AF$1,data[[#This Row],[ci.hts_index]:[stat.tb]]),-1)</f>
        <v>-1</v>
      </c>
      <c r="AH754">
        <f>IF(data[[#This Row],[type]]="score",RANK(data[[#This Row],[score]],data[score])+COUNTIF($AG$3:AG754,AG754)-1,0)</f>
        <v>0</v>
      </c>
    </row>
    <row r="755" spans="27:34" x14ac:dyDescent="0.25">
      <c r="AA755" s="1"/>
      <c r="AB755" s="1"/>
      <c r="AG755">
        <f>IF(data[[#This Row],[type]]="score",SUMPRODUCT($J$1:$AF$1,data[[#This Row],[ci.hts_index]:[stat.tb]]),-1)</f>
        <v>-1</v>
      </c>
      <c r="AH755">
        <f>IF(data[[#This Row],[type]]="score",RANK(data[[#This Row],[score]],data[score])+COUNTIF($AG$3:AG755,AG755)-1,0)</f>
        <v>0</v>
      </c>
    </row>
    <row r="756" spans="27:34" x14ac:dyDescent="0.25">
      <c r="AA756" s="1"/>
      <c r="AB756" s="1"/>
      <c r="AG756">
        <f>IF(data[[#This Row],[type]]="score",SUMPRODUCT($J$1:$AF$1,data[[#This Row],[ci.hts_index]:[stat.tb]]),-1)</f>
        <v>-1</v>
      </c>
      <c r="AH756">
        <f>IF(data[[#This Row],[type]]="score",RANK(data[[#This Row],[score]],data[score])+COUNTIF($AG$3:AG756,AG756)-1,0)</f>
        <v>0</v>
      </c>
    </row>
    <row r="757" spans="27:34" x14ac:dyDescent="0.25">
      <c r="AA757" s="1"/>
      <c r="AB757" s="1"/>
      <c r="AG757">
        <f>IF(data[[#This Row],[type]]="score",SUMPRODUCT($J$1:$AF$1,data[[#This Row],[ci.hts_index]:[stat.tb]]),-1)</f>
        <v>-1</v>
      </c>
      <c r="AH757">
        <f>IF(data[[#This Row],[type]]="score",RANK(data[[#This Row],[score]],data[score])+COUNTIF($AG$3:AG757,AG757)-1,0)</f>
        <v>0</v>
      </c>
    </row>
    <row r="758" spans="27:34" x14ac:dyDescent="0.25">
      <c r="AA758" s="1"/>
      <c r="AB758" s="1"/>
      <c r="AG758">
        <f>IF(data[[#This Row],[type]]="score",SUMPRODUCT($J$1:$AF$1,data[[#This Row],[ci.hts_index]:[stat.tb]]),-1)</f>
        <v>-1</v>
      </c>
      <c r="AH758">
        <f>IF(data[[#This Row],[type]]="score",RANK(data[[#This Row],[score]],data[score])+COUNTIF($AG$3:AG758,AG758)-1,0)</f>
        <v>0</v>
      </c>
    </row>
    <row r="759" spans="27:34" x14ac:dyDescent="0.25">
      <c r="AA759" s="1"/>
      <c r="AB759" s="1"/>
      <c r="AG759">
        <f>IF(data[[#This Row],[type]]="score",SUMPRODUCT($J$1:$AF$1,data[[#This Row],[ci.hts_index]:[stat.tb]]),-1)</f>
        <v>-1</v>
      </c>
      <c r="AH759">
        <f>IF(data[[#This Row],[type]]="score",RANK(data[[#This Row],[score]],data[score])+COUNTIF($AG$3:AG759,AG759)-1,0)</f>
        <v>0</v>
      </c>
    </row>
    <row r="760" spans="27:34" x14ac:dyDescent="0.25">
      <c r="AA760" s="1"/>
      <c r="AB760" s="1"/>
      <c r="AG760">
        <f>IF(data[[#This Row],[type]]="score",SUMPRODUCT($J$1:$AF$1,data[[#This Row],[ci.hts_index]:[stat.tb]]),-1)</f>
        <v>-1</v>
      </c>
      <c r="AH760">
        <f>IF(data[[#This Row],[type]]="score",RANK(data[[#This Row],[score]],data[score])+COUNTIF($AG$3:AG760,AG760)-1,0)</f>
        <v>0</v>
      </c>
    </row>
    <row r="761" spans="27:34" x14ac:dyDescent="0.25">
      <c r="AA761" s="1"/>
      <c r="AB761" s="1"/>
      <c r="AG761">
        <f>IF(data[[#This Row],[type]]="score",SUMPRODUCT($J$1:$AF$1,data[[#This Row],[ci.hts_index]:[stat.tb]]),-1)</f>
        <v>-1</v>
      </c>
      <c r="AH761">
        <f>IF(data[[#This Row],[type]]="score",RANK(data[[#This Row],[score]],data[score])+COUNTIF($AG$3:AG761,AG761)-1,0)</f>
        <v>0</v>
      </c>
    </row>
    <row r="762" spans="27:34" x14ac:dyDescent="0.25">
      <c r="AA762" s="1"/>
      <c r="AB762" s="1"/>
      <c r="AG762">
        <f>IF(data[[#This Row],[type]]="score",SUMPRODUCT($J$1:$AF$1,data[[#This Row],[ci.hts_index]:[stat.tb]]),-1)</f>
        <v>-1</v>
      </c>
      <c r="AH762">
        <f>IF(data[[#This Row],[type]]="score",RANK(data[[#This Row],[score]],data[score])+COUNTIF($AG$3:AG762,AG762)-1,0)</f>
        <v>0</v>
      </c>
    </row>
    <row r="763" spans="27:34" x14ac:dyDescent="0.25">
      <c r="AA763" s="1"/>
      <c r="AB763" s="1"/>
      <c r="AG763">
        <f>IF(data[[#This Row],[type]]="score",SUMPRODUCT($J$1:$AF$1,data[[#This Row],[ci.hts_index]:[stat.tb]]),-1)</f>
        <v>-1</v>
      </c>
      <c r="AH763">
        <f>IF(data[[#This Row],[type]]="score",RANK(data[[#This Row],[score]],data[score])+COUNTIF($AG$3:AG763,AG763)-1,0)</f>
        <v>0</v>
      </c>
    </row>
    <row r="764" spans="27:34" x14ac:dyDescent="0.25">
      <c r="AA764" s="1"/>
      <c r="AB764" s="1"/>
      <c r="AG764">
        <f>IF(data[[#This Row],[type]]="score",SUMPRODUCT($J$1:$AF$1,data[[#This Row],[ci.hts_index]:[stat.tb]]),-1)</f>
        <v>-1</v>
      </c>
      <c r="AH764">
        <f>IF(data[[#This Row],[type]]="score",RANK(data[[#This Row],[score]],data[score])+COUNTIF($AG$3:AG764,AG764)-1,0)</f>
        <v>0</v>
      </c>
    </row>
    <row r="765" spans="27:34" x14ac:dyDescent="0.25">
      <c r="AA765" s="1"/>
      <c r="AB765" s="1"/>
      <c r="AG765">
        <f>IF(data[[#This Row],[type]]="score",SUMPRODUCT($J$1:$AF$1,data[[#This Row],[ci.hts_index]:[stat.tb]]),-1)</f>
        <v>-1</v>
      </c>
      <c r="AH765">
        <f>IF(data[[#This Row],[type]]="score",RANK(data[[#This Row],[score]],data[score])+COUNTIF($AG$3:AG765,AG765)-1,0)</f>
        <v>0</v>
      </c>
    </row>
    <row r="766" spans="27:34" x14ac:dyDescent="0.25">
      <c r="AA766" s="1"/>
      <c r="AB766" s="1"/>
      <c r="AG766">
        <f>IF(data[[#This Row],[type]]="score",SUMPRODUCT($J$1:$AF$1,data[[#This Row],[ci.hts_index]:[stat.tb]]),-1)</f>
        <v>-1</v>
      </c>
      <c r="AH766">
        <f>IF(data[[#This Row],[type]]="score",RANK(data[[#This Row],[score]],data[score])+COUNTIF($AG$3:AG766,AG766)-1,0)</f>
        <v>0</v>
      </c>
    </row>
    <row r="767" spans="27:34" x14ac:dyDescent="0.25">
      <c r="AA767" s="1"/>
      <c r="AB767" s="1"/>
      <c r="AG767">
        <f>IF(data[[#This Row],[type]]="score",SUMPRODUCT($J$1:$AF$1,data[[#This Row],[ci.hts_index]:[stat.tb]]),-1)</f>
        <v>-1</v>
      </c>
      <c r="AH767">
        <f>IF(data[[#This Row],[type]]="score",RANK(data[[#This Row],[score]],data[score])+COUNTIF($AG$3:AG767,AG767)-1,0)</f>
        <v>0</v>
      </c>
    </row>
    <row r="768" spans="27:34" x14ac:dyDescent="0.25">
      <c r="AA768" s="1"/>
      <c r="AB768" s="1"/>
      <c r="AG768">
        <f>IF(data[[#This Row],[type]]="score",SUMPRODUCT($J$1:$AF$1,data[[#This Row],[ci.hts_index]:[stat.tb]]),-1)</f>
        <v>-1</v>
      </c>
      <c r="AH768">
        <f>IF(data[[#This Row],[type]]="score",RANK(data[[#This Row],[score]],data[score])+COUNTIF($AG$3:AG768,AG768)-1,0)</f>
        <v>0</v>
      </c>
    </row>
    <row r="769" spans="27:34" x14ac:dyDescent="0.25">
      <c r="AA769" s="1"/>
      <c r="AB769" s="1"/>
      <c r="AG769">
        <f>IF(data[[#This Row],[type]]="score",SUMPRODUCT($J$1:$AF$1,data[[#This Row],[ci.hts_index]:[stat.tb]]),-1)</f>
        <v>-1</v>
      </c>
      <c r="AH769">
        <f>IF(data[[#This Row],[type]]="score",RANK(data[[#This Row],[score]],data[score])+COUNTIF($AG$3:AG769,AG769)-1,0)</f>
        <v>0</v>
      </c>
    </row>
    <row r="770" spans="27:34" x14ac:dyDescent="0.25">
      <c r="AA770" s="1"/>
      <c r="AB770" s="1"/>
      <c r="AG770">
        <f>IF(data[[#This Row],[type]]="score",SUMPRODUCT($J$1:$AF$1,data[[#This Row],[ci.hts_index]:[stat.tb]]),-1)</f>
        <v>-1</v>
      </c>
      <c r="AH770">
        <f>IF(data[[#This Row],[type]]="score",RANK(data[[#This Row],[score]],data[score])+COUNTIF($AG$3:AG770,AG770)-1,0)</f>
        <v>0</v>
      </c>
    </row>
    <row r="771" spans="27:34" x14ac:dyDescent="0.25">
      <c r="AA771" s="1"/>
      <c r="AB771" s="1"/>
      <c r="AG771">
        <f>IF(data[[#This Row],[type]]="score",SUMPRODUCT($J$1:$AF$1,data[[#This Row],[ci.hts_index]:[stat.tb]]),-1)</f>
        <v>-1</v>
      </c>
      <c r="AH771">
        <f>IF(data[[#This Row],[type]]="score",RANK(data[[#This Row],[score]],data[score])+COUNTIF($AG$3:AG771,AG771)-1,0)</f>
        <v>0</v>
      </c>
    </row>
    <row r="772" spans="27:34" x14ac:dyDescent="0.25">
      <c r="AA772" s="1"/>
      <c r="AB772" s="1"/>
      <c r="AG772">
        <f>IF(data[[#This Row],[type]]="score",SUMPRODUCT($J$1:$AF$1,data[[#This Row],[ci.hts_index]:[stat.tb]]),-1)</f>
        <v>-1</v>
      </c>
      <c r="AH772">
        <f>IF(data[[#This Row],[type]]="score",RANK(data[[#This Row],[score]],data[score])+COUNTIF($AG$3:AG772,AG772)-1,0)</f>
        <v>0</v>
      </c>
    </row>
    <row r="773" spans="27:34" x14ac:dyDescent="0.25">
      <c r="AA773" s="1"/>
      <c r="AB773" s="1"/>
      <c r="AG773">
        <f>IF(data[[#This Row],[type]]="score",SUMPRODUCT($J$1:$AF$1,data[[#This Row],[ci.hts_index]:[stat.tb]]),-1)</f>
        <v>-1</v>
      </c>
      <c r="AH773">
        <f>IF(data[[#This Row],[type]]="score",RANK(data[[#This Row],[score]],data[score])+COUNTIF($AG$3:AG773,AG773)-1,0)</f>
        <v>0</v>
      </c>
    </row>
    <row r="774" spans="27:34" x14ac:dyDescent="0.25">
      <c r="AA774" s="1"/>
      <c r="AB774" s="1"/>
      <c r="AG774">
        <f>IF(data[[#This Row],[type]]="score",SUMPRODUCT($J$1:$AF$1,data[[#This Row],[ci.hts_index]:[stat.tb]]),-1)</f>
        <v>-1</v>
      </c>
      <c r="AH774">
        <f>IF(data[[#This Row],[type]]="score",RANK(data[[#This Row],[score]],data[score])+COUNTIF($AG$3:AG774,AG774)-1,0)</f>
        <v>0</v>
      </c>
    </row>
    <row r="775" spans="27:34" x14ac:dyDescent="0.25">
      <c r="AA775" s="1"/>
      <c r="AB775" s="1"/>
      <c r="AG775">
        <f>IF(data[[#This Row],[type]]="score",SUMPRODUCT($J$1:$AF$1,data[[#This Row],[ci.hts_index]:[stat.tb]]),-1)</f>
        <v>-1</v>
      </c>
      <c r="AH775">
        <f>IF(data[[#This Row],[type]]="score",RANK(data[[#This Row],[score]],data[score])+COUNTIF($AG$3:AG775,AG775)-1,0)</f>
        <v>0</v>
      </c>
    </row>
    <row r="776" spans="27:34" x14ac:dyDescent="0.25">
      <c r="AA776" s="1"/>
      <c r="AB776" s="1"/>
      <c r="AG776">
        <f>IF(data[[#This Row],[type]]="score",SUMPRODUCT($J$1:$AF$1,data[[#This Row],[ci.hts_index]:[stat.tb]]),-1)</f>
        <v>-1</v>
      </c>
      <c r="AH776">
        <f>IF(data[[#This Row],[type]]="score",RANK(data[[#This Row],[score]],data[score])+COUNTIF($AG$3:AG776,AG776)-1,0)</f>
        <v>0</v>
      </c>
    </row>
    <row r="777" spans="27:34" x14ac:dyDescent="0.25">
      <c r="AA777" s="1"/>
      <c r="AB777" s="1"/>
      <c r="AG777">
        <f>IF(data[[#This Row],[type]]="score",SUMPRODUCT($J$1:$AF$1,data[[#This Row],[ci.hts_index]:[stat.tb]]),-1)</f>
        <v>-1</v>
      </c>
      <c r="AH777">
        <f>IF(data[[#This Row],[type]]="score",RANK(data[[#This Row],[score]],data[score])+COUNTIF($AG$3:AG777,AG777)-1,0)</f>
        <v>0</v>
      </c>
    </row>
    <row r="778" spans="27:34" x14ac:dyDescent="0.25">
      <c r="AA778" s="1"/>
      <c r="AB778" s="1"/>
      <c r="AG778">
        <f>IF(data[[#This Row],[type]]="score",SUMPRODUCT($J$1:$AF$1,data[[#This Row],[ci.hts_index]:[stat.tb]]),-1)</f>
        <v>-1</v>
      </c>
      <c r="AH778">
        <f>IF(data[[#This Row],[type]]="score",RANK(data[[#This Row],[score]],data[score])+COUNTIF($AG$3:AG778,AG778)-1,0)</f>
        <v>0</v>
      </c>
    </row>
    <row r="779" spans="27:34" x14ac:dyDescent="0.25">
      <c r="AA779" s="1"/>
      <c r="AB779" s="1"/>
      <c r="AG779">
        <f>IF(data[[#This Row],[type]]="score",SUMPRODUCT($J$1:$AF$1,data[[#This Row],[ci.hts_index]:[stat.tb]]),-1)</f>
        <v>-1</v>
      </c>
      <c r="AH779">
        <f>IF(data[[#This Row],[type]]="score",RANK(data[[#This Row],[score]],data[score])+COUNTIF($AG$3:AG779,AG779)-1,0)</f>
        <v>0</v>
      </c>
    </row>
    <row r="780" spans="27:34" x14ac:dyDescent="0.25">
      <c r="AA780" s="1"/>
      <c r="AB780" s="1"/>
      <c r="AG780">
        <f>IF(data[[#This Row],[type]]="score",SUMPRODUCT($J$1:$AF$1,data[[#This Row],[ci.hts_index]:[stat.tb]]),-1)</f>
        <v>-1</v>
      </c>
      <c r="AH780">
        <f>IF(data[[#This Row],[type]]="score",RANK(data[[#This Row],[score]],data[score])+COUNTIF($AG$3:AG780,AG780)-1,0)</f>
        <v>0</v>
      </c>
    </row>
    <row r="781" spans="27:34" x14ac:dyDescent="0.25">
      <c r="AA781" s="1"/>
      <c r="AB781" s="1"/>
      <c r="AG781">
        <f>IF(data[[#This Row],[type]]="score",SUMPRODUCT($J$1:$AF$1,data[[#This Row],[ci.hts_index]:[stat.tb]]),-1)</f>
        <v>-1</v>
      </c>
      <c r="AH781">
        <f>IF(data[[#This Row],[type]]="score",RANK(data[[#This Row],[score]],data[score])+COUNTIF($AG$3:AG781,AG781)-1,0)</f>
        <v>0</v>
      </c>
    </row>
    <row r="782" spans="27:34" x14ac:dyDescent="0.25">
      <c r="AA782" s="1"/>
      <c r="AB782" s="1"/>
      <c r="AG782">
        <f>IF(data[[#This Row],[type]]="score",SUMPRODUCT($J$1:$AF$1,data[[#This Row],[ci.hts_index]:[stat.tb]]),-1)</f>
        <v>-1</v>
      </c>
      <c r="AH782">
        <f>IF(data[[#This Row],[type]]="score",RANK(data[[#This Row],[score]],data[score])+COUNTIF($AG$3:AG782,AG782)-1,0)</f>
        <v>0</v>
      </c>
    </row>
    <row r="783" spans="27:34" x14ac:dyDescent="0.25">
      <c r="AA783" s="1"/>
      <c r="AB783" s="1"/>
      <c r="AG783">
        <f>IF(data[[#This Row],[type]]="score",SUMPRODUCT($J$1:$AF$1,data[[#This Row],[ci.hts_index]:[stat.tb]]),-1)</f>
        <v>-1</v>
      </c>
      <c r="AH783">
        <f>IF(data[[#This Row],[type]]="score",RANK(data[[#This Row],[score]],data[score])+COUNTIF($AG$3:AG783,AG783)-1,0)</f>
        <v>0</v>
      </c>
    </row>
    <row r="784" spans="27:34" x14ac:dyDescent="0.25">
      <c r="AA784" s="1"/>
      <c r="AB784" s="1"/>
      <c r="AG784">
        <f>IF(data[[#This Row],[type]]="score",SUMPRODUCT($J$1:$AF$1,data[[#This Row],[ci.hts_index]:[stat.tb]]),-1)</f>
        <v>-1</v>
      </c>
      <c r="AH784">
        <f>IF(data[[#This Row],[type]]="score",RANK(data[[#This Row],[score]],data[score])+COUNTIF($AG$3:AG784,AG784)-1,0)</f>
        <v>0</v>
      </c>
    </row>
    <row r="785" spans="27:34" x14ac:dyDescent="0.25">
      <c r="AA785" s="1"/>
      <c r="AB785" s="1"/>
      <c r="AG785">
        <f>IF(data[[#This Row],[type]]="score",SUMPRODUCT($J$1:$AF$1,data[[#This Row],[ci.hts_index]:[stat.tb]]),-1)</f>
        <v>-1</v>
      </c>
      <c r="AH785">
        <f>IF(data[[#This Row],[type]]="score",RANK(data[[#This Row],[score]],data[score])+COUNTIF($AG$3:AG785,AG785)-1,0)</f>
        <v>0</v>
      </c>
    </row>
    <row r="786" spans="27:34" x14ac:dyDescent="0.25">
      <c r="AA786" s="1"/>
      <c r="AB786" s="1"/>
      <c r="AG786">
        <f>IF(data[[#This Row],[type]]="score",SUMPRODUCT($J$1:$AF$1,data[[#This Row],[ci.hts_index]:[stat.tb]]),-1)</f>
        <v>-1</v>
      </c>
      <c r="AH786">
        <f>IF(data[[#This Row],[type]]="score",RANK(data[[#This Row],[score]],data[score])+COUNTIF($AG$3:AG786,AG786)-1,0)</f>
        <v>0</v>
      </c>
    </row>
    <row r="787" spans="27:34" x14ac:dyDescent="0.25">
      <c r="AA787" s="1"/>
      <c r="AB787" s="1"/>
      <c r="AG787">
        <f>IF(data[[#This Row],[type]]="score",SUMPRODUCT($J$1:$AF$1,data[[#This Row],[ci.hts_index]:[stat.tb]]),-1)</f>
        <v>-1</v>
      </c>
      <c r="AH787">
        <f>IF(data[[#This Row],[type]]="score",RANK(data[[#This Row],[score]],data[score])+COUNTIF($AG$3:AG787,AG787)-1,0)</f>
        <v>0</v>
      </c>
    </row>
    <row r="788" spans="27:34" x14ac:dyDescent="0.25">
      <c r="AA788" s="1"/>
      <c r="AB788" s="1"/>
      <c r="AG788">
        <f>IF(data[[#This Row],[type]]="score",SUMPRODUCT($J$1:$AF$1,data[[#This Row],[ci.hts_index]:[stat.tb]]),-1)</f>
        <v>-1</v>
      </c>
      <c r="AH788">
        <f>IF(data[[#This Row],[type]]="score",RANK(data[[#This Row],[score]],data[score])+COUNTIF($AG$3:AG788,AG788)-1,0)</f>
        <v>0</v>
      </c>
    </row>
    <row r="789" spans="27:34" x14ac:dyDescent="0.25">
      <c r="AA789" s="1"/>
      <c r="AB789" s="1"/>
      <c r="AG789">
        <f>IF(data[[#This Row],[type]]="score",SUMPRODUCT($J$1:$AF$1,data[[#This Row],[ci.hts_index]:[stat.tb]]),-1)</f>
        <v>-1</v>
      </c>
      <c r="AH789">
        <f>IF(data[[#This Row],[type]]="score",RANK(data[[#This Row],[score]],data[score])+COUNTIF($AG$3:AG789,AG789)-1,0)</f>
        <v>0</v>
      </c>
    </row>
    <row r="790" spans="27:34" x14ac:dyDescent="0.25">
      <c r="AA790" s="1"/>
      <c r="AB790" s="1"/>
      <c r="AG790">
        <f>IF(data[[#This Row],[type]]="score",SUMPRODUCT($J$1:$AF$1,data[[#This Row],[ci.hts_index]:[stat.tb]]),-1)</f>
        <v>-1</v>
      </c>
      <c r="AH790">
        <f>IF(data[[#This Row],[type]]="score",RANK(data[[#This Row],[score]],data[score])+COUNTIF($AG$3:AG790,AG790)-1,0)</f>
        <v>0</v>
      </c>
    </row>
    <row r="791" spans="27:34" x14ac:dyDescent="0.25">
      <c r="AA791" s="1"/>
      <c r="AB791" s="1"/>
      <c r="AG791">
        <f>IF(data[[#This Row],[type]]="score",SUMPRODUCT($J$1:$AF$1,data[[#This Row],[ci.hts_index]:[stat.tb]]),-1)</f>
        <v>-1</v>
      </c>
      <c r="AH791">
        <f>IF(data[[#This Row],[type]]="score",RANK(data[[#This Row],[score]],data[score])+COUNTIF($AG$3:AG791,AG791)-1,0)</f>
        <v>0</v>
      </c>
    </row>
    <row r="792" spans="27:34" x14ac:dyDescent="0.25">
      <c r="AA792" s="1"/>
      <c r="AB792" s="1"/>
      <c r="AG792">
        <f>IF(data[[#This Row],[type]]="score",SUMPRODUCT($J$1:$AF$1,data[[#This Row],[ci.hts_index]:[stat.tb]]),-1)</f>
        <v>-1</v>
      </c>
      <c r="AH792">
        <f>IF(data[[#This Row],[type]]="score",RANK(data[[#This Row],[score]],data[score])+COUNTIF($AG$3:AG792,AG792)-1,0)</f>
        <v>0</v>
      </c>
    </row>
    <row r="793" spans="27:34" x14ac:dyDescent="0.25">
      <c r="AA793" s="1"/>
      <c r="AB793" s="1"/>
      <c r="AG793">
        <f>IF(data[[#This Row],[type]]="score",SUMPRODUCT($J$1:$AF$1,data[[#This Row],[ci.hts_index]:[stat.tb]]),-1)</f>
        <v>-1</v>
      </c>
      <c r="AH793">
        <f>IF(data[[#This Row],[type]]="score",RANK(data[[#This Row],[score]],data[score])+COUNTIF($AG$3:AG793,AG793)-1,0)</f>
        <v>0</v>
      </c>
    </row>
    <row r="794" spans="27:34" x14ac:dyDescent="0.25">
      <c r="AA794" s="1"/>
      <c r="AB794" s="1"/>
      <c r="AG794">
        <f>IF(data[[#This Row],[type]]="score",SUMPRODUCT($J$1:$AF$1,data[[#This Row],[ci.hts_index]:[stat.tb]]),-1)</f>
        <v>-1</v>
      </c>
      <c r="AH794">
        <f>IF(data[[#This Row],[type]]="score",RANK(data[[#This Row],[score]],data[score])+COUNTIF($AG$3:AG794,AG794)-1,0)</f>
        <v>0</v>
      </c>
    </row>
    <row r="795" spans="27:34" x14ac:dyDescent="0.25">
      <c r="AA795" s="1"/>
      <c r="AB795" s="1"/>
      <c r="AG795">
        <f>IF(data[[#This Row],[type]]="score",SUMPRODUCT($J$1:$AF$1,data[[#This Row],[ci.hts_index]:[stat.tb]]),-1)</f>
        <v>-1</v>
      </c>
      <c r="AH795">
        <f>IF(data[[#This Row],[type]]="score",RANK(data[[#This Row],[score]],data[score])+COUNTIF($AG$3:AG795,AG795)-1,0)</f>
        <v>0</v>
      </c>
    </row>
    <row r="796" spans="27:34" x14ac:dyDescent="0.25">
      <c r="AA796" s="1"/>
      <c r="AB796" s="1"/>
      <c r="AG796">
        <f>IF(data[[#This Row],[type]]="score",SUMPRODUCT($J$1:$AF$1,data[[#This Row],[ci.hts_index]:[stat.tb]]),-1)</f>
        <v>-1</v>
      </c>
      <c r="AH796">
        <f>IF(data[[#This Row],[type]]="score",RANK(data[[#This Row],[score]],data[score])+COUNTIF($AG$3:AG796,AG796)-1,0)</f>
        <v>0</v>
      </c>
    </row>
    <row r="797" spans="27:34" x14ac:dyDescent="0.25">
      <c r="AA797" s="1"/>
      <c r="AB797" s="1"/>
      <c r="AG797">
        <f>IF(data[[#This Row],[type]]="score",SUMPRODUCT($J$1:$AF$1,data[[#This Row],[ci.hts_index]:[stat.tb]]),-1)</f>
        <v>-1</v>
      </c>
      <c r="AH797">
        <f>IF(data[[#This Row],[type]]="score",RANK(data[[#This Row],[score]],data[score])+COUNTIF($AG$3:AG797,AG797)-1,0)</f>
        <v>0</v>
      </c>
    </row>
    <row r="798" spans="27:34" x14ac:dyDescent="0.25">
      <c r="AA798" s="1"/>
      <c r="AB798" s="1"/>
      <c r="AG798">
        <f>IF(data[[#This Row],[type]]="score",SUMPRODUCT($J$1:$AF$1,data[[#This Row],[ci.hts_index]:[stat.tb]]),-1)</f>
        <v>-1</v>
      </c>
      <c r="AH798">
        <f>IF(data[[#This Row],[type]]="score",RANK(data[[#This Row],[score]],data[score])+COUNTIF($AG$3:AG798,AG798)-1,0)</f>
        <v>0</v>
      </c>
    </row>
    <row r="799" spans="27:34" x14ac:dyDescent="0.25">
      <c r="AA799" s="1"/>
      <c r="AB799" s="1"/>
      <c r="AG799">
        <f>IF(data[[#This Row],[type]]="score",SUMPRODUCT($J$1:$AF$1,data[[#This Row],[ci.hts_index]:[stat.tb]]),-1)</f>
        <v>-1</v>
      </c>
      <c r="AH799">
        <f>IF(data[[#This Row],[type]]="score",RANK(data[[#This Row],[score]],data[score])+COUNTIF($AG$3:AG799,AG799)-1,0)</f>
        <v>0</v>
      </c>
    </row>
    <row r="800" spans="27:34" x14ac:dyDescent="0.25">
      <c r="AA800" s="1"/>
      <c r="AB800" s="1"/>
      <c r="AG800">
        <f>IF(data[[#This Row],[type]]="score",SUMPRODUCT($J$1:$AF$1,data[[#This Row],[ci.hts_index]:[stat.tb]]),-1)</f>
        <v>-1</v>
      </c>
      <c r="AH800">
        <f>IF(data[[#This Row],[type]]="score",RANK(data[[#This Row],[score]],data[score])+COUNTIF($AG$3:AG800,AG800)-1,0)</f>
        <v>0</v>
      </c>
    </row>
    <row r="801" spans="27:34" x14ac:dyDescent="0.25">
      <c r="AA801" s="1"/>
      <c r="AB801" s="1"/>
      <c r="AG801">
        <f>IF(data[[#This Row],[type]]="score",SUMPRODUCT($J$1:$AF$1,data[[#This Row],[ci.hts_index]:[stat.tb]]),-1)</f>
        <v>-1</v>
      </c>
      <c r="AH801">
        <f>IF(data[[#This Row],[type]]="score",RANK(data[[#This Row],[score]],data[score])+COUNTIF($AG$3:AG801,AG801)-1,0)</f>
        <v>0</v>
      </c>
    </row>
    <row r="802" spans="27:34" x14ac:dyDescent="0.25">
      <c r="AA802" s="1"/>
      <c r="AB802" s="1"/>
      <c r="AG802">
        <f>IF(data[[#This Row],[type]]="score",SUMPRODUCT($J$1:$AF$1,data[[#This Row],[ci.hts_index]:[stat.tb]]),-1)</f>
        <v>-1</v>
      </c>
      <c r="AH802">
        <f>IF(data[[#This Row],[type]]="score",RANK(data[[#This Row],[score]],data[score])+COUNTIF($AG$3:AG802,AG802)-1,0)</f>
        <v>0</v>
      </c>
    </row>
    <row r="803" spans="27:34" x14ac:dyDescent="0.25">
      <c r="AA803" s="1"/>
      <c r="AB803" s="1"/>
      <c r="AG803">
        <f>IF(data[[#This Row],[type]]="score",SUMPRODUCT($J$1:$AF$1,data[[#This Row],[ci.hts_index]:[stat.tb]]),-1)</f>
        <v>-1</v>
      </c>
      <c r="AH803">
        <f>IF(data[[#This Row],[type]]="score",RANK(data[[#This Row],[score]],data[score])+COUNTIF($AG$3:AG803,AG803)-1,0)</f>
        <v>0</v>
      </c>
    </row>
    <row r="804" spans="27:34" x14ac:dyDescent="0.25">
      <c r="AA804" s="1"/>
      <c r="AB804" s="1"/>
      <c r="AG804">
        <f>IF(data[[#This Row],[type]]="score",SUMPRODUCT($J$1:$AF$1,data[[#This Row],[ci.hts_index]:[stat.tb]]),-1)</f>
        <v>-1</v>
      </c>
      <c r="AH804">
        <f>IF(data[[#This Row],[type]]="score",RANK(data[[#This Row],[score]],data[score])+COUNTIF($AG$3:AG804,AG804)-1,0)</f>
        <v>0</v>
      </c>
    </row>
    <row r="805" spans="27:34" x14ac:dyDescent="0.25">
      <c r="AA805" s="1"/>
      <c r="AB805" s="1"/>
      <c r="AG805">
        <f>IF(data[[#This Row],[type]]="score",SUMPRODUCT($J$1:$AF$1,data[[#This Row],[ci.hts_index]:[stat.tb]]),-1)</f>
        <v>-1</v>
      </c>
      <c r="AH805">
        <f>IF(data[[#This Row],[type]]="score",RANK(data[[#This Row],[score]],data[score])+COUNTIF($AG$3:AG805,AG805)-1,0)</f>
        <v>0</v>
      </c>
    </row>
    <row r="806" spans="27:34" x14ac:dyDescent="0.25">
      <c r="AA806" s="1"/>
      <c r="AB806" s="1"/>
      <c r="AG806">
        <f>IF(data[[#This Row],[type]]="score",SUMPRODUCT($J$1:$AF$1,data[[#This Row],[ci.hts_index]:[stat.tb]]),-1)</f>
        <v>-1</v>
      </c>
      <c r="AH806">
        <f>IF(data[[#This Row],[type]]="score",RANK(data[[#This Row],[score]],data[score])+COUNTIF($AG$3:AG806,AG806)-1,0)</f>
        <v>0</v>
      </c>
    </row>
    <row r="807" spans="27:34" x14ac:dyDescent="0.25">
      <c r="AA807" s="1"/>
      <c r="AB807" s="1"/>
      <c r="AG807">
        <f>IF(data[[#This Row],[type]]="score",SUMPRODUCT($J$1:$AF$1,data[[#This Row],[ci.hts_index]:[stat.tb]]),-1)</f>
        <v>-1</v>
      </c>
      <c r="AH807">
        <f>IF(data[[#This Row],[type]]="score",RANK(data[[#This Row],[score]],data[score])+COUNTIF($AG$3:AG807,AG807)-1,0)</f>
        <v>0</v>
      </c>
    </row>
    <row r="808" spans="27:34" x14ac:dyDescent="0.25">
      <c r="AA808" s="1"/>
      <c r="AB808" s="1"/>
      <c r="AG808">
        <f>IF(data[[#This Row],[type]]="score",SUMPRODUCT($J$1:$AF$1,data[[#This Row],[ci.hts_index]:[stat.tb]]),-1)</f>
        <v>-1</v>
      </c>
      <c r="AH808">
        <f>IF(data[[#This Row],[type]]="score",RANK(data[[#This Row],[score]],data[score])+COUNTIF($AG$3:AG808,AG808)-1,0)</f>
        <v>0</v>
      </c>
    </row>
    <row r="809" spans="27:34" x14ac:dyDescent="0.25">
      <c r="AA809" s="1"/>
      <c r="AB809" s="1"/>
      <c r="AG809">
        <f>IF(data[[#This Row],[type]]="score",SUMPRODUCT($J$1:$AF$1,data[[#This Row],[ci.hts_index]:[stat.tb]]),-1)</f>
        <v>-1</v>
      </c>
      <c r="AH809">
        <f>IF(data[[#This Row],[type]]="score",RANK(data[[#This Row],[score]],data[score])+COUNTIF($AG$3:AG809,AG809)-1,0)</f>
        <v>0</v>
      </c>
    </row>
    <row r="810" spans="27:34" x14ac:dyDescent="0.25">
      <c r="AA810" s="1"/>
      <c r="AB810" s="1"/>
      <c r="AG810">
        <f>IF(data[[#This Row],[type]]="score",SUMPRODUCT($J$1:$AF$1,data[[#This Row],[ci.hts_index]:[stat.tb]]),-1)</f>
        <v>-1</v>
      </c>
      <c r="AH810">
        <f>IF(data[[#This Row],[type]]="score",RANK(data[[#This Row],[score]],data[score])+COUNTIF($AG$3:AG810,AG810)-1,0)</f>
        <v>0</v>
      </c>
    </row>
    <row r="811" spans="27:34" x14ac:dyDescent="0.25">
      <c r="AA811" s="1"/>
      <c r="AB811" s="1"/>
      <c r="AG811">
        <f>IF(data[[#This Row],[type]]="score",SUMPRODUCT($J$1:$AF$1,data[[#This Row],[ci.hts_index]:[stat.tb]]),-1)</f>
        <v>-1</v>
      </c>
      <c r="AH811">
        <f>IF(data[[#This Row],[type]]="score",RANK(data[[#This Row],[score]],data[score])+COUNTIF($AG$3:AG811,AG811)-1,0)</f>
        <v>0</v>
      </c>
    </row>
    <row r="812" spans="27:34" x14ac:dyDescent="0.25">
      <c r="AA812" s="1"/>
      <c r="AB812" s="1"/>
      <c r="AG812">
        <f>IF(data[[#This Row],[type]]="score",SUMPRODUCT($J$1:$AF$1,data[[#This Row],[ci.hts_index]:[stat.tb]]),-1)</f>
        <v>-1</v>
      </c>
      <c r="AH812">
        <f>IF(data[[#This Row],[type]]="score",RANK(data[[#This Row],[score]],data[score])+COUNTIF($AG$3:AG812,AG812)-1,0)</f>
        <v>0</v>
      </c>
    </row>
    <row r="813" spans="27:34" x14ac:dyDescent="0.25">
      <c r="AA813" s="1"/>
      <c r="AB813" s="1"/>
      <c r="AG813">
        <f>IF(data[[#This Row],[type]]="score",SUMPRODUCT($J$1:$AF$1,data[[#This Row],[ci.hts_index]:[stat.tb]]),-1)</f>
        <v>-1</v>
      </c>
      <c r="AH813">
        <f>IF(data[[#This Row],[type]]="score",RANK(data[[#This Row],[score]],data[score])+COUNTIF($AG$3:AG813,AG813)-1,0)</f>
        <v>0</v>
      </c>
    </row>
    <row r="814" spans="27:34" x14ac:dyDescent="0.25">
      <c r="AA814" s="1"/>
      <c r="AB814" s="1"/>
      <c r="AG814">
        <f>IF(data[[#This Row],[type]]="score",SUMPRODUCT($J$1:$AF$1,data[[#This Row],[ci.hts_index]:[stat.tb]]),-1)</f>
        <v>-1</v>
      </c>
      <c r="AH814">
        <f>IF(data[[#This Row],[type]]="score",RANK(data[[#This Row],[score]],data[score])+COUNTIF($AG$3:AG814,AG814)-1,0)</f>
        <v>0</v>
      </c>
    </row>
    <row r="815" spans="27:34" x14ac:dyDescent="0.25">
      <c r="AA815" s="1"/>
      <c r="AB815" s="1"/>
      <c r="AG815">
        <f>IF(data[[#This Row],[type]]="score",SUMPRODUCT($J$1:$AF$1,data[[#This Row],[ci.hts_index]:[stat.tb]]),-1)</f>
        <v>-1</v>
      </c>
      <c r="AH815">
        <f>IF(data[[#This Row],[type]]="score",RANK(data[[#This Row],[score]],data[score])+COUNTIF($AG$3:AG815,AG815)-1,0)</f>
        <v>0</v>
      </c>
    </row>
    <row r="816" spans="27:34" x14ac:dyDescent="0.25">
      <c r="AA816" s="1"/>
      <c r="AB816" s="1"/>
      <c r="AG816">
        <f>IF(data[[#This Row],[type]]="score",SUMPRODUCT($J$1:$AF$1,data[[#This Row],[ci.hts_index]:[stat.tb]]),-1)</f>
        <v>-1</v>
      </c>
      <c r="AH816">
        <f>IF(data[[#This Row],[type]]="score",RANK(data[[#This Row],[score]],data[score])+COUNTIF($AG$3:AG816,AG816)-1,0)</f>
        <v>0</v>
      </c>
    </row>
    <row r="817" spans="27:34" x14ac:dyDescent="0.25">
      <c r="AA817" s="1"/>
      <c r="AB817" s="1"/>
      <c r="AG817">
        <f>IF(data[[#This Row],[type]]="score",SUMPRODUCT($J$1:$AF$1,data[[#This Row],[ci.hts_index]:[stat.tb]]),-1)</f>
        <v>-1</v>
      </c>
      <c r="AH817">
        <f>IF(data[[#This Row],[type]]="score",RANK(data[[#This Row],[score]],data[score])+COUNTIF($AG$3:AG817,AG817)-1,0)</f>
        <v>0</v>
      </c>
    </row>
    <row r="818" spans="27:34" x14ac:dyDescent="0.25">
      <c r="AA818" s="1"/>
      <c r="AB818" s="1"/>
      <c r="AG818">
        <f>IF(data[[#This Row],[type]]="score",SUMPRODUCT($J$1:$AF$1,data[[#This Row],[ci.hts_index]:[stat.tb]]),-1)</f>
        <v>-1</v>
      </c>
      <c r="AH818">
        <f>IF(data[[#This Row],[type]]="score",RANK(data[[#This Row],[score]],data[score])+COUNTIF($AG$3:AG818,AG818)-1,0)</f>
        <v>0</v>
      </c>
    </row>
    <row r="819" spans="27:34" x14ac:dyDescent="0.25">
      <c r="AA819" s="1"/>
      <c r="AB819" s="1"/>
      <c r="AG819">
        <f>IF(data[[#This Row],[type]]="score",SUMPRODUCT($J$1:$AF$1,data[[#This Row],[ci.hts_index]:[stat.tb]]),-1)</f>
        <v>-1</v>
      </c>
      <c r="AH819">
        <f>IF(data[[#This Row],[type]]="score",RANK(data[[#This Row],[score]],data[score])+COUNTIF($AG$3:AG819,AG819)-1,0)</f>
        <v>0</v>
      </c>
    </row>
    <row r="820" spans="27:34" x14ac:dyDescent="0.25">
      <c r="AA820" s="1"/>
      <c r="AB820" s="1"/>
      <c r="AG820">
        <f>IF(data[[#This Row],[type]]="score",SUMPRODUCT($J$1:$AF$1,data[[#This Row],[ci.hts_index]:[stat.tb]]),-1)</f>
        <v>-1</v>
      </c>
      <c r="AH820">
        <f>IF(data[[#This Row],[type]]="score",RANK(data[[#This Row],[score]],data[score])+COUNTIF($AG$3:AG820,AG820)-1,0)</f>
        <v>0</v>
      </c>
    </row>
    <row r="821" spans="27:34" x14ac:dyDescent="0.25">
      <c r="AA821" s="1"/>
      <c r="AB821" s="1"/>
      <c r="AG821">
        <f>IF(data[[#This Row],[type]]="score",SUMPRODUCT($J$1:$AF$1,data[[#This Row],[ci.hts_index]:[stat.tb]]),-1)</f>
        <v>-1</v>
      </c>
      <c r="AH821">
        <f>IF(data[[#This Row],[type]]="score",RANK(data[[#This Row],[score]],data[score])+COUNTIF($AG$3:AG821,AG821)-1,0)</f>
        <v>0</v>
      </c>
    </row>
    <row r="822" spans="27:34" x14ac:dyDescent="0.25">
      <c r="AA822" s="1"/>
      <c r="AB822" s="1"/>
      <c r="AG822">
        <f>IF(data[[#This Row],[type]]="score",SUMPRODUCT($J$1:$AF$1,data[[#This Row],[ci.hts_index]:[stat.tb]]),-1)</f>
        <v>-1</v>
      </c>
      <c r="AH822">
        <f>IF(data[[#This Row],[type]]="score",RANK(data[[#This Row],[score]],data[score])+COUNTIF($AG$3:AG822,AG822)-1,0)</f>
        <v>0</v>
      </c>
    </row>
    <row r="823" spans="27:34" x14ac:dyDescent="0.25">
      <c r="AA823" s="1"/>
      <c r="AB823" s="1"/>
      <c r="AG823">
        <f>IF(data[[#This Row],[type]]="score",SUMPRODUCT($J$1:$AF$1,data[[#This Row],[ci.hts_index]:[stat.tb]]),-1)</f>
        <v>-1</v>
      </c>
      <c r="AH823">
        <f>IF(data[[#This Row],[type]]="score",RANK(data[[#This Row],[score]],data[score])+COUNTIF($AG$3:AG823,AG823)-1,0)</f>
        <v>0</v>
      </c>
    </row>
    <row r="824" spans="27:34" x14ac:dyDescent="0.25">
      <c r="AA824" s="1"/>
      <c r="AB824" s="1"/>
      <c r="AG824">
        <f>IF(data[[#This Row],[type]]="score",SUMPRODUCT($J$1:$AF$1,data[[#This Row],[ci.hts_index]:[stat.tb]]),-1)</f>
        <v>-1</v>
      </c>
      <c r="AH824">
        <f>IF(data[[#This Row],[type]]="score",RANK(data[[#This Row],[score]],data[score])+COUNTIF($AG$3:AG824,AG824)-1,0)</f>
        <v>0</v>
      </c>
    </row>
    <row r="825" spans="27:34" x14ac:dyDescent="0.25">
      <c r="AA825" s="1"/>
      <c r="AB825" s="1"/>
      <c r="AG825">
        <f>IF(data[[#This Row],[type]]="score",SUMPRODUCT($J$1:$AF$1,data[[#This Row],[ci.hts_index]:[stat.tb]]),-1)</f>
        <v>-1</v>
      </c>
      <c r="AH825">
        <f>IF(data[[#This Row],[type]]="score",RANK(data[[#This Row],[score]],data[score])+COUNTIF($AG$3:AG825,AG825)-1,0)</f>
        <v>0</v>
      </c>
    </row>
    <row r="826" spans="27:34" x14ac:dyDescent="0.25">
      <c r="AA826" s="1"/>
      <c r="AB826" s="1"/>
      <c r="AG826">
        <f>IF(data[[#This Row],[type]]="score",SUMPRODUCT($J$1:$AF$1,data[[#This Row],[ci.hts_index]:[stat.tb]]),-1)</f>
        <v>-1</v>
      </c>
      <c r="AH826">
        <f>IF(data[[#This Row],[type]]="score",RANK(data[[#This Row],[score]],data[score])+COUNTIF($AG$3:AG826,AG826)-1,0)</f>
        <v>0</v>
      </c>
    </row>
    <row r="827" spans="27:34" x14ac:dyDescent="0.25">
      <c r="AA827" s="1"/>
      <c r="AB827" s="1"/>
      <c r="AG827">
        <f>IF(data[[#This Row],[type]]="score",SUMPRODUCT($J$1:$AF$1,data[[#This Row],[ci.hts_index]:[stat.tb]]),-1)</f>
        <v>-1</v>
      </c>
      <c r="AH827">
        <f>IF(data[[#This Row],[type]]="score",RANK(data[[#This Row],[score]],data[score])+COUNTIF($AG$3:AG827,AG827)-1,0)</f>
        <v>0</v>
      </c>
    </row>
    <row r="828" spans="27:34" x14ac:dyDescent="0.25">
      <c r="AA828" s="1"/>
      <c r="AB828" s="1"/>
      <c r="AG828">
        <f>IF(data[[#This Row],[type]]="score",SUMPRODUCT($J$1:$AF$1,data[[#This Row],[ci.hts_index]:[stat.tb]]),-1)</f>
        <v>-1</v>
      </c>
      <c r="AH828">
        <f>IF(data[[#This Row],[type]]="score",RANK(data[[#This Row],[score]],data[score])+COUNTIF($AG$3:AG828,AG828)-1,0)</f>
        <v>0</v>
      </c>
    </row>
    <row r="829" spans="27:34" x14ac:dyDescent="0.25">
      <c r="AA829" s="1"/>
      <c r="AB829" s="1"/>
      <c r="AG829">
        <f>IF(data[[#This Row],[type]]="score",SUMPRODUCT($J$1:$AF$1,data[[#This Row],[ci.hts_index]:[stat.tb]]),-1)</f>
        <v>-1</v>
      </c>
      <c r="AH829">
        <f>IF(data[[#This Row],[type]]="score",RANK(data[[#This Row],[score]],data[score])+COUNTIF($AG$3:AG829,AG829)-1,0)</f>
        <v>0</v>
      </c>
    </row>
    <row r="830" spans="27:34" x14ac:dyDescent="0.25">
      <c r="AA830" s="1"/>
      <c r="AB830" s="1"/>
      <c r="AG830">
        <f>IF(data[[#This Row],[type]]="score",SUMPRODUCT($J$1:$AF$1,data[[#This Row],[ci.hts_index]:[stat.tb]]),-1)</f>
        <v>-1</v>
      </c>
      <c r="AH830">
        <f>IF(data[[#This Row],[type]]="score",RANK(data[[#This Row],[score]],data[score])+COUNTIF($AG$3:AG830,AG830)-1,0)</f>
        <v>0</v>
      </c>
    </row>
    <row r="831" spans="27:34" x14ac:dyDescent="0.25">
      <c r="AA831" s="1"/>
      <c r="AB831" s="1"/>
      <c r="AG831">
        <f>IF(data[[#This Row],[type]]="score",SUMPRODUCT($J$1:$AF$1,data[[#This Row],[ci.hts_index]:[stat.tb]]),-1)</f>
        <v>-1</v>
      </c>
      <c r="AH831">
        <f>IF(data[[#This Row],[type]]="score",RANK(data[[#This Row],[score]],data[score])+COUNTIF($AG$3:AG831,AG831)-1,0)</f>
        <v>0</v>
      </c>
    </row>
    <row r="832" spans="27:34" x14ac:dyDescent="0.25">
      <c r="AA832" s="1"/>
      <c r="AB832" s="1"/>
      <c r="AG832">
        <f>IF(data[[#This Row],[type]]="score",SUMPRODUCT($J$1:$AF$1,data[[#This Row],[ci.hts_index]:[stat.tb]]),-1)</f>
        <v>-1</v>
      </c>
      <c r="AH832">
        <f>IF(data[[#This Row],[type]]="score",RANK(data[[#This Row],[score]],data[score])+COUNTIF($AG$3:AG832,AG832)-1,0)</f>
        <v>0</v>
      </c>
    </row>
    <row r="833" spans="27:34" x14ac:dyDescent="0.25">
      <c r="AA833" s="1"/>
      <c r="AB833" s="1"/>
      <c r="AG833">
        <f>IF(data[[#This Row],[type]]="score",SUMPRODUCT($J$1:$AF$1,data[[#This Row],[ci.hts_index]:[stat.tb]]),-1)</f>
        <v>-1</v>
      </c>
      <c r="AH833">
        <f>IF(data[[#This Row],[type]]="score",RANK(data[[#This Row],[score]],data[score])+COUNTIF($AG$3:AG833,AG833)-1,0)</f>
        <v>0</v>
      </c>
    </row>
    <row r="834" spans="27:34" x14ac:dyDescent="0.25">
      <c r="AA834" s="1"/>
      <c r="AB834" s="1"/>
      <c r="AG834">
        <f>IF(data[[#This Row],[type]]="score",SUMPRODUCT($J$1:$AF$1,data[[#This Row],[ci.hts_index]:[stat.tb]]),-1)</f>
        <v>-1</v>
      </c>
      <c r="AH834">
        <f>IF(data[[#This Row],[type]]="score",RANK(data[[#This Row],[score]],data[score])+COUNTIF($AG$3:AG834,AG834)-1,0)</f>
        <v>0</v>
      </c>
    </row>
    <row r="835" spans="27:34" x14ac:dyDescent="0.25">
      <c r="AA835" s="1"/>
      <c r="AB835" s="1"/>
      <c r="AG835">
        <f>IF(data[[#This Row],[type]]="score",SUMPRODUCT($J$1:$AF$1,data[[#This Row],[ci.hts_index]:[stat.tb]]),-1)</f>
        <v>-1</v>
      </c>
      <c r="AH835">
        <f>IF(data[[#This Row],[type]]="score",RANK(data[[#This Row],[score]],data[score])+COUNTIF($AG$3:AG835,AG835)-1,0)</f>
        <v>0</v>
      </c>
    </row>
    <row r="836" spans="27:34" x14ac:dyDescent="0.25">
      <c r="AA836" s="1"/>
      <c r="AB836" s="1"/>
      <c r="AG836">
        <f>IF(data[[#This Row],[type]]="score",SUMPRODUCT($J$1:$AF$1,data[[#This Row],[ci.hts_index]:[stat.tb]]),-1)</f>
        <v>-1</v>
      </c>
      <c r="AH836">
        <f>IF(data[[#This Row],[type]]="score",RANK(data[[#This Row],[score]],data[score])+COUNTIF($AG$3:AG836,AG836)-1,0)</f>
        <v>0</v>
      </c>
    </row>
    <row r="837" spans="27:34" x14ac:dyDescent="0.25">
      <c r="AA837" s="1"/>
      <c r="AB837" s="1"/>
      <c r="AG837">
        <f>IF(data[[#This Row],[type]]="score",SUMPRODUCT($J$1:$AF$1,data[[#This Row],[ci.hts_index]:[stat.tb]]),-1)</f>
        <v>-1</v>
      </c>
      <c r="AH837">
        <f>IF(data[[#This Row],[type]]="score",RANK(data[[#This Row],[score]],data[score])+COUNTIF($AG$3:AG837,AG837)-1,0)</f>
        <v>0</v>
      </c>
    </row>
    <row r="838" spans="27:34" x14ac:dyDescent="0.25">
      <c r="AA838" s="1"/>
      <c r="AB838" s="1"/>
      <c r="AG838">
        <f>IF(data[[#This Row],[type]]="score",SUMPRODUCT($J$1:$AF$1,data[[#This Row],[ci.hts_index]:[stat.tb]]),-1)</f>
        <v>-1</v>
      </c>
      <c r="AH838">
        <f>IF(data[[#This Row],[type]]="score",RANK(data[[#This Row],[score]],data[score])+COUNTIF($AG$3:AG838,AG838)-1,0)</f>
        <v>0</v>
      </c>
    </row>
    <row r="839" spans="27:34" x14ac:dyDescent="0.25">
      <c r="AA839" s="1"/>
      <c r="AB839" s="1"/>
      <c r="AG839">
        <f>IF(data[[#This Row],[type]]="score",SUMPRODUCT($J$1:$AF$1,data[[#This Row],[ci.hts_index]:[stat.tb]]),-1)</f>
        <v>-1</v>
      </c>
      <c r="AH839">
        <f>IF(data[[#This Row],[type]]="score",RANK(data[[#This Row],[score]],data[score])+COUNTIF($AG$3:AG839,AG839)-1,0)</f>
        <v>0</v>
      </c>
    </row>
    <row r="840" spans="27:34" x14ac:dyDescent="0.25">
      <c r="AA840" s="1"/>
      <c r="AB840" s="1"/>
      <c r="AG840">
        <f>IF(data[[#This Row],[type]]="score",SUMPRODUCT($J$1:$AF$1,data[[#This Row],[ci.hts_index]:[stat.tb]]),-1)</f>
        <v>-1</v>
      </c>
      <c r="AH840">
        <f>IF(data[[#This Row],[type]]="score",RANK(data[[#This Row],[score]],data[score])+COUNTIF($AG$3:AG840,AG840)-1,0)</f>
        <v>0</v>
      </c>
    </row>
    <row r="841" spans="27:34" x14ac:dyDescent="0.25">
      <c r="AA841" s="1"/>
      <c r="AB841" s="1"/>
      <c r="AG841">
        <f>IF(data[[#This Row],[type]]="score",SUMPRODUCT($J$1:$AF$1,data[[#This Row],[ci.hts_index]:[stat.tb]]),-1)</f>
        <v>-1</v>
      </c>
      <c r="AH841">
        <f>IF(data[[#This Row],[type]]="score",RANK(data[[#This Row],[score]],data[score])+COUNTIF($AG$3:AG841,AG841)-1,0)</f>
        <v>0</v>
      </c>
    </row>
    <row r="842" spans="27:34" x14ac:dyDescent="0.25">
      <c r="AA842" s="1"/>
      <c r="AB842" s="1"/>
      <c r="AG842">
        <f>IF(data[[#This Row],[type]]="score",SUMPRODUCT($J$1:$AF$1,data[[#This Row],[ci.hts_index]:[stat.tb]]),-1)</f>
        <v>-1</v>
      </c>
      <c r="AH842">
        <f>IF(data[[#This Row],[type]]="score",RANK(data[[#This Row],[score]],data[score])+COUNTIF($AG$3:AG842,AG842)-1,0)</f>
        <v>0</v>
      </c>
    </row>
    <row r="843" spans="27:34" x14ac:dyDescent="0.25">
      <c r="AA843" s="1"/>
      <c r="AB843" s="1"/>
      <c r="AG843">
        <f>IF(data[[#This Row],[type]]="score",SUMPRODUCT($J$1:$AF$1,data[[#This Row],[ci.hts_index]:[stat.tb]]),-1)</f>
        <v>-1</v>
      </c>
      <c r="AH843">
        <f>IF(data[[#This Row],[type]]="score",RANK(data[[#This Row],[score]],data[score])+COUNTIF($AG$3:AG843,AG843)-1,0)</f>
        <v>0</v>
      </c>
    </row>
    <row r="844" spans="27:34" x14ac:dyDescent="0.25">
      <c r="AA844" s="1"/>
      <c r="AB844" s="1"/>
      <c r="AG844">
        <f>IF(data[[#This Row],[type]]="score",SUMPRODUCT($J$1:$AF$1,data[[#This Row],[ci.hts_index]:[stat.tb]]),-1)</f>
        <v>-1</v>
      </c>
      <c r="AH844">
        <f>IF(data[[#This Row],[type]]="score",RANK(data[[#This Row],[score]],data[score])+COUNTIF($AG$3:AG844,AG844)-1,0)</f>
        <v>0</v>
      </c>
    </row>
    <row r="845" spans="27:34" x14ac:dyDescent="0.25">
      <c r="AA845" s="1"/>
      <c r="AB845" s="1"/>
      <c r="AG845">
        <f>IF(data[[#This Row],[type]]="score",SUMPRODUCT($J$1:$AF$1,data[[#This Row],[ci.hts_index]:[stat.tb]]),-1)</f>
        <v>-1</v>
      </c>
      <c r="AH845">
        <f>IF(data[[#This Row],[type]]="score",RANK(data[[#This Row],[score]],data[score])+COUNTIF($AG$3:AG845,AG845)-1,0)</f>
        <v>0</v>
      </c>
    </row>
    <row r="846" spans="27:34" x14ac:dyDescent="0.25">
      <c r="AA846" s="1"/>
      <c r="AB846" s="1"/>
      <c r="AG846">
        <f>IF(data[[#This Row],[type]]="score",SUMPRODUCT($J$1:$AF$1,data[[#This Row],[ci.hts_index]:[stat.tb]]),-1)</f>
        <v>-1</v>
      </c>
      <c r="AH846">
        <f>IF(data[[#This Row],[type]]="score",RANK(data[[#This Row],[score]],data[score])+COUNTIF($AG$3:AG846,AG846)-1,0)</f>
        <v>0</v>
      </c>
    </row>
    <row r="847" spans="27:34" x14ac:dyDescent="0.25">
      <c r="AA847" s="1"/>
      <c r="AB847" s="1"/>
      <c r="AG847">
        <f>IF(data[[#This Row],[type]]="score",SUMPRODUCT($J$1:$AF$1,data[[#This Row],[ci.hts_index]:[stat.tb]]),-1)</f>
        <v>-1</v>
      </c>
      <c r="AH847">
        <f>IF(data[[#This Row],[type]]="score",RANK(data[[#This Row],[score]],data[score])+COUNTIF($AG$3:AG847,AG847)-1,0)</f>
        <v>0</v>
      </c>
    </row>
    <row r="848" spans="27:34" x14ac:dyDescent="0.25">
      <c r="AA848" s="1"/>
      <c r="AB848" s="1"/>
      <c r="AG848">
        <f>IF(data[[#This Row],[type]]="score",SUMPRODUCT($J$1:$AF$1,data[[#This Row],[ci.hts_index]:[stat.tb]]),-1)</f>
        <v>-1</v>
      </c>
      <c r="AH848">
        <f>IF(data[[#This Row],[type]]="score",RANK(data[[#This Row],[score]],data[score])+COUNTIF($AG$3:AG848,AG848)-1,0)</f>
        <v>0</v>
      </c>
    </row>
    <row r="849" spans="27:34" x14ac:dyDescent="0.25">
      <c r="AA849" s="1"/>
      <c r="AB849" s="1"/>
      <c r="AG849">
        <f>IF(data[[#This Row],[type]]="score",SUMPRODUCT($J$1:$AF$1,data[[#This Row],[ci.hts_index]:[stat.tb]]),-1)</f>
        <v>-1</v>
      </c>
      <c r="AH849">
        <f>IF(data[[#This Row],[type]]="score",RANK(data[[#This Row],[score]],data[score])+COUNTIF($AG$3:AG849,AG849)-1,0)</f>
        <v>0</v>
      </c>
    </row>
    <row r="850" spans="27:34" x14ac:dyDescent="0.25">
      <c r="AA850" s="1"/>
      <c r="AB850" s="1"/>
      <c r="AG850">
        <f>IF(data[[#This Row],[type]]="score",SUMPRODUCT($J$1:$AF$1,data[[#This Row],[ci.hts_index]:[stat.tb]]),-1)</f>
        <v>-1</v>
      </c>
      <c r="AH850">
        <f>IF(data[[#This Row],[type]]="score",RANK(data[[#This Row],[score]],data[score])+COUNTIF($AG$3:AG850,AG850)-1,0)</f>
        <v>0</v>
      </c>
    </row>
    <row r="851" spans="27:34" x14ac:dyDescent="0.25">
      <c r="AA851" s="1"/>
      <c r="AB851" s="1"/>
      <c r="AG851">
        <f>IF(data[[#This Row],[type]]="score",SUMPRODUCT($J$1:$AF$1,data[[#This Row],[ci.hts_index]:[stat.tb]]),-1)</f>
        <v>-1</v>
      </c>
      <c r="AH851">
        <f>IF(data[[#This Row],[type]]="score",RANK(data[[#This Row],[score]],data[score])+COUNTIF($AG$3:AG851,AG851)-1,0)</f>
        <v>0</v>
      </c>
    </row>
    <row r="852" spans="27:34" x14ac:dyDescent="0.25">
      <c r="AA852" s="1"/>
      <c r="AB852" s="1"/>
      <c r="AG852">
        <f>IF(data[[#This Row],[type]]="score",SUMPRODUCT($J$1:$AF$1,data[[#This Row],[ci.hts_index]:[stat.tb]]),-1)</f>
        <v>-1</v>
      </c>
      <c r="AH852">
        <f>IF(data[[#This Row],[type]]="score",RANK(data[[#This Row],[score]],data[score])+COUNTIF($AG$3:AG852,AG852)-1,0)</f>
        <v>0</v>
      </c>
    </row>
    <row r="853" spans="27:34" x14ac:dyDescent="0.25">
      <c r="AA853" s="1"/>
      <c r="AB853" s="1"/>
      <c r="AG853">
        <f>IF(data[[#This Row],[type]]="score",SUMPRODUCT($J$1:$AF$1,data[[#This Row],[ci.hts_index]:[stat.tb]]),-1)</f>
        <v>-1</v>
      </c>
      <c r="AH853">
        <f>IF(data[[#This Row],[type]]="score",RANK(data[[#This Row],[score]],data[score])+COUNTIF($AG$3:AG853,AG853)-1,0)</f>
        <v>0</v>
      </c>
    </row>
    <row r="854" spans="27:34" x14ac:dyDescent="0.25">
      <c r="AA854" s="1"/>
      <c r="AB854" s="1"/>
      <c r="AG854">
        <f>IF(data[[#This Row],[type]]="score",SUMPRODUCT($J$1:$AF$1,data[[#This Row],[ci.hts_index]:[stat.tb]]),-1)</f>
        <v>-1</v>
      </c>
      <c r="AH854">
        <f>IF(data[[#This Row],[type]]="score",RANK(data[[#This Row],[score]],data[score])+COUNTIF($AG$3:AG854,AG854)-1,0)</f>
        <v>0</v>
      </c>
    </row>
    <row r="855" spans="27:34" x14ac:dyDescent="0.25">
      <c r="AA855" s="1"/>
      <c r="AB855" s="1"/>
      <c r="AG855">
        <f>IF(data[[#This Row],[type]]="score",SUMPRODUCT($J$1:$AF$1,data[[#This Row],[ci.hts_index]:[stat.tb]]),-1)</f>
        <v>-1</v>
      </c>
      <c r="AH855">
        <f>IF(data[[#This Row],[type]]="score",RANK(data[[#This Row],[score]],data[score])+COUNTIF($AG$3:AG855,AG855)-1,0)</f>
        <v>0</v>
      </c>
    </row>
    <row r="856" spans="27:34" x14ac:dyDescent="0.25">
      <c r="AA856" s="1"/>
      <c r="AB856" s="1"/>
      <c r="AG856">
        <f>IF(data[[#This Row],[type]]="score",SUMPRODUCT($J$1:$AF$1,data[[#This Row],[ci.hts_index]:[stat.tb]]),-1)</f>
        <v>-1</v>
      </c>
      <c r="AH856">
        <f>IF(data[[#This Row],[type]]="score",RANK(data[[#This Row],[score]],data[score])+COUNTIF($AG$3:AG856,AG856)-1,0)</f>
        <v>0</v>
      </c>
    </row>
    <row r="857" spans="27:34" x14ac:dyDescent="0.25">
      <c r="AA857" s="1"/>
      <c r="AB857" s="1"/>
      <c r="AG857">
        <f>IF(data[[#This Row],[type]]="score",SUMPRODUCT($J$1:$AF$1,data[[#This Row],[ci.hts_index]:[stat.tb]]),-1)</f>
        <v>-1</v>
      </c>
      <c r="AH857">
        <f>IF(data[[#This Row],[type]]="score",RANK(data[[#This Row],[score]],data[score])+COUNTIF($AG$3:AG857,AG857)-1,0)</f>
        <v>0</v>
      </c>
    </row>
    <row r="858" spans="27:34" x14ac:dyDescent="0.25">
      <c r="AA858" s="1"/>
      <c r="AB858" s="1"/>
      <c r="AG858">
        <f>IF(data[[#This Row],[type]]="score",SUMPRODUCT($J$1:$AF$1,data[[#This Row],[ci.hts_index]:[stat.tb]]),-1)</f>
        <v>-1</v>
      </c>
      <c r="AH858">
        <f>IF(data[[#This Row],[type]]="score",RANK(data[[#This Row],[score]],data[score])+COUNTIF($AG$3:AG858,AG858)-1,0)</f>
        <v>0</v>
      </c>
    </row>
    <row r="859" spans="27:34" x14ac:dyDescent="0.25">
      <c r="AA859" s="1"/>
      <c r="AB859" s="1"/>
      <c r="AG859">
        <f>IF(data[[#This Row],[type]]="score",SUMPRODUCT($J$1:$AF$1,data[[#This Row],[ci.hts_index]:[stat.tb]]),-1)</f>
        <v>-1</v>
      </c>
      <c r="AH859">
        <f>IF(data[[#This Row],[type]]="score",RANK(data[[#This Row],[score]],data[score])+COUNTIF($AG$3:AG859,AG859)-1,0)</f>
        <v>0</v>
      </c>
    </row>
    <row r="860" spans="27:34" x14ac:dyDescent="0.25">
      <c r="AA860" s="1"/>
      <c r="AB860" s="1"/>
      <c r="AG860">
        <f>IF(data[[#This Row],[type]]="score",SUMPRODUCT($J$1:$AF$1,data[[#This Row],[ci.hts_index]:[stat.tb]]),-1)</f>
        <v>-1</v>
      </c>
      <c r="AH860">
        <f>IF(data[[#This Row],[type]]="score",RANK(data[[#This Row],[score]],data[score])+COUNTIF($AG$3:AG860,AG860)-1,0)</f>
        <v>0</v>
      </c>
    </row>
    <row r="861" spans="27:34" x14ac:dyDescent="0.25">
      <c r="AA861" s="1"/>
      <c r="AB861" s="1"/>
      <c r="AG861">
        <f>IF(data[[#This Row],[type]]="score",SUMPRODUCT($J$1:$AF$1,data[[#This Row],[ci.hts_index]:[stat.tb]]),-1)</f>
        <v>-1</v>
      </c>
      <c r="AH861">
        <f>IF(data[[#This Row],[type]]="score",RANK(data[[#This Row],[score]],data[score])+COUNTIF($AG$3:AG861,AG861)-1,0)</f>
        <v>0</v>
      </c>
    </row>
    <row r="862" spans="27:34" x14ac:dyDescent="0.25">
      <c r="AA862" s="1"/>
      <c r="AB862" s="1"/>
      <c r="AG862">
        <f>IF(data[[#This Row],[type]]="score",SUMPRODUCT($J$1:$AF$1,data[[#This Row],[ci.hts_index]:[stat.tb]]),-1)</f>
        <v>-1</v>
      </c>
      <c r="AH862">
        <f>IF(data[[#This Row],[type]]="score",RANK(data[[#This Row],[score]],data[score])+COUNTIF($AG$3:AG862,AG862)-1,0)</f>
        <v>0</v>
      </c>
    </row>
    <row r="863" spans="27:34" x14ac:dyDescent="0.25">
      <c r="AA863" s="1"/>
      <c r="AB863" s="1"/>
      <c r="AG863">
        <f>IF(data[[#This Row],[type]]="score",SUMPRODUCT($J$1:$AF$1,data[[#This Row],[ci.hts_index]:[stat.tb]]),-1)</f>
        <v>-1</v>
      </c>
      <c r="AH863">
        <f>IF(data[[#This Row],[type]]="score",RANK(data[[#This Row],[score]],data[score])+COUNTIF($AG$3:AG863,AG863)-1,0)</f>
        <v>0</v>
      </c>
    </row>
    <row r="864" spans="27:34" x14ac:dyDescent="0.25">
      <c r="AA864" s="1"/>
      <c r="AB864" s="1"/>
      <c r="AG864">
        <f>IF(data[[#This Row],[type]]="score",SUMPRODUCT($J$1:$AF$1,data[[#This Row],[ci.hts_index]:[stat.tb]]),-1)</f>
        <v>-1</v>
      </c>
      <c r="AH864">
        <f>IF(data[[#This Row],[type]]="score",RANK(data[[#This Row],[score]],data[score])+COUNTIF($AG$3:AG864,AG864)-1,0)</f>
        <v>0</v>
      </c>
    </row>
    <row r="865" spans="27:34" x14ac:dyDescent="0.25">
      <c r="AA865" s="1"/>
      <c r="AB865" s="1"/>
      <c r="AG865">
        <f>IF(data[[#This Row],[type]]="score",SUMPRODUCT($J$1:$AF$1,data[[#This Row],[ci.hts_index]:[stat.tb]]),-1)</f>
        <v>-1</v>
      </c>
      <c r="AH865">
        <f>IF(data[[#This Row],[type]]="score",RANK(data[[#This Row],[score]],data[score])+COUNTIF($AG$3:AG865,AG865)-1,0)</f>
        <v>0</v>
      </c>
    </row>
    <row r="866" spans="27:34" x14ac:dyDescent="0.25">
      <c r="AA866" s="1"/>
      <c r="AB866" s="1"/>
      <c r="AG866">
        <f>IF(data[[#This Row],[type]]="score",SUMPRODUCT($J$1:$AF$1,data[[#This Row],[ci.hts_index]:[stat.tb]]),-1)</f>
        <v>-1</v>
      </c>
      <c r="AH866">
        <f>IF(data[[#This Row],[type]]="score",RANK(data[[#This Row],[score]],data[score])+COUNTIF($AG$3:AG866,AG866)-1,0)</f>
        <v>0</v>
      </c>
    </row>
    <row r="867" spans="27:34" x14ac:dyDescent="0.25">
      <c r="AA867" s="1"/>
      <c r="AB867" s="1"/>
      <c r="AG867">
        <f>IF(data[[#This Row],[type]]="score",SUMPRODUCT($J$1:$AF$1,data[[#This Row],[ci.hts_index]:[stat.tb]]),-1)</f>
        <v>-1</v>
      </c>
      <c r="AH867">
        <f>IF(data[[#This Row],[type]]="score",RANK(data[[#This Row],[score]],data[score])+COUNTIF($AG$3:AG867,AG867)-1,0)</f>
        <v>0</v>
      </c>
    </row>
    <row r="868" spans="27:34" x14ac:dyDescent="0.25">
      <c r="AA868" s="1"/>
      <c r="AB868" s="1"/>
      <c r="AG868">
        <f>IF(data[[#This Row],[type]]="score",SUMPRODUCT($J$1:$AF$1,data[[#This Row],[ci.hts_index]:[stat.tb]]),-1)</f>
        <v>-1</v>
      </c>
      <c r="AH868">
        <f>IF(data[[#This Row],[type]]="score",RANK(data[[#This Row],[score]],data[score])+COUNTIF($AG$3:AG868,AG868)-1,0)</f>
        <v>0</v>
      </c>
    </row>
    <row r="869" spans="27:34" x14ac:dyDescent="0.25">
      <c r="AA869" s="1"/>
      <c r="AB869" s="1"/>
      <c r="AG869">
        <f>IF(data[[#This Row],[type]]="score",SUMPRODUCT($J$1:$AF$1,data[[#This Row],[ci.hts_index]:[stat.tb]]),-1)</f>
        <v>-1</v>
      </c>
      <c r="AH869">
        <f>IF(data[[#This Row],[type]]="score",RANK(data[[#This Row],[score]],data[score])+COUNTIF($AG$3:AG869,AG869)-1,0)</f>
        <v>0</v>
      </c>
    </row>
    <row r="870" spans="27:34" x14ac:dyDescent="0.25">
      <c r="AA870" s="1"/>
      <c r="AB870" s="1"/>
      <c r="AG870">
        <f>IF(data[[#This Row],[type]]="score",SUMPRODUCT($J$1:$AF$1,data[[#This Row],[ci.hts_index]:[stat.tb]]),-1)</f>
        <v>-1</v>
      </c>
      <c r="AH870">
        <f>IF(data[[#This Row],[type]]="score",RANK(data[[#This Row],[score]],data[score])+COUNTIF($AG$3:AG870,AG870)-1,0)</f>
        <v>0</v>
      </c>
    </row>
    <row r="871" spans="27:34" x14ac:dyDescent="0.25">
      <c r="AA871" s="1"/>
      <c r="AB871" s="1"/>
      <c r="AG871">
        <f>IF(data[[#This Row],[type]]="score",SUMPRODUCT($J$1:$AF$1,data[[#This Row],[ci.hts_index]:[stat.tb]]),-1)</f>
        <v>-1</v>
      </c>
      <c r="AH871">
        <f>IF(data[[#This Row],[type]]="score",RANK(data[[#This Row],[score]],data[score])+COUNTIF($AG$3:AG871,AG871)-1,0)</f>
        <v>0</v>
      </c>
    </row>
    <row r="872" spans="27:34" x14ac:dyDescent="0.25">
      <c r="AA872" s="1"/>
      <c r="AB872" s="1"/>
      <c r="AG872">
        <f>IF(data[[#This Row],[type]]="score",SUMPRODUCT($J$1:$AF$1,data[[#This Row],[ci.hts_index]:[stat.tb]]),-1)</f>
        <v>-1</v>
      </c>
      <c r="AH872">
        <f>IF(data[[#This Row],[type]]="score",RANK(data[[#This Row],[score]],data[score])+COUNTIF($AG$3:AG872,AG872)-1,0)</f>
        <v>0</v>
      </c>
    </row>
    <row r="873" spans="27:34" x14ac:dyDescent="0.25">
      <c r="AA873" s="1"/>
      <c r="AB873" s="1"/>
      <c r="AG873">
        <f>IF(data[[#This Row],[type]]="score",SUMPRODUCT($J$1:$AF$1,data[[#This Row],[ci.hts_index]:[stat.tb]]),-1)</f>
        <v>-1</v>
      </c>
      <c r="AH873">
        <f>IF(data[[#This Row],[type]]="score",RANK(data[[#This Row],[score]],data[score])+COUNTIF($AG$3:AG873,AG873)-1,0)</f>
        <v>0</v>
      </c>
    </row>
    <row r="874" spans="27:34" x14ac:dyDescent="0.25">
      <c r="AA874" s="1"/>
      <c r="AB874" s="1"/>
      <c r="AG874">
        <f>IF(data[[#This Row],[type]]="score",SUMPRODUCT($J$1:$AF$1,data[[#This Row],[ci.hts_index]:[stat.tb]]),-1)</f>
        <v>-1</v>
      </c>
      <c r="AH874">
        <f>IF(data[[#This Row],[type]]="score",RANK(data[[#This Row],[score]],data[score])+COUNTIF($AG$3:AG874,AG874)-1,0)</f>
        <v>0</v>
      </c>
    </row>
    <row r="875" spans="27:34" x14ac:dyDescent="0.25">
      <c r="AA875" s="1"/>
      <c r="AB875" s="1"/>
      <c r="AG875">
        <f>IF(data[[#This Row],[type]]="score",SUMPRODUCT($J$1:$AF$1,data[[#This Row],[ci.hts_index]:[stat.tb]]),-1)</f>
        <v>-1</v>
      </c>
      <c r="AH875">
        <f>IF(data[[#This Row],[type]]="score",RANK(data[[#This Row],[score]],data[score])+COUNTIF($AG$3:AG875,AG875)-1,0)</f>
        <v>0</v>
      </c>
    </row>
    <row r="876" spans="27:34" x14ac:dyDescent="0.25">
      <c r="AA876" s="1"/>
      <c r="AB876" s="1"/>
      <c r="AG876">
        <f>IF(data[[#This Row],[type]]="score",SUMPRODUCT($J$1:$AF$1,data[[#This Row],[ci.hts_index]:[stat.tb]]),-1)</f>
        <v>-1</v>
      </c>
      <c r="AH876">
        <f>IF(data[[#This Row],[type]]="score",RANK(data[[#This Row],[score]],data[score])+COUNTIF($AG$3:AG876,AG876)-1,0)</f>
        <v>0</v>
      </c>
    </row>
    <row r="877" spans="27:34" x14ac:dyDescent="0.25">
      <c r="AA877" s="1"/>
      <c r="AB877" s="1"/>
      <c r="AG877">
        <f>IF(data[[#This Row],[type]]="score",SUMPRODUCT($J$1:$AF$1,data[[#This Row],[ci.hts_index]:[stat.tb]]),-1)</f>
        <v>-1</v>
      </c>
      <c r="AH877">
        <f>IF(data[[#This Row],[type]]="score",RANK(data[[#This Row],[score]],data[score])+COUNTIF($AG$3:AG877,AG877)-1,0)</f>
        <v>0</v>
      </c>
    </row>
    <row r="878" spans="27:34" x14ac:dyDescent="0.25">
      <c r="AA878" s="1"/>
      <c r="AB878" s="1"/>
      <c r="AG878">
        <f>IF(data[[#This Row],[type]]="score",SUMPRODUCT($J$1:$AF$1,data[[#This Row],[ci.hts_index]:[stat.tb]]),-1)</f>
        <v>-1</v>
      </c>
      <c r="AH878">
        <f>IF(data[[#This Row],[type]]="score",RANK(data[[#This Row],[score]],data[score])+COUNTIF($AG$3:AG878,AG878)-1,0)</f>
        <v>0</v>
      </c>
    </row>
    <row r="879" spans="27:34" x14ac:dyDescent="0.25">
      <c r="AA879" s="1"/>
      <c r="AB879" s="1"/>
      <c r="AG879">
        <f>IF(data[[#This Row],[type]]="score",SUMPRODUCT($J$1:$AF$1,data[[#This Row],[ci.hts_index]:[stat.tb]]),-1)</f>
        <v>-1</v>
      </c>
      <c r="AH879">
        <f>IF(data[[#This Row],[type]]="score",RANK(data[[#This Row],[score]],data[score])+COUNTIF($AG$3:AG879,AG879)-1,0)</f>
        <v>0</v>
      </c>
    </row>
    <row r="880" spans="27:34" x14ac:dyDescent="0.25">
      <c r="AA880" s="1"/>
      <c r="AB880" s="1"/>
      <c r="AG880">
        <f>IF(data[[#This Row],[type]]="score",SUMPRODUCT($J$1:$AF$1,data[[#This Row],[ci.hts_index]:[stat.tb]]),-1)</f>
        <v>-1</v>
      </c>
      <c r="AH880">
        <f>IF(data[[#This Row],[type]]="score",RANK(data[[#This Row],[score]],data[score])+COUNTIF($AG$3:AG880,AG880)-1,0)</f>
        <v>0</v>
      </c>
    </row>
    <row r="881" spans="27:34" x14ac:dyDescent="0.25">
      <c r="AA881" s="1"/>
      <c r="AB881" s="1"/>
      <c r="AG881">
        <f>IF(data[[#This Row],[type]]="score",SUMPRODUCT($J$1:$AF$1,data[[#This Row],[ci.hts_index]:[stat.tb]]),-1)</f>
        <v>-1</v>
      </c>
      <c r="AH881">
        <f>IF(data[[#This Row],[type]]="score",RANK(data[[#This Row],[score]],data[score])+COUNTIF($AG$3:AG881,AG881)-1,0)</f>
        <v>0</v>
      </c>
    </row>
    <row r="882" spans="27:34" x14ac:dyDescent="0.25">
      <c r="AA882" s="1"/>
      <c r="AB882" s="1"/>
      <c r="AG882">
        <f>IF(data[[#This Row],[type]]="score",SUMPRODUCT($J$1:$AF$1,data[[#This Row],[ci.hts_index]:[stat.tb]]),-1)</f>
        <v>-1</v>
      </c>
      <c r="AH882">
        <f>IF(data[[#This Row],[type]]="score",RANK(data[[#This Row],[score]],data[score])+COUNTIF($AG$3:AG882,AG882)-1,0)</f>
        <v>0</v>
      </c>
    </row>
    <row r="883" spans="27:34" x14ac:dyDescent="0.25">
      <c r="AA883" s="1"/>
      <c r="AB883" s="1"/>
      <c r="AG883">
        <f>IF(data[[#This Row],[type]]="score",SUMPRODUCT($J$1:$AF$1,data[[#This Row],[ci.hts_index]:[stat.tb]]),-1)</f>
        <v>-1</v>
      </c>
      <c r="AH883">
        <f>IF(data[[#This Row],[type]]="score",RANK(data[[#This Row],[score]],data[score])+COUNTIF($AG$3:AG883,AG883)-1,0)</f>
        <v>0</v>
      </c>
    </row>
    <row r="884" spans="27:34" x14ac:dyDescent="0.25">
      <c r="AA884" s="1"/>
      <c r="AB884" s="1"/>
      <c r="AG884">
        <f>IF(data[[#This Row],[type]]="score",SUMPRODUCT($J$1:$AF$1,data[[#This Row],[ci.hts_index]:[stat.tb]]),-1)</f>
        <v>-1</v>
      </c>
      <c r="AH884">
        <f>IF(data[[#This Row],[type]]="score",RANK(data[[#This Row],[score]],data[score])+COUNTIF($AG$3:AG884,AG884)-1,0)</f>
        <v>0</v>
      </c>
    </row>
    <row r="885" spans="27:34" x14ac:dyDescent="0.25">
      <c r="AA885" s="1"/>
      <c r="AB885" s="1"/>
      <c r="AG885">
        <f>IF(data[[#This Row],[type]]="score",SUMPRODUCT($J$1:$AF$1,data[[#This Row],[ci.hts_index]:[stat.tb]]),-1)</f>
        <v>-1</v>
      </c>
      <c r="AH885">
        <f>IF(data[[#This Row],[type]]="score",RANK(data[[#This Row],[score]],data[score])+COUNTIF($AG$3:AG885,AG885)-1,0)</f>
        <v>0</v>
      </c>
    </row>
    <row r="886" spans="27:34" x14ac:dyDescent="0.25">
      <c r="AA886" s="1"/>
      <c r="AB886" s="1"/>
      <c r="AG886">
        <f>IF(data[[#This Row],[type]]="score",SUMPRODUCT($J$1:$AF$1,data[[#This Row],[ci.hts_index]:[stat.tb]]),-1)</f>
        <v>-1</v>
      </c>
      <c r="AH886">
        <f>IF(data[[#This Row],[type]]="score",RANK(data[[#This Row],[score]],data[score])+COUNTIF($AG$3:AG886,AG886)-1,0)</f>
        <v>0</v>
      </c>
    </row>
    <row r="887" spans="27:34" x14ac:dyDescent="0.25">
      <c r="AA887" s="1"/>
      <c r="AB887" s="1"/>
      <c r="AG887">
        <f>IF(data[[#This Row],[type]]="score",SUMPRODUCT($J$1:$AF$1,data[[#This Row],[ci.hts_index]:[stat.tb]]),-1)</f>
        <v>-1</v>
      </c>
      <c r="AH887">
        <f>IF(data[[#This Row],[type]]="score",RANK(data[[#This Row],[score]],data[score])+COUNTIF($AG$3:AG887,AG887)-1,0)</f>
        <v>0</v>
      </c>
    </row>
    <row r="888" spans="27:34" x14ac:dyDescent="0.25">
      <c r="AA888" s="1"/>
      <c r="AB888" s="1"/>
      <c r="AG888">
        <f>IF(data[[#This Row],[type]]="score",SUMPRODUCT($J$1:$AF$1,data[[#This Row],[ci.hts_index]:[stat.tb]]),-1)</f>
        <v>-1</v>
      </c>
      <c r="AH888">
        <f>IF(data[[#This Row],[type]]="score",RANK(data[[#This Row],[score]],data[score])+COUNTIF($AG$3:AG888,AG888)-1,0)</f>
        <v>0</v>
      </c>
    </row>
    <row r="889" spans="27:34" x14ac:dyDescent="0.25">
      <c r="AA889" s="1"/>
      <c r="AB889" s="1"/>
      <c r="AG889">
        <f>IF(data[[#This Row],[type]]="score",SUMPRODUCT($J$1:$AF$1,data[[#This Row],[ci.hts_index]:[stat.tb]]),-1)</f>
        <v>-1</v>
      </c>
      <c r="AH889">
        <f>IF(data[[#This Row],[type]]="score",RANK(data[[#This Row],[score]],data[score])+COUNTIF($AG$3:AG889,AG889)-1,0)</f>
        <v>0</v>
      </c>
    </row>
    <row r="890" spans="27:34" x14ac:dyDescent="0.25">
      <c r="AA890" s="1"/>
      <c r="AB890" s="1"/>
      <c r="AG890">
        <f>IF(data[[#This Row],[type]]="score",SUMPRODUCT($J$1:$AF$1,data[[#This Row],[ci.hts_index]:[stat.tb]]),-1)</f>
        <v>-1</v>
      </c>
      <c r="AH890">
        <f>IF(data[[#This Row],[type]]="score",RANK(data[[#This Row],[score]],data[score])+COUNTIF($AG$3:AG890,AG890)-1,0)</f>
        <v>0</v>
      </c>
    </row>
    <row r="891" spans="27:34" x14ac:dyDescent="0.25">
      <c r="AA891" s="1"/>
      <c r="AB891" s="1"/>
      <c r="AG891">
        <f>IF(data[[#This Row],[type]]="score",SUMPRODUCT($J$1:$AF$1,data[[#This Row],[ci.hts_index]:[stat.tb]]),-1)</f>
        <v>-1</v>
      </c>
      <c r="AH891">
        <f>IF(data[[#This Row],[type]]="score",RANK(data[[#This Row],[score]],data[score])+COUNTIF($AG$3:AG891,AG891)-1,0)</f>
        <v>0</v>
      </c>
    </row>
    <row r="892" spans="27:34" x14ac:dyDescent="0.25">
      <c r="AA892" s="1"/>
      <c r="AB892" s="1"/>
      <c r="AG892">
        <f>IF(data[[#This Row],[type]]="score",SUMPRODUCT($J$1:$AF$1,data[[#This Row],[ci.hts_index]:[stat.tb]]),-1)</f>
        <v>-1</v>
      </c>
      <c r="AH892">
        <f>IF(data[[#This Row],[type]]="score",RANK(data[[#This Row],[score]],data[score])+COUNTIF($AG$3:AG892,AG892)-1,0)</f>
        <v>0</v>
      </c>
    </row>
    <row r="893" spans="27:34" x14ac:dyDescent="0.25">
      <c r="AA893" s="1"/>
      <c r="AB893" s="1"/>
      <c r="AG893">
        <f>IF(data[[#This Row],[type]]="score",SUMPRODUCT($J$1:$AF$1,data[[#This Row],[ci.hts_index]:[stat.tb]]),-1)</f>
        <v>-1</v>
      </c>
      <c r="AH893">
        <f>IF(data[[#This Row],[type]]="score",RANK(data[[#This Row],[score]],data[score])+COUNTIF($AG$3:AG893,AG893)-1,0)</f>
        <v>0</v>
      </c>
    </row>
    <row r="894" spans="27:34" x14ac:dyDescent="0.25">
      <c r="AA894" s="1"/>
      <c r="AB894" s="1"/>
      <c r="AG894">
        <f>IF(data[[#This Row],[type]]="score",SUMPRODUCT($J$1:$AF$1,data[[#This Row],[ci.hts_index]:[stat.tb]]),-1)</f>
        <v>-1</v>
      </c>
      <c r="AH894">
        <f>IF(data[[#This Row],[type]]="score",RANK(data[[#This Row],[score]],data[score])+COUNTIF($AG$3:AG894,AG894)-1,0)</f>
        <v>0</v>
      </c>
    </row>
    <row r="895" spans="27:34" x14ac:dyDescent="0.25">
      <c r="AA895" s="1"/>
      <c r="AB895" s="1"/>
      <c r="AG895">
        <f>IF(data[[#This Row],[type]]="score",SUMPRODUCT($J$1:$AF$1,data[[#This Row],[ci.hts_index]:[stat.tb]]),-1)</f>
        <v>-1</v>
      </c>
      <c r="AH895">
        <f>IF(data[[#This Row],[type]]="score",RANK(data[[#This Row],[score]],data[score])+COUNTIF($AG$3:AG895,AG895)-1,0)</f>
        <v>0</v>
      </c>
    </row>
    <row r="896" spans="27:34" x14ac:dyDescent="0.25">
      <c r="AA896" s="1"/>
      <c r="AB896" s="1"/>
      <c r="AG896">
        <f>IF(data[[#This Row],[type]]="score",SUMPRODUCT($J$1:$AF$1,data[[#This Row],[ci.hts_index]:[stat.tb]]),-1)</f>
        <v>-1</v>
      </c>
      <c r="AH896">
        <f>IF(data[[#This Row],[type]]="score",RANK(data[[#This Row],[score]],data[score])+COUNTIF($AG$3:AG896,AG896)-1,0)</f>
        <v>0</v>
      </c>
    </row>
    <row r="897" spans="27:34" x14ac:dyDescent="0.25">
      <c r="AA897" s="1"/>
      <c r="AB897" s="1"/>
      <c r="AG897">
        <f>IF(data[[#This Row],[type]]="score",SUMPRODUCT($J$1:$AF$1,data[[#This Row],[ci.hts_index]:[stat.tb]]),-1)</f>
        <v>-1</v>
      </c>
      <c r="AH897">
        <f>IF(data[[#This Row],[type]]="score",RANK(data[[#This Row],[score]],data[score])+COUNTIF($AG$3:AG897,AG897)-1,0)</f>
        <v>0</v>
      </c>
    </row>
    <row r="898" spans="27:34" x14ac:dyDescent="0.25">
      <c r="AA898" s="1"/>
      <c r="AB898" s="1"/>
      <c r="AG898">
        <f>IF(data[[#This Row],[type]]="score",SUMPRODUCT($J$1:$AF$1,data[[#This Row],[ci.hts_index]:[stat.tb]]),-1)</f>
        <v>-1</v>
      </c>
      <c r="AH898">
        <f>IF(data[[#This Row],[type]]="score",RANK(data[[#This Row],[score]],data[score])+COUNTIF($AG$3:AG898,AG898)-1,0)</f>
        <v>0</v>
      </c>
    </row>
    <row r="899" spans="27:34" x14ac:dyDescent="0.25">
      <c r="AA899" s="1"/>
      <c r="AB899" s="1"/>
      <c r="AG899">
        <f>IF(data[[#This Row],[type]]="score",SUMPRODUCT($J$1:$AF$1,data[[#This Row],[ci.hts_index]:[stat.tb]]),-1)</f>
        <v>-1</v>
      </c>
      <c r="AH899">
        <f>IF(data[[#This Row],[type]]="score",RANK(data[[#This Row],[score]],data[score])+COUNTIF($AG$3:AG899,AG899)-1,0)</f>
        <v>0</v>
      </c>
    </row>
    <row r="900" spans="27:34" x14ac:dyDescent="0.25">
      <c r="AA900" s="1"/>
      <c r="AB900" s="1"/>
      <c r="AG900">
        <f>IF(data[[#This Row],[type]]="score",SUMPRODUCT($J$1:$AF$1,data[[#This Row],[ci.hts_index]:[stat.tb]]),-1)</f>
        <v>-1</v>
      </c>
      <c r="AH900">
        <f>IF(data[[#This Row],[type]]="score",RANK(data[[#This Row],[score]],data[score])+COUNTIF($AG$3:AG900,AG900)-1,0)</f>
        <v>0</v>
      </c>
    </row>
    <row r="901" spans="27:34" x14ac:dyDescent="0.25">
      <c r="AA901" s="1"/>
      <c r="AB901" s="1"/>
      <c r="AG901">
        <f>IF(data[[#This Row],[type]]="score",SUMPRODUCT($J$1:$AF$1,data[[#This Row],[ci.hts_index]:[stat.tb]]),-1)</f>
        <v>-1</v>
      </c>
      <c r="AH901">
        <f>IF(data[[#This Row],[type]]="score",RANK(data[[#This Row],[score]],data[score])+COUNTIF($AG$3:AG901,AG901)-1,0)</f>
        <v>0</v>
      </c>
    </row>
    <row r="902" spans="27:34" x14ac:dyDescent="0.25">
      <c r="AA902" s="1"/>
      <c r="AB902" s="1"/>
      <c r="AG902">
        <f>IF(data[[#This Row],[type]]="score",SUMPRODUCT($J$1:$AF$1,data[[#This Row],[ci.hts_index]:[stat.tb]]),-1)</f>
        <v>-1</v>
      </c>
      <c r="AH902">
        <f>IF(data[[#This Row],[type]]="score",RANK(data[[#This Row],[score]],data[score])+COUNTIF($AG$3:AG902,AG902)-1,0)</f>
        <v>0</v>
      </c>
    </row>
    <row r="903" spans="27:34" x14ac:dyDescent="0.25">
      <c r="AA903" s="1"/>
      <c r="AB903" s="1"/>
      <c r="AG903">
        <f>IF(data[[#This Row],[type]]="score",SUMPRODUCT($J$1:$AF$1,data[[#This Row],[ci.hts_index]:[stat.tb]]),-1)</f>
        <v>-1</v>
      </c>
      <c r="AH903">
        <f>IF(data[[#This Row],[type]]="score",RANK(data[[#This Row],[score]],data[score])+COUNTIF($AG$3:AG903,AG903)-1,0)</f>
        <v>0</v>
      </c>
    </row>
    <row r="904" spans="27:34" x14ac:dyDescent="0.25">
      <c r="AA904" s="1"/>
      <c r="AB904" s="1"/>
      <c r="AG904">
        <f>IF(data[[#This Row],[type]]="score",SUMPRODUCT($J$1:$AF$1,data[[#This Row],[ci.hts_index]:[stat.tb]]),-1)</f>
        <v>-1</v>
      </c>
      <c r="AH904">
        <f>IF(data[[#This Row],[type]]="score",RANK(data[[#This Row],[score]],data[score])+COUNTIF($AG$3:AG904,AG904)-1,0)</f>
        <v>0</v>
      </c>
    </row>
    <row r="905" spans="27:34" x14ac:dyDescent="0.25">
      <c r="AA905" s="1"/>
      <c r="AB905" s="1"/>
      <c r="AG905">
        <f>IF(data[[#This Row],[type]]="score",SUMPRODUCT($J$1:$AF$1,data[[#This Row],[ci.hts_index]:[stat.tb]]),-1)</f>
        <v>-1</v>
      </c>
      <c r="AH905">
        <f>IF(data[[#This Row],[type]]="score",RANK(data[[#This Row],[score]],data[score])+COUNTIF($AG$3:AG905,AG905)-1,0)</f>
        <v>0</v>
      </c>
    </row>
    <row r="906" spans="27:34" x14ac:dyDescent="0.25">
      <c r="AA906" s="1"/>
      <c r="AB906" s="1"/>
      <c r="AG906">
        <f>IF(data[[#This Row],[type]]="score",SUMPRODUCT($J$1:$AF$1,data[[#This Row],[ci.hts_index]:[stat.tb]]),-1)</f>
        <v>-1</v>
      </c>
      <c r="AH906">
        <f>IF(data[[#This Row],[type]]="score",RANK(data[[#This Row],[score]],data[score])+COUNTIF($AG$3:AG906,AG906)-1,0)</f>
        <v>0</v>
      </c>
    </row>
    <row r="907" spans="27:34" x14ac:dyDescent="0.25">
      <c r="AA907" s="1"/>
      <c r="AB907" s="1"/>
      <c r="AG907">
        <f>IF(data[[#This Row],[type]]="score",SUMPRODUCT($J$1:$AF$1,data[[#This Row],[ci.hts_index]:[stat.tb]]),-1)</f>
        <v>-1</v>
      </c>
      <c r="AH907">
        <f>IF(data[[#This Row],[type]]="score",RANK(data[[#This Row],[score]],data[score])+COUNTIF($AG$3:AG907,AG907)-1,0)</f>
        <v>0</v>
      </c>
    </row>
    <row r="908" spans="27:34" x14ac:dyDescent="0.25">
      <c r="AA908" s="1"/>
      <c r="AB908" s="1"/>
      <c r="AG908">
        <f>IF(data[[#This Row],[type]]="score",SUMPRODUCT($J$1:$AF$1,data[[#This Row],[ci.hts_index]:[stat.tb]]),-1)</f>
        <v>-1</v>
      </c>
      <c r="AH908">
        <f>IF(data[[#This Row],[type]]="score",RANK(data[[#This Row],[score]],data[score])+COUNTIF($AG$3:AG908,AG908)-1,0)</f>
        <v>0</v>
      </c>
    </row>
    <row r="909" spans="27:34" x14ac:dyDescent="0.25">
      <c r="AA909" s="1"/>
      <c r="AB909" s="1"/>
      <c r="AG909">
        <f>IF(data[[#This Row],[type]]="score",SUMPRODUCT($J$1:$AF$1,data[[#This Row],[ci.hts_index]:[stat.tb]]),-1)</f>
        <v>-1</v>
      </c>
      <c r="AH909">
        <f>IF(data[[#This Row],[type]]="score",RANK(data[[#This Row],[score]],data[score])+COUNTIF($AG$3:AG909,AG909)-1,0)</f>
        <v>0</v>
      </c>
    </row>
    <row r="910" spans="27:34" x14ac:dyDescent="0.25">
      <c r="AA910" s="1"/>
      <c r="AB910" s="1"/>
      <c r="AG910">
        <f>IF(data[[#This Row],[type]]="score",SUMPRODUCT($J$1:$AF$1,data[[#This Row],[ci.hts_index]:[stat.tb]]),-1)</f>
        <v>-1</v>
      </c>
      <c r="AH910">
        <f>IF(data[[#This Row],[type]]="score",RANK(data[[#This Row],[score]],data[score])+COUNTIF($AG$3:AG910,AG910)-1,0)</f>
        <v>0</v>
      </c>
    </row>
    <row r="911" spans="27:34" x14ac:dyDescent="0.25">
      <c r="AA911" s="1"/>
      <c r="AB911" s="1"/>
      <c r="AG911">
        <f>IF(data[[#This Row],[type]]="score",SUMPRODUCT($J$1:$AF$1,data[[#This Row],[ci.hts_index]:[stat.tb]]),-1)</f>
        <v>-1</v>
      </c>
      <c r="AH911">
        <f>IF(data[[#This Row],[type]]="score",RANK(data[[#This Row],[score]],data[score])+COUNTIF($AG$3:AG911,AG911)-1,0)</f>
        <v>0</v>
      </c>
    </row>
    <row r="912" spans="27:34" x14ac:dyDescent="0.25">
      <c r="AA912" s="1"/>
      <c r="AB912" s="1"/>
      <c r="AG912">
        <f>IF(data[[#This Row],[type]]="score",SUMPRODUCT($J$1:$AF$1,data[[#This Row],[ci.hts_index]:[stat.tb]]),-1)</f>
        <v>-1</v>
      </c>
      <c r="AH912">
        <f>IF(data[[#This Row],[type]]="score",RANK(data[[#This Row],[score]],data[score])+COUNTIF($AG$3:AG912,AG912)-1,0)</f>
        <v>0</v>
      </c>
    </row>
    <row r="913" spans="27:34" x14ac:dyDescent="0.25">
      <c r="AA913" s="1"/>
      <c r="AB913" s="1"/>
      <c r="AG913">
        <f>IF(data[[#This Row],[type]]="score",SUMPRODUCT($J$1:$AF$1,data[[#This Row],[ci.hts_index]:[stat.tb]]),-1)</f>
        <v>-1</v>
      </c>
      <c r="AH913">
        <f>IF(data[[#This Row],[type]]="score",RANK(data[[#This Row],[score]],data[score])+COUNTIF($AG$3:AG913,AG913)-1,0)</f>
        <v>0</v>
      </c>
    </row>
    <row r="914" spans="27:34" x14ac:dyDescent="0.25">
      <c r="AA914" s="1"/>
      <c r="AB914" s="1"/>
      <c r="AG914">
        <f>IF(data[[#This Row],[type]]="score",SUMPRODUCT($J$1:$AF$1,data[[#This Row],[ci.hts_index]:[stat.tb]]),-1)</f>
        <v>-1</v>
      </c>
      <c r="AH914">
        <f>IF(data[[#This Row],[type]]="score",RANK(data[[#This Row],[score]],data[score])+COUNTIF($AG$3:AG914,AG914)-1,0)</f>
        <v>0</v>
      </c>
    </row>
    <row r="915" spans="27:34" x14ac:dyDescent="0.25">
      <c r="AA915" s="1"/>
      <c r="AB915" s="1"/>
      <c r="AG915">
        <f>IF(data[[#This Row],[type]]="score",SUMPRODUCT($J$1:$AF$1,data[[#This Row],[ci.hts_index]:[stat.tb]]),-1)</f>
        <v>-1</v>
      </c>
      <c r="AH915">
        <f>IF(data[[#This Row],[type]]="score",RANK(data[[#This Row],[score]],data[score])+COUNTIF($AG$3:AG915,AG915)-1,0)</f>
        <v>0</v>
      </c>
    </row>
    <row r="916" spans="27:34" x14ac:dyDescent="0.25">
      <c r="AA916" s="1"/>
      <c r="AB916" s="1"/>
      <c r="AG916">
        <f>IF(data[[#This Row],[type]]="score",SUMPRODUCT($J$1:$AF$1,data[[#This Row],[ci.hts_index]:[stat.tb]]),-1)</f>
        <v>-1</v>
      </c>
      <c r="AH916">
        <f>IF(data[[#This Row],[type]]="score",RANK(data[[#This Row],[score]],data[score])+COUNTIF($AG$3:AG916,AG916)-1,0)</f>
        <v>0</v>
      </c>
    </row>
    <row r="917" spans="27:34" x14ac:dyDescent="0.25">
      <c r="AA917" s="1"/>
      <c r="AB917" s="1"/>
      <c r="AG917">
        <f>IF(data[[#This Row],[type]]="score",SUMPRODUCT($J$1:$AF$1,data[[#This Row],[ci.hts_index]:[stat.tb]]),-1)</f>
        <v>-1</v>
      </c>
      <c r="AH917">
        <f>IF(data[[#This Row],[type]]="score",RANK(data[[#This Row],[score]],data[score])+COUNTIF($AG$3:AG917,AG917)-1,0)</f>
        <v>0</v>
      </c>
    </row>
    <row r="918" spans="27:34" x14ac:dyDescent="0.25">
      <c r="AA918" s="1"/>
      <c r="AB918" s="1"/>
      <c r="AG918">
        <f>IF(data[[#This Row],[type]]="score",SUMPRODUCT($J$1:$AF$1,data[[#This Row],[ci.hts_index]:[stat.tb]]),-1)</f>
        <v>-1</v>
      </c>
      <c r="AH918">
        <f>IF(data[[#This Row],[type]]="score",RANK(data[[#This Row],[score]],data[score])+COUNTIF($AG$3:AG918,AG918)-1,0)</f>
        <v>0</v>
      </c>
    </row>
    <row r="919" spans="27:34" x14ac:dyDescent="0.25">
      <c r="AA919" s="1"/>
      <c r="AB919" s="1"/>
      <c r="AG919">
        <f>IF(data[[#This Row],[type]]="score",SUMPRODUCT($J$1:$AF$1,data[[#This Row],[ci.hts_index]:[stat.tb]]),-1)</f>
        <v>-1</v>
      </c>
      <c r="AH919">
        <f>IF(data[[#This Row],[type]]="score",RANK(data[[#This Row],[score]],data[score])+COUNTIF($AG$3:AG919,AG919)-1,0)</f>
        <v>0</v>
      </c>
    </row>
    <row r="920" spans="27:34" x14ac:dyDescent="0.25">
      <c r="AA920" s="1"/>
      <c r="AB920" s="1"/>
      <c r="AG920">
        <f>IF(data[[#This Row],[type]]="score",SUMPRODUCT($J$1:$AF$1,data[[#This Row],[ci.hts_index]:[stat.tb]]),-1)</f>
        <v>-1</v>
      </c>
      <c r="AH920">
        <f>IF(data[[#This Row],[type]]="score",RANK(data[[#This Row],[score]],data[score])+COUNTIF($AG$3:AG920,AG920)-1,0)</f>
        <v>0</v>
      </c>
    </row>
    <row r="921" spans="27:34" x14ac:dyDescent="0.25">
      <c r="AA921" s="1"/>
      <c r="AB921" s="1"/>
      <c r="AG921">
        <f>IF(data[[#This Row],[type]]="score",SUMPRODUCT($J$1:$AF$1,data[[#This Row],[ci.hts_index]:[stat.tb]]),-1)</f>
        <v>-1</v>
      </c>
      <c r="AH921">
        <f>IF(data[[#This Row],[type]]="score",RANK(data[[#This Row],[score]],data[score])+COUNTIF($AG$3:AG921,AG921)-1,0)</f>
        <v>0</v>
      </c>
    </row>
    <row r="922" spans="27:34" x14ac:dyDescent="0.25">
      <c r="AA922" s="1"/>
      <c r="AB922" s="1"/>
      <c r="AG922">
        <f>IF(data[[#This Row],[type]]="score",SUMPRODUCT($J$1:$AF$1,data[[#This Row],[ci.hts_index]:[stat.tb]]),-1)</f>
        <v>-1</v>
      </c>
      <c r="AH922">
        <f>IF(data[[#This Row],[type]]="score",RANK(data[[#This Row],[score]],data[score])+COUNTIF($AG$3:AG922,AG922)-1,0)</f>
        <v>0</v>
      </c>
    </row>
    <row r="923" spans="27:34" x14ac:dyDescent="0.25">
      <c r="AA923" s="1"/>
      <c r="AB923" s="1"/>
      <c r="AG923">
        <f>IF(data[[#This Row],[type]]="score",SUMPRODUCT($J$1:$AF$1,data[[#This Row],[ci.hts_index]:[stat.tb]]),-1)</f>
        <v>-1</v>
      </c>
      <c r="AH923">
        <f>IF(data[[#This Row],[type]]="score",RANK(data[[#This Row],[score]],data[score])+COUNTIF($AG$3:AG923,AG923)-1,0)</f>
        <v>0</v>
      </c>
    </row>
    <row r="924" spans="27:34" x14ac:dyDescent="0.25">
      <c r="AA924" s="1"/>
      <c r="AB924" s="1"/>
      <c r="AG924">
        <f>IF(data[[#This Row],[type]]="score",SUMPRODUCT($J$1:$AF$1,data[[#This Row],[ci.hts_index]:[stat.tb]]),-1)</f>
        <v>-1</v>
      </c>
      <c r="AH924">
        <f>IF(data[[#This Row],[type]]="score",RANK(data[[#This Row],[score]],data[score])+COUNTIF($AG$3:AG924,AG924)-1,0)</f>
        <v>0</v>
      </c>
    </row>
    <row r="925" spans="27:34" x14ac:dyDescent="0.25">
      <c r="AA925" s="1"/>
      <c r="AB925" s="1"/>
      <c r="AG925">
        <f>IF(data[[#This Row],[type]]="score",SUMPRODUCT($J$1:$AF$1,data[[#This Row],[ci.hts_index]:[stat.tb]]),-1)</f>
        <v>-1</v>
      </c>
      <c r="AH925">
        <f>IF(data[[#This Row],[type]]="score",RANK(data[[#This Row],[score]],data[score])+COUNTIF($AG$3:AG925,AG925)-1,0)</f>
        <v>0</v>
      </c>
    </row>
    <row r="926" spans="27:34" x14ac:dyDescent="0.25">
      <c r="AA926" s="1"/>
      <c r="AB926" s="1"/>
      <c r="AG926">
        <f>IF(data[[#This Row],[type]]="score",SUMPRODUCT($J$1:$AF$1,data[[#This Row],[ci.hts_index]:[stat.tb]]),-1)</f>
        <v>-1</v>
      </c>
      <c r="AH926">
        <f>IF(data[[#This Row],[type]]="score",RANK(data[[#This Row],[score]],data[score])+COUNTIF($AG$3:AG926,AG926)-1,0)</f>
        <v>0</v>
      </c>
    </row>
    <row r="927" spans="27:34" x14ac:dyDescent="0.25">
      <c r="AA927" s="1"/>
      <c r="AB927" s="1"/>
      <c r="AG927">
        <f>IF(data[[#This Row],[type]]="score",SUMPRODUCT($J$1:$AF$1,data[[#This Row],[ci.hts_index]:[stat.tb]]),-1)</f>
        <v>-1</v>
      </c>
      <c r="AH927">
        <f>IF(data[[#This Row],[type]]="score",RANK(data[[#This Row],[score]],data[score])+COUNTIF($AG$3:AG927,AG927)-1,0)</f>
        <v>0</v>
      </c>
    </row>
    <row r="928" spans="27:34" x14ac:dyDescent="0.25">
      <c r="AA928" s="1"/>
      <c r="AB928" s="1"/>
      <c r="AG928">
        <f>IF(data[[#This Row],[type]]="score",SUMPRODUCT($J$1:$AF$1,data[[#This Row],[ci.hts_index]:[stat.tb]]),-1)</f>
        <v>-1</v>
      </c>
      <c r="AH928">
        <f>IF(data[[#This Row],[type]]="score",RANK(data[[#This Row],[score]],data[score])+COUNTIF($AG$3:AG928,AG928)-1,0)</f>
        <v>0</v>
      </c>
    </row>
    <row r="929" spans="27:34" x14ac:dyDescent="0.25">
      <c r="AA929" s="1"/>
      <c r="AB929" s="1"/>
      <c r="AG929">
        <f>IF(data[[#This Row],[type]]="score",SUMPRODUCT($J$1:$AF$1,data[[#This Row],[ci.hts_index]:[stat.tb]]),-1)</f>
        <v>-1</v>
      </c>
      <c r="AH929">
        <f>IF(data[[#This Row],[type]]="score",RANK(data[[#This Row],[score]],data[score])+COUNTIF($AG$3:AG929,AG929)-1,0)</f>
        <v>0</v>
      </c>
    </row>
    <row r="930" spans="27:34" x14ac:dyDescent="0.25">
      <c r="AA930" s="1"/>
      <c r="AB930" s="1"/>
      <c r="AG930">
        <f>IF(data[[#This Row],[type]]="score",SUMPRODUCT($J$1:$AF$1,data[[#This Row],[ci.hts_index]:[stat.tb]]),-1)</f>
        <v>-1</v>
      </c>
      <c r="AH930">
        <f>IF(data[[#This Row],[type]]="score",RANK(data[[#This Row],[score]],data[score])+COUNTIF($AG$3:AG930,AG930)-1,0)</f>
        <v>0</v>
      </c>
    </row>
    <row r="931" spans="27:34" x14ac:dyDescent="0.25">
      <c r="AA931" s="1"/>
      <c r="AB931" s="1"/>
      <c r="AG931">
        <f>IF(data[[#This Row],[type]]="score",SUMPRODUCT($J$1:$AF$1,data[[#This Row],[ci.hts_index]:[stat.tb]]),-1)</f>
        <v>-1</v>
      </c>
      <c r="AH931">
        <f>IF(data[[#This Row],[type]]="score",RANK(data[[#This Row],[score]],data[score])+COUNTIF($AG$3:AG931,AG931)-1,0)</f>
        <v>0</v>
      </c>
    </row>
    <row r="932" spans="27:34" x14ac:dyDescent="0.25">
      <c r="AA932" s="1"/>
      <c r="AB932" s="1"/>
      <c r="AG932">
        <f>IF(data[[#This Row],[type]]="score",SUMPRODUCT($J$1:$AF$1,data[[#This Row],[ci.hts_index]:[stat.tb]]),-1)</f>
        <v>-1</v>
      </c>
      <c r="AH932">
        <f>IF(data[[#This Row],[type]]="score",RANK(data[[#This Row],[score]],data[score])+COUNTIF($AG$3:AG932,AG932)-1,0)</f>
        <v>0</v>
      </c>
    </row>
    <row r="933" spans="27:34" x14ac:dyDescent="0.25">
      <c r="AA933" s="1"/>
      <c r="AB933" s="1"/>
      <c r="AG933">
        <f>IF(data[[#This Row],[type]]="score",SUMPRODUCT($J$1:$AF$1,data[[#This Row],[ci.hts_index]:[stat.tb]]),-1)</f>
        <v>-1</v>
      </c>
      <c r="AH933">
        <f>IF(data[[#This Row],[type]]="score",RANK(data[[#This Row],[score]],data[score])+COUNTIF($AG$3:AG933,AG933)-1,0)</f>
        <v>0</v>
      </c>
    </row>
    <row r="934" spans="27:34" x14ac:dyDescent="0.25">
      <c r="AA934" s="1"/>
      <c r="AB934" s="1"/>
      <c r="AG934">
        <f>IF(data[[#This Row],[type]]="score",SUMPRODUCT($J$1:$AF$1,data[[#This Row],[ci.hts_index]:[stat.tb]]),-1)</f>
        <v>-1</v>
      </c>
      <c r="AH934">
        <f>IF(data[[#This Row],[type]]="score",RANK(data[[#This Row],[score]],data[score])+COUNTIF($AG$3:AG934,AG934)-1,0)</f>
        <v>0</v>
      </c>
    </row>
    <row r="935" spans="27:34" x14ac:dyDescent="0.25">
      <c r="AA935" s="1"/>
      <c r="AB935" s="1"/>
      <c r="AG935">
        <f>IF(data[[#This Row],[type]]="score",SUMPRODUCT($J$1:$AF$1,data[[#This Row],[ci.hts_index]:[stat.tb]]),-1)</f>
        <v>-1</v>
      </c>
      <c r="AH935">
        <f>IF(data[[#This Row],[type]]="score",RANK(data[[#This Row],[score]],data[score])+COUNTIF($AG$3:AG935,AG935)-1,0)</f>
        <v>0</v>
      </c>
    </row>
    <row r="936" spans="27:34" x14ac:dyDescent="0.25">
      <c r="AA936" s="1"/>
      <c r="AB936" s="1"/>
      <c r="AG936">
        <f>IF(data[[#This Row],[type]]="score",SUMPRODUCT($J$1:$AF$1,data[[#This Row],[ci.hts_index]:[stat.tb]]),-1)</f>
        <v>-1</v>
      </c>
      <c r="AH936">
        <f>IF(data[[#This Row],[type]]="score",RANK(data[[#This Row],[score]],data[score])+COUNTIF($AG$3:AG936,AG936)-1,0)</f>
        <v>0</v>
      </c>
    </row>
    <row r="937" spans="27:34" x14ac:dyDescent="0.25">
      <c r="AA937" s="1"/>
      <c r="AB937" s="1"/>
      <c r="AG937">
        <f>IF(data[[#This Row],[type]]="score",SUMPRODUCT($J$1:$AF$1,data[[#This Row],[ci.hts_index]:[stat.tb]]),-1)</f>
        <v>-1</v>
      </c>
      <c r="AH937">
        <f>IF(data[[#This Row],[type]]="score",RANK(data[[#This Row],[score]],data[score])+COUNTIF($AG$3:AG937,AG937)-1,0)</f>
        <v>0</v>
      </c>
    </row>
    <row r="938" spans="27:34" x14ac:dyDescent="0.25">
      <c r="AA938" s="1"/>
      <c r="AB938" s="1"/>
      <c r="AG938">
        <f>IF(data[[#This Row],[type]]="score",SUMPRODUCT($J$1:$AF$1,data[[#This Row],[ci.hts_index]:[stat.tb]]),-1)</f>
        <v>-1</v>
      </c>
      <c r="AH938">
        <f>IF(data[[#This Row],[type]]="score",RANK(data[[#This Row],[score]],data[score])+COUNTIF($AG$3:AG938,AG938)-1,0)</f>
        <v>0</v>
      </c>
    </row>
    <row r="939" spans="27:34" x14ac:dyDescent="0.25">
      <c r="AA939" s="1"/>
      <c r="AB939" s="1"/>
      <c r="AG939">
        <f>IF(data[[#This Row],[type]]="score",SUMPRODUCT($J$1:$AF$1,data[[#This Row],[ci.hts_index]:[stat.tb]]),-1)</f>
        <v>-1</v>
      </c>
      <c r="AH939">
        <f>IF(data[[#This Row],[type]]="score",RANK(data[[#This Row],[score]],data[score])+COUNTIF($AG$3:AG939,AG939)-1,0)</f>
        <v>0</v>
      </c>
    </row>
    <row r="940" spans="27:34" x14ac:dyDescent="0.25">
      <c r="AA940" s="1"/>
      <c r="AB940" s="1"/>
      <c r="AG940">
        <f>IF(data[[#This Row],[type]]="score",SUMPRODUCT($J$1:$AF$1,data[[#This Row],[ci.hts_index]:[stat.tb]]),-1)</f>
        <v>-1</v>
      </c>
      <c r="AH940">
        <f>IF(data[[#This Row],[type]]="score",RANK(data[[#This Row],[score]],data[score])+COUNTIF($AG$3:AG940,AG940)-1,0)</f>
        <v>0</v>
      </c>
    </row>
    <row r="941" spans="27:34" x14ac:dyDescent="0.25">
      <c r="AA941" s="1"/>
      <c r="AB941" s="1"/>
      <c r="AG941">
        <f>IF(data[[#This Row],[type]]="score",SUMPRODUCT($J$1:$AF$1,data[[#This Row],[ci.hts_index]:[stat.tb]]),-1)</f>
        <v>-1</v>
      </c>
      <c r="AH941">
        <f>IF(data[[#This Row],[type]]="score",RANK(data[[#This Row],[score]],data[score])+COUNTIF($AG$3:AG941,AG941)-1,0)</f>
        <v>0</v>
      </c>
    </row>
    <row r="942" spans="27:34" x14ac:dyDescent="0.25">
      <c r="AA942" s="1"/>
      <c r="AB942" s="1"/>
      <c r="AG942">
        <f>IF(data[[#This Row],[type]]="score",SUMPRODUCT($J$1:$AF$1,data[[#This Row],[ci.hts_index]:[stat.tb]]),-1)</f>
        <v>-1</v>
      </c>
      <c r="AH942">
        <f>IF(data[[#This Row],[type]]="score",RANK(data[[#This Row],[score]],data[score])+COUNTIF($AG$3:AG942,AG942)-1,0)</f>
        <v>0</v>
      </c>
    </row>
    <row r="943" spans="27:34" x14ac:dyDescent="0.25">
      <c r="AA943" s="1"/>
      <c r="AB943" s="1"/>
      <c r="AG943">
        <f>IF(data[[#This Row],[type]]="score",SUMPRODUCT($J$1:$AF$1,data[[#This Row],[ci.hts_index]:[stat.tb]]),-1)</f>
        <v>-1</v>
      </c>
      <c r="AH943">
        <f>IF(data[[#This Row],[type]]="score",RANK(data[[#This Row],[score]],data[score])+COUNTIF($AG$3:AG943,AG943)-1,0)</f>
        <v>0</v>
      </c>
    </row>
    <row r="944" spans="27:34" x14ac:dyDescent="0.25">
      <c r="AA944" s="1"/>
      <c r="AB944" s="1"/>
      <c r="AG944">
        <f>IF(data[[#This Row],[type]]="score",SUMPRODUCT($J$1:$AF$1,data[[#This Row],[ci.hts_index]:[stat.tb]]),-1)</f>
        <v>-1</v>
      </c>
      <c r="AH944">
        <f>IF(data[[#This Row],[type]]="score",RANK(data[[#This Row],[score]],data[score])+COUNTIF($AG$3:AG944,AG944)-1,0)</f>
        <v>0</v>
      </c>
    </row>
    <row r="945" spans="27:34" x14ac:dyDescent="0.25">
      <c r="AA945" s="1"/>
      <c r="AB945" s="1"/>
      <c r="AG945">
        <f>IF(data[[#This Row],[type]]="score",SUMPRODUCT($J$1:$AF$1,data[[#This Row],[ci.hts_index]:[stat.tb]]),-1)</f>
        <v>-1</v>
      </c>
      <c r="AH945">
        <f>IF(data[[#This Row],[type]]="score",RANK(data[[#This Row],[score]],data[score])+COUNTIF($AG$3:AG945,AG945)-1,0)</f>
        <v>0</v>
      </c>
    </row>
    <row r="946" spans="27:34" x14ac:dyDescent="0.25">
      <c r="AA946" s="1"/>
      <c r="AB946" s="1"/>
      <c r="AG946">
        <f>IF(data[[#This Row],[type]]="score",SUMPRODUCT($J$1:$AF$1,data[[#This Row],[ci.hts_index]:[stat.tb]]),-1)</f>
        <v>-1</v>
      </c>
      <c r="AH946">
        <f>IF(data[[#This Row],[type]]="score",RANK(data[[#This Row],[score]],data[score])+COUNTIF($AG$3:AG946,AG946)-1,0)</f>
        <v>0</v>
      </c>
    </row>
    <row r="947" spans="27:34" x14ac:dyDescent="0.25">
      <c r="AA947" s="1"/>
      <c r="AB947" s="1"/>
      <c r="AG947">
        <f>IF(data[[#This Row],[type]]="score",SUMPRODUCT($J$1:$AF$1,data[[#This Row],[ci.hts_index]:[stat.tb]]),-1)</f>
        <v>-1</v>
      </c>
      <c r="AH947">
        <f>IF(data[[#This Row],[type]]="score",RANK(data[[#This Row],[score]],data[score])+COUNTIF($AG$3:AG947,AG947)-1,0)</f>
        <v>0</v>
      </c>
    </row>
    <row r="948" spans="27:34" x14ac:dyDescent="0.25">
      <c r="AA948" s="1"/>
      <c r="AB948" s="1"/>
      <c r="AG948">
        <f>IF(data[[#This Row],[type]]="score",SUMPRODUCT($J$1:$AF$1,data[[#This Row],[ci.hts_index]:[stat.tb]]),-1)</f>
        <v>-1</v>
      </c>
      <c r="AH948">
        <f>IF(data[[#This Row],[type]]="score",RANK(data[[#This Row],[score]],data[score])+COUNTIF($AG$3:AG948,AG948)-1,0)</f>
        <v>0</v>
      </c>
    </row>
    <row r="949" spans="27:34" x14ac:dyDescent="0.25">
      <c r="AA949" s="1"/>
      <c r="AB949" s="1"/>
      <c r="AG949">
        <f>IF(data[[#This Row],[type]]="score",SUMPRODUCT($J$1:$AF$1,data[[#This Row],[ci.hts_index]:[stat.tb]]),-1)</f>
        <v>-1</v>
      </c>
      <c r="AH949">
        <f>IF(data[[#This Row],[type]]="score",RANK(data[[#This Row],[score]],data[score])+COUNTIF($AG$3:AG949,AG949)-1,0)</f>
        <v>0</v>
      </c>
    </row>
    <row r="950" spans="27:34" x14ac:dyDescent="0.25">
      <c r="AA950" s="1"/>
      <c r="AB950" s="1"/>
      <c r="AG950">
        <f>IF(data[[#This Row],[type]]="score",SUMPRODUCT($J$1:$AF$1,data[[#This Row],[ci.hts_index]:[stat.tb]]),-1)</f>
        <v>-1</v>
      </c>
      <c r="AH950">
        <f>IF(data[[#This Row],[type]]="score",RANK(data[[#This Row],[score]],data[score])+COUNTIF($AG$3:AG950,AG950)-1,0)</f>
        <v>0</v>
      </c>
    </row>
    <row r="951" spans="27:34" x14ac:dyDescent="0.25">
      <c r="AA951" s="1"/>
      <c r="AB951" s="1"/>
      <c r="AG951">
        <f>IF(data[[#This Row],[type]]="score",SUMPRODUCT($J$1:$AF$1,data[[#This Row],[ci.hts_index]:[stat.tb]]),-1)</f>
        <v>-1</v>
      </c>
      <c r="AH951">
        <f>IF(data[[#This Row],[type]]="score",RANK(data[[#This Row],[score]],data[score])+COUNTIF($AG$3:AG951,AG951)-1,0)</f>
        <v>0</v>
      </c>
    </row>
    <row r="952" spans="27:34" x14ac:dyDescent="0.25">
      <c r="AA952" s="1"/>
      <c r="AB952" s="1"/>
      <c r="AG952">
        <f>IF(data[[#This Row],[type]]="score",SUMPRODUCT($J$1:$AF$1,data[[#This Row],[ci.hts_index]:[stat.tb]]),-1)</f>
        <v>-1</v>
      </c>
      <c r="AH952">
        <f>IF(data[[#This Row],[type]]="score",RANK(data[[#This Row],[score]],data[score])+COUNTIF($AG$3:AG952,AG952)-1,0)</f>
        <v>0</v>
      </c>
    </row>
    <row r="953" spans="27:34" x14ac:dyDescent="0.25">
      <c r="AA953" s="1"/>
      <c r="AB953" s="1"/>
      <c r="AG953">
        <f>IF(data[[#This Row],[type]]="score",SUMPRODUCT($J$1:$AF$1,data[[#This Row],[ci.hts_index]:[stat.tb]]),-1)</f>
        <v>-1</v>
      </c>
      <c r="AH953">
        <f>IF(data[[#This Row],[type]]="score",RANK(data[[#This Row],[score]],data[score])+COUNTIF($AG$3:AG953,AG953)-1,0)</f>
        <v>0</v>
      </c>
    </row>
    <row r="954" spans="27:34" x14ac:dyDescent="0.25">
      <c r="AA954" s="1"/>
      <c r="AB954" s="1"/>
      <c r="AG954">
        <f>IF(data[[#This Row],[type]]="score",SUMPRODUCT($J$1:$AF$1,data[[#This Row],[ci.hts_index]:[stat.tb]]),-1)</f>
        <v>-1</v>
      </c>
      <c r="AH954">
        <f>IF(data[[#This Row],[type]]="score",RANK(data[[#This Row],[score]],data[score])+COUNTIF($AG$3:AG954,AG954)-1,0)</f>
        <v>0</v>
      </c>
    </row>
    <row r="955" spans="27:34" x14ac:dyDescent="0.25">
      <c r="AA955" s="1"/>
      <c r="AB955" s="1"/>
      <c r="AG955">
        <f>IF(data[[#This Row],[type]]="score",SUMPRODUCT($J$1:$AF$1,data[[#This Row],[ci.hts_index]:[stat.tb]]),-1)</f>
        <v>-1</v>
      </c>
      <c r="AH955">
        <f>IF(data[[#This Row],[type]]="score",RANK(data[[#This Row],[score]],data[score])+COUNTIF($AG$3:AG955,AG955)-1,0)</f>
        <v>0</v>
      </c>
    </row>
    <row r="956" spans="27:34" x14ac:dyDescent="0.25">
      <c r="AA956" s="1"/>
      <c r="AB956" s="1"/>
      <c r="AG956">
        <f>IF(data[[#This Row],[type]]="score",SUMPRODUCT($J$1:$AF$1,data[[#This Row],[ci.hts_index]:[stat.tb]]),-1)</f>
        <v>-1</v>
      </c>
      <c r="AH956">
        <f>IF(data[[#This Row],[type]]="score",RANK(data[[#This Row],[score]],data[score])+COUNTIF($AG$3:AG956,AG956)-1,0)</f>
        <v>0</v>
      </c>
    </row>
    <row r="957" spans="27:34" x14ac:dyDescent="0.25">
      <c r="AA957" s="1"/>
      <c r="AB957" s="1"/>
      <c r="AG957">
        <f>IF(data[[#This Row],[type]]="score",SUMPRODUCT($J$1:$AF$1,data[[#This Row],[ci.hts_index]:[stat.tb]]),-1)</f>
        <v>-1</v>
      </c>
      <c r="AH957">
        <f>IF(data[[#This Row],[type]]="score",RANK(data[[#This Row],[score]],data[score])+COUNTIF($AG$3:AG957,AG957)-1,0)</f>
        <v>0</v>
      </c>
    </row>
    <row r="958" spans="27:34" x14ac:dyDescent="0.25">
      <c r="AA958" s="1"/>
      <c r="AB958" s="1"/>
      <c r="AG958">
        <f>IF(data[[#This Row],[type]]="score",SUMPRODUCT($J$1:$AF$1,data[[#This Row],[ci.hts_index]:[stat.tb]]),-1)</f>
        <v>-1</v>
      </c>
      <c r="AH958">
        <f>IF(data[[#This Row],[type]]="score",RANK(data[[#This Row],[score]],data[score])+COUNTIF($AG$3:AG958,AG958)-1,0)</f>
        <v>0</v>
      </c>
    </row>
    <row r="959" spans="27:34" x14ac:dyDescent="0.25">
      <c r="AA959" s="1"/>
      <c r="AB959" s="1"/>
      <c r="AG959">
        <f>IF(data[[#This Row],[type]]="score",SUMPRODUCT($J$1:$AF$1,data[[#This Row],[ci.hts_index]:[stat.tb]]),-1)</f>
        <v>-1</v>
      </c>
      <c r="AH959">
        <f>IF(data[[#This Row],[type]]="score",RANK(data[[#This Row],[score]],data[score])+COUNTIF($AG$3:AG959,AG959)-1,0)</f>
        <v>0</v>
      </c>
    </row>
    <row r="960" spans="27:34" x14ac:dyDescent="0.25">
      <c r="AA960" s="1"/>
      <c r="AB960" s="1"/>
      <c r="AG960">
        <f>IF(data[[#This Row],[type]]="score",SUMPRODUCT($J$1:$AF$1,data[[#This Row],[ci.hts_index]:[stat.tb]]),-1)</f>
        <v>-1</v>
      </c>
      <c r="AH960">
        <f>IF(data[[#This Row],[type]]="score",RANK(data[[#This Row],[score]],data[score])+COUNTIF($AG$3:AG960,AG960)-1,0)</f>
        <v>0</v>
      </c>
    </row>
    <row r="961" spans="27:34" x14ac:dyDescent="0.25">
      <c r="AA961" s="1"/>
      <c r="AB961" s="1"/>
      <c r="AG961">
        <f>IF(data[[#This Row],[type]]="score",SUMPRODUCT($J$1:$AF$1,data[[#This Row],[ci.hts_index]:[stat.tb]]),-1)</f>
        <v>-1</v>
      </c>
      <c r="AH961">
        <f>IF(data[[#This Row],[type]]="score",RANK(data[[#This Row],[score]],data[score])+COUNTIF($AG$3:AG961,AG961)-1,0)</f>
        <v>0</v>
      </c>
    </row>
    <row r="962" spans="27:34" x14ac:dyDescent="0.25">
      <c r="AA962" s="1"/>
      <c r="AB962" s="1"/>
      <c r="AG962">
        <f>IF(data[[#This Row],[type]]="score",SUMPRODUCT($J$1:$AF$1,data[[#This Row],[ci.hts_index]:[stat.tb]]),-1)</f>
        <v>-1</v>
      </c>
      <c r="AH962">
        <f>IF(data[[#This Row],[type]]="score",RANK(data[[#This Row],[score]],data[score])+COUNTIF($AG$3:AG962,AG962)-1,0)</f>
        <v>0</v>
      </c>
    </row>
    <row r="963" spans="27:34" x14ac:dyDescent="0.25">
      <c r="AA963" s="1"/>
      <c r="AB963" s="1"/>
      <c r="AG963">
        <f>IF(data[[#This Row],[type]]="score",SUMPRODUCT($J$1:$AF$1,data[[#This Row],[ci.hts_index]:[stat.tb]]),-1)</f>
        <v>-1</v>
      </c>
      <c r="AH963">
        <f>IF(data[[#This Row],[type]]="score",RANK(data[[#This Row],[score]],data[score])+COUNTIF($AG$3:AG963,AG963)-1,0)</f>
        <v>0</v>
      </c>
    </row>
    <row r="964" spans="27:34" x14ac:dyDescent="0.25">
      <c r="AA964" s="1"/>
      <c r="AB964" s="1"/>
      <c r="AG964">
        <f>IF(data[[#This Row],[type]]="score",SUMPRODUCT($J$1:$AF$1,data[[#This Row],[ci.hts_index]:[stat.tb]]),-1)</f>
        <v>-1</v>
      </c>
      <c r="AH964">
        <f>IF(data[[#This Row],[type]]="score",RANK(data[[#This Row],[score]],data[score])+COUNTIF($AG$3:AG964,AG964)-1,0)</f>
        <v>0</v>
      </c>
    </row>
    <row r="965" spans="27:34" x14ac:dyDescent="0.25">
      <c r="AA965" s="1"/>
      <c r="AB965" s="1"/>
      <c r="AG965">
        <f>IF(data[[#This Row],[type]]="score",SUMPRODUCT($J$1:$AF$1,data[[#This Row],[ci.hts_index]:[stat.tb]]),-1)</f>
        <v>-1</v>
      </c>
      <c r="AH965">
        <f>IF(data[[#This Row],[type]]="score",RANK(data[[#This Row],[score]],data[score])+COUNTIF($AG$3:AG965,AG965)-1,0)</f>
        <v>0</v>
      </c>
    </row>
    <row r="966" spans="27:34" x14ac:dyDescent="0.25">
      <c r="AA966" s="1"/>
      <c r="AB966" s="1"/>
      <c r="AG966">
        <f>IF(data[[#This Row],[type]]="score",SUMPRODUCT($J$1:$AF$1,data[[#This Row],[ci.hts_index]:[stat.tb]]),-1)</f>
        <v>-1</v>
      </c>
      <c r="AH966">
        <f>IF(data[[#This Row],[type]]="score",RANK(data[[#This Row],[score]],data[score])+COUNTIF($AG$3:AG966,AG966)-1,0)</f>
        <v>0</v>
      </c>
    </row>
    <row r="967" spans="27:34" x14ac:dyDescent="0.25">
      <c r="AA967" s="1"/>
      <c r="AB967" s="1"/>
      <c r="AG967">
        <f>IF(data[[#This Row],[type]]="score",SUMPRODUCT($J$1:$AF$1,data[[#This Row],[ci.hts_index]:[stat.tb]]),-1)</f>
        <v>-1</v>
      </c>
      <c r="AH967">
        <f>IF(data[[#This Row],[type]]="score",RANK(data[[#This Row],[score]],data[score])+COUNTIF($AG$3:AG967,AG967)-1,0)</f>
        <v>0</v>
      </c>
    </row>
    <row r="968" spans="27:34" x14ac:dyDescent="0.25">
      <c r="AA968" s="1"/>
      <c r="AB968" s="1"/>
      <c r="AG968">
        <f>IF(data[[#This Row],[type]]="score",SUMPRODUCT($J$1:$AF$1,data[[#This Row],[ci.hts_index]:[stat.tb]]),-1)</f>
        <v>-1</v>
      </c>
      <c r="AH968">
        <f>IF(data[[#This Row],[type]]="score",RANK(data[[#This Row],[score]],data[score])+COUNTIF($AG$3:AG968,AG968)-1,0)</f>
        <v>0</v>
      </c>
    </row>
    <row r="969" spans="27:34" x14ac:dyDescent="0.25">
      <c r="AA969" s="1"/>
      <c r="AB969" s="1"/>
      <c r="AG969">
        <f>IF(data[[#This Row],[type]]="score",SUMPRODUCT($J$1:$AF$1,data[[#This Row],[ci.hts_index]:[stat.tb]]),-1)</f>
        <v>-1</v>
      </c>
      <c r="AH969">
        <f>IF(data[[#This Row],[type]]="score",RANK(data[[#This Row],[score]],data[score])+COUNTIF($AG$3:AG969,AG969)-1,0)</f>
        <v>0</v>
      </c>
    </row>
    <row r="970" spans="27:34" x14ac:dyDescent="0.25">
      <c r="AA970" s="1"/>
      <c r="AB970" s="1"/>
      <c r="AG970">
        <f>IF(data[[#This Row],[type]]="score",SUMPRODUCT($J$1:$AF$1,data[[#This Row],[ci.hts_index]:[stat.tb]]),-1)</f>
        <v>-1</v>
      </c>
      <c r="AH970">
        <f>IF(data[[#This Row],[type]]="score",RANK(data[[#This Row],[score]],data[score])+COUNTIF($AG$3:AG970,AG970)-1,0)</f>
        <v>0</v>
      </c>
    </row>
    <row r="971" spans="27:34" x14ac:dyDescent="0.25">
      <c r="AA971" s="1"/>
      <c r="AB971" s="1"/>
      <c r="AG971">
        <f>IF(data[[#This Row],[type]]="score",SUMPRODUCT($J$1:$AF$1,data[[#This Row],[ci.hts_index]:[stat.tb]]),-1)</f>
        <v>-1</v>
      </c>
      <c r="AH971">
        <f>IF(data[[#This Row],[type]]="score",RANK(data[[#This Row],[score]],data[score])+COUNTIF($AG$3:AG971,AG971)-1,0)</f>
        <v>0</v>
      </c>
    </row>
    <row r="972" spans="27:34" x14ac:dyDescent="0.25">
      <c r="AA972" s="1"/>
      <c r="AB972" s="1"/>
      <c r="AG972">
        <f>IF(data[[#This Row],[type]]="score",SUMPRODUCT($J$1:$AF$1,data[[#This Row],[ci.hts_index]:[stat.tb]]),-1)</f>
        <v>-1</v>
      </c>
      <c r="AH972">
        <f>IF(data[[#This Row],[type]]="score",RANK(data[[#This Row],[score]],data[score])+COUNTIF($AG$3:AG972,AG972)-1,0)</f>
        <v>0</v>
      </c>
    </row>
    <row r="973" spans="27:34" x14ac:dyDescent="0.25">
      <c r="AA973" s="1"/>
      <c r="AB973" s="1"/>
      <c r="AG973">
        <f>IF(data[[#This Row],[type]]="score",SUMPRODUCT($J$1:$AF$1,data[[#This Row],[ci.hts_index]:[stat.tb]]),-1)</f>
        <v>-1</v>
      </c>
      <c r="AH973">
        <f>IF(data[[#This Row],[type]]="score",RANK(data[[#This Row],[score]],data[score])+COUNTIF($AG$3:AG973,AG973)-1,0)</f>
        <v>0</v>
      </c>
    </row>
    <row r="974" spans="27:34" x14ac:dyDescent="0.25">
      <c r="AA974" s="1"/>
      <c r="AB974" s="1"/>
      <c r="AG974">
        <f>IF(data[[#This Row],[type]]="score",SUMPRODUCT($J$1:$AF$1,data[[#This Row],[ci.hts_index]:[stat.tb]]),-1)</f>
        <v>-1</v>
      </c>
      <c r="AH974">
        <f>IF(data[[#This Row],[type]]="score",RANK(data[[#This Row],[score]],data[score])+COUNTIF($AG$3:AG974,AG974)-1,0)</f>
        <v>0</v>
      </c>
    </row>
    <row r="975" spans="27:34" x14ac:dyDescent="0.25">
      <c r="AA975" s="1"/>
      <c r="AB975" s="1"/>
      <c r="AG975">
        <f>IF(data[[#This Row],[type]]="score",SUMPRODUCT($J$1:$AF$1,data[[#This Row],[ci.hts_index]:[stat.tb]]),-1)</f>
        <v>-1</v>
      </c>
      <c r="AH975">
        <f>IF(data[[#This Row],[type]]="score",RANK(data[[#This Row],[score]],data[score])+COUNTIF($AG$3:AG975,AG975)-1,0)</f>
        <v>0</v>
      </c>
    </row>
    <row r="976" spans="27:34" x14ac:dyDescent="0.25">
      <c r="AA976" s="1"/>
      <c r="AB976" s="1"/>
      <c r="AG976">
        <f>IF(data[[#This Row],[type]]="score",SUMPRODUCT($J$1:$AF$1,data[[#This Row],[ci.hts_index]:[stat.tb]]),-1)</f>
        <v>-1</v>
      </c>
      <c r="AH976">
        <f>IF(data[[#This Row],[type]]="score",RANK(data[[#This Row],[score]],data[score])+COUNTIF($AG$3:AG976,AG976)-1,0)</f>
        <v>0</v>
      </c>
    </row>
    <row r="977" spans="27:34" x14ac:dyDescent="0.25">
      <c r="AA977" s="1"/>
      <c r="AB977" s="1"/>
      <c r="AG977">
        <f>IF(data[[#This Row],[type]]="score",SUMPRODUCT($J$1:$AF$1,data[[#This Row],[ci.hts_index]:[stat.tb]]),-1)</f>
        <v>-1</v>
      </c>
      <c r="AH977">
        <f>IF(data[[#This Row],[type]]="score",RANK(data[[#This Row],[score]],data[score])+COUNTIF($AG$3:AG977,AG977)-1,0)</f>
        <v>0</v>
      </c>
    </row>
    <row r="978" spans="27:34" x14ac:dyDescent="0.25">
      <c r="AA978" s="1"/>
      <c r="AB978" s="1"/>
      <c r="AG978">
        <f>IF(data[[#This Row],[type]]="score",SUMPRODUCT($J$1:$AF$1,data[[#This Row],[ci.hts_index]:[stat.tb]]),-1)</f>
        <v>-1</v>
      </c>
      <c r="AH978">
        <f>IF(data[[#This Row],[type]]="score",RANK(data[[#This Row],[score]],data[score])+COUNTIF($AG$3:AG978,AG978)-1,0)</f>
        <v>0</v>
      </c>
    </row>
    <row r="979" spans="27:34" x14ac:dyDescent="0.25">
      <c r="AA979" s="1"/>
      <c r="AB979" s="1"/>
      <c r="AG979">
        <f>IF(data[[#This Row],[type]]="score",SUMPRODUCT($J$1:$AF$1,data[[#This Row],[ci.hts_index]:[stat.tb]]),-1)</f>
        <v>-1</v>
      </c>
      <c r="AH979">
        <f>IF(data[[#This Row],[type]]="score",RANK(data[[#This Row],[score]],data[score])+COUNTIF($AG$3:AG979,AG979)-1,0)</f>
        <v>0</v>
      </c>
    </row>
    <row r="980" spans="27:34" x14ac:dyDescent="0.25">
      <c r="AA980" s="1"/>
      <c r="AB980" s="1"/>
      <c r="AG980">
        <f>IF(data[[#This Row],[type]]="score",SUMPRODUCT($J$1:$AF$1,data[[#This Row],[ci.hts_index]:[stat.tb]]),-1)</f>
        <v>-1</v>
      </c>
      <c r="AH980">
        <f>IF(data[[#This Row],[type]]="score",RANK(data[[#This Row],[score]],data[score])+COUNTIF($AG$3:AG980,AG980)-1,0)</f>
        <v>0</v>
      </c>
    </row>
    <row r="981" spans="27:34" x14ac:dyDescent="0.25">
      <c r="AA981" s="1"/>
      <c r="AB981" s="1"/>
      <c r="AG981">
        <f>IF(data[[#This Row],[type]]="score",SUMPRODUCT($J$1:$AF$1,data[[#This Row],[ci.hts_index]:[stat.tb]]),-1)</f>
        <v>-1</v>
      </c>
      <c r="AH981">
        <f>IF(data[[#This Row],[type]]="score",RANK(data[[#This Row],[score]],data[score])+COUNTIF($AG$3:AG981,AG981)-1,0)</f>
        <v>0</v>
      </c>
    </row>
    <row r="982" spans="27:34" x14ac:dyDescent="0.25">
      <c r="AA982" s="1"/>
      <c r="AB982" s="1"/>
      <c r="AG982">
        <f>IF(data[[#This Row],[type]]="score",SUMPRODUCT($J$1:$AF$1,data[[#This Row],[ci.hts_index]:[stat.tb]]),-1)</f>
        <v>-1</v>
      </c>
      <c r="AH982">
        <f>IF(data[[#This Row],[type]]="score",RANK(data[[#This Row],[score]],data[score])+COUNTIF($AG$3:AG982,AG982)-1,0)</f>
        <v>0</v>
      </c>
    </row>
    <row r="983" spans="27:34" x14ac:dyDescent="0.25">
      <c r="AA983" s="1"/>
      <c r="AB983" s="1"/>
      <c r="AG983">
        <f>IF(data[[#This Row],[type]]="score",SUMPRODUCT($J$1:$AF$1,data[[#This Row],[ci.hts_index]:[stat.tb]]),-1)</f>
        <v>-1</v>
      </c>
      <c r="AH983">
        <f>IF(data[[#This Row],[type]]="score",RANK(data[[#This Row],[score]],data[score])+COUNTIF($AG$3:AG983,AG983)-1,0)</f>
        <v>0</v>
      </c>
    </row>
    <row r="984" spans="27:34" x14ac:dyDescent="0.25">
      <c r="AA984" s="1"/>
      <c r="AB984" s="1"/>
      <c r="AG984">
        <f>IF(data[[#This Row],[type]]="score",SUMPRODUCT($J$1:$AF$1,data[[#This Row],[ci.hts_index]:[stat.tb]]),-1)</f>
        <v>-1</v>
      </c>
      <c r="AH984">
        <f>IF(data[[#This Row],[type]]="score",RANK(data[[#This Row],[score]],data[score])+COUNTIF($AG$3:AG984,AG984)-1,0)</f>
        <v>0</v>
      </c>
    </row>
    <row r="985" spans="27:34" x14ac:dyDescent="0.25">
      <c r="AA985" s="1"/>
      <c r="AB985" s="1"/>
      <c r="AG985">
        <f>IF(data[[#This Row],[type]]="score",SUMPRODUCT($J$1:$AF$1,data[[#This Row],[ci.hts_index]:[stat.tb]]),-1)</f>
        <v>-1</v>
      </c>
      <c r="AH985">
        <f>IF(data[[#This Row],[type]]="score",RANK(data[[#This Row],[score]],data[score])+COUNTIF($AG$3:AG985,AG985)-1,0)</f>
        <v>0</v>
      </c>
    </row>
    <row r="986" spans="27:34" x14ac:dyDescent="0.25">
      <c r="AA986" s="1"/>
      <c r="AB986" s="1"/>
      <c r="AG986">
        <f>IF(data[[#This Row],[type]]="score",SUMPRODUCT($J$1:$AF$1,data[[#This Row],[ci.hts_index]:[stat.tb]]),-1)</f>
        <v>-1</v>
      </c>
      <c r="AH986">
        <f>IF(data[[#This Row],[type]]="score",RANK(data[[#This Row],[score]],data[score])+COUNTIF($AG$3:AG986,AG986)-1,0)</f>
        <v>0</v>
      </c>
    </row>
    <row r="987" spans="27:34" x14ac:dyDescent="0.25">
      <c r="AA987" s="1"/>
      <c r="AB987" s="1"/>
      <c r="AG987">
        <f>IF(data[[#This Row],[type]]="score",SUMPRODUCT($J$1:$AF$1,data[[#This Row],[ci.hts_index]:[stat.tb]]),-1)</f>
        <v>-1</v>
      </c>
      <c r="AH987">
        <f>IF(data[[#This Row],[type]]="score",RANK(data[[#This Row],[score]],data[score])+COUNTIF($AG$3:AG987,AG987)-1,0)</f>
        <v>0</v>
      </c>
    </row>
    <row r="988" spans="27:34" x14ac:dyDescent="0.25">
      <c r="AA988" s="1"/>
      <c r="AB988" s="1"/>
      <c r="AG988">
        <f>IF(data[[#This Row],[type]]="score",SUMPRODUCT($J$1:$AF$1,data[[#This Row],[ci.hts_index]:[stat.tb]]),-1)</f>
        <v>-1</v>
      </c>
      <c r="AH988">
        <f>IF(data[[#This Row],[type]]="score",RANK(data[[#This Row],[score]],data[score])+COUNTIF($AG$3:AG988,AG988)-1,0)</f>
        <v>0</v>
      </c>
    </row>
    <row r="989" spans="27:34" x14ac:dyDescent="0.25">
      <c r="AA989" s="1"/>
      <c r="AB989" s="1"/>
      <c r="AG989">
        <f>IF(data[[#This Row],[type]]="score",SUMPRODUCT($J$1:$AF$1,data[[#This Row],[ci.hts_index]:[stat.tb]]),-1)</f>
        <v>-1</v>
      </c>
      <c r="AH989">
        <f>IF(data[[#This Row],[type]]="score",RANK(data[[#This Row],[score]],data[score])+COUNTIF($AG$3:AG989,AG989)-1,0)</f>
        <v>0</v>
      </c>
    </row>
    <row r="990" spans="27:34" x14ac:dyDescent="0.25">
      <c r="AA990" s="1"/>
      <c r="AB990" s="1"/>
      <c r="AG990">
        <f>IF(data[[#This Row],[type]]="score",SUMPRODUCT($J$1:$AF$1,data[[#This Row],[ci.hts_index]:[stat.tb]]),-1)</f>
        <v>-1</v>
      </c>
      <c r="AH990">
        <f>IF(data[[#This Row],[type]]="score",RANK(data[[#This Row],[score]],data[score])+COUNTIF($AG$3:AG990,AG990)-1,0)</f>
        <v>0</v>
      </c>
    </row>
    <row r="991" spans="27:34" x14ac:dyDescent="0.25">
      <c r="AA991" s="1"/>
      <c r="AB991" s="1"/>
      <c r="AG991">
        <f>IF(data[[#This Row],[type]]="score",SUMPRODUCT($J$1:$AF$1,data[[#This Row],[ci.hts_index]:[stat.tb]]),-1)</f>
        <v>-1</v>
      </c>
      <c r="AH991">
        <f>IF(data[[#This Row],[type]]="score",RANK(data[[#This Row],[score]],data[score])+COUNTIF($AG$3:AG991,AG991)-1,0)</f>
        <v>0</v>
      </c>
    </row>
    <row r="992" spans="27:34" x14ac:dyDescent="0.25">
      <c r="AA992" s="1"/>
      <c r="AB992" s="1"/>
      <c r="AG992">
        <f>IF(data[[#This Row],[type]]="score",SUMPRODUCT($J$1:$AF$1,data[[#This Row],[ci.hts_index]:[stat.tb]]),-1)</f>
        <v>-1</v>
      </c>
      <c r="AH992">
        <f>IF(data[[#This Row],[type]]="score",RANK(data[[#This Row],[score]],data[score])+COUNTIF($AG$3:AG992,AG992)-1,0)</f>
        <v>0</v>
      </c>
    </row>
    <row r="993" spans="27:34" x14ac:dyDescent="0.25">
      <c r="AA993" s="1"/>
      <c r="AB993" s="1"/>
      <c r="AG993">
        <f>IF(data[[#This Row],[type]]="score",SUMPRODUCT($J$1:$AF$1,data[[#This Row],[ci.hts_index]:[stat.tb]]),-1)</f>
        <v>-1</v>
      </c>
      <c r="AH993">
        <f>IF(data[[#This Row],[type]]="score",RANK(data[[#This Row],[score]],data[score])+COUNTIF($AG$3:AG993,AG993)-1,0)</f>
        <v>0</v>
      </c>
    </row>
    <row r="994" spans="27:34" x14ac:dyDescent="0.25">
      <c r="AA994" s="1"/>
      <c r="AB994" s="1"/>
      <c r="AG994">
        <f>IF(data[[#This Row],[type]]="score",SUMPRODUCT($J$1:$AF$1,data[[#This Row],[ci.hts_index]:[stat.tb]]),-1)</f>
        <v>-1</v>
      </c>
      <c r="AH994">
        <f>IF(data[[#This Row],[type]]="score",RANK(data[[#This Row],[score]],data[score])+COUNTIF($AG$3:AG994,AG994)-1,0)</f>
        <v>0</v>
      </c>
    </row>
    <row r="995" spans="27:34" x14ac:dyDescent="0.25">
      <c r="AA995" s="1"/>
      <c r="AB995" s="1"/>
      <c r="AG995">
        <f>IF(data[[#This Row],[type]]="score",SUMPRODUCT($J$1:$AF$1,data[[#This Row],[ci.hts_index]:[stat.tb]]),-1)</f>
        <v>-1</v>
      </c>
      <c r="AH995">
        <f>IF(data[[#This Row],[type]]="score",RANK(data[[#This Row],[score]],data[score])+COUNTIF($AG$3:AG995,AG995)-1,0)</f>
        <v>0</v>
      </c>
    </row>
    <row r="996" spans="27:34" x14ac:dyDescent="0.25">
      <c r="AA996" s="1"/>
      <c r="AB996" s="1"/>
      <c r="AG996">
        <f>IF(data[[#This Row],[type]]="score",SUMPRODUCT($J$1:$AF$1,data[[#This Row],[ci.hts_index]:[stat.tb]]),-1)</f>
        <v>-1</v>
      </c>
      <c r="AH996">
        <f>IF(data[[#This Row],[type]]="score",RANK(data[[#This Row],[score]],data[score])+COUNTIF($AG$3:AG996,AG996)-1,0)</f>
        <v>0</v>
      </c>
    </row>
    <row r="997" spans="27:34" x14ac:dyDescent="0.25">
      <c r="AA997" s="1"/>
      <c r="AB997" s="1"/>
      <c r="AG997">
        <f>IF(data[[#This Row],[type]]="score",SUMPRODUCT($J$1:$AF$1,data[[#This Row],[ci.hts_index]:[stat.tb]]),-1)</f>
        <v>-1</v>
      </c>
      <c r="AH997">
        <f>IF(data[[#This Row],[type]]="score",RANK(data[[#This Row],[score]],data[score])+COUNTIF($AG$3:AG997,AG997)-1,0)</f>
        <v>0</v>
      </c>
    </row>
    <row r="998" spans="27:34" x14ac:dyDescent="0.25">
      <c r="AA998" s="1"/>
      <c r="AB998" s="1"/>
      <c r="AG998">
        <f>IF(data[[#This Row],[type]]="score",SUMPRODUCT($J$1:$AF$1,data[[#This Row],[ci.hts_index]:[stat.tb]]),-1)</f>
        <v>-1</v>
      </c>
      <c r="AH998">
        <f>IF(data[[#This Row],[type]]="score",RANK(data[[#This Row],[score]],data[score])+COUNTIF($AG$3:AG998,AG998)-1,0)</f>
        <v>0</v>
      </c>
    </row>
    <row r="999" spans="27:34" x14ac:dyDescent="0.25">
      <c r="AA999" s="1"/>
      <c r="AB999" s="1"/>
      <c r="AG999">
        <f>IF(data[[#This Row],[type]]="score",SUMPRODUCT($J$1:$AF$1,data[[#This Row],[ci.hts_index]:[stat.tb]]),-1)</f>
        <v>-1</v>
      </c>
      <c r="AH999">
        <f>IF(data[[#This Row],[type]]="score",RANK(data[[#This Row],[score]],data[score])+COUNTIF($AG$3:AG999,AG999)-1,0)</f>
        <v>0</v>
      </c>
    </row>
    <row r="1000" spans="27:34" x14ac:dyDescent="0.25">
      <c r="AA1000" s="1"/>
      <c r="AB1000" s="1"/>
      <c r="AG1000">
        <f>IF(data[[#This Row],[type]]="score",SUMPRODUCT($J$1:$AF$1,data[[#This Row],[ci.hts_index]:[stat.tb]]),-1)</f>
        <v>-1</v>
      </c>
      <c r="AH1000">
        <f>IF(data[[#This Row],[type]]="score",RANK(data[[#This Row],[score]],data[score])+COUNTIF($AG$3:AG1000,AG1000)-1,0)</f>
        <v>0</v>
      </c>
    </row>
    <row r="1001" spans="27:34" x14ac:dyDescent="0.25">
      <c r="AA1001" s="1"/>
      <c r="AB1001" s="1"/>
      <c r="AG1001">
        <f>IF(data[[#This Row],[type]]="score",SUMPRODUCT($J$1:$AF$1,data[[#This Row],[ci.hts_index]:[stat.tb]]),-1)</f>
        <v>-1</v>
      </c>
      <c r="AH1001">
        <f>IF(data[[#This Row],[type]]="score",RANK(data[[#This Row],[score]],data[score])+COUNTIF($AG$3:AG1001,AG1001)-1,0)</f>
        <v>0</v>
      </c>
    </row>
    <row r="1002" spans="27:34" x14ac:dyDescent="0.25">
      <c r="AA1002" s="1"/>
      <c r="AB1002" s="1"/>
      <c r="AG1002">
        <f>IF(data[[#This Row],[type]]="score",SUMPRODUCT($J$1:$AF$1,data[[#This Row],[ci.hts_index]:[stat.tb]]),-1)</f>
        <v>-1</v>
      </c>
      <c r="AH1002">
        <f>IF(data[[#This Row],[type]]="score",RANK(data[[#This Row],[score]],data[score])+COUNTIF($AG$3:AG1002,AG1002)-1,0)</f>
        <v>0</v>
      </c>
    </row>
    <row r="1003" spans="27:34" x14ac:dyDescent="0.25">
      <c r="AA1003" s="1"/>
      <c r="AB1003" s="1"/>
      <c r="AG1003">
        <f>IF(data[[#This Row],[type]]="score",SUMPRODUCT($J$1:$AF$1,data[[#This Row],[ci.hts_index]:[stat.tb]]),-1)</f>
        <v>-1</v>
      </c>
      <c r="AH1003">
        <f>IF(data[[#This Row],[type]]="score",RANK(data[[#This Row],[score]],data[score])+COUNTIF($AG$3:AG1003,AG1003)-1,0)</f>
        <v>0</v>
      </c>
    </row>
    <row r="1004" spans="27:34" x14ac:dyDescent="0.25">
      <c r="AA1004" s="1"/>
      <c r="AB1004" s="1"/>
      <c r="AG1004">
        <f>IF(data[[#This Row],[type]]="score",SUMPRODUCT($J$1:$AF$1,data[[#This Row],[ci.hts_index]:[stat.tb]]),-1)</f>
        <v>-1</v>
      </c>
      <c r="AH1004">
        <f>IF(data[[#This Row],[type]]="score",RANK(data[[#This Row],[score]],data[score])+COUNTIF($AG$3:AG1004,AG1004)-1,0)</f>
        <v>0</v>
      </c>
    </row>
    <row r="1005" spans="27:34" x14ac:dyDescent="0.25">
      <c r="AA1005" s="1"/>
      <c r="AB1005" s="1"/>
      <c r="AG1005">
        <f>IF(data[[#This Row],[type]]="score",SUMPRODUCT($J$1:$AF$1,data[[#This Row],[ci.hts_index]:[stat.tb]]),-1)</f>
        <v>-1</v>
      </c>
      <c r="AH1005">
        <f>IF(data[[#This Row],[type]]="score",RANK(data[[#This Row],[score]],data[score])+COUNTIF($AG$3:AG1005,AG1005)-1,0)</f>
        <v>0</v>
      </c>
    </row>
    <row r="1006" spans="27:34" x14ac:dyDescent="0.25">
      <c r="AA1006" s="1"/>
      <c r="AB1006" s="1"/>
      <c r="AG1006">
        <f>IF(data[[#This Row],[type]]="score",SUMPRODUCT($J$1:$AF$1,data[[#This Row],[ci.hts_index]:[stat.tb]]),-1)</f>
        <v>-1</v>
      </c>
      <c r="AH1006">
        <f>IF(data[[#This Row],[type]]="score",RANK(data[[#This Row],[score]],data[score])+COUNTIF($AG$3:AG1006,AG1006)-1,0)</f>
        <v>0</v>
      </c>
    </row>
    <row r="1007" spans="27:34" x14ac:dyDescent="0.25">
      <c r="AA1007" s="1"/>
      <c r="AB1007" s="1"/>
      <c r="AG1007">
        <f>IF(data[[#This Row],[type]]="score",SUMPRODUCT($J$1:$AF$1,data[[#This Row],[ci.hts_index]:[stat.tb]]),-1)</f>
        <v>-1</v>
      </c>
      <c r="AH1007">
        <f>IF(data[[#This Row],[type]]="score",RANK(data[[#This Row],[score]],data[score])+COUNTIF($AG$3:AG1007,AG1007)-1,0)</f>
        <v>0</v>
      </c>
    </row>
    <row r="1008" spans="27:34" x14ac:dyDescent="0.25">
      <c r="AA1008" s="1"/>
      <c r="AB1008" s="1"/>
      <c r="AG1008">
        <f>IF(data[[#This Row],[type]]="score",SUMPRODUCT($J$1:$AF$1,data[[#This Row],[ci.hts_index]:[stat.tb]]),-1)</f>
        <v>-1</v>
      </c>
      <c r="AH1008">
        <f>IF(data[[#This Row],[type]]="score",RANK(data[[#This Row],[score]],data[score])+COUNTIF($AG$3:AG1008,AG1008)-1,0)</f>
        <v>0</v>
      </c>
    </row>
    <row r="1009" spans="27:34" x14ac:dyDescent="0.25">
      <c r="AA1009" s="1"/>
      <c r="AB1009" s="1"/>
      <c r="AG1009">
        <f>IF(data[[#This Row],[type]]="score",SUMPRODUCT($J$1:$AF$1,data[[#This Row],[ci.hts_index]:[stat.tb]]),-1)</f>
        <v>-1</v>
      </c>
      <c r="AH1009">
        <f>IF(data[[#This Row],[type]]="score",RANK(data[[#This Row],[score]],data[score])+COUNTIF($AG$3:AG1009,AG1009)-1,0)</f>
        <v>0</v>
      </c>
    </row>
    <row r="1010" spans="27:34" x14ac:dyDescent="0.25">
      <c r="AA1010" s="1"/>
      <c r="AB1010" s="1"/>
      <c r="AG1010">
        <f>IF(data[[#This Row],[type]]="score",SUMPRODUCT($J$1:$AF$1,data[[#This Row],[ci.hts_index]:[stat.tb]]),-1)</f>
        <v>-1</v>
      </c>
      <c r="AH1010">
        <f>IF(data[[#This Row],[type]]="score",RANK(data[[#This Row],[score]],data[score])+COUNTIF($AG$3:AG1010,AG1010)-1,0)</f>
        <v>0</v>
      </c>
    </row>
    <row r="1011" spans="27:34" x14ac:dyDescent="0.25">
      <c r="AA1011" s="1"/>
      <c r="AB1011" s="1"/>
      <c r="AG1011">
        <f>IF(data[[#This Row],[type]]="score",SUMPRODUCT($J$1:$AF$1,data[[#This Row],[ci.hts_index]:[stat.tb]]),-1)</f>
        <v>-1</v>
      </c>
      <c r="AH1011">
        <f>IF(data[[#This Row],[type]]="score",RANK(data[[#This Row],[score]],data[score])+COUNTIF($AG$3:AG1011,AG1011)-1,0)</f>
        <v>0</v>
      </c>
    </row>
    <row r="1012" spans="27:34" x14ac:dyDescent="0.25">
      <c r="AA1012" s="1"/>
      <c r="AB1012" s="1"/>
      <c r="AG1012">
        <f>IF(data[[#This Row],[type]]="score",SUMPRODUCT($J$1:$AF$1,data[[#This Row],[ci.hts_index]:[stat.tb]]),-1)</f>
        <v>-1</v>
      </c>
      <c r="AH1012">
        <f>IF(data[[#This Row],[type]]="score",RANK(data[[#This Row],[score]],data[score])+COUNTIF($AG$3:AG1012,AG1012)-1,0)</f>
        <v>0</v>
      </c>
    </row>
    <row r="1013" spans="27:34" x14ac:dyDescent="0.25">
      <c r="AA1013" s="1"/>
      <c r="AB1013" s="1"/>
      <c r="AG1013">
        <f>IF(data[[#This Row],[type]]="score",SUMPRODUCT($J$1:$AF$1,data[[#This Row],[ci.hts_index]:[stat.tb]]),-1)</f>
        <v>-1</v>
      </c>
      <c r="AH1013">
        <f>IF(data[[#This Row],[type]]="score",RANK(data[[#This Row],[score]],data[score])+COUNTIF($AG$3:AG1013,AG1013)-1,0)</f>
        <v>0</v>
      </c>
    </row>
    <row r="1014" spans="27:34" x14ac:dyDescent="0.25">
      <c r="AA1014" s="1"/>
      <c r="AB1014" s="1"/>
      <c r="AG1014">
        <f>IF(data[[#This Row],[type]]="score",SUMPRODUCT($J$1:$AF$1,data[[#This Row],[ci.hts_index]:[stat.tb]]),-1)</f>
        <v>-1</v>
      </c>
      <c r="AH1014">
        <f>IF(data[[#This Row],[type]]="score",RANK(data[[#This Row],[score]],data[score])+COUNTIF($AG$3:AG1014,AG1014)-1,0)</f>
        <v>0</v>
      </c>
    </row>
    <row r="1015" spans="27:34" x14ac:dyDescent="0.25">
      <c r="AA1015" s="1"/>
      <c r="AB1015" s="1"/>
      <c r="AG1015">
        <f>IF(data[[#This Row],[type]]="score",SUMPRODUCT($J$1:$AF$1,data[[#This Row],[ci.hts_index]:[stat.tb]]),-1)</f>
        <v>-1</v>
      </c>
      <c r="AH1015">
        <f>IF(data[[#This Row],[type]]="score",RANK(data[[#This Row],[score]],data[score])+COUNTIF($AG$3:AG1015,AG1015)-1,0)</f>
        <v>0</v>
      </c>
    </row>
    <row r="1016" spans="27:34" x14ac:dyDescent="0.25">
      <c r="AA1016" s="1"/>
      <c r="AB1016" s="1"/>
      <c r="AG1016">
        <f>IF(data[[#This Row],[type]]="score",SUMPRODUCT($J$1:$AF$1,data[[#This Row],[ci.hts_index]:[stat.tb]]),-1)</f>
        <v>-1</v>
      </c>
      <c r="AH1016">
        <f>IF(data[[#This Row],[type]]="score",RANK(data[[#This Row],[score]],data[score])+COUNTIF($AG$3:AG1016,AG1016)-1,0)</f>
        <v>0</v>
      </c>
    </row>
    <row r="1017" spans="27:34" x14ac:dyDescent="0.25">
      <c r="AA1017" s="1"/>
      <c r="AB1017" s="1"/>
      <c r="AG1017">
        <f>IF(data[[#This Row],[type]]="score",SUMPRODUCT($J$1:$AF$1,data[[#This Row],[ci.hts_index]:[stat.tb]]),-1)</f>
        <v>-1</v>
      </c>
      <c r="AH1017">
        <f>IF(data[[#This Row],[type]]="score",RANK(data[[#This Row],[score]],data[score])+COUNTIF($AG$3:AG1017,AG1017)-1,0)</f>
        <v>0</v>
      </c>
    </row>
    <row r="1018" spans="27:34" x14ac:dyDescent="0.25">
      <c r="AA1018" s="1"/>
      <c r="AB1018" s="1"/>
      <c r="AG1018">
        <f>IF(data[[#This Row],[type]]="score",SUMPRODUCT($J$1:$AF$1,data[[#This Row],[ci.hts_index]:[stat.tb]]),-1)</f>
        <v>-1</v>
      </c>
      <c r="AH1018">
        <f>IF(data[[#This Row],[type]]="score",RANK(data[[#This Row],[score]],data[score])+COUNTIF($AG$3:AG1018,AG1018)-1,0)</f>
        <v>0</v>
      </c>
    </row>
    <row r="1019" spans="27:34" x14ac:dyDescent="0.25">
      <c r="AA1019" s="1"/>
      <c r="AB1019" s="1"/>
      <c r="AG1019">
        <f>IF(data[[#This Row],[type]]="score",SUMPRODUCT($J$1:$AF$1,data[[#This Row],[ci.hts_index]:[stat.tb]]),-1)</f>
        <v>-1</v>
      </c>
      <c r="AH1019">
        <f>IF(data[[#This Row],[type]]="score",RANK(data[[#This Row],[score]],data[score])+COUNTIF($AG$3:AG1019,AG1019)-1,0)</f>
        <v>0</v>
      </c>
    </row>
    <row r="1020" spans="27:34" x14ac:dyDescent="0.25">
      <c r="AA1020" s="1"/>
      <c r="AB1020" s="1"/>
      <c r="AG1020">
        <f>IF(data[[#This Row],[type]]="score",SUMPRODUCT($J$1:$AF$1,data[[#This Row],[ci.hts_index]:[stat.tb]]),-1)</f>
        <v>-1</v>
      </c>
      <c r="AH1020">
        <f>IF(data[[#This Row],[type]]="score",RANK(data[[#This Row],[score]],data[score])+COUNTIF($AG$3:AG1020,AG1020)-1,0)</f>
        <v>0</v>
      </c>
    </row>
    <row r="1021" spans="27:34" x14ac:dyDescent="0.25">
      <c r="AA1021" s="1"/>
      <c r="AB1021" s="1"/>
      <c r="AG1021">
        <f>IF(data[[#This Row],[type]]="score",SUMPRODUCT($J$1:$AF$1,data[[#This Row],[ci.hts_index]:[stat.tb]]),-1)</f>
        <v>-1</v>
      </c>
      <c r="AH1021">
        <f>IF(data[[#This Row],[type]]="score",RANK(data[[#This Row],[score]],data[score])+COUNTIF($AG$3:AG1021,AG1021)-1,0)</f>
        <v>0</v>
      </c>
    </row>
    <row r="1022" spans="27:34" x14ac:dyDescent="0.25">
      <c r="AA1022" s="1"/>
      <c r="AB1022" s="1"/>
      <c r="AG1022">
        <f>IF(data[[#This Row],[type]]="score",SUMPRODUCT($J$1:$AF$1,data[[#This Row],[ci.hts_index]:[stat.tb]]),-1)</f>
        <v>-1</v>
      </c>
      <c r="AH1022">
        <f>IF(data[[#This Row],[type]]="score",RANK(data[[#This Row],[score]],data[score])+COUNTIF($AG$3:AG1022,AG1022)-1,0)</f>
        <v>0</v>
      </c>
    </row>
    <row r="1023" spans="27:34" x14ac:dyDescent="0.25">
      <c r="AA1023" s="1"/>
      <c r="AB1023" s="1"/>
      <c r="AG1023">
        <f>IF(data[[#This Row],[type]]="score",SUMPRODUCT($J$1:$AF$1,data[[#This Row],[ci.hts_index]:[stat.tb]]),-1)</f>
        <v>-1</v>
      </c>
      <c r="AH1023">
        <f>IF(data[[#This Row],[type]]="score",RANK(data[[#This Row],[score]],data[score])+COUNTIF($AG$3:AG1023,AG1023)-1,0)</f>
        <v>0</v>
      </c>
    </row>
    <row r="1024" spans="27:34" x14ac:dyDescent="0.25">
      <c r="AA1024" s="1"/>
      <c r="AB1024" s="1"/>
      <c r="AG1024">
        <f>IF(data[[#This Row],[type]]="score",SUMPRODUCT($J$1:$AF$1,data[[#This Row],[ci.hts_index]:[stat.tb]]),-1)</f>
        <v>-1</v>
      </c>
      <c r="AH1024">
        <f>IF(data[[#This Row],[type]]="score",RANK(data[[#This Row],[score]],data[score])+COUNTIF($AG$3:AG1024,AG1024)-1,0)</f>
        <v>0</v>
      </c>
    </row>
    <row r="1025" spans="27:34" x14ac:dyDescent="0.25">
      <c r="AA1025" s="1"/>
      <c r="AB1025" s="1"/>
      <c r="AG1025">
        <f>IF(data[[#This Row],[type]]="score",SUMPRODUCT($J$1:$AF$1,data[[#This Row],[ci.hts_index]:[stat.tb]]),-1)</f>
        <v>-1</v>
      </c>
      <c r="AH1025">
        <f>IF(data[[#This Row],[type]]="score",RANK(data[[#This Row],[score]],data[score])+COUNTIF($AG$3:AG1025,AG1025)-1,0)</f>
        <v>0</v>
      </c>
    </row>
    <row r="1026" spans="27:34" x14ac:dyDescent="0.25">
      <c r="AA1026" s="1"/>
      <c r="AB1026" s="1"/>
      <c r="AG1026">
        <f>IF(data[[#This Row],[type]]="score",SUMPRODUCT($J$1:$AF$1,data[[#This Row],[ci.hts_index]:[stat.tb]]),-1)</f>
        <v>-1</v>
      </c>
      <c r="AH1026">
        <f>IF(data[[#This Row],[type]]="score",RANK(data[[#This Row],[score]],data[score])+COUNTIF($AG$3:AG1026,AG1026)-1,0)</f>
        <v>0</v>
      </c>
    </row>
    <row r="1027" spans="27:34" x14ac:dyDescent="0.25">
      <c r="AA1027" s="1"/>
      <c r="AB1027" s="1"/>
      <c r="AG1027">
        <f>IF(data[[#This Row],[type]]="score",SUMPRODUCT($J$1:$AF$1,data[[#This Row],[ci.hts_index]:[stat.tb]]),-1)</f>
        <v>-1</v>
      </c>
      <c r="AH1027">
        <f>IF(data[[#This Row],[type]]="score",RANK(data[[#This Row],[score]],data[score])+COUNTIF($AG$3:AG1027,AG1027)-1,0)</f>
        <v>0</v>
      </c>
    </row>
    <row r="1028" spans="27:34" x14ac:dyDescent="0.25">
      <c r="AA1028" s="1"/>
      <c r="AB1028" s="1"/>
      <c r="AG1028">
        <f>IF(data[[#This Row],[type]]="score",SUMPRODUCT($J$1:$AF$1,data[[#This Row],[ci.hts_index]:[stat.tb]]),-1)</f>
        <v>-1</v>
      </c>
      <c r="AH1028">
        <f>IF(data[[#This Row],[type]]="score",RANK(data[[#This Row],[score]],data[score])+COUNTIF($AG$3:AG1028,AG1028)-1,0)</f>
        <v>0</v>
      </c>
    </row>
    <row r="1029" spans="27:34" x14ac:dyDescent="0.25">
      <c r="AA1029" s="1"/>
      <c r="AB1029" s="1"/>
      <c r="AG1029">
        <f>IF(data[[#This Row],[type]]="score",SUMPRODUCT($J$1:$AF$1,data[[#This Row],[ci.hts_index]:[stat.tb]]),-1)</f>
        <v>-1</v>
      </c>
      <c r="AH1029">
        <f>IF(data[[#This Row],[type]]="score",RANK(data[[#This Row],[score]],data[score])+COUNTIF($AG$3:AG1029,AG1029)-1,0)</f>
        <v>0</v>
      </c>
    </row>
    <row r="1030" spans="27:34" x14ac:dyDescent="0.25">
      <c r="AA1030" s="1"/>
      <c r="AB1030" s="1"/>
      <c r="AG1030">
        <f>IF(data[[#This Row],[type]]="score",SUMPRODUCT($J$1:$AF$1,data[[#This Row],[ci.hts_index]:[stat.tb]]),-1)</f>
        <v>-1</v>
      </c>
      <c r="AH1030">
        <f>IF(data[[#This Row],[type]]="score",RANK(data[[#This Row],[score]],data[score])+COUNTIF($AG$3:AG1030,AG1030)-1,0)</f>
        <v>0</v>
      </c>
    </row>
    <row r="1031" spans="27:34" x14ac:dyDescent="0.25">
      <c r="AA1031" s="1"/>
      <c r="AB1031" s="1"/>
      <c r="AG1031">
        <f>IF(data[[#This Row],[type]]="score",SUMPRODUCT($J$1:$AF$1,data[[#This Row],[ci.hts_index]:[stat.tb]]),-1)</f>
        <v>-1</v>
      </c>
      <c r="AH1031">
        <f>IF(data[[#This Row],[type]]="score",RANK(data[[#This Row],[score]],data[score])+COUNTIF($AG$3:AG1031,AG1031)-1,0)</f>
        <v>0</v>
      </c>
    </row>
    <row r="1032" spans="27:34" x14ac:dyDescent="0.25">
      <c r="AA1032" s="1"/>
      <c r="AB1032" s="1"/>
      <c r="AG1032">
        <f>IF(data[[#This Row],[type]]="score",SUMPRODUCT($J$1:$AF$1,data[[#This Row],[ci.hts_index]:[stat.tb]]),-1)</f>
        <v>-1</v>
      </c>
      <c r="AH1032">
        <f>IF(data[[#This Row],[type]]="score",RANK(data[[#This Row],[score]],data[score])+COUNTIF($AG$3:AG1032,AG1032)-1,0)</f>
        <v>0</v>
      </c>
    </row>
    <row r="1033" spans="27:34" x14ac:dyDescent="0.25">
      <c r="AA1033" s="1"/>
      <c r="AB1033" s="1"/>
      <c r="AG1033">
        <f>IF(data[[#This Row],[type]]="score",SUMPRODUCT($J$1:$AF$1,data[[#This Row],[ci.hts_index]:[stat.tb]]),-1)</f>
        <v>-1</v>
      </c>
      <c r="AH1033">
        <f>IF(data[[#This Row],[type]]="score",RANK(data[[#This Row],[score]],data[score])+COUNTIF($AG$3:AG1033,AG1033)-1,0)</f>
        <v>0</v>
      </c>
    </row>
    <row r="1034" spans="27:34" x14ac:dyDescent="0.25">
      <c r="AA1034" s="1"/>
      <c r="AB1034" s="1"/>
      <c r="AG1034">
        <f>IF(data[[#This Row],[type]]="score",SUMPRODUCT($J$1:$AF$1,data[[#This Row],[ci.hts_index]:[stat.tb]]),-1)</f>
        <v>-1</v>
      </c>
      <c r="AH1034">
        <f>IF(data[[#This Row],[type]]="score",RANK(data[[#This Row],[score]],data[score])+COUNTIF($AG$3:AG1034,AG1034)-1,0)</f>
        <v>0</v>
      </c>
    </row>
    <row r="1035" spans="27:34" x14ac:dyDescent="0.25">
      <c r="AA1035" s="1"/>
      <c r="AB1035" s="1"/>
      <c r="AG1035">
        <f>IF(data[[#This Row],[type]]="score",SUMPRODUCT($J$1:$AF$1,data[[#This Row],[ci.hts_index]:[stat.tb]]),-1)</f>
        <v>-1</v>
      </c>
      <c r="AH1035">
        <f>IF(data[[#This Row],[type]]="score",RANK(data[[#This Row],[score]],data[score])+COUNTIF($AG$3:AG1035,AG1035)-1,0)</f>
        <v>0</v>
      </c>
    </row>
    <row r="1036" spans="27:34" x14ac:dyDescent="0.25">
      <c r="AA1036" s="1"/>
      <c r="AB1036" s="1"/>
      <c r="AG1036">
        <f>IF(data[[#This Row],[type]]="score",SUMPRODUCT($J$1:$AF$1,data[[#This Row],[ci.hts_index]:[stat.tb]]),-1)</f>
        <v>-1</v>
      </c>
      <c r="AH1036">
        <f>IF(data[[#This Row],[type]]="score",RANK(data[[#This Row],[score]],data[score])+COUNTIF($AG$3:AG1036,AG1036)-1,0)</f>
        <v>0</v>
      </c>
    </row>
    <row r="1037" spans="27:34" x14ac:dyDescent="0.25">
      <c r="AA1037" s="1"/>
      <c r="AB1037" s="1"/>
      <c r="AG1037">
        <f>IF(data[[#This Row],[type]]="score",SUMPRODUCT($J$1:$AF$1,data[[#This Row],[ci.hts_index]:[stat.tb]]),-1)</f>
        <v>-1</v>
      </c>
      <c r="AH1037">
        <f>IF(data[[#This Row],[type]]="score",RANK(data[[#This Row],[score]],data[score])+COUNTIF($AG$3:AG1037,AG1037)-1,0)</f>
        <v>0</v>
      </c>
    </row>
    <row r="1038" spans="27:34" x14ac:dyDescent="0.25">
      <c r="AA1038" s="1"/>
      <c r="AB1038" s="1"/>
      <c r="AG1038">
        <f>IF(data[[#This Row],[type]]="score",SUMPRODUCT($J$1:$AF$1,data[[#This Row],[ci.hts_index]:[stat.tb]]),-1)</f>
        <v>-1</v>
      </c>
      <c r="AH1038">
        <f>IF(data[[#This Row],[type]]="score",RANK(data[[#This Row],[score]],data[score])+COUNTIF($AG$3:AG1038,AG1038)-1,0)</f>
        <v>0</v>
      </c>
    </row>
    <row r="1039" spans="27:34" x14ac:dyDescent="0.25">
      <c r="AA1039" s="1"/>
      <c r="AB1039" s="1"/>
      <c r="AG1039">
        <f>IF(data[[#This Row],[type]]="score",SUMPRODUCT($J$1:$AF$1,data[[#This Row],[ci.hts_index]:[stat.tb]]),-1)</f>
        <v>-1</v>
      </c>
      <c r="AH1039">
        <f>IF(data[[#This Row],[type]]="score",RANK(data[[#This Row],[score]],data[score])+COUNTIF($AG$3:AG1039,AG1039)-1,0)</f>
        <v>0</v>
      </c>
    </row>
    <row r="1040" spans="27:34" x14ac:dyDescent="0.25">
      <c r="AA1040" s="1"/>
      <c r="AB1040" s="1"/>
      <c r="AG1040">
        <f>IF(data[[#This Row],[type]]="score",SUMPRODUCT($J$1:$AF$1,data[[#This Row],[ci.hts_index]:[stat.tb]]),-1)</f>
        <v>-1</v>
      </c>
      <c r="AH1040">
        <f>IF(data[[#This Row],[type]]="score",RANK(data[[#This Row],[score]],data[score])+COUNTIF($AG$3:AG1040,AG1040)-1,0)</f>
        <v>0</v>
      </c>
    </row>
    <row r="1041" spans="27:34" x14ac:dyDescent="0.25">
      <c r="AA1041" s="1"/>
      <c r="AB1041" s="1"/>
      <c r="AG1041">
        <f>IF(data[[#This Row],[type]]="score",SUMPRODUCT($J$1:$AF$1,data[[#This Row],[ci.hts_index]:[stat.tb]]),-1)</f>
        <v>-1</v>
      </c>
      <c r="AH1041">
        <f>IF(data[[#This Row],[type]]="score",RANK(data[[#This Row],[score]],data[score])+COUNTIF($AG$3:AG1041,AG1041)-1,0)</f>
        <v>0</v>
      </c>
    </row>
    <row r="1042" spans="27:34" x14ac:dyDescent="0.25">
      <c r="AA1042" s="1"/>
      <c r="AB1042" s="1"/>
      <c r="AG1042">
        <f>IF(data[[#This Row],[type]]="score",SUMPRODUCT($J$1:$AF$1,data[[#This Row],[ci.hts_index]:[stat.tb]]),-1)</f>
        <v>-1</v>
      </c>
      <c r="AH1042">
        <f>IF(data[[#This Row],[type]]="score",RANK(data[[#This Row],[score]],data[score])+COUNTIF($AG$3:AG1042,AG1042)-1,0)</f>
        <v>0</v>
      </c>
    </row>
    <row r="1043" spans="27:34" x14ac:dyDescent="0.25">
      <c r="AA1043" s="1"/>
      <c r="AB1043" s="1"/>
      <c r="AG1043">
        <f>IF(data[[#This Row],[type]]="score",SUMPRODUCT($J$1:$AF$1,data[[#This Row],[ci.hts_index]:[stat.tb]]),-1)</f>
        <v>-1</v>
      </c>
      <c r="AH1043">
        <f>IF(data[[#This Row],[type]]="score",RANK(data[[#This Row],[score]],data[score])+COUNTIF($AG$3:AG1043,AG1043)-1,0)</f>
        <v>0</v>
      </c>
    </row>
    <row r="1044" spans="27:34" x14ac:dyDescent="0.25">
      <c r="AA1044" s="1"/>
      <c r="AB1044" s="1"/>
      <c r="AG1044">
        <f>IF(data[[#This Row],[type]]="score",SUMPRODUCT($J$1:$AF$1,data[[#This Row],[ci.hts_index]:[stat.tb]]),-1)</f>
        <v>-1</v>
      </c>
      <c r="AH1044">
        <f>IF(data[[#This Row],[type]]="score",RANK(data[[#This Row],[score]],data[score])+COUNTIF($AG$3:AG1044,AG1044)-1,0)</f>
        <v>0</v>
      </c>
    </row>
    <row r="1045" spans="27:34" x14ac:dyDescent="0.25">
      <c r="AA1045" s="1"/>
      <c r="AB1045" s="1"/>
      <c r="AG1045">
        <f>IF(data[[#This Row],[type]]="score",SUMPRODUCT($J$1:$AF$1,data[[#This Row],[ci.hts_index]:[stat.tb]]),-1)</f>
        <v>-1</v>
      </c>
      <c r="AH1045">
        <f>IF(data[[#This Row],[type]]="score",RANK(data[[#This Row],[score]],data[score])+COUNTIF($AG$3:AG1045,AG1045)-1,0)</f>
        <v>0</v>
      </c>
    </row>
    <row r="1046" spans="27:34" x14ac:dyDescent="0.25">
      <c r="AA1046" s="1"/>
      <c r="AB1046" s="1"/>
      <c r="AG1046">
        <f>IF(data[[#This Row],[type]]="score",SUMPRODUCT($J$1:$AF$1,data[[#This Row],[ci.hts_index]:[stat.tb]]),-1)</f>
        <v>-1</v>
      </c>
      <c r="AH1046">
        <f>IF(data[[#This Row],[type]]="score",RANK(data[[#This Row],[score]],data[score])+COUNTIF($AG$3:AG1046,AG1046)-1,0)</f>
        <v>0</v>
      </c>
    </row>
    <row r="1047" spans="27:34" x14ac:dyDescent="0.25">
      <c r="AA1047" s="1"/>
      <c r="AB1047" s="1"/>
      <c r="AG1047">
        <f>IF(data[[#This Row],[type]]="score",SUMPRODUCT($J$1:$AF$1,data[[#This Row],[ci.hts_index]:[stat.tb]]),-1)</f>
        <v>-1</v>
      </c>
      <c r="AH1047">
        <f>IF(data[[#This Row],[type]]="score",RANK(data[[#This Row],[score]],data[score])+COUNTIF($AG$3:AG1047,AG1047)-1,0)</f>
        <v>0</v>
      </c>
    </row>
    <row r="1048" spans="27:34" x14ac:dyDescent="0.25">
      <c r="AA1048" s="1"/>
      <c r="AB1048" s="1"/>
      <c r="AG1048">
        <f>IF(data[[#This Row],[type]]="score",SUMPRODUCT($J$1:$AF$1,data[[#This Row],[ci.hts_index]:[stat.tb]]),-1)</f>
        <v>-1</v>
      </c>
      <c r="AH1048">
        <f>IF(data[[#This Row],[type]]="score",RANK(data[[#This Row],[score]],data[score])+COUNTIF($AG$3:AG1048,AG1048)-1,0)</f>
        <v>0</v>
      </c>
    </row>
    <row r="1049" spans="27:34" x14ac:dyDescent="0.25">
      <c r="AA1049" s="1"/>
      <c r="AB1049" s="1"/>
      <c r="AG1049">
        <f>IF(data[[#This Row],[type]]="score",SUMPRODUCT($J$1:$AF$1,data[[#This Row],[ci.hts_index]:[stat.tb]]),-1)</f>
        <v>-1</v>
      </c>
      <c r="AH1049">
        <f>IF(data[[#This Row],[type]]="score",RANK(data[[#This Row],[score]],data[score])+COUNTIF($AG$3:AG1049,AG1049)-1,0)</f>
        <v>0</v>
      </c>
    </row>
    <row r="1050" spans="27:34" x14ac:dyDescent="0.25">
      <c r="AA1050" s="1"/>
      <c r="AB1050" s="1"/>
      <c r="AG1050">
        <f>IF(data[[#This Row],[type]]="score",SUMPRODUCT($J$1:$AF$1,data[[#This Row],[ci.hts_index]:[stat.tb]]),-1)</f>
        <v>-1</v>
      </c>
      <c r="AH1050">
        <f>IF(data[[#This Row],[type]]="score",RANK(data[[#This Row],[score]],data[score])+COUNTIF($AG$3:AG1050,AG1050)-1,0)</f>
        <v>0</v>
      </c>
    </row>
    <row r="1051" spans="27:34" x14ac:dyDescent="0.25">
      <c r="AA1051" s="1"/>
      <c r="AB1051" s="1"/>
      <c r="AG1051">
        <f>IF(data[[#This Row],[type]]="score",SUMPRODUCT($J$1:$AF$1,data[[#This Row],[ci.hts_index]:[stat.tb]]),-1)</f>
        <v>-1</v>
      </c>
      <c r="AH1051">
        <f>IF(data[[#This Row],[type]]="score",RANK(data[[#This Row],[score]],data[score])+COUNTIF($AG$3:AG1051,AG1051)-1,0)</f>
        <v>0</v>
      </c>
    </row>
    <row r="1052" spans="27:34" x14ac:dyDescent="0.25">
      <c r="AA1052" s="1"/>
      <c r="AB1052" s="1"/>
      <c r="AG1052">
        <f>IF(data[[#This Row],[type]]="score",SUMPRODUCT($J$1:$AF$1,data[[#This Row],[ci.hts_index]:[stat.tb]]),-1)</f>
        <v>-1</v>
      </c>
      <c r="AH1052">
        <f>IF(data[[#This Row],[type]]="score",RANK(data[[#This Row],[score]],data[score])+COUNTIF($AG$3:AG1052,AG1052)-1,0)</f>
        <v>0</v>
      </c>
    </row>
    <row r="1053" spans="27:34" x14ac:dyDescent="0.25">
      <c r="AA1053" s="1"/>
      <c r="AB1053" s="1"/>
      <c r="AG1053">
        <f>IF(data[[#This Row],[type]]="score",SUMPRODUCT($J$1:$AF$1,data[[#This Row],[ci.hts_index]:[stat.tb]]),-1)</f>
        <v>-1</v>
      </c>
      <c r="AH1053">
        <f>IF(data[[#This Row],[type]]="score",RANK(data[[#This Row],[score]],data[score])+COUNTIF($AG$3:AG1053,AG1053)-1,0)</f>
        <v>0</v>
      </c>
    </row>
    <row r="1054" spans="27:34" x14ac:dyDescent="0.25">
      <c r="AA1054" s="1"/>
      <c r="AB1054" s="1"/>
      <c r="AG1054">
        <f>IF(data[[#This Row],[type]]="score",SUMPRODUCT($J$1:$AF$1,data[[#This Row],[ci.hts_index]:[stat.tb]]),-1)</f>
        <v>-1</v>
      </c>
      <c r="AH1054">
        <f>IF(data[[#This Row],[type]]="score",RANK(data[[#This Row],[score]],data[score])+COUNTIF($AG$3:AG1054,AG1054)-1,0)</f>
        <v>0</v>
      </c>
    </row>
    <row r="1055" spans="27:34" x14ac:dyDescent="0.25">
      <c r="AA1055" s="1"/>
      <c r="AB1055" s="1"/>
      <c r="AG1055">
        <f>IF(data[[#This Row],[type]]="score",SUMPRODUCT($J$1:$AF$1,data[[#This Row],[ci.hts_index]:[stat.tb]]),-1)</f>
        <v>-1</v>
      </c>
      <c r="AH1055">
        <f>IF(data[[#This Row],[type]]="score",RANK(data[[#This Row],[score]],data[score])+COUNTIF($AG$3:AG1055,AG1055)-1,0)</f>
        <v>0</v>
      </c>
    </row>
    <row r="1056" spans="27:34" x14ac:dyDescent="0.25">
      <c r="AA1056" s="1"/>
      <c r="AB1056" s="1"/>
      <c r="AG1056">
        <f>IF(data[[#This Row],[type]]="score",SUMPRODUCT($J$1:$AF$1,data[[#This Row],[ci.hts_index]:[stat.tb]]),-1)</f>
        <v>-1</v>
      </c>
      <c r="AH1056">
        <f>IF(data[[#This Row],[type]]="score",RANK(data[[#This Row],[score]],data[score])+COUNTIF($AG$3:AG1056,AG1056)-1,0)</f>
        <v>0</v>
      </c>
    </row>
    <row r="1057" spans="27:34" x14ac:dyDescent="0.25">
      <c r="AA1057" s="1"/>
      <c r="AB1057" s="1"/>
      <c r="AG1057">
        <f>IF(data[[#This Row],[type]]="score",SUMPRODUCT($J$1:$AF$1,data[[#This Row],[ci.hts_index]:[stat.tb]]),-1)</f>
        <v>-1</v>
      </c>
      <c r="AH1057">
        <f>IF(data[[#This Row],[type]]="score",RANK(data[[#This Row],[score]],data[score])+COUNTIF($AG$3:AG1057,AG1057)-1,0)</f>
        <v>0</v>
      </c>
    </row>
    <row r="1058" spans="27:34" x14ac:dyDescent="0.25">
      <c r="AA1058" s="1"/>
      <c r="AB1058" s="1"/>
      <c r="AG1058">
        <f>IF(data[[#This Row],[type]]="score",SUMPRODUCT($J$1:$AF$1,data[[#This Row],[ci.hts_index]:[stat.tb]]),-1)</f>
        <v>-1</v>
      </c>
      <c r="AH1058">
        <f>IF(data[[#This Row],[type]]="score",RANK(data[[#This Row],[score]],data[score])+COUNTIF($AG$3:AG1058,AG1058)-1,0)</f>
        <v>0</v>
      </c>
    </row>
    <row r="1059" spans="27:34" x14ac:dyDescent="0.25">
      <c r="AA1059" s="1"/>
      <c r="AB1059" s="1"/>
      <c r="AG1059">
        <f>IF(data[[#This Row],[type]]="score",SUMPRODUCT($J$1:$AF$1,data[[#This Row],[ci.hts_index]:[stat.tb]]),-1)</f>
        <v>-1</v>
      </c>
      <c r="AH1059">
        <f>IF(data[[#This Row],[type]]="score",RANK(data[[#This Row],[score]],data[score])+COUNTIF($AG$3:AG1059,AG1059)-1,0)</f>
        <v>0</v>
      </c>
    </row>
    <row r="1060" spans="27:34" x14ac:dyDescent="0.25">
      <c r="AA1060" s="1"/>
      <c r="AB1060" s="1"/>
      <c r="AG1060">
        <f>IF(data[[#This Row],[type]]="score",SUMPRODUCT($J$1:$AF$1,data[[#This Row],[ci.hts_index]:[stat.tb]]),-1)</f>
        <v>-1</v>
      </c>
      <c r="AH1060">
        <f>IF(data[[#This Row],[type]]="score",RANK(data[[#This Row],[score]],data[score])+COUNTIF($AG$3:AG1060,AG1060)-1,0)</f>
        <v>0</v>
      </c>
    </row>
    <row r="1061" spans="27:34" x14ac:dyDescent="0.25">
      <c r="AA1061" s="1"/>
      <c r="AB1061" s="1"/>
      <c r="AG1061">
        <f>IF(data[[#This Row],[type]]="score",SUMPRODUCT($J$1:$AF$1,data[[#This Row],[ci.hts_index]:[stat.tb]]),-1)</f>
        <v>-1</v>
      </c>
      <c r="AH1061">
        <f>IF(data[[#This Row],[type]]="score",RANK(data[[#This Row],[score]],data[score])+COUNTIF($AG$3:AG1061,AG1061)-1,0)</f>
        <v>0</v>
      </c>
    </row>
    <row r="1062" spans="27:34" x14ac:dyDescent="0.25">
      <c r="AA1062" s="1"/>
      <c r="AB1062" s="1"/>
      <c r="AG1062">
        <f>IF(data[[#This Row],[type]]="score",SUMPRODUCT($J$1:$AF$1,data[[#This Row],[ci.hts_index]:[stat.tb]]),-1)</f>
        <v>-1</v>
      </c>
      <c r="AH1062">
        <f>IF(data[[#This Row],[type]]="score",RANK(data[[#This Row],[score]],data[score])+COUNTIF($AG$3:AG1062,AG1062)-1,0)</f>
        <v>0</v>
      </c>
    </row>
    <row r="1063" spans="27:34" x14ac:dyDescent="0.25">
      <c r="AA1063" s="1"/>
      <c r="AB1063" s="1"/>
      <c r="AG1063">
        <f>IF(data[[#This Row],[type]]="score",SUMPRODUCT($J$1:$AF$1,data[[#This Row],[ci.hts_index]:[stat.tb]]),-1)</f>
        <v>-1</v>
      </c>
      <c r="AH1063">
        <f>IF(data[[#This Row],[type]]="score",RANK(data[[#This Row],[score]],data[score])+COUNTIF($AG$3:AG1063,AG1063)-1,0)</f>
        <v>0</v>
      </c>
    </row>
    <row r="1064" spans="27:34" x14ac:dyDescent="0.25">
      <c r="AA1064" s="1"/>
      <c r="AB1064" s="1"/>
      <c r="AG1064">
        <f>IF(data[[#This Row],[type]]="score",SUMPRODUCT($J$1:$AF$1,data[[#This Row],[ci.hts_index]:[stat.tb]]),-1)</f>
        <v>-1</v>
      </c>
      <c r="AH1064">
        <f>IF(data[[#This Row],[type]]="score",RANK(data[[#This Row],[score]],data[score])+COUNTIF($AG$3:AG1064,AG1064)-1,0)</f>
        <v>0</v>
      </c>
    </row>
    <row r="1065" spans="27:34" x14ac:dyDescent="0.25">
      <c r="AA1065" s="1"/>
      <c r="AB1065" s="1"/>
      <c r="AG1065">
        <f>IF(data[[#This Row],[type]]="score",SUMPRODUCT($J$1:$AF$1,data[[#This Row],[ci.hts_index]:[stat.tb]]),-1)</f>
        <v>-1</v>
      </c>
      <c r="AH1065">
        <f>IF(data[[#This Row],[type]]="score",RANK(data[[#This Row],[score]],data[score])+COUNTIF($AG$3:AG1065,AG1065)-1,0)</f>
        <v>0</v>
      </c>
    </row>
    <row r="1066" spans="27:34" x14ac:dyDescent="0.25">
      <c r="AA1066" s="1"/>
      <c r="AB1066" s="1"/>
      <c r="AG1066">
        <f>IF(data[[#This Row],[type]]="score",SUMPRODUCT($J$1:$AF$1,data[[#This Row],[ci.hts_index]:[stat.tb]]),-1)</f>
        <v>-1</v>
      </c>
      <c r="AH1066">
        <f>IF(data[[#This Row],[type]]="score",RANK(data[[#This Row],[score]],data[score])+COUNTIF($AG$3:AG1066,AG1066)-1,0)</f>
        <v>0</v>
      </c>
    </row>
    <row r="1067" spans="27:34" x14ac:dyDescent="0.25">
      <c r="AA1067" s="1"/>
      <c r="AB1067" s="1"/>
      <c r="AG1067">
        <f>IF(data[[#This Row],[type]]="score",SUMPRODUCT($J$1:$AF$1,data[[#This Row],[ci.hts_index]:[stat.tb]]),-1)</f>
        <v>-1</v>
      </c>
      <c r="AH1067">
        <f>IF(data[[#This Row],[type]]="score",RANK(data[[#This Row],[score]],data[score])+COUNTIF($AG$3:AG1067,AG1067)-1,0)</f>
        <v>0</v>
      </c>
    </row>
    <row r="1068" spans="27:34" x14ac:dyDescent="0.25">
      <c r="AA1068" s="1"/>
      <c r="AB1068" s="1"/>
      <c r="AG1068">
        <f>IF(data[[#This Row],[type]]="score",SUMPRODUCT($J$1:$AF$1,data[[#This Row],[ci.hts_index]:[stat.tb]]),-1)</f>
        <v>-1</v>
      </c>
      <c r="AH1068">
        <f>IF(data[[#This Row],[type]]="score",RANK(data[[#This Row],[score]],data[score])+COUNTIF($AG$3:AG1068,AG1068)-1,0)</f>
        <v>0</v>
      </c>
    </row>
    <row r="1069" spans="27:34" x14ac:dyDescent="0.25">
      <c r="AA1069" s="1"/>
      <c r="AB1069" s="1"/>
      <c r="AG1069">
        <f>IF(data[[#This Row],[type]]="score",SUMPRODUCT($J$1:$AF$1,data[[#This Row],[ci.hts_index]:[stat.tb]]),-1)</f>
        <v>-1</v>
      </c>
      <c r="AH1069">
        <f>IF(data[[#This Row],[type]]="score",RANK(data[[#This Row],[score]],data[score])+COUNTIF($AG$3:AG1069,AG1069)-1,0)</f>
        <v>0</v>
      </c>
    </row>
    <row r="1070" spans="27:34" x14ac:dyDescent="0.25">
      <c r="AA1070" s="1"/>
      <c r="AB1070" s="1"/>
      <c r="AG1070">
        <f>IF(data[[#This Row],[type]]="score",SUMPRODUCT($J$1:$AF$1,data[[#This Row],[ci.hts_index]:[stat.tb]]),-1)</f>
        <v>-1</v>
      </c>
      <c r="AH1070">
        <f>IF(data[[#This Row],[type]]="score",RANK(data[[#This Row],[score]],data[score])+COUNTIF($AG$3:AG1070,AG1070)-1,0)</f>
        <v>0</v>
      </c>
    </row>
    <row r="1071" spans="27:34" x14ac:dyDescent="0.25">
      <c r="AA1071" s="1"/>
      <c r="AB1071" s="1"/>
      <c r="AG1071">
        <f>IF(data[[#This Row],[type]]="score",SUMPRODUCT($J$1:$AF$1,data[[#This Row],[ci.hts_index]:[stat.tb]]),-1)</f>
        <v>-1</v>
      </c>
      <c r="AH1071">
        <f>IF(data[[#This Row],[type]]="score",RANK(data[[#This Row],[score]],data[score])+COUNTIF($AG$3:AG1071,AG1071)-1,0)</f>
        <v>0</v>
      </c>
    </row>
    <row r="1072" spans="27:34" x14ac:dyDescent="0.25">
      <c r="AA1072" s="1"/>
      <c r="AB1072" s="1"/>
      <c r="AG1072">
        <f>IF(data[[#This Row],[type]]="score",SUMPRODUCT($J$1:$AF$1,data[[#This Row],[ci.hts_index]:[stat.tb]]),-1)</f>
        <v>-1</v>
      </c>
      <c r="AH1072">
        <f>IF(data[[#This Row],[type]]="score",RANK(data[[#This Row],[score]],data[score])+COUNTIF($AG$3:AG1072,AG1072)-1,0)</f>
        <v>0</v>
      </c>
    </row>
    <row r="1073" spans="27:34" x14ac:dyDescent="0.25">
      <c r="AA1073" s="1"/>
      <c r="AB1073" s="1"/>
      <c r="AG1073">
        <f>IF(data[[#This Row],[type]]="score",SUMPRODUCT($J$1:$AF$1,data[[#This Row],[ci.hts_index]:[stat.tb]]),-1)</f>
        <v>-1</v>
      </c>
      <c r="AH1073">
        <f>IF(data[[#This Row],[type]]="score",RANK(data[[#This Row],[score]],data[score])+COUNTIF($AG$3:AG1073,AG1073)-1,0)</f>
        <v>0</v>
      </c>
    </row>
    <row r="1074" spans="27:34" x14ac:dyDescent="0.25">
      <c r="AA1074" s="1"/>
      <c r="AB1074" s="1"/>
      <c r="AG1074">
        <f>IF(data[[#This Row],[type]]="score",SUMPRODUCT($J$1:$AF$1,data[[#This Row],[ci.hts_index]:[stat.tb]]),-1)</f>
        <v>-1</v>
      </c>
      <c r="AH1074">
        <f>IF(data[[#This Row],[type]]="score",RANK(data[[#This Row],[score]],data[score])+COUNTIF($AG$3:AG1074,AG1074)-1,0)</f>
        <v>0</v>
      </c>
    </row>
    <row r="1075" spans="27:34" x14ac:dyDescent="0.25">
      <c r="AA1075" s="1"/>
      <c r="AB1075" s="1"/>
      <c r="AG1075">
        <f>IF(data[[#This Row],[type]]="score",SUMPRODUCT($J$1:$AF$1,data[[#This Row],[ci.hts_index]:[stat.tb]]),-1)</f>
        <v>-1</v>
      </c>
      <c r="AH1075">
        <f>IF(data[[#This Row],[type]]="score",RANK(data[[#This Row],[score]],data[score])+COUNTIF($AG$3:AG1075,AG1075)-1,0)</f>
        <v>0</v>
      </c>
    </row>
    <row r="1076" spans="27:34" x14ac:dyDescent="0.25">
      <c r="AA1076" s="1"/>
      <c r="AB1076" s="1"/>
      <c r="AG1076">
        <f>IF(data[[#This Row],[type]]="score",SUMPRODUCT($J$1:$AF$1,data[[#This Row],[ci.hts_index]:[stat.tb]]),-1)</f>
        <v>-1</v>
      </c>
      <c r="AH1076">
        <f>IF(data[[#This Row],[type]]="score",RANK(data[[#This Row],[score]],data[score])+COUNTIF($AG$3:AG1076,AG1076)-1,0)</f>
        <v>0</v>
      </c>
    </row>
    <row r="1077" spans="27:34" x14ac:dyDescent="0.25">
      <c r="AA1077" s="1"/>
      <c r="AB1077" s="1"/>
      <c r="AG1077">
        <f>IF(data[[#This Row],[type]]="score",SUMPRODUCT($J$1:$AF$1,data[[#This Row],[ci.hts_index]:[stat.tb]]),-1)</f>
        <v>-1</v>
      </c>
      <c r="AH1077">
        <f>IF(data[[#This Row],[type]]="score",RANK(data[[#This Row],[score]],data[score])+COUNTIF($AG$3:AG1077,AG1077)-1,0)</f>
        <v>0</v>
      </c>
    </row>
    <row r="1078" spans="27:34" x14ac:dyDescent="0.25">
      <c r="AA1078" s="1"/>
      <c r="AB1078" s="1"/>
      <c r="AG1078">
        <f>IF(data[[#This Row],[type]]="score",SUMPRODUCT($J$1:$AF$1,data[[#This Row],[ci.hts_index]:[stat.tb]]),-1)</f>
        <v>-1</v>
      </c>
      <c r="AH1078">
        <f>IF(data[[#This Row],[type]]="score",RANK(data[[#This Row],[score]],data[score])+COUNTIF($AG$3:AG1078,AG1078)-1,0)</f>
        <v>0</v>
      </c>
    </row>
    <row r="1079" spans="27:34" x14ac:dyDescent="0.25">
      <c r="AA1079" s="1"/>
      <c r="AB1079" s="1"/>
      <c r="AG1079">
        <f>IF(data[[#This Row],[type]]="score",SUMPRODUCT($J$1:$AF$1,data[[#This Row],[ci.hts_index]:[stat.tb]]),-1)</f>
        <v>-1</v>
      </c>
      <c r="AH1079">
        <f>IF(data[[#This Row],[type]]="score",RANK(data[[#This Row],[score]],data[score])+COUNTIF($AG$3:AG1079,AG1079)-1,0)</f>
        <v>0</v>
      </c>
    </row>
    <row r="1080" spans="27:34" x14ac:dyDescent="0.25">
      <c r="AA1080" s="1"/>
      <c r="AB1080" s="1"/>
      <c r="AG1080">
        <f>IF(data[[#This Row],[type]]="score",SUMPRODUCT($J$1:$AF$1,data[[#This Row],[ci.hts_index]:[stat.tb]]),-1)</f>
        <v>-1</v>
      </c>
      <c r="AH1080">
        <f>IF(data[[#This Row],[type]]="score",RANK(data[[#This Row],[score]],data[score])+COUNTIF($AG$3:AG1080,AG1080)-1,0)</f>
        <v>0</v>
      </c>
    </row>
    <row r="1081" spans="27:34" x14ac:dyDescent="0.25">
      <c r="AA1081" s="1"/>
      <c r="AB1081" s="1"/>
      <c r="AG1081">
        <f>IF(data[[#This Row],[type]]="score",SUMPRODUCT($J$1:$AF$1,data[[#This Row],[ci.hts_index]:[stat.tb]]),-1)</f>
        <v>-1</v>
      </c>
      <c r="AH1081">
        <f>IF(data[[#This Row],[type]]="score",RANK(data[[#This Row],[score]],data[score])+COUNTIF($AG$3:AG1081,AG1081)-1,0)</f>
        <v>0</v>
      </c>
    </row>
    <row r="1082" spans="27:34" x14ac:dyDescent="0.25">
      <c r="AA1082" s="1"/>
      <c r="AB1082" s="1"/>
      <c r="AG1082">
        <f>IF(data[[#This Row],[type]]="score",SUMPRODUCT($J$1:$AF$1,data[[#This Row],[ci.hts_index]:[stat.tb]]),-1)</f>
        <v>-1</v>
      </c>
      <c r="AH1082">
        <f>IF(data[[#This Row],[type]]="score",RANK(data[[#This Row],[score]],data[score])+COUNTIF($AG$3:AG1082,AG1082)-1,0)</f>
        <v>0</v>
      </c>
    </row>
    <row r="1083" spans="27:34" x14ac:dyDescent="0.25">
      <c r="AA1083" s="1"/>
      <c r="AB1083" s="1"/>
      <c r="AG1083">
        <f>IF(data[[#This Row],[type]]="score",SUMPRODUCT($J$1:$AF$1,data[[#This Row],[ci.hts_index]:[stat.tb]]),-1)</f>
        <v>-1</v>
      </c>
      <c r="AH1083">
        <f>IF(data[[#This Row],[type]]="score",RANK(data[[#This Row],[score]],data[score])+COUNTIF($AG$3:AG1083,AG1083)-1,0)</f>
        <v>0</v>
      </c>
    </row>
    <row r="1084" spans="27:34" x14ac:dyDescent="0.25">
      <c r="AA1084" s="1"/>
      <c r="AB1084" s="1"/>
      <c r="AG1084">
        <f>IF(data[[#This Row],[type]]="score",SUMPRODUCT($J$1:$AF$1,data[[#This Row],[ci.hts_index]:[stat.tb]]),-1)</f>
        <v>-1</v>
      </c>
      <c r="AH1084">
        <f>IF(data[[#This Row],[type]]="score",RANK(data[[#This Row],[score]],data[score])+COUNTIF($AG$3:AG1084,AG1084)-1,0)</f>
        <v>0</v>
      </c>
    </row>
    <row r="1085" spans="27:34" x14ac:dyDescent="0.25">
      <c r="AA1085" s="1"/>
      <c r="AB1085" s="1"/>
      <c r="AG1085">
        <f>IF(data[[#This Row],[type]]="score",SUMPRODUCT($J$1:$AF$1,data[[#This Row],[ci.hts_index]:[stat.tb]]),-1)</f>
        <v>-1</v>
      </c>
      <c r="AH1085">
        <f>IF(data[[#This Row],[type]]="score",RANK(data[[#This Row],[score]],data[score])+COUNTIF($AG$3:AG1085,AG1085)-1,0)</f>
        <v>0</v>
      </c>
    </row>
    <row r="1086" spans="27:34" x14ac:dyDescent="0.25">
      <c r="AA1086" s="1"/>
      <c r="AB1086" s="1"/>
      <c r="AG1086">
        <f>IF(data[[#This Row],[type]]="score",SUMPRODUCT($J$1:$AF$1,data[[#This Row],[ci.hts_index]:[stat.tb]]),-1)</f>
        <v>-1</v>
      </c>
      <c r="AH1086">
        <f>IF(data[[#This Row],[type]]="score",RANK(data[[#This Row],[score]],data[score])+COUNTIF($AG$3:AG1086,AG1086)-1,0)</f>
        <v>0</v>
      </c>
    </row>
    <row r="1087" spans="27:34" x14ac:dyDescent="0.25">
      <c r="AA1087" s="1"/>
      <c r="AB1087" s="1"/>
      <c r="AG1087">
        <f>IF(data[[#This Row],[type]]="score",SUMPRODUCT($J$1:$AF$1,data[[#This Row],[ci.hts_index]:[stat.tb]]),-1)</f>
        <v>-1</v>
      </c>
      <c r="AH1087">
        <f>IF(data[[#This Row],[type]]="score",RANK(data[[#This Row],[score]],data[score])+COUNTIF($AG$3:AG1087,AG1087)-1,0)</f>
        <v>0</v>
      </c>
    </row>
    <row r="1088" spans="27:34" x14ac:dyDescent="0.25">
      <c r="AA1088" s="1"/>
      <c r="AB1088" s="1"/>
      <c r="AG1088">
        <f>IF(data[[#This Row],[type]]="score",SUMPRODUCT($J$1:$AF$1,data[[#This Row],[ci.hts_index]:[stat.tb]]),-1)</f>
        <v>-1</v>
      </c>
      <c r="AH1088">
        <f>IF(data[[#This Row],[type]]="score",RANK(data[[#This Row],[score]],data[score])+COUNTIF($AG$3:AG1088,AG1088)-1,0)</f>
        <v>0</v>
      </c>
    </row>
    <row r="1089" spans="27:34" x14ac:dyDescent="0.25">
      <c r="AA1089" s="1"/>
      <c r="AB1089" s="1"/>
      <c r="AG1089">
        <f>IF(data[[#This Row],[type]]="score",SUMPRODUCT($J$1:$AF$1,data[[#This Row],[ci.hts_index]:[stat.tb]]),-1)</f>
        <v>-1</v>
      </c>
      <c r="AH1089">
        <f>IF(data[[#This Row],[type]]="score",RANK(data[[#This Row],[score]],data[score])+COUNTIF($AG$3:AG1089,AG1089)-1,0)</f>
        <v>0</v>
      </c>
    </row>
    <row r="1090" spans="27:34" x14ac:dyDescent="0.25">
      <c r="AA1090" s="1"/>
      <c r="AB1090" s="1"/>
      <c r="AG1090">
        <f>IF(data[[#This Row],[type]]="score",SUMPRODUCT($J$1:$AF$1,data[[#This Row],[ci.hts_index]:[stat.tb]]),-1)</f>
        <v>-1</v>
      </c>
      <c r="AH1090">
        <f>IF(data[[#This Row],[type]]="score",RANK(data[[#This Row],[score]],data[score])+COUNTIF($AG$3:AG1090,AG1090)-1,0)</f>
        <v>0</v>
      </c>
    </row>
    <row r="1091" spans="27:34" x14ac:dyDescent="0.25">
      <c r="AA1091" s="1"/>
      <c r="AB1091" s="1"/>
      <c r="AG1091">
        <f>IF(data[[#This Row],[type]]="score",SUMPRODUCT($J$1:$AF$1,data[[#This Row],[ci.hts_index]:[stat.tb]]),-1)</f>
        <v>-1</v>
      </c>
      <c r="AH1091">
        <f>IF(data[[#This Row],[type]]="score",RANK(data[[#This Row],[score]],data[score])+COUNTIF($AG$3:AG1091,AG1091)-1,0)</f>
        <v>0</v>
      </c>
    </row>
    <row r="1092" spans="27:34" x14ac:dyDescent="0.25">
      <c r="AA1092" s="1"/>
      <c r="AB1092" s="1"/>
      <c r="AG1092">
        <f>IF(data[[#This Row],[type]]="score",SUMPRODUCT($J$1:$AF$1,data[[#This Row],[ci.hts_index]:[stat.tb]]),-1)</f>
        <v>-1</v>
      </c>
      <c r="AH1092">
        <f>IF(data[[#This Row],[type]]="score",RANK(data[[#This Row],[score]],data[score])+COUNTIF($AG$3:AG1092,AG1092)-1,0)</f>
        <v>0</v>
      </c>
    </row>
    <row r="1093" spans="27:34" x14ac:dyDescent="0.25">
      <c r="AA1093" s="1"/>
      <c r="AB1093" s="1"/>
      <c r="AG1093">
        <f>IF(data[[#This Row],[type]]="score",SUMPRODUCT($J$1:$AF$1,data[[#This Row],[ci.hts_index]:[stat.tb]]),-1)</f>
        <v>-1</v>
      </c>
      <c r="AH1093">
        <f>IF(data[[#This Row],[type]]="score",RANK(data[[#This Row],[score]],data[score])+COUNTIF($AG$3:AG1093,AG1093)-1,0)</f>
        <v>0</v>
      </c>
    </row>
    <row r="1094" spans="27:34" x14ac:dyDescent="0.25">
      <c r="AA1094" s="1"/>
      <c r="AB1094" s="1"/>
      <c r="AG1094">
        <f>IF(data[[#This Row],[type]]="score",SUMPRODUCT($J$1:$AF$1,data[[#This Row],[ci.hts_index]:[stat.tb]]),-1)</f>
        <v>-1</v>
      </c>
      <c r="AH1094">
        <f>IF(data[[#This Row],[type]]="score",RANK(data[[#This Row],[score]],data[score])+COUNTIF($AG$3:AG1094,AG1094)-1,0)</f>
        <v>0</v>
      </c>
    </row>
    <row r="1095" spans="27:34" x14ac:dyDescent="0.25">
      <c r="AA1095" s="1"/>
      <c r="AB1095" s="1"/>
      <c r="AG1095">
        <f>IF(data[[#This Row],[type]]="score",SUMPRODUCT($J$1:$AF$1,data[[#This Row],[ci.hts_index]:[stat.tb]]),-1)</f>
        <v>-1</v>
      </c>
      <c r="AH1095">
        <f>IF(data[[#This Row],[type]]="score",RANK(data[[#This Row],[score]],data[score])+COUNTIF($AG$3:AG1095,AG1095)-1,0)</f>
        <v>0</v>
      </c>
    </row>
    <row r="1096" spans="27:34" x14ac:dyDescent="0.25">
      <c r="AA1096" s="1"/>
      <c r="AB1096" s="1"/>
      <c r="AG1096">
        <f>IF(data[[#This Row],[type]]="score",SUMPRODUCT($J$1:$AF$1,data[[#This Row],[ci.hts_index]:[stat.tb]]),-1)</f>
        <v>-1</v>
      </c>
      <c r="AH1096">
        <f>IF(data[[#This Row],[type]]="score",RANK(data[[#This Row],[score]],data[score])+COUNTIF($AG$3:AG1096,AG1096)-1,0)</f>
        <v>0</v>
      </c>
    </row>
    <row r="1097" spans="27:34" x14ac:dyDescent="0.25">
      <c r="AA1097" s="1"/>
      <c r="AB1097" s="1"/>
      <c r="AG1097">
        <f>IF(data[[#This Row],[type]]="score",SUMPRODUCT($J$1:$AF$1,data[[#This Row],[ci.hts_index]:[stat.tb]]),-1)</f>
        <v>-1</v>
      </c>
      <c r="AH1097">
        <f>IF(data[[#This Row],[type]]="score",RANK(data[[#This Row],[score]],data[score])+COUNTIF($AG$3:AG1097,AG1097)-1,0)</f>
        <v>0</v>
      </c>
    </row>
    <row r="1098" spans="27:34" x14ac:dyDescent="0.25">
      <c r="AA1098" s="1"/>
      <c r="AB1098" s="1"/>
      <c r="AG1098">
        <f>IF(data[[#This Row],[type]]="score",SUMPRODUCT($J$1:$AF$1,data[[#This Row],[ci.hts_index]:[stat.tb]]),-1)</f>
        <v>-1</v>
      </c>
      <c r="AH1098">
        <f>IF(data[[#This Row],[type]]="score",RANK(data[[#This Row],[score]],data[score])+COUNTIF($AG$3:AG1098,AG1098)-1,0)</f>
        <v>0</v>
      </c>
    </row>
    <row r="1099" spans="27:34" x14ac:dyDescent="0.25">
      <c r="AA1099" s="1"/>
      <c r="AB1099" s="1"/>
      <c r="AG1099">
        <f>IF(data[[#This Row],[type]]="score",SUMPRODUCT($J$1:$AF$1,data[[#This Row],[ci.hts_index]:[stat.tb]]),-1)</f>
        <v>-1</v>
      </c>
      <c r="AH1099">
        <f>IF(data[[#This Row],[type]]="score",RANK(data[[#This Row],[score]],data[score])+COUNTIF($AG$3:AG1099,AG1099)-1,0)</f>
        <v>0</v>
      </c>
    </row>
    <row r="1100" spans="27:34" x14ac:dyDescent="0.25">
      <c r="AA1100" s="1"/>
      <c r="AB1100" s="1"/>
      <c r="AG1100">
        <f>IF(data[[#This Row],[type]]="score",SUMPRODUCT($J$1:$AF$1,data[[#This Row],[ci.hts_index]:[stat.tb]]),-1)</f>
        <v>-1</v>
      </c>
      <c r="AH1100">
        <f>IF(data[[#This Row],[type]]="score",RANK(data[[#This Row],[score]],data[score])+COUNTIF($AG$3:AG1100,AG1100)-1,0)</f>
        <v>0</v>
      </c>
    </row>
    <row r="1101" spans="27:34" x14ac:dyDescent="0.25">
      <c r="AA1101" s="1"/>
      <c r="AB1101" s="1"/>
      <c r="AG1101">
        <f>IF(data[[#This Row],[type]]="score",SUMPRODUCT($J$1:$AF$1,data[[#This Row],[ci.hts_index]:[stat.tb]]),-1)</f>
        <v>-1</v>
      </c>
      <c r="AH1101">
        <f>IF(data[[#This Row],[type]]="score",RANK(data[[#This Row],[score]],data[score])+COUNTIF($AG$3:AG1101,AG1101)-1,0)</f>
        <v>0</v>
      </c>
    </row>
    <row r="1102" spans="27:34" x14ac:dyDescent="0.25">
      <c r="AA1102" s="1"/>
      <c r="AB1102" s="1"/>
      <c r="AG1102">
        <f>IF(data[[#This Row],[type]]="score",SUMPRODUCT($J$1:$AF$1,data[[#This Row],[ci.hts_index]:[stat.tb]]),-1)</f>
        <v>-1</v>
      </c>
      <c r="AH1102">
        <f>IF(data[[#This Row],[type]]="score",RANK(data[[#This Row],[score]],data[score])+COUNTIF($AG$3:AG1102,AG1102)-1,0)</f>
        <v>0</v>
      </c>
    </row>
    <row r="1103" spans="27:34" x14ac:dyDescent="0.25">
      <c r="AA1103" s="1"/>
      <c r="AB1103" s="1"/>
      <c r="AG1103">
        <f>IF(data[[#This Row],[type]]="score",SUMPRODUCT($J$1:$AF$1,data[[#This Row],[ci.hts_index]:[stat.tb]]),-1)</f>
        <v>-1</v>
      </c>
      <c r="AH1103">
        <f>IF(data[[#This Row],[type]]="score",RANK(data[[#This Row],[score]],data[score])+COUNTIF($AG$3:AG1103,AG1103)-1,0)</f>
        <v>0</v>
      </c>
    </row>
    <row r="1104" spans="27:34" x14ac:dyDescent="0.25">
      <c r="AA1104" s="1"/>
      <c r="AB1104" s="1"/>
      <c r="AG1104">
        <f>IF(data[[#This Row],[type]]="score",SUMPRODUCT($J$1:$AF$1,data[[#This Row],[ci.hts_index]:[stat.tb]]),-1)</f>
        <v>-1</v>
      </c>
      <c r="AH1104">
        <f>IF(data[[#This Row],[type]]="score",RANK(data[[#This Row],[score]],data[score])+COUNTIF($AG$3:AG1104,AG1104)-1,0)</f>
        <v>0</v>
      </c>
    </row>
    <row r="1105" spans="27:34" x14ac:dyDescent="0.25">
      <c r="AA1105" s="1"/>
      <c r="AB1105" s="1"/>
      <c r="AG1105">
        <f>IF(data[[#This Row],[type]]="score",SUMPRODUCT($J$1:$AF$1,data[[#This Row],[ci.hts_index]:[stat.tb]]),-1)</f>
        <v>-1</v>
      </c>
      <c r="AH1105">
        <f>IF(data[[#This Row],[type]]="score",RANK(data[[#This Row],[score]],data[score])+COUNTIF($AG$3:AG1105,AG1105)-1,0)</f>
        <v>0</v>
      </c>
    </row>
    <row r="1106" spans="27:34" x14ac:dyDescent="0.25">
      <c r="AA1106" s="1"/>
      <c r="AB1106" s="1"/>
      <c r="AG1106">
        <f>IF(data[[#This Row],[type]]="score",SUMPRODUCT($J$1:$AF$1,data[[#This Row],[ci.hts_index]:[stat.tb]]),-1)</f>
        <v>-1</v>
      </c>
      <c r="AH1106">
        <f>IF(data[[#This Row],[type]]="score",RANK(data[[#This Row],[score]],data[score])+COUNTIF($AG$3:AG1106,AG1106)-1,0)</f>
        <v>0</v>
      </c>
    </row>
    <row r="1107" spans="27:34" x14ac:dyDescent="0.25">
      <c r="AA1107" s="1"/>
      <c r="AB1107" s="1"/>
      <c r="AG1107">
        <f>IF(data[[#This Row],[type]]="score",SUMPRODUCT($J$1:$AF$1,data[[#This Row],[ci.hts_index]:[stat.tb]]),-1)</f>
        <v>-1</v>
      </c>
      <c r="AH1107">
        <f>IF(data[[#This Row],[type]]="score",RANK(data[[#This Row],[score]],data[score])+COUNTIF($AG$3:AG1107,AG1107)-1,0)</f>
        <v>0</v>
      </c>
    </row>
    <row r="1108" spans="27:34" x14ac:dyDescent="0.25">
      <c r="AA1108" s="1"/>
      <c r="AB1108" s="1"/>
      <c r="AG1108">
        <f>IF(data[[#This Row],[type]]="score",SUMPRODUCT($J$1:$AF$1,data[[#This Row],[ci.hts_index]:[stat.tb]]),-1)</f>
        <v>-1</v>
      </c>
      <c r="AH1108">
        <f>IF(data[[#This Row],[type]]="score",RANK(data[[#This Row],[score]],data[score])+COUNTIF($AG$3:AG1108,AG1108)-1,0)</f>
        <v>0</v>
      </c>
    </row>
    <row r="1109" spans="27:34" x14ac:dyDescent="0.25">
      <c r="AA1109" s="1"/>
      <c r="AB1109" s="1"/>
      <c r="AG1109">
        <f>IF(data[[#This Row],[type]]="score",SUMPRODUCT($J$1:$AF$1,data[[#This Row],[ci.hts_index]:[stat.tb]]),-1)</f>
        <v>-1</v>
      </c>
      <c r="AH1109">
        <f>IF(data[[#This Row],[type]]="score",RANK(data[[#This Row],[score]],data[score])+COUNTIF($AG$3:AG1109,AG1109)-1,0)</f>
        <v>0</v>
      </c>
    </row>
    <row r="1110" spans="27:34" x14ac:dyDescent="0.25">
      <c r="AA1110" s="1"/>
      <c r="AB1110" s="1"/>
      <c r="AG1110">
        <f>IF(data[[#This Row],[type]]="score",SUMPRODUCT($J$1:$AF$1,data[[#This Row],[ci.hts_index]:[stat.tb]]),-1)</f>
        <v>-1</v>
      </c>
      <c r="AH1110">
        <f>IF(data[[#This Row],[type]]="score",RANK(data[[#This Row],[score]],data[score])+COUNTIF($AG$3:AG1110,AG1110)-1,0)</f>
        <v>0</v>
      </c>
    </row>
    <row r="1111" spans="27:34" x14ac:dyDescent="0.25">
      <c r="AA1111" s="1"/>
      <c r="AB1111" s="1"/>
      <c r="AG1111">
        <f>IF(data[[#This Row],[type]]="score",SUMPRODUCT($J$1:$AF$1,data[[#This Row],[ci.hts_index]:[stat.tb]]),-1)</f>
        <v>-1</v>
      </c>
      <c r="AH1111">
        <f>IF(data[[#This Row],[type]]="score",RANK(data[[#This Row],[score]],data[score])+COUNTIF($AG$3:AG1111,AG1111)-1,0)</f>
        <v>0</v>
      </c>
    </row>
    <row r="1112" spans="27:34" x14ac:dyDescent="0.25">
      <c r="AA1112" s="1"/>
      <c r="AB1112" s="1"/>
      <c r="AG1112">
        <f>IF(data[[#This Row],[type]]="score",SUMPRODUCT($J$1:$AF$1,data[[#This Row],[ci.hts_index]:[stat.tb]]),-1)</f>
        <v>-1</v>
      </c>
      <c r="AH1112">
        <f>IF(data[[#This Row],[type]]="score",RANK(data[[#This Row],[score]],data[score])+COUNTIF($AG$3:AG1112,AG1112)-1,0)</f>
        <v>0</v>
      </c>
    </row>
    <row r="1113" spans="27:34" x14ac:dyDescent="0.25">
      <c r="AA1113" s="1"/>
      <c r="AB1113" s="1"/>
      <c r="AG1113">
        <f>IF(data[[#This Row],[type]]="score",SUMPRODUCT($J$1:$AF$1,data[[#This Row],[ci.hts_index]:[stat.tb]]),-1)</f>
        <v>-1</v>
      </c>
      <c r="AH1113">
        <f>IF(data[[#This Row],[type]]="score",RANK(data[[#This Row],[score]],data[score])+COUNTIF($AG$3:AG1113,AG1113)-1,0)</f>
        <v>0</v>
      </c>
    </row>
    <row r="1114" spans="27:34" x14ac:dyDescent="0.25">
      <c r="AA1114" s="1"/>
      <c r="AB1114" s="1"/>
      <c r="AG1114">
        <f>IF(data[[#This Row],[type]]="score",SUMPRODUCT($J$1:$AF$1,data[[#This Row],[ci.hts_index]:[stat.tb]]),-1)</f>
        <v>-1</v>
      </c>
      <c r="AH1114">
        <f>IF(data[[#This Row],[type]]="score",RANK(data[[#This Row],[score]],data[score])+COUNTIF($AG$3:AG1114,AG1114)-1,0)</f>
        <v>0</v>
      </c>
    </row>
    <row r="1115" spans="27:34" x14ac:dyDescent="0.25">
      <c r="AA1115" s="1"/>
      <c r="AB1115" s="1"/>
      <c r="AG1115">
        <f>IF(data[[#This Row],[type]]="score",SUMPRODUCT($J$1:$AF$1,data[[#This Row],[ci.hts_index]:[stat.tb]]),-1)</f>
        <v>-1</v>
      </c>
      <c r="AH1115">
        <f>IF(data[[#This Row],[type]]="score",RANK(data[[#This Row],[score]],data[score])+COUNTIF($AG$3:AG1115,AG1115)-1,0)</f>
        <v>0</v>
      </c>
    </row>
    <row r="1116" spans="27:34" x14ac:dyDescent="0.25">
      <c r="AA1116" s="1"/>
      <c r="AB1116" s="1"/>
      <c r="AG1116">
        <f>IF(data[[#This Row],[type]]="score",SUMPRODUCT($J$1:$AF$1,data[[#This Row],[ci.hts_index]:[stat.tb]]),-1)</f>
        <v>-1</v>
      </c>
      <c r="AH1116">
        <f>IF(data[[#This Row],[type]]="score",RANK(data[[#This Row],[score]],data[score])+COUNTIF($AG$3:AG1116,AG1116)-1,0)</f>
        <v>0</v>
      </c>
    </row>
    <row r="1117" spans="27:34" x14ac:dyDescent="0.25">
      <c r="AA1117" s="1"/>
      <c r="AB1117" s="1"/>
      <c r="AG1117">
        <f>IF(data[[#This Row],[type]]="score",SUMPRODUCT($J$1:$AF$1,data[[#This Row],[ci.hts_index]:[stat.tb]]),-1)</f>
        <v>-1</v>
      </c>
      <c r="AH1117">
        <f>IF(data[[#This Row],[type]]="score",RANK(data[[#This Row],[score]],data[score])+COUNTIF($AG$3:AG1117,AG1117)-1,0)</f>
        <v>0</v>
      </c>
    </row>
    <row r="1118" spans="27:34" x14ac:dyDescent="0.25">
      <c r="AA1118" s="1"/>
      <c r="AB1118" s="1"/>
      <c r="AG1118">
        <f>IF(data[[#This Row],[type]]="score",SUMPRODUCT($J$1:$AF$1,data[[#This Row],[ci.hts_index]:[stat.tb]]),-1)</f>
        <v>-1</v>
      </c>
      <c r="AH1118">
        <f>IF(data[[#This Row],[type]]="score",RANK(data[[#This Row],[score]],data[score])+COUNTIF($AG$3:AG1118,AG1118)-1,0)</f>
        <v>0</v>
      </c>
    </row>
    <row r="1119" spans="27:34" x14ac:dyDescent="0.25">
      <c r="AA1119" s="1"/>
      <c r="AB1119" s="1"/>
      <c r="AG1119">
        <f>IF(data[[#This Row],[type]]="score",SUMPRODUCT($J$1:$AF$1,data[[#This Row],[ci.hts_index]:[stat.tb]]),-1)</f>
        <v>-1</v>
      </c>
      <c r="AH1119">
        <f>IF(data[[#This Row],[type]]="score",RANK(data[[#This Row],[score]],data[score])+COUNTIF($AG$3:AG1119,AG1119)-1,0)</f>
        <v>0</v>
      </c>
    </row>
    <row r="1120" spans="27:34" x14ac:dyDescent="0.25">
      <c r="AA1120" s="1"/>
      <c r="AB1120" s="1"/>
      <c r="AG1120">
        <f>IF(data[[#This Row],[type]]="score",SUMPRODUCT($J$1:$AF$1,data[[#This Row],[ci.hts_index]:[stat.tb]]),-1)</f>
        <v>-1</v>
      </c>
      <c r="AH1120">
        <f>IF(data[[#This Row],[type]]="score",RANK(data[[#This Row],[score]],data[score])+COUNTIF($AG$3:AG1120,AG1120)-1,0)</f>
        <v>0</v>
      </c>
    </row>
    <row r="1121" spans="27:34" x14ac:dyDescent="0.25">
      <c r="AA1121" s="1"/>
      <c r="AB1121" s="1"/>
      <c r="AG1121">
        <f>IF(data[[#This Row],[type]]="score",SUMPRODUCT($J$1:$AF$1,data[[#This Row],[ci.hts_index]:[stat.tb]]),-1)</f>
        <v>-1</v>
      </c>
      <c r="AH1121">
        <f>IF(data[[#This Row],[type]]="score",RANK(data[[#This Row],[score]],data[score])+COUNTIF($AG$3:AG1121,AG1121)-1,0)</f>
        <v>0</v>
      </c>
    </row>
    <row r="1122" spans="27:34" x14ac:dyDescent="0.25">
      <c r="AA1122" s="1"/>
      <c r="AB1122" s="1"/>
      <c r="AG1122">
        <f>IF(data[[#This Row],[type]]="score",SUMPRODUCT($J$1:$AF$1,data[[#This Row],[ci.hts_index]:[stat.tb]]),-1)</f>
        <v>-1</v>
      </c>
      <c r="AH1122">
        <f>IF(data[[#This Row],[type]]="score",RANK(data[[#This Row],[score]],data[score])+COUNTIF($AG$3:AG1122,AG1122)-1,0)</f>
        <v>0</v>
      </c>
    </row>
    <row r="1123" spans="27:34" x14ac:dyDescent="0.25">
      <c r="AA1123" s="1"/>
      <c r="AB1123" s="1"/>
      <c r="AG1123">
        <f>IF(data[[#This Row],[type]]="score",SUMPRODUCT($J$1:$AF$1,data[[#This Row],[ci.hts_index]:[stat.tb]]),-1)</f>
        <v>-1</v>
      </c>
      <c r="AH1123">
        <f>IF(data[[#This Row],[type]]="score",RANK(data[[#This Row],[score]],data[score])+COUNTIF($AG$3:AG1123,AG1123)-1,0)</f>
        <v>0</v>
      </c>
    </row>
    <row r="1124" spans="27:34" x14ac:dyDescent="0.25">
      <c r="AA1124" s="1"/>
      <c r="AB1124" s="1"/>
      <c r="AG1124">
        <f>IF(data[[#This Row],[type]]="score",SUMPRODUCT($J$1:$AF$1,data[[#This Row],[ci.hts_index]:[stat.tb]]),-1)</f>
        <v>-1</v>
      </c>
      <c r="AH1124">
        <f>IF(data[[#This Row],[type]]="score",RANK(data[[#This Row],[score]],data[score])+COUNTIF($AG$3:AG1124,AG1124)-1,0)</f>
        <v>0</v>
      </c>
    </row>
    <row r="1125" spans="27:34" x14ac:dyDescent="0.25">
      <c r="AA1125" s="1"/>
      <c r="AB1125" s="1"/>
      <c r="AG1125">
        <f>IF(data[[#This Row],[type]]="score",SUMPRODUCT($J$1:$AF$1,data[[#This Row],[ci.hts_index]:[stat.tb]]),-1)</f>
        <v>-1</v>
      </c>
      <c r="AH1125">
        <f>IF(data[[#This Row],[type]]="score",RANK(data[[#This Row],[score]],data[score])+COUNTIF($AG$3:AG1125,AG1125)-1,0)</f>
        <v>0</v>
      </c>
    </row>
    <row r="1126" spans="27:34" x14ac:dyDescent="0.25">
      <c r="AA1126" s="1"/>
      <c r="AB1126" s="1"/>
      <c r="AG1126">
        <f>IF(data[[#This Row],[type]]="score",SUMPRODUCT($J$1:$AF$1,data[[#This Row],[ci.hts_index]:[stat.tb]]),-1)</f>
        <v>-1</v>
      </c>
      <c r="AH1126">
        <f>IF(data[[#This Row],[type]]="score",RANK(data[[#This Row],[score]],data[score])+COUNTIF($AG$3:AG1126,AG1126)-1,0)</f>
        <v>0</v>
      </c>
    </row>
    <row r="1127" spans="27:34" x14ac:dyDescent="0.25">
      <c r="AA1127" s="1"/>
      <c r="AB1127" s="1"/>
      <c r="AG1127">
        <f>IF(data[[#This Row],[type]]="score",SUMPRODUCT($J$1:$AF$1,data[[#This Row],[ci.hts_index]:[stat.tb]]),-1)</f>
        <v>-1</v>
      </c>
      <c r="AH1127">
        <f>IF(data[[#This Row],[type]]="score",RANK(data[[#This Row],[score]],data[score])+COUNTIF($AG$3:AG1127,AG1127)-1,0)</f>
        <v>0</v>
      </c>
    </row>
    <row r="1128" spans="27:34" x14ac:dyDescent="0.25">
      <c r="AA1128" s="1"/>
      <c r="AB1128" s="1"/>
      <c r="AG1128">
        <f>IF(data[[#This Row],[type]]="score",SUMPRODUCT($J$1:$AF$1,data[[#This Row],[ci.hts_index]:[stat.tb]]),-1)</f>
        <v>-1</v>
      </c>
      <c r="AH1128">
        <f>IF(data[[#This Row],[type]]="score",RANK(data[[#This Row],[score]],data[score])+COUNTIF($AG$3:AG1128,AG1128)-1,0)</f>
        <v>0</v>
      </c>
    </row>
    <row r="1129" spans="27:34" x14ac:dyDescent="0.25">
      <c r="AA1129" s="1"/>
      <c r="AB1129" s="1"/>
      <c r="AG1129">
        <f>IF(data[[#This Row],[type]]="score",SUMPRODUCT($J$1:$AF$1,data[[#This Row],[ci.hts_index]:[stat.tb]]),-1)</f>
        <v>-1</v>
      </c>
      <c r="AH1129">
        <f>IF(data[[#This Row],[type]]="score",RANK(data[[#This Row],[score]],data[score])+COUNTIF($AG$3:AG1129,AG1129)-1,0)</f>
        <v>0</v>
      </c>
    </row>
    <row r="1130" spans="27:34" x14ac:dyDescent="0.25">
      <c r="AA1130" s="1"/>
      <c r="AB1130" s="1"/>
      <c r="AG1130">
        <f>IF(data[[#This Row],[type]]="score",SUMPRODUCT($J$1:$AF$1,data[[#This Row],[ci.hts_index]:[stat.tb]]),-1)</f>
        <v>-1</v>
      </c>
      <c r="AH1130">
        <f>IF(data[[#This Row],[type]]="score",RANK(data[[#This Row],[score]],data[score])+COUNTIF($AG$3:AG1130,AG1130)-1,0)</f>
        <v>0</v>
      </c>
    </row>
    <row r="1131" spans="27:34" x14ac:dyDescent="0.25">
      <c r="AA1131" s="1"/>
      <c r="AB1131" s="1"/>
      <c r="AG1131">
        <f>IF(data[[#This Row],[type]]="score",SUMPRODUCT($J$1:$AF$1,data[[#This Row],[ci.hts_index]:[stat.tb]]),-1)</f>
        <v>-1</v>
      </c>
      <c r="AH1131">
        <f>IF(data[[#This Row],[type]]="score",RANK(data[[#This Row],[score]],data[score])+COUNTIF($AG$3:AG1131,AG1131)-1,0)</f>
        <v>0</v>
      </c>
    </row>
    <row r="1132" spans="27:34" x14ac:dyDescent="0.25">
      <c r="AA1132" s="1"/>
      <c r="AB1132" s="1"/>
      <c r="AG1132">
        <f>IF(data[[#This Row],[type]]="score",SUMPRODUCT($J$1:$AF$1,data[[#This Row],[ci.hts_index]:[stat.tb]]),-1)</f>
        <v>-1</v>
      </c>
      <c r="AH1132">
        <f>IF(data[[#This Row],[type]]="score",RANK(data[[#This Row],[score]],data[score])+COUNTIF($AG$3:AG1132,AG1132)-1,0)</f>
        <v>0</v>
      </c>
    </row>
    <row r="1133" spans="27:34" x14ac:dyDescent="0.25">
      <c r="AA1133" s="1"/>
      <c r="AB1133" s="1"/>
      <c r="AG1133">
        <f>IF(data[[#This Row],[type]]="score",SUMPRODUCT($J$1:$AF$1,data[[#This Row],[ci.hts_index]:[stat.tb]]),-1)</f>
        <v>-1</v>
      </c>
      <c r="AH1133">
        <f>IF(data[[#This Row],[type]]="score",RANK(data[[#This Row],[score]],data[score])+COUNTIF($AG$3:AG1133,AG1133)-1,0)</f>
        <v>0</v>
      </c>
    </row>
    <row r="1134" spans="27:34" x14ac:dyDescent="0.25">
      <c r="AA1134" s="1"/>
      <c r="AB1134" s="1"/>
      <c r="AG1134">
        <f>IF(data[[#This Row],[type]]="score",SUMPRODUCT($J$1:$AF$1,data[[#This Row],[ci.hts_index]:[stat.tb]]),-1)</f>
        <v>-1</v>
      </c>
      <c r="AH1134">
        <f>IF(data[[#This Row],[type]]="score",RANK(data[[#This Row],[score]],data[score])+COUNTIF($AG$3:AG1134,AG1134)-1,0)</f>
        <v>0</v>
      </c>
    </row>
    <row r="1135" spans="27:34" x14ac:dyDescent="0.25">
      <c r="AA1135" s="1"/>
      <c r="AB1135" s="1"/>
      <c r="AG1135">
        <f>IF(data[[#This Row],[type]]="score",SUMPRODUCT($J$1:$AF$1,data[[#This Row],[ci.hts_index]:[stat.tb]]),-1)</f>
        <v>-1</v>
      </c>
      <c r="AH1135">
        <f>IF(data[[#This Row],[type]]="score",RANK(data[[#This Row],[score]],data[score])+COUNTIF($AG$3:AG1135,AG1135)-1,0)</f>
        <v>0</v>
      </c>
    </row>
    <row r="1136" spans="27:34" x14ac:dyDescent="0.25">
      <c r="AA1136" s="1"/>
      <c r="AB1136" s="1"/>
      <c r="AG1136">
        <f>IF(data[[#This Row],[type]]="score",SUMPRODUCT($J$1:$AF$1,data[[#This Row],[ci.hts_index]:[stat.tb]]),-1)</f>
        <v>-1</v>
      </c>
      <c r="AH1136">
        <f>IF(data[[#This Row],[type]]="score",RANK(data[[#This Row],[score]],data[score])+COUNTIF($AG$3:AG1136,AG1136)-1,0)</f>
        <v>0</v>
      </c>
    </row>
    <row r="1137" spans="27:34" x14ac:dyDescent="0.25">
      <c r="AA1137" s="1"/>
      <c r="AB1137" s="1"/>
      <c r="AG1137">
        <f>IF(data[[#This Row],[type]]="score",SUMPRODUCT($J$1:$AF$1,data[[#This Row],[ci.hts_index]:[stat.tb]]),-1)</f>
        <v>-1</v>
      </c>
      <c r="AH1137">
        <f>IF(data[[#This Row],[type]]="score",RANK(data[[#This Row],[score]],data[score])+COUNTIF($AG$3:AG1137,AG1137)-1,0)</f>
        <v>0</v>
      </c>
    </row>
    <row r="1138" spans="27:34" x14ac:dyDescent="0.25">
      <c r="AA1138" s="1"/>
      <c r="AB1138" s="1"/>
      <c r="AG1138">
        <f>IF(data[[#This Row],[type]]="score",SUMPRODUCT($J$1:$AF$1,data[[#This Row],[ci.hts_index]:[stat.tb]]),-1)</f>
        <v>-1</v>
      </c>
      <c r="AH1138">
        <f>IF(data[[#This Row],[type]]="score",RANK(data[[#This Row],[score]],data[score])+COUNTIF($AG$3:AG1138,AG1138)-1,0)</f>
        <v>0</v>
      </c>
    </row>
    <row r="1139" spans="27:34" x14ac:dyDescent="0.25">
      <c r="AA1139" s="1"/>
      <c r="AB1139" s="1"/>
      <c r="AG1139">
        <f>IF(data[[#This Row],[type]]="score",SUMPRODUCT($J$1:$AF$1,data[[#This Row],[ci.hts_index]:[stat.tb]]),-1)</f>
        <v>-1</v>
      </c>
      <c r="AH1139">
        <f>IF(data[[#This Row],[type]]="score",RANK(data[[#This Row],[score]],data[score])+COUNTIF($AG$3:AG1139,AG1139)-1,0)</f>
        <v>0</v>
      </c>
    </row>
    <row r="1140" spans="27:34" x14ac:dyDescent="0.25">
      <c r="AA1140" s="1"/>
      <c r="AB1140" s="1"/>
      <c r="AG1140">
        <f>IF(data[[#This Row],[type]]="score",SUMPRODUCT($J$1:$AF$1,data[[#This Row],[ci.hts_index]:[stat.tb]]),-1)</f>
        <v>-1</v>
      </c>
      <c r="AH1140">
        <f>IF(data[[#This Row],[type]]="score",RANK(data[[#This Row],[score]],data[score])+COUNTIF($AG$3:AG1140,AG1140)-1,0)</f>
        <v>0</v>
      </c>
    </row>
    <row r="1141" spans="27:34" x14ac:dyDescent="0.25">
      <c r="AA1141" s="1"/>
      <c r="AB1141" s="1"/>
      <c r="AG1141">
        <f>IF(data[[#This Row],[type]]="score",SUMPRODUCT($J$1:$AF$1,data[[#This Row],[ci.hts_index]:[stat.tb]]),-1)</f>
        <v>-1</v>
      </c>
      <c r="AH1141">
        <f>IF(data[[#This Row],[type]]="score",RANK(data[[#This Row],[score]],data[score])+COUNTIF($AG$3:AG1141,AG1141)-1,0)</f>
        <v>0</v>
      </c>
    </row>
    <row r="1142" spans="27:34" x14ac:dyDescent="0.25">
      <c r="AA1142" s="1"/>
      <c r="AB1142" s="1"/>
      <c r="AG1142">
        <f>IF(data[[#This Row],[type]]="score",SUMPRODUCT($J$1:$AF$1,data[[#This Row],[ci.hts_index]:[stat.tb]]),-1)</f>
        <v>-1</v>
      </c>
      <c r="AH1142">
        <f>IF(data[[#This Row],[type]]="score",RANK(data[[#This Row],[score]],data[score])+COUNTIF($AG$3:AG1142,AG1142)-1,0)</f>
        <v>0</v>
      </c>
    </row>
    <row r="1143" spans="27:34" x14ac:dyDescent="0.25">
      <c r="AA1143" s="1"/>
      <c r="AB1143" s="1"/>
      <c r="AG1143">
        <f>IF(data[[#This Row],[type]]="score",SUMPRODUCT($J$1:$AF$1,data[[#This Row],[ci.hts_index]:[stat.tb]]),-1)</f>
        <v>-1</v>
      </c>
      <c r="AH1143">
        <f>IF(data[[#This Row],[type]]="score",RANK(data[[#This Row],[score]],data[score])+COUNTIF($AG$3:AG1143,AG1143)-1,0)</f>
        <v>0</v>
      </c>
    </row>
    <row r="1144" spans="27:34" x14ac:dyDescent="0.25">
      <c r="AA1144" s="1"/>
      <c r="AB1144" s="1"/>
      <c r="AG1144">
        <f>IF(data[[#This Row],[type]]="score",SUMPRODUCT($J$1:$AF$1,data[[#This Row],[ci.hts_index]:[stat.tb]]),-1)</f>
        <v>-1</v>
      </c>
      <c r="AH1144">
        <f>IF(data[[#This Row],[type]]="score",RANK(data[[#This Row],[score]],data[score])+COUNTIF($AG$3:AG1144,AG1144)-1,0)</f>
        <v>0</v>
      </c>
    </row>
    <row r="1145" spans="27:34" x14ac:dyDescent="0.25">
      <c r="AA1145" s="1"/>
      <c r="AB1145" s="1"/>
      <c r="AG1145">
        <f>IF(data[[#This Row],[type]]="score",SUMPRODUCT($J$1:$AF$1,data[[#This Row],[ci.hts_index]:[stat.tb]]),-1)</f>
        <v>-1</v>
      </c>
      <c r="AH1145">
        <f>IF(data[[#This Row],[type]]="score",RANK(data[[#This Row],[score]],data[score])+COUNTIF($AG$3:AG1145,AG1145)-1,0)</f>
        <v>0</v>
      </c>
    </row>
    <row r="1146" spans="27:34" x14ac:dyDescent="0.25">
      <c r="AA1146" s="1"/>
      <c r="AB1146" s="1"/>
      <c r="AG1146">
        <f>IF(data[[#This Row],[type]]="score",SUMPRODUCT($J$1:$AF$1,data[[#This Row],[ci.hts_index]:[stat.tb]]),-1)</f>
        <v>-1</v>
      </c>
      <c r="AH1146">
        <f>IF(data[[#This Row],[type]]="score",RANK(data[[#This Row],[score]],data[score])+COUNTIF($AG$3:AG1146,AG1146)-1,0)</f>
        <v>0</v>
      </c>
    </row>
    <row r="1147" spans="27:34" x14ac:dyDescent="0.25">
      <c r="AA1147" s="1"/>
      <c r="AB1147" s="1"/>
      <c r="AG1147">
        <f>IF(data[[#This Row],[type]]="score",SUMPRODUCT($J$1:$AF$1,data[[#This Row],[ci.hts_index]:[stat.tb]]),-1)</f>
        <v>-1</v>
      </c>
      <c r="AH1147">
        <f>IF(data[[#This Row],[type]]="score",RANK(data[[#This Row],[score]],data[score])+COUNTIF($AG$3:AG1147,AG1147)-1,0)</f>
        <v>0</v>
      </c>
    </row>
    <row r="1148" spans="27:34" x14ac:dyDescent="0.25">
      <c r="AA1148" s="1"/>
      <c r="AB1148" s="1"/>
      <c r="AG1148">
        <f>IF(data[[#This Row],[type]]="score",SUMPRODUCT($J$1:$AF$1,data[[#This Row],[ci.hts_index]:[stat.tb]]),-1)</f>
        <v>-1</v>
      </c>
      <c r="AH1148">
        <f>IF(data[[#This Row],[type]]="score",RANK(data[[#This Row],[score]],data[score])+COUNTIF($AG$3:AG1148,AG1148)-1,0)</f>
        <v>0</v>
      </c>
    </row>
    <row r="1149" spans="27:34" x14ac:dyDescent="0.25">
      <c r="AA1149" s="1"/>
      <c r="AB1149" s="1"/>
      <c r="AG1149">
        <f>IF(data[[#This Row],[type]]="score",SUMPRODUCT($J$1:$AF$1,data[[#This Row],[ci.hts_index]:[stat.tb]]),-1)</f>
        <v>-1</v>
      </c>
      <c r="AH1149">
        <f>IF(data[[#This Row],[type]]="score",RANK(data[[#This Row],[score]],data[score])+COUNTIF($AG$3:AG1149,AG1149)-1,0)</f>
        <v>0</v>
      </c>
    </row>
    <row r="1150" spans="27:34" x14ac:dyDescent="0.25">
      <c r="AA1150" s="1"/>
      <c r="AB1150" s="1"/>
      <c r="AG1150">
        <f>IF(data[[#This Row],[type]]="score",SUMPRODUCT($J$1:$AF$1,data[[#This Row],[ci.hts_index]:[stat.tb]]),-1)</f>
        <v>-1</v>
      </c>
      <c r="AH1150">
        <f>IF(data[[#This Row],[type]]="score",RANK(data[[#This Row],[score]],data[score])+COUNTIF($AG$3:AG1150,AG1150)-1,0)</f>
        <v>0</v>
      </c>
    </row>
    <row r="1151" spans="27:34" x14ac:dyDescent="0.25">
      <c r="AA1151" s="1"/>
      <c r="AB1151" s="1"/>
      <c r="AG1151">
        <f>IF(data[[#This Row],[type]]="score",SUMPRODUCT($J$1:$AF$1,data[[#This Row],[ci.hts_index]:[stat.tb]]),-1)</f>
        <v>-1</v>
      </c>
      <c r="AH1151">
        <f>IF(data[[#This Row],[type]]="score",RANK(data[[#This Row],[score]],data[score])+COUNTIF($AG$3:AG1151,AG1151)-1,0)</f>
        <v>0</v>
      </c>
    </row>
    <row r="1152" spans="27:34" x14ac:dyDescent="0.25">
      <c r="AA1152" s="1"/>
      <c r="AB1152" s="1"/>
      <c r="AG1152">
        <f>IF(data[[#This Row],[type]]="score",SUMPRODUCT($J$1:$AF$1,data[[#This Row],[ci.hts_index]:[stat.tb]]),-1)</f>
        <v>-1</v>
      </c>
      <c r="AH1152">
        <f>IF(data[[#This Row],[type]]="score",RANK(data[[#This Row],[score]],data[score])+COUNTIF($AG$3:AG1152,AG1152)-1,0)</f>
        <v>0</v>
      </c>
    </row>
    <row r="1153" spans="27:34" x14ac:dyDescent="0.25">
      <c r="AA1153" s="1"/>
      <c r="AB1153" s="1"/>
      <c r="AG1153">
        <f>IF(data[[#This Row],[type]]="score",SUMPRODUCT($J$1:$AF$1,data[[#This Row],[ci.hts_index]:[stat.tb]]),-1)</f>
        <v>-1</v>
      </c>
      <c r="AH1153">
        <f>IF(data[[#This Row],[type]]="score",RANK(data[[#This Row],[score]],data[score])+COUNTIF($AG$3:AG1153,AG1153)-1,0)</f>
        <v>0</v>
      </c>
    </row>
    <row r="1154" spans="27:34" x14ac:dyDescent="0.25">
      <c r="AA1154" s="1"/>
      <c r="AB1154" s="1"/>
      <c r="AG1154">
        <f>IF(data[[#This Row],[type]]="score",SUMPRODUCT($J$1:$AF$1,data[[#This Row],[ci.hts_index]:[stat.tb]]),-1)</f>
        <v>-1</v>
      </c>
      <c r="AH1154">
        <f>IF(data[[#This Row],[type]]="score",RANK(data[[#This Row],[score]],data[score])+COUNTIF($AG$3:AG1154,AG1154)-1,0)</f>
        <v>0</v>
      </c>
    </row>
    <row r="1155" spans="27:34" x14ac:dyDescent="0.25">
      <c r="AA1155" s="1"/>
      <c r="AB1155" s="1"/>
      <c r="AG1155">
        <f>IF(data[[#This Row],[type]]="score",SUMPRODUCT($J$1:$AF$1,data[[#This Row],[ci.hts_index]:[stat.tb]]),-1)</f>
        <v>-1</v>
      </c>
      <c r="AH1155">
        <f>IF(data[[#This Row],[type]]="score",RANK(data[[#This Row],[score]],data[score])+COUNTIF($AG$3:AG1155,AG1155)-1,0)</f>
        <v>0</v>
      </c>
    </row>
    <row r="1156" spans="27:34" x14ac:dyDescent="0.25">
      <c r="AA1156" s="1"/>
      <c r="AB1156" s="1"/>
      <c r="AG1156">
        <f>IF(data[[#This Row],[type]]="score",SUMPRODUCT($J$1:$AF$1,data[[#This Row],[ci.hts_index]:[stat.tb]]),-1)</f>
        <v>-1</v>
      </c>
      <c r="AH1156">
        <f>IF(data[[#This Row],[type]]="score",RANK(data[[#This Row],[score]],data[score])+COUNTIF($AG$3:AG1156,AG1156)-1,0)</f>
        <v>0</v>
      </c>
    </row>
    <row r="1157" spans="27:34" x14ac:dyDescent="0.25">
      <c r="AA1157" s="1"/>
      <c r="AB1157" s="1"/>
      <c r="AG1157">
        <f>IF(data[[#This Row],[type]]="score",SUMPRODUCT($J$1:$AF$1,data[[#This Row],[ci.hts_index]:[stat.tb]]),-1)</f>
        <v>-1</v>
      </c>
      <c r="AH1157">
        <f>IF(data[[#This Row],[type]]="score",RANK(data[[#This Row],[score]],data[score])+COUNTIF($AG$3:AG1157,AG1157)-1,0)</f>
        <v>0</v>
      </c>
    </row>
    <row r="1158" spans="27:34" x14ac:dyDescent="0.25">
      <c r="AA1158" s="1"/>
      <c r="AB1158" s="1"/>
      <c r="AG1158">
        <f>IF(data[[#This Row],[type]]="score",SUMPRODUCT($J$1:$AF$1,data[[#This Row],[ci.hts_index]:[stat.tb]]),-1)</f>
        <v>-1</v>
      </c>
      <c r="AH1158">
        <f>IF(data[[#This Row],[type]]="score",RANK(data[[#This Row],[score]],data[score])+COUNTIF($AG$3:AG1158,AG1158)-1,0)</f>
        <v>0</v>
      </c>
    </row>
    <row r="1159" spans="27:34" x14ac:dyDescent="0.25">
      <c r="AA1159" s="1"/>
      <c r="AB1159" s="1"/>
      <c r="AG1159">
        <f>IF(data[[#This Row],[type]]="score",SUMPRODUCT($J$1:$AF$1,data[[#This Row],[ci.hts_index]:[stat.tb]]),-1)</f>
        <v>-1</v>
      </c>
      <c r="AH1159">
        <f>IF(data[[#This Row],[type]]="score",RANK(data[[#This Row],[score]],data[score])+COUNTIF($AG$3:AG1159,AG1159)-1,0)</f>
        <v>0</v>
      </c>
    </row>
    <row r="1160" spans="27:34" x14ac:dyDescent="0.25">
      <c r="AA1160" s="1"/>
      <c r="AB1160" s="1"/>
      <c r="AG1160">
        <f>IF(data[[#This Row],[type]]="score",SUMPRODUCT($J$1:$AF$1,data[[#This Row],[ci.hts_index]:[stat.tb]]),-1)</f>
        <v>-1</v>
      </c>
      <c r="AH1160">
        <f>IF(data[[#This Row],[type]]="score",RANK(data[[#This Row],[score]],data[score])+COUNTIF($AG$3:AG1160,AG1160)-1,0)</f>
        <v>0</v>
      </c>
    </row>
    <row r="1161" spans="27:34" x14ac:dyDescent="0.25">
      <c r="AA1161" s="1"/>
      <c r="AB1161" s="1"/>
      <c r="AG1161">
        <f>IF(data[[#This Row],[type]]="score",SUMPRODUCT($J$1:$AF$1,data[[#This Row],[ci.hts_index]:[stat.tb]]),-1)</f>
        <v>-1</v>
      </c>
      <c r="AH1161">
        <f>IF(data[[#This Row],[type]]="score",RANK(data[[#This Row],[score]],data[score])+COUNTIF($AG$3:AG1161,AG1161)-1,0)</f>
        <v>0</v>
      </c>
    </row>
    <row r="1162" spans="27:34" x14ac:dyDescent="0.25">
      <c r="AA1162" s="1"/>
      <c r="AB1162" s="1"/>
      <c r="AG1162">
        <f>IF(data[[#This Row],[type]]="score",SUMPRODUCT($J$1:$AF$1,data[[#This Row],[ci.hts_index]:[stat.tb]]),-1)</f>
        <v>-1</v>
      </c>
      <c r="AH1162">
        <f>IF(data[[#This Row],[type]]="score",RANK(data[[#This Row],[score]],data[score])+COUNTIF($AG$3:AG1162,AG1162)-1,0)</f>
        <v>0</v>
      </c>
    </row>
    <row r="1163" spans="27:34" x14ac:dyDescent="0.25">
      <c r="AA1163" s="1"/>
      <c r="AB1163" s="1"/>
      <c r="AG1163">
        <f>IF(data[[#This Row],[type]]="score",SUMPRODUCT($J$1:$AF$1,data[[#This Row],[ci.hts_index]:[stat.tb]]),-1)</f>
        <v>-1</v>
      </c>
      <c r="AH1163">
        <f>IF(data[[#This Row],[type]]="score",RANK(data[[#This Row],[score]],data[score])+COUNTIF($AG$3:AG1163,AG1163)-1,0)</f>
        <v>0</v>
      </c>
    </row>
    <row r="1164" spans="27:34" x14ac:dyDescent="0.25">
      <c r="AA1164" s="1"/>
      <c r="AB1164" s="1"/>
      <c r="AG1164">
        <f>IF(data[[#This Row],[type]]="score",SUMPRODUCT($J$1:$AF$1,data[[#This Row],[ci.hts_index]:[stat.tb]]),-1)</f>
        <v>-1</v>
      </c>
      <c r="AH1164">
        <f>IF(data[[#This Row],[type]]="score",RANK(data[[#This Row],[score]],data[score])+COUNTIF($AG$3:AG1164,AG1164)-1,0)</f>
        <v>0</v>
      </c>
    </row>
    <row r="1165" spans="27:34" x14ac:dyDescent="0.25">
      <c r="AA1165" s="1"/>
      <c r="AB1165" s="1"/>
      <c r="AG1165">
        <f>IF(data[[#This Row],[type]]="score",SUMPRODUCT($J$1:$AF$1,data[[#This Row],[ci.hts_index]:[stat.tb]]),-1)</f>
        <v>-1</v>
      </c>
      <c r="AH1165">
        <f>IF(data[[#This Row],[type]]="score",RANK(data[[#This Row],[score]],data[score])+COUNTIF($AG$3:AG1165,AG1165)-1,0)</f>
        <v>0</v>
      </c>
    </row>
    <row r="1166" spans="27:34" x14ac:dyDescent="0.25">
      <c r="AA1166" s="1"/>
      <c r="AB1166" s="1"/>
      <c r="AG1166">
        <f>IF(data[[#This Row],[type]]="score",SUMPRODUCT($J$1:$AF$1,data[[#This Row],[ci.hts_index]:[stat.tb]]),-1)</f>
        <v>-1</v>
      </c>
      <c r="AH1166">
        <f>IF(data[[#This Row],[type]]="score",RANK(data[[#This Row],[score]],data[score])+COUNTIF($AG$3:AG1166,AG1166)-1,0)</f>
        <v>0</v>
      </c>
    </row>
    <row r="1167" spans="27:34" x14ac:dyDescent="0.25">
      <c r="AA1167" s="1"/>
      <c r="AB1167" s="1"/>
      <c r="AG1167">
        <f>IF(data[[#This Row],[type]]="score",SUMPRODUCT($J$1:$AF$1,data[[#This Row],[ci.hts_index]:[stat.tb]]),-1)</f>
        <v>-1</v>
      </c>
      <c r="AH1167">
        <f>IF(data[[#This Row],[type]]="score",RANK(data[[#This Row],[score]],data[score])+COUNTIF($AG$3:AG1167,AG1167)-1,0)</f>
        <v>0</v>
      </c>
    </row>
    <row r="1168" spans="27:34" x14ac:dyDescent="0.25">
      <c r="AA1168" s="1"/>
      <c r="AB1168" s="1"/>
      <c r="AG1168">
        <f>IF(data[[#This Row],[type]]="score",SUMPRODUCT($J$1:$AF$1,data[[#This Row],[ci.hts_index]:[stat.tb]]),-1)</f>
        <v>-1</v>
      </c>
      <c r="AH1168">
        <f>IF(data[[#This Row],[type]]="score",RANK(data[[#This Row],[score]],data[score])+COUNTIF($AG$3:AG1168,AG1168)-1,0)</f>
        <v>0</v>
      </c>
    </row>
    <row r="1169" spans="27:34" x14ac:dyDescent="0.25">
      <c r="AA1169" s="1"/>
      <c r="AB1169" s="1"/>
      <c r="AG1169">
        <f>IF(data[[#This Row],[type]]="score",SUMPRODUCT($J$1:$AF$1,data[[#This Row],[ci.hts_index]:[stat.tb]]),-1)</f>
        <v>-1</v>
      </c>
      <c r="AH1169">
        <f>IF(data[[#This Row],[type]]="score",RANK(data[[#This Row],[score]],data[score])+COUNTIF($AG$3:AG1169,AG1169)-1,0)</f>
        <v>0</v>
      </c>
    </row>
    <row r="1170" spans="27:34" x14ac:dyDescent="0.25">
      <c r="AA1170" s="1"/>
      <c r="AB1170" s="1"/>
      <c r="AG1170">
        <f>IF(data[[#This Row],[type]]="score",SUMPRODUCT($J$1:$AF$1,data[[#This Row],[ci.hts_index]:[stat.tb]]),-1)</f>
        <v>-1</v>
      </c>
      <c r="AH1170">
        <f>IF(data[[#This Row],[type]]="score",RANK(data[[#This Row],[score]],data[score])+COUNTIF($AG$3:AG1170,AG1170)-1,0)</f>
        <v>0</v>
      </c>
    </row>
    <row r="1171" spans="27:34" x14ac:dyDescent="0.25">
      <c r="AA1171" s="1"/>
      <c r="AB1171" s="1"/>
      <c r="AG1171">
        <f>IF(data[[#This Row],[type]]="score",SUMPRODUCT($J$1:$AF$1,data[[#This Row],[ci.hts_index]:[stat.tb]]),-1)</f>
        <v>-1</v>
      </c>
      <c r="AH1171">
        <f>IF(data[[#This Row],[type]]="score",RANK(data[[#This Row],[score]],data[score])+COUNTIF($AG$3:AG1171,AG1171)-1,0)</f>
        <v>0</v>
      </c>
    </row>
    <row r="1172" spans="27:34" x14ac:dyDescent="0.25">
      <c r="AA1172" s="1"/>
      <c r="AB1172" s="1"/>
      <c r="AG1172">
        <f>IF(data[[#This Row],[type]]="score",SUMPRODUCT($J$1:$AF$1,data[[#This Row],[ci.hts_index]:[stat.tb]]),-1)</f>
        <v>-1</v>
      </c>
      <c r="AH1172">
        <f>IF(data[[#This Row],[type]]="score",RANK(data[[#This Row],[score]],data[score])+COUNTIF($AG$3:AG1172,AG1172)-1,0)</f>
        <v>0</v>
      </c>
    </row>
    <row r="1173" spans="27:34" x14ac:dyDescent="0.25">
      <c r="AA1173" s="1"/>
      <c r="AB1173" s="1"/>
      <c r="AG1173">
        <f>IF(data[[#This Row],[type]]="score",SUMPRODUCT($J$1:$AF$1,data[[#This Row],[ci.hts_index]:[stat.tb]]),-1)</f>
        <v>-1</v>
      </c>
      <c r="AH1173">
        <f>IF(data[[#This Row],[type]]="score",RANK(data[[#This Row],[score]],data[score])+COUNTIF($AG$3:AG1173,AG1173)-1,0)</f>
        <v>0</v>
      </c>
    </row>
    <row r="1174" spans="27:34" x14ac:dyDescent="0.25">
      <c r="AA1174" s="1"/>
      <c r="AB1174" s="1"/>
      <c r="AG1174">
        <f>IF(data[[#This Row],[type]]="score",SUMPRODUCT($J$1:$AF$1,data[[#This Row],[ci.hts_index]:[stat.tb]]),-1)</f>
        <v>-1</v>
      </c>
      <c r="AH1174">
        <f>IF(data[[#This Row],[type]]="score",RANK(data[[#This Row],[score]],data[score])+COUNTIF($AG$3:AG1174,AG1174)-1,0)</f>
        <v>0</v>
      </c>
    </row>
    <row r="1175" spans="27:34" x14ac:dyDescent="0.25">
      <c r="AA1175" s="1"/>
      <c r="AB1175" s="1"/>
      <c r="AG1175">
        <f>IF(data[[#This Row],[type]]="score",SUMPRODUCT($J$1:$AF$1,data[[#This Row],[ci.hts_index]:[stat.tb]]),-1)</f>
        <v>-1</v>
      </c>
      <c r="AH1175">
        <f>IF(data[[#This Row],[type]]="score",RANK(data[[#This Row],[score]],data[score])+COUNTIF($AG$3:AG1175,AG1175)-1,0)</f>
        <v>0</v>
      </c>
    </row>
    <row r="1176" spans="27:34" x14ac:dyDescent="0.25">
      <c r="AA1176" s="1"/>
      <c r="AB1176" s="1"/>
      <c r="AG1176">
        <f>IF(data[[#This Row],[type]]="score",SUMPRODUCT($J$1:$AF$1,data[[#This Row],[ci.hts_index]:[stat.tb]]),-1)</f>
        <v>-1</v>
      </c>
      <c r="AH1176">
        <f>IF(data[[#This Row],[type]]="score",RANK(data[[#This Row],[score]],data[score])+COUNTIF($AG$3:AG1176,AG1176)-1,0)</f>
        <v>0</v>
      </c>
    </row>
    <row r="1177" spans="27:34" x14ac:dyDescent="0.25">
      <c r="AA1177" s="1"/>
      <c r="AB1177" s="1"/>
      <c r="AG1177">
        <f>IF(data[[#This Row],[type]]="score",SUMPRODUCT($J$1:$AF$1,data[[#This Row],[ci.hts_index]:[stat.tb]]),-1)</f>
        <v>-1</v>
      </c>
      <c r="AH1177">
        <f>IF(data[[#This Row],[type]]="score",RANK(data[[#This Row],[score]],data[score])+COUNTIF($AG$3:AG1177,AG1177)-1,0)</f>
        <v>0</v>
      </c>
    </row>
    <row r="1178" spans="27:34" x14ac:dyDescent="0.25">
      <c r="AA1178" s="1"/>
      <c r="AB1178" s="1"/>
      <c r="AG1178">
        <f>IF(data[[#This Row],[type]]="score",SUMPRODUCT($J$1:$AF$1,data[[#This Row],[ci.hts_index]:[stat.tb]]),-1)</f>
        <v>-1</v>
      </c>
      <c r="AH1178">
        <f>IF(data[[#This Row],[type]]="score",RANK(data[[#This Row],[score]],data[score])+COUNTIF($AG$3:AG1178,AG1178)-1,0)</f>
        <v>0</v>
      </c>
    </row>
    <row r="1179" spans="27:34" x14ac:dyDescent="0.25">
      <c r="AA1179" s="1"/>
      <c r="AB1179" s="1"/>
      <c r="AG1179">
        <f>IF(data[[#This Row],[type]]="score",SUMPRODUCT($J$1:$AF$1,data[[#This Row],[ci.hts_index]:[stat.tb]]),-1)</f>
        <v>-1</v>
      </c>
      <c r="AH1179">
        <f>IF(data[[#This Row],[type]]="score",RANK(data[[#This Row],[score]],data[score])+COUNTIF($AG$3:AG1179,AG1179)-1,0)</f>
        <v>0</v>
      </c>
    </row>
    <row r="1180" spans="27:34" x14ac:dyDescent="0.25">
      <c r="AA1180" s="1"/>
      <c r="AB1180" s="1"/>
      <c r="AG1180">
        <f>IF(data[[#This Row],[type]]="score",SUMPRODUCT($J$1:$AF$1,data[[#This Row],[ci.hts_index]:[stat.tb]]),-1)</f>
        <v>-1</v>
      </c>
      <c r="AH1180">
        <f>IF(data[[#This Row],[type]]="score",RANK(data[[#This Row],[score]],data[score])+COUNTIF($AG$3:AG1180,AG1180)-1,0)</f>
        <v>0</v>
      </c>
    </row>
    <row r="1181" spans="27:34" x14ac:dyDescent="0.25">
      <c r="AA1181" s="1"/>
      <c r="AB1181" s="1"/>
      <c r="AG1181">
        <f>IF(data[[#This Row],[type]]="score",SUMPRODUCT($J$1:$AF$1,data[[#This Row],[ci.hts_index]:[stat.tb]]),-1)</f>
        <v>-1</v>
      </c>
      <c r="AH1181">
        <f>IF(data[[#This Row],[type]]="score",RANK(data[[#This Row],[score]],data[score])+COUNTIF($AG$3:AG1181,AG1181)-1,0)</f>
        <v>0</v>
      </c>
    </row>
    <row r="1182" spans="27:34" x14ac:dyDescent="0.25">
      <c r="AA1182" s="1"/>
      <c r="AB1182" s="1"/>
      <c r="AG1182">
        <f>IF(data[[#This Row],[type]]="score",SUMPRODUCT($J$1:$AF$1,data[[#This Row],[ci.hts_index]:[stat.tb]]),-1)</f>
        <v>-1</v>
      </c>
      <c r="AH1182">
        <f>IF(data[[#This Row],[type]]="score",RANK(data[[#This Row],[score]],data[score])+COUNTIF($AG$3:AG1182,AG1182)-1,0)</f>
        <v>0</v>
      </c>
    </row>
    <row r="1183" spans="27:34" x14ac:dyDescent="0.25">
      <c r="AA1183" s="1"/>
      <c r="AB1183" s="1"/>
      <c r="AG1183">
        <f>IF(data[[#This Row],[type]]="score",SUMPRODUCT($J$1:$AF$1,data[[#This Row],[ci.hts_index]:[stat.tb]]),-1)</f>
        <v>-1</v>
      </c>
      <c r="AH1183">
        <f>IF(data[[#This Row],[type]]="score",RANK(data[[#This Row],[score]],data[score])+COUNTIF($AG$3:AG1183,AG1183)-1,0)</f>
        <v>0</v>
      </c>
    </row>
    <row r="1184" spans="27:34" x14ac:dyDescent="0.25">
      <c r="AA1184" s="1"/>
      <c r="AB1184" s="1"/>
      <c r="AG1184">
        <f>IF(data[[#This Row],[type]]="score",SUMPRODUCT($J$1:$AF$1,data[[#This Row],[ci.hts_index]:[stat.tb]]),-1)</f>
        <v>-1</v>
      </c>
      <c r="AH1184">
        <f>IF(data[[#This Row],[type]]="score",RANK(data[[#This Row],[score]],data[score])+COUNTIF($AG$3:AG1184,AG1184)-1,0)</f>
        <v>0</v>
      </c>
    </row>
    <row r="1185" spans="27:34" x14ac:dyDescent="0.25">
      <c r="AA1185" s="1"/>
      <c r="AB1185" s="1"/>
      <c r="AG1185">
        <f>IF(data[[#This Row],[type]]="score",SUMPRODUCT($J$1:$AF$1,data[[#This Row],[ci.hts_index]:[stat.tb]]),-1)</f>
        <v>-1</v>
      </c>
      <c r="AH1185">
        <f>IF(data[[#This Row],[type]]="score",RANK(data[[#This Row],[score]],data[score])+COUNTIF($AG$3:AG1185,AG1185)-1,0)</f>
        <v>0</v>
      </c>
    </row>
    <row r="1186" spans="27:34" x14ac:dyDescent="0.25">
      <c r="AA1186" s="1"/>
      <c r="AB1186" s="1"/>
      <c r="AG1186">
        <f>IF(data[[#This Row],[type]]="score",SUMPRODUCT($J$1:$AF$1,data[[#This Row],[ci.hts_index]:[stat.tb]]),-1)</f>
        <v>-1</v>
      </c>
      <c r="AH1186">
        <f>IF(data[[#This Row],[type]]="score",RANK(data[[#This Row],[score]],data[score])+COUNTIF($AG$3:AG1186,AG1186)-1,0)</f>
        <v>0</v>
      </c>
    </row>
    <row r="1187" spans="27:34" x14ac:dyDescent="0.25">
      <c r="AA1187" s="1"/>
      <c r="AB1187" s="1"/>
      <c r="AG1187">
        <f>IF(data[[#This Row],[type]]="score",SUMPRODUCT($J$1:$AF$1,data[[#This Row],[ci.hts_index]:[stat.tb]]),-1)</f>
        <v>-1</v>
      </c>
      <c r="AH1187">
        <f>IF(data[[#This Row],[type]]="score",RANK(data[[#This Row],[score]],data[score])+COUNTIF($AG$3:AG1187,AG1187)-1,0)</f>
        <v>0</v>
      </c>
    </row>
    <row r="1188" spans="27:34" x14ac:dyDescent="0.25">
      <c r="AA1188" s="1"/>
      <c r="AB1188" s="1"/>
      <c r="AG1188">
        <f>IF(data[[#This Row],[type]]="score",SUMPRODUCT($J$1:$AF$1,data[[#This Row],[ci.hts_index]:[stat.tb]]),-1)</f>
        <v>-1</v>
      </c>
      <c r="AH1188">
        <f>IF(data[[#This Row],[type]]="score",RANK(data[[#This Row],[score]],data[score])+COUNTIF($AG$3:AG1188,AG1188)-1,0)</f>
        <v>0</v>
      </c>
    </row>
    <row r="1189" spans="27:34" x14ac:dyDescent="0.25">
      <c r="AA1189" s="1"/>
      <c r="AB1189" s="1"/>
      <c r="AG1189">
        <f>IF(data[[#This Row],[type]]="score",SUMPRODUCT($J$1:$AF$1,data[[#This Row],[ci.hts_index]:[stat.tb]]),-1)</f>
        <v>-1</v>
      </c>
      <c r="AH1189">
        <f>IF(data[[#This Row],[type]]="score",RANK(data[[#This Row],[score]],data[score])+COUNTIF($AG$3:AG1189,AG1189)-1,0)</f>
        <v>0</v>
      </c>
    </row>
    <row r="1190" spans="27:34" x14ac:dyDescent="0.25">
      <c r="AA1190" s="1"/>
      <c r="AB1190" s="1"/>
      <c r="AG1190">
        <f>IF(data[[#This Row],[type]]="score",SUMPRODUCT($J$1:$AF$1,data[[#This Row],[ci.hts_index]:[stat.tb]]),-1)</f>
        <v>-1</v>
      </c>
      <c r="AH1190">
        <f>IF(data[[#This Row],[type]]="score",RANK(data[[#This Row],[score]],data[score])+COUNTIF($AG$3:AG1190,AG1190)-1,0)</f>
        <v>0</v>
      </c>
    </row>
    <row r="1191" spans="27:34" x14ac:dyDescent="0.25">
      <c r="AA1191" s="1"/>
      <c r="AB1191" s="1"/>
      <c r="AG1191">
        <f>IF(data[[#This Row],[type]]="score",SUMPRODUCT($J$1:$AF$1,data[[#This Row],[ci.hts_index]:[stat.tb]]),-1)</f>
        <v>-1</v>
      </c>
      <c r="AH1191">
        <f>IF(data[[#This Row],[type]]="score",RANK(data[[#This Row],[score]],data[score])+COUNTIF($AG$3:AG1191,AG1191)-1,0)</f>
        <v>0</v>
      </c>
    </row>
    <row r="1192" spans="27:34" x14ac:dyDescent="0.25">
      <c r="AA1192" s="1"/>
      <c r="AB1192" s="1"/>
      <c r="AG1192">
        <f>IF(data[[#This Row],[type]]="score",SUMPRODUCT($J$1:$AF$1,data[[#This Row],[ci.hts_index]:[stat.tb]]),-1)</f>
        <v>-1</v>
      </c>
      <c r="AH1192">
        <f>IF(data[[#This Row],[type]]="score",RANK(data[[#This Row],[score]],data[score])+COUNTIF($AG$3:AG1192,AG1192)-1,0)</f>
        <v>0</v>
      </c>
    </row>
    <row r="1193" spans="27:34" x14ac:dyDescent="0.25">
      <c r="AA1193" s="1"/>
      <c r="AB1193" s="1"/>
      <c r="AG1193">
        <f>IF(data[[#This Row],[type]]="score",SUMPRODUCT($J$1:$AF$1,data[[#This Row],[ci.hts_index]:[stat.tb]]),-1)</f>
        <v>-1</v>
      </c>
      <c r="AH1193">
        <f>IF(data[[#This Row],[type]]="score",RANK(data[[#This Row],[score]],data[score])+COUNTIF($AG$3:AG1193,AG1193)-1,0)</f>
        <v>0</v>
      </c>
    </row>
    <row r="1194" spans="27:34" x14ac:dyDescent="0.25">
      <c r="AA1194" s="1"/>
      <c r="AB1194" s="1"/>
      <c r="AG1194">
        <f>IF(data[[#This Row],[type]]="score",SUMPRODUCT($J$1:$AF$1,data[[#This Row],[ci.hts_index]:[stat.tb]]),-1)</f>
        <v>-1</v>
      </c>
      <c r="AH1194">
        <f>IF(data[[#This Row],[type]]="score",RANK(data[[#This Row],[score]],data[score])+COUNTIF($AG$3:AG1194,AG1194)-1,0)</f>
        <v>0</v>
      </c>
    </row>
    <row r="1195" spans="27:34" x14ac:dyDescent="0.25">
      <c r="AA1195" s="1"/>
      <c r="AB1195" s="1"/>
      <c r="AG1195">
        <f>IF(data[[#This Row],[type]]="score",SUMPRODUCT($J$1:$AF$1,data[[#This Row],[ci.hts_index]:[stat.tb]]),-1)</f>
        <v>-1</v>
      </c>
      <c r="AH1195">
        <f>IF(data[[#This Row],[type]]="score",RANK(data[[#This Row],[score]],data[score])+COUNTIF($AG$3:AG1195,AG1195)-1,0)</f>
        <v>0</v>
      </c>
    </row>
    <row r="1196" spans="27:34" x14ac:dyDescent="0.25">
      <c r="AA1196" s="1"/>
      <c r="AB1196" s="1"/>
      <c r="AG1196">
        <f>IF(data[[#This Row],[type]]="score",SUMPRODUCT($J$1:$AF$1,data[[#This Row],[ci.hts_index]:[stat.tb]]),-1)</f>
        <v>-1</v>
      </c>
      <c r="AH1196">
        <f>IF(data[[#This Row],[type]]="score",RANK(data[[#This Row],[score]],data[score])+COUNTIF($AG$3:AG1196,AG1196)-1,0)</f>
        <v>0</v>
      </c>
    </row>
    <row r="1197" spans="27:34" x14ac:dyDescent="0.25">
      <c r="AA1197" s="1"/>
      <c r="AB1197" s="1"/>
      <c r="AG1197">
        <f>IF(data[[#This Row],[type]]="score",SUMPRODUCT($J$1:$AF$1,data[[#This Row],[ci.hts_index]:[stat.tb]]),-1)</f>
        <v>-1</v>
      </c>
      <c r="AH1197">
        <f>IF(data[[#This Row],[type]]="score",RANK(data[[#This Row],[score]],data[score])+COUNTIF($AG$3:AG1197,AG1197)-1,0)</f>
        <v>0</v>
      </c>
    </row>
    <row r="1198" spans="27:34" x14ac:dyDescent="0.25">
      <c r="AA1198" s="1"/>
      <c r="AB1198" s="1"/>
      <c r="AG1198">
        <f>IF(data[[#This Row],[type]]="score",SUMPRODUCT($J$1:$AF$1,data[[#This Row],[ci.hts_index]:[stat.tb]]),-1)</f>
        <v>-1</v>
      </c>
      <c r="AH1198">
        <f>IF(data[[#This Row],[type]]="score",RANK(data[[#This Row],[score]],data[score])+COUNTIF($AG$3:AG1198,AG1198)-1,0)</f>
        <v>0</v>
      </c>
    </row>
    <row r="1199" spans="27:34" x14ac:dyDescent="0.25">
      <c r="AA1199" s="1"/>
      <c r="AB1199" s="1"/>
      <c r="AG1199">
        <f>IF(data[[#This Row],[type]]="score",SUMPRODUCT($J$1:$AF$1,data[[#This Row],[ci.hts_index]:[stat.tb]]),-1)</f>
        <v>-1</v>
      </c>
      <c r="AH1199">
        <f>IF(data[[#This Row],[type]]="score",RANK(data[[#This Row],[score]],data[score])+COUNTIF($AG$3:AG1199,AG1199)-1,0)</f>
        <v>0</v>
      </c>
    </row>
    <row r="1200" spans="27:34" x14ac:dyDescent="0.25">
      <c r="AA1200" s="1"/>
      <c r="AB1200" s="1"/>
      <c r="AG1200">
        <f>IF(data[[#This Row],[type]]="score",SUMPRODUCT($J$1:$AF$1,data[[#This Row],[ci.hts_index]:[stat.tb]]),-1)</f>
        <v>-1</v>
      </c>
      <c r="AH1200">
        <f>IF(data[[#This Row],[type]]="score",RANK(data[[#This Row],[score]],data[score])+COUNTIF($AG$3:AG1200,AG1200)-1,0)</f>
        <v>0</v>
      </c>
    </row>
    <row r="1201" spans="27:34" x14ac:dyDescent="0.25">
      <c r="AA1201" s="1"/>
      <c r="AB1201" s="1"/>
      <c r="AG1201">
        <f>IF(data[[#This Row],[type]]="score",SUMPRODUCT($J$1:$AF$1,data[[#This Row],[ci.hts_index]:[stat.tb]]),-1)</f>
        <v>-1</v>
      </c>
      <c r="AH1201">
        <f>IF(data[[#This Row],[type]]="score",RANK(data[[#This Row],[score]],data[score])+COUNTIF($AG$3:AG1201,AG1201)-1,0)</f>
        <v>0</v>
      </c>
    </row>
    <row r="1202" spans="27:34" x14ac:dyDescent="0.25">
      <c r="AA1202" s="1"/>
      <c r="AB1202" s="1"/>
      <c r="AG1202">
        <f>IF(data[[#This Row],[type]]="score",SUMPRODUCT($J$1:$AF$1,data[[#This Row],[ci.hts_index]:[stat.tb]]),-1)</f>
        <v>-1</v>
      </c>
      <c r="AH1202">
        <f>IF(data[[#This Row],[type]]="score",RANK(data[[#This Row],[score]],data[score])+COUNTIF($AG$3:AG1202,AG1202)-1,0)</f>
        <v>0</v>
      </c>
    </row>
    <row r="1203" spans="27:34" x14ac:dyDescent="0.25">
      <c r="AA1203" s="1"/>
      <c r="AB1203" s="1"/>
      <c r="AG1203">
        <f>IF(data[[#This Row],[type]]="score",SUMPRODUCT($J$1:$AF$1,data[[#This Row],[ci.hts_index]:[stat.tb]]),-1)</f>
        <v>-1</v>
      </c>
      <c r="AH1203">
        <f>IF(data[[#This Row],[type]]="score",RANK(data[[#This Row],[score]],data[score])+COUNTIF($AG$3:AG1203,AG1203)-1,0)</f>
        <v>0</v>
      </c>
    </row>
    <row r="1204" spans="27:34" x14ac:dyDescent="0.25">
      <c r="AA1204" s="1"/>
      <c r="AB1204" s="1"/>
      <c r="AG1204">
        <f>IF(data[[#This Row],[type]]="score",SUMPRODUCT($J$1:$AF$1,data[[#This Row],[ci.hts_index]:[stat.tb]]),-1)</f>
        <v>-1</v>
      </c>
      <c r="AH1204">
        <f>IF(data[[#This Row],[type]]="score",RANK(data[[#This Row],[score]],data[score])+COUNTIF($AG$3:AG1204,AG1204)-1,0)</f>
        <v>0</v>
      </c>
    </row>
    <row r="1205" spans="27:34" x14ac:dyDescent="0.25">
      <c r="AA1205" s="1"/>
      <c r="AB1205" s="1"/>
      <c r="AG1205">
        <f>IF(data[[#This Row],[type]]="score",SUMPRODUCT($J$1:$AF$1,data[[#This Row],[ci.hts_index]:[stat.tb]]),-1)</f>
        <v>-1</v>
      </c>
      <c r="AH1205">
        <f>IF(data[[#This Row],[type]]="score",RANK(data[[#This Row],[score]],data[score])+COUNTIF($AG$3:AG1205,AG1205)-1,0)</f>
        <v>0</v>
      </c>
    </row>
    <row r="1206" spans="27:34" x14ac:dyDescent="0.25">
      <c r="AA1206" s="1"/>
      <c r="AB1206" s="1"/>
      <c r="AG1206">
        <f>IF(data[[#This Row],[type]]="score",SUMPRODUCT($J$1:$AF$1,data[[#This Row],[ci.hts_index]:[stat.tb]]),-1)</f>
        <v>-1</v>
      </c>
      <c r="AH1206">
        <f>IF(data[[#This Row],[type]]="score",RANK(data[[#This Row],[score]],data[score])+COUNTIF($AG$3:AG1206,AG1206)-1,0)</f>
        <v>0</v>
      </c>
    </row>
    <row r="1207" spans="27:34" x14ac:dyDescent="0.25">
      <c r="AA1207" s="1"/>
      <c r="AB1207" s="1"/>
      <c r="AG1207">
        <f>IF(data[[#This Row],[type]]="score",SUMPRODUCT($J$1:$AF$1,data[[#This Row],[ci.hts_index]:[stat.tb]]),-1)</f>
        <v>-1</v>
      </c>
      <c r="AH1207">
        <f>IF(data[[#This Row],[type]]="score",RANK(data[[#This Row],[score]],data[score])+COUNTIF($AG$3:AG1207,AG1207)-1,0)</f>
        <v>0</v>
      </c>
    </row>
    <row r="1208" spans="27:34" x14ac:dyDescent="0.25">
      <c r="AA1208" s="1"/>
      <c r="AB1208" s="1"/>
      <c r="AG1208">
        <f>IF(data[[#This Row],[type]]="score",SUMPRODUCT($J$1:$AF$1,data[[#This Row],[ci.hts_index]:[stat.tb]]),-1)</f>
        <v>-1</v>
      </c>
      <c r="AH1208">
        <f>IF(data[[#This Row],[type]]="score",RANK(data[[#This Row],[score]],data[score])+COUNTIF($AG$3:AG1208,AG1208)-1,0)</f>
        <v>0</v>
      </c>
    </row>
    <row r="1209" spans="27:34" x14ac:dyDescent="0.25">
      <c r="AA1209" s="1"/>
      <c r="AB1209" s="1"/>
      <c r="AG1209">
        <f>IF(data[[#This Row],[type]]="score",SUMPRODUCT($J$1:$AF$1,data[[#This Row],[ci.hts_index]:[stat.tb]]),-1)</f>
        <v>-1</v>
      </c>
      <c r="AH1209">
        <f>IF(data[[#This Row],[type]]="score",RANK(data[[#This Row],[score]],data[score])+COUNTIF($AG$3:AG1209,AG1209)-1,0)</f>
        <v>0</v>
      </c>
    </row>
    <row r="1210" spans="27:34" x14ac:dyDescent="0.25">
      <c r="AA1210" s="1"/>
      <c r="AB1210" s="1"/>
      <c r="AG1210">
        <f>IF(data[[#This Row],[type]]="score",SUMPRODUCT($J$1:$AF$1,data[[#This Row],[ci.hts_index]:[stat.tb]]),-1)</f>
        <v>-1</v>
      </c>
      <c r="AH1210">
        <f>IF(data[[#This Row],[type]]="score",RANK(data[[#This Row],[score]],data[score])+COUNTIF($AG$3:AG1210,AG1210)-1,0)</f>
        <v>0</v>
      </c>
    </row>
    <row r="1211" spans="27:34" x14ac:dyDescent="0.25">
      <c r="AA1211" s="1"/>
      <c r="AB1211" s="1"/>
      <c r="AG1211">
        <f>IF(data[[#This Row],[type]]="score",SUMPRODUCT($J$1:$AF$1,data[[#This Row],[ci.hts_index]:[stat.tb]]),-1)</f>
        <v>-1</v>
      </c>
      <c r="AH1211">
        <f>IF(data[[#This Row],[type]]="score",RANK(data[[#This Row],[score]],data[score])+COUNTIF($AG$3:AG1211,AG1211)-1,0)</f>
        <v>0</v>
      </c>
    </row>
    <row r="1212" spans="27:34" x14ac:dyDescent="0.25">
      <c r="AA1212" s="1"/>
      <c r="AB1212" s="1"/>
      <c r="AG1212">
        <f>IF(data[[#This Row],[type]]="score",SUMPRODUCT($J$1:$AF$1,data[[#This Row],[ci.hts_index]:[stat.tb]]),-1)</f>
        <v>-1</v>
      </c>
      <c r="AH1212">
        <f>IF(data[[#This Row],[type]]="score",RANK(data[[#This Row],[score]],data[score])+COUNTIF($AG$3:AG1212,AG1212)-1,0)</f>
        <v>0</v>
      </c>
    </row>
    <row r="1213" spans="27:34" x14ac:dyDescent="0.25">
      <c r="AA1213" s="1"/>
      <c r="AB1213" s="1"/>
      <c r="AG1213">
        <f>IF(data[[#This Row],[type]]="score",SUMPRODUCT($J$1:$AF$1,data[[#This Row],[ci.hts_index]:[stat.tb]]),-1)</f>
        <v>-1</v>
      </c>
      <c r="AH1213">
        <f>IF(data[[#This Row],[type]]="score",RANK(data[[#This Row],[score]],data[score])+COUNTIF($AG$3:AG1213,AG1213)-1,0)</f>
        <v>0</v>
      </c>
    </row>
    <row r="1214" spans="27:34" x14ac:dyDescent="0.25">
      <c r="AA1214" s="1"/>
      <c r="AB1214" s="1"/>
      <c r="AG1214">
        <f>IF(data[[#This Row],[type]]="score",SUMPRODUCT($J$1:$AF$1,data[[#This Row],[ci.hts_index]:[stat.tb]]),-1)</f>
        <v>-1</v>
      </c>
      <c r="AH1214">
        <f>IF(data[[#This Row],[type]]="score",RANK(data[[#This Row],[score]],data[score])+COUNTIF($AG$3:AG1214,AG1214)-1,0)</f>
        <v>0</v>
      </c>
    </row>
    <row r="1215" spans="27:34" x14ac:dyDescent="0.25">
      <c r="AA1215" s="1"/>
      <c r="AB1215" s="1"/>
      <c r="AG1215">
        <f>IF(data[[#This Row],[type]]="score",SUMPRODUCT($J$1:$AF$1,data[[#This Row],[ci.hts_index]:[stat.tb]]),-1)</f>
        <v>-1</v>
      </c>
      <c r="AH1215">
        <f>IF(data[[#This Row],[type]]="score",RANK(data[[#This Row],[score]],data[score])+COUNTIF($AG$3:AG1215,AG1215)-1,0)</f>
        <v>0</v>
      </c>
    </row>
    <row r="1216" spans="27:34" x14ac:dyDescent="0.25">
      <c r="AA1216" s="1"/>
      <c r="AB1216" s="1"/>
      <c r="AG1216">
        <f>IF(data[[#This Row],[type]]="score",SUMPRODUCT($J$1:$AF$1,data[[#This Row],[ci.hts_index]:[stat.tb]]),-1)</f>
        <v>-1</v>
      </c>
      <c r="AH1216">
        <f>IF(data[[#This Row],[type]]="score",RANK(data[[#This Row],[score]],data[score])+COUNTIF($AG$3:AG1216,AG1216)-1,0)</f>
        <v>0</v>
      </c>
    </row>
    <row r="1217" spans="27:34" x14ac:dyDescent="0.25">
      <c r="AA1217" s="1"/>
      <c r="AB1217" s="1"/>
      <c r="AG1217">
        <f>IF(data[[#This Row],[type]]="score",SUMPRODUCT($J$1:$AF$1,data[[#This Row],[ci.hts_index]:[stat.tb]]),-1)</f>
        <v>-1</v>
      </c>
      <c r="AH1217">
        <f>IF(data[[#This Row],[type]]="score",RANK(data[[#This Row],[score]],data[score])+COUNTIF($AG$3:AG1217,AG1217)-1,0)</f>
        <v>0</v>
      </c>
    </row>
    <row r="1218" spans="27:34" x14ac:dyDescent="0.25">
      <c r="AA1218" s="1"/>
      <c r="AB1218" s="1"/>
      <c r="AG1218">
        <f>IF(data[[#This Row],[type]]="score",SUMPRODUCT($J$1:$AF$1,data[[#This Row],[ci.hts_index]:[stat.tb]]),-1)</f>
        <v>-1</v>
      </c>
      <c r="AH1218">
        <f>IF(data[[#This Row],[type]]="score",RANK(data[[#This Row],[score]],data[score])+COUNTIF($AG$3:AG1218,AG1218)-1,0)</f>
        <v>0</v>
      </c>
    </row>
    <row r="1219" spans="27:34" x14ac:dyDescent="0.25">
      <c r="AA1219" s="1"/>
      <c r="AB1219" s="1"/>
      <c r="AG1219">
        <f>IF(data[[#This Row],[type]]="score",SUMPRODUCT($J$1:$AF$1,data[[#This Row],[ci.hts_index]:[stat.tb]]),-1)</f>
        <v>-1</v>
      </c>
      <c r="AH1219">
        <f>IF(data[[#This Row],[type]]="score",RANK(data[[#This Row],[score]],data[score])+COUNTIF($AG$3:AG1219,AG1219)-1,0)</f>
        <v>0</v>
      </c>
    </row>
    <row r="1220" spans="27:34" x14ac:dyDescent="0.25">
      <c r="AA1220" s="1"/>
      <c r="AB1220" s="1"/>
      <c r="AG1220">
        <f>IF(data[[#This Row],[type]]="score",SUMPRODUCT($J$1:$AF$1,data[[#This Row],[ci.hts_index]:[stat.tb]]),-1)</f>
        <v>-1</v>
      </c>
      <c r="AH1220">
        <f>IF(data[[#This Row],[type]]="score",RANK(data[[#This Row],[score]],data[score])+COUNTIF($AG$3:AG1220,AG1220)-1,0)</f>
        <v>0</v>
      </c>
    </row>
    <row r="1221" spans="27:34" x14ac:dyDescent="0.25">
      <c r="AA1221" s="1"/>
      <c r="AB1221" s="1"/>
      <c r="AG1221">
        <f>IF(data[[#This Row],[type]]="score",SUMPRODUCT($J$1:$AF$1,data[[#This Row],[ci.hts_index]:[stat.tb]]),-1)</f>
        <v>-1</v>
      </c>
      <c r="AH1221">
        <f>IF(data[[#This Row],[type]]="score",RANK(data[[#This Row],[score]],data[score])+COUNTIF($AG$3:AG1221,AG1221)-1,0)</f>
        <v>0</v>
      </c>
    </row>
    <row r="1222" spans="27:34" x14ac:dyDescent="0.25">
      <c r="AA1222" s="1"/>
      <c r="AB1222" s="1"/>
      <c r="AG1222">
        <f>IF(data[[#This Row],[type]]="score",SUMPRODUCT($J$1:$AF$1,data[[#This Row],[ci.hts_index]:[stat.tb]]),-1)</f>
        <v>-1</v>
      </c>
      <c r="AH1222">
        <f>IF(data[[#This Row],[type]]="score",RANK(data[[#This Row],[score]],data[score])+COUNTIF($AG$3:AG1222,AG1222)-1,0)</f>
        <v>0</v>
      </c>
    </row>
    <row r="1223" spans="27:34" x14ac:dyDescent="0.25">
      <c r="AA1223" s="1"/>
      <c r="AB1223" s="1"/>
      <c r="AG1223">
        <f>IF(data[[#This Row],[type]]="score",SUMPRODUCT($J$1:$AF$1,data[[#This Row],[ci.hts_index]:[stat.tb]]),-1)</f>
        <v>-1</v>
      </c>
      <c r="AH1223">
        <f>IF(data[[#This Row],[type]]="score",RANK(data[[#This Row],[score]],data[score])+COUNTIF($AG$3:AG1223,AG1223)-1,0)</f>
        <v>0</v>
      </c>
    </row>
    <row r="1224" spans="27:34" x14ac:dyDescent="0.25">
      <c r="AA1224" s="1"/>
      <c r="AB1224" s="1"/>
      <c r="AG1224">
        <f>IF(data[[#This Row],[type]]="score",SUMPRODUCT($J$1:$AF$1,data[[#This Row],[ci.hts_index]:[stat.tb]]),-1)</f>
        <v>-1</v>
      </c>
      <c r="AH1224">
        <f>IF(data[[#This Row],[type]]="score",RANK(data[[#This Row],[score]],data[score])+COUNTIF($AG$3:AG1224,AG1224)-1,0)</f>
        <v>0</v>
      </c>
    </row>
    <row r="1225" spans="27:34" x14ac:dyDescent="0.25">
      <c r="AA1225" s="1"/>
      <c r="AB1225" s="1"/>
      <c r="AG1225">
        <f>IF(data[[#This Row],[type]]="score",SUMPRODUCT($J$1:$AF$1,data[[#This Row],[ci.hts_index]:[stat.tb]]),-1)</f>
        <v>-1</v>
      </c>
      <c r="AH1225">
        <f>IF(data[[#This Row],[type]]="score",RANK(data[[#This Row],[score]],data[score])+COUNTIF($AG$3:AG1225,AG1225)-1,0)</f>
        <v>0</v>
      </c>
    </row>
    <row r="1226" spans="27:34" x14ac:dyDescent="0.25">
      <c r="AA1226" s="1"/>
      <c r="AB1226" s="1"/>
      <c r="AG1226">
        <f>IF(data[[#This Row],[type]]="score",SUMPRODUCT($J$1:$AF$1,data[[#This Row],[ci.hts_index]:[stat.tb]]),-1)</f>
        <v>-1</v>
      </c>
      <c r="AH1226">
        <f>IF(data[[#This Row],[type]]="score",RANK(data[[#This Row],[score]],data[score])+COUNTIF($AG$3:AG1226,AG1226)-1,0)</f>
        <v>0</v>
      </c>
    </row>
    <row r="1227" spans="27:34" x14ac:dyDescent="0.25">
      <c r="AA1227" s="1"/>
      <c r="AB1227" s="1"/>
      <c r="AG1227">
        <f>IF(data[[#This Row],[type]]="score",SUMPRODUCT($J$1:$AF$1,data[[#This Row],[ci.hts_index]:[stat.tb]]),-1)</f>
        <v>-1</v>
      </c>
      <c r="AH1227">
        <f>IF(data[[#This Row],[type]]="score",RANK(data[[#This Row],[score]],data[score])+COUNTIF($AG$3:AG1227,AG1227)-1,0)</f>
        <v>0</v>
      </c>
    </row>
    <row r="1228" spans="27:34" x14ac:dyDescent="0.25">
      <c r="AA1228" s="1"/>
      <c r="AB1228" s="1"/>
      <c r="AG1228">
        <f>IF(data[[#This Row],[type]]="score",SUMPRODUCT($J$1:$AF$1,data[[#This Row],[ci.hts_index]:[stat.tb]]),-1)</f>
        <v>-1</v>
      </c>
      <c r="AH1228">
        <f>IF(data[[#This Row],[type]]="score",RANK(data[[#This Row],[score]],data[score])+COUNTIF($AG$3:AG1228,AG1228)-1,0)</f>
        <v>0</v>
      </c>
    </row>
    <row r="1229" spans="27:34" x14ac:dyDescent="0.25">
      <c r="AA1229" s="1"/>
      <c r="AB1229" s="1"/>
      <c r="AG1229">
        <f>IF(data[[#This Row],[type]]="score",SUMPRODUCT($J$1:$AF$1,data[[#This Row],[ci.hts_index]:[stat.tb]]),-1)</f>
        <v>-1</v>
      </c>
      <c r="AH1229">
        <f>IF(data[[#This Row],[type]]="score",RANK(data[[#This Row],[score]],data[score])+COUNTIF($AG$3:AG1229,AG1229)-1,0)</f>
        <v>0</v>
      </c>
    </row>
    <row r="1230" spans="27:34" x14ac:dyDescent="0.25">
      <c r="AA1230" s="1"/>
      <c r="AB1230" s="1"/>
      <c r="AG1230">
        <f>IF(data[[#This Row],[type]]="score",SUMPRODUCT($J$1:$AF$1,data[[#This Row],[ci.hts_index]:[stat.tb]]),-1)</f>
        <v>-1</v>
      </c>
      <c r="AH1230">
        <f>IF(data[[#This Row],[type]]="score",RANK(data[[#This Row],[score]],data[score])+COUNTIF($AG$3:AG1230,AG1230)-1,0)</f>
        <v>0</v>
      </c>
    </row>
    <row r="1231" spans="27:34" x14ac:dyDescent="0.25">
      <c r="AA1231" s="1"/>
      <c r="AB1231" s="1"/>
      <c r="AG1231">
        <f>IF(data[[#This Row],[type]]="score",SUMPRODUCT($J$1:$AF$1,data[[#This Row],[ci.hts_index]:[stat.tb]]),-1)</f>
        <v>-1</v>
      </c>
      <c r="AH1231">
        <f>IF(data[[#This Row],[type]]="score",RANK(data[[#This Row],[score]],data[score])+COUNTIF($AG$3:AG1231,AG1231)-1,0)</f>
        <v>0</v>
      </c>
    </row>
    <row r="1232" spans="27:34" x14ac:dyDescent="0.25">
      <c r="AA1232" s="1"/>
      <c r="AB1232" s="1"/>
      <c r="AG1232">
        <f>IF(data[[#This Row],[type]]="score",SUMPRODUCT($J$1:$AF$1,data[[#This Row],[ci.hts_index]:[stat.tb]]),-1)</f>
        <v>-1</v>
      </c>
      <c r="AH1232">
        <f>IF(data[[#This Row],[type]]="score",RANK(data[[#This Row],[score]],data[score])+COUNTIF($AG$3:AG1232,AG1232)-1,0)</f>
        <v>0</v>
      </c>
    </row>
    <row r="1233" spans="27:34" x14ac:dyDescent="0.25">
      <c r="AA1233" s="1"/>
      <c r="AB1233" s="1"/>
      <c r="AG1233">
        <f>IF(data[[#This Row],[type]]="score",SUMPRODUCT($J$1:$AF$1,data[[#This Row],[ci.hts_index]:[stat.tb]]),-1)</f>
        <v>-1</v>
      </c>
      <c r="AH1233">
        <f>IF(data[[#This Row],[type]]="score",RANK(data[[#This Row],[score]],data[score])+COUNTIF($AG$3:AG1233,AG1233)-1,0)</f>
        <v>0</v>
      </c>
    </row>
    <row r="1234" spans="27:34" x14ac:dyDescent="0.25">
      <c r="AA1234" s="1"/>
      <c r="AB1234" s="1"/>
      <c r="AG1234">
        <f>IF(data[[#This Row],[type]]="score",SUMPRODUCT($J$1:$AF$1,data[[#This Row],[ci.hts_index]:[stat.tb]]),-1)</f>
        <v>-1</v>
      </c>
      <c r="AH1234">
        <f>IF(data[[#This Row],[type]]="score",RANK(data[[#This Row],[score]],data[score])+COUNTIF($AG$3:AG1234,AG1234)-1,0)</f>
        <v>0</v>
      </c>
    </row>
    <row r="1235" spans="27:34" x14ac:dyDescent="0.25">
      <c r="AA1235" s="1"/>
      <c r="AB1235" s="1"/>
      <c r="AG1235">
        <f>IF(data[[#This Row],[type]]="score",SUMPRODUCT($J$1:$AF$1,data[[#This Row],[ci.hts_index]:[stat.tb]]),-1)</f>
        <v>-1</v>
      </c>
      <c r="AH1235">
        <f>IF(data[[#This Row],[type]]="score",RANK(data[[#This Row],[score]],data[score])+COUNTIF($AG$3:AG1235,AG1235)-1,0)</f>
        <v>0</v>
      </c>
    </row>
    <row r="1236" spans="27:34" x14ac:dyDescent="0.25">
      <c r="AA1236" s="1"/>
      <c r="AB1236" s="1"/>
      <c r="AG1236">
        <f>IF(data[[#This Row],[type]]="score",SUMPRODUCT($J$1:$AF$1,data[[#This Row],[ci.hts_index]:[stat.tb]]),-1)</f>
        <v>-1</v>
      </c>
      <c r="AH1236">
        <f>IF(data[[#This Row],[type]]="score",RANK(data[[#This Row],[score]],data[score])+COUNTIF($AG$3:AG1236,AG1236)-1,0)</f>
        <v>0</v>
      </c>
    </row>
    <row r="1237" spans="27:34" x14ac:dyDescent="0.25">
      <c r="AA1237" s="1"/>
      <c r="AB1237" s="1"/>
      <c r="AG1237">
        <f>IF(data[[#This Row],[type]]="score",SUMPRODUCT($J$1:$AF$1,data[[#This Row],[ci.hts_index]:[stat.tb]]),-1)</f>
        <v>-1</v>
      </c>
      <c r="AH1237">
        <f>IF(data[[#This Row],[type]]="score",RANK(data[[#This Row],[score]],data[score])+COUNTIF($AG$3:AG1237,AG1237)-1,0)</f>
        <v>0</v>
      </c>
    </row>
    <row r="1238" spans="27:34" x14ac:dyDescent="0.25">
      <c r="AA1238" s="1"/>
      <c r="AB1238" s="1"/>
      <c r="AG1238">
        <f>IF(data[[#This Row],[type]]="score",SUMPRODUCT($J$1:$AF$1,data[[#This Row],[ci.hts_index]:[stat.tb]]),-1)</f>
        <v>-1</v>
      </c>
      <c r="AH1238">
        <f>IF(data[[#This Row],[type]]="score",RANK(data[[#This Row],[score]],data[score])+COUNTIF($AG$3:AG1238,AG1238)-1,0)</f>
        <v>0</v>
      </c>
    </row>
    <row r="1239" spans="27:34" x14ac:dyDescent="0.25">
      <c r="AA1239" s="1"/>
      <c r="AB1239" s="1"/>
      <c r="AG1239">
        <f>IF(data[[#This Row],[type]]="score",SUMPRODUCT($J$1:$AF$1,data[[#This Row],[ci.hts_index]:[stat.tb]]),-1)</f>
        <v>-1</v>
      </c>
      <c r="AH1239">
        <f>IF(data[[#This Row],[type]]="score",RANK(data[[#This Row],[score]],data[score])+COUNTIF($AG$3:AG1239,AG1239)-1,0)</f>
        <v>0</v>
      </c>
    </row>
    <row r="1240" spans="27:34" x14ac:dyDescent="0.25">
      <c r="AA1240" s="1"/>
      <c r="AB1240" s="1"/>
      <c r="AG1240">
        <f>IF(data[[#This Row],[type]]="score",SUMPRODUCT($J$1:$AF$1,data[[#This Row],[ci.hts_index]:[stat.tb]]),-1)</f>
        <v>-1</v>
      </c>
      <c r="AH1240">
        <f>IF(data[[#This Row],[type]]="score",RANK(data[[#This Row],[score]],data[score])+COUNTIF($AG$3:AG1240,AG1240)-1,0)</f>
        <v>0</v>
      </c>
    </row>
    <row r="1241" spans="27:34" x14ac:dyDescent="0.25">
      <c r="AA1241" s="1"/>
      <c r="AB1241" s="1"/>
      <c r="AG1241">
        <f>IF(data[[#This Row],[type]]="score",SUMPRODUCT($J$1:$AF$1,data[[#This Row],[ci.hts_index]:[stat.tb]]),-1)</f>
        <v>-1</v>
      </c>
      <c r="AH1241">
        <f>IF(data[[#This Row],[type]]="score",RANK(data[[#This Row],[score]],data[score])+COUNTIF($AG$3:AG1241,AG1241)-1,0)</f>
        <v>0</v>
      </c>
    </row>
    <row r="1242" spans="27:34" x14ac:dyDescent="0.25">
      <c r="AA1242" s="1"/>
      <c r="AB1242" s="1"/>
      <c r="AG1242">
        <f>IF(data[[#This Row],[type]]="score",SUMPRODUCT($J$1:$AF$1,data[[#This Row],[ci.hts_index]:[stat.tb]]),-1)</f>
        <v>-1</v>
      </c>
      <c r="AH1242">
        <f>IF(data[[#This Row],[type]]="score",RANK(data[[#This Row],[score]],data[score])+COUNTIF($AG$3:AG1242,AG1242)-1,0)</f>
        <v>0</v>
      </c>
    </row>
    <row r="1243" spans="27:34" x14ac:dyDescent="0.25">
      <c r="AA1243" s="1"/>
      <c r="AB1243" s="1"/>
      <c r="AG1243">
        <f>IF(data[[#This Row],[type]]="score",SUMPRODUCT($J$1:$AF$1,data[[#This Row],[ci.hts_index]:[stat.tb]]),-1)</f>
        <v>-1</v>
      </c>
      <c r="AH1243">
        <f>IF(data[[#This Row],[type]]="score",RANK(data[[#This Row],[score]],data[score])+COUNTIF($AG$3:AG1243,AG1243)-1,0)</f>
        <v>0</v>
      </c>
    </row>
    <row r="1244" spans="27:34" x14ac:dyDescent="0.25">
      <c r="AA1244" s="1"/>
      <c r="AB1244" s="1"/>
      <c r="AG1244">
        <f>IF(data[[#This Row],[type]]="score",SUMPRODUCT($J$1:$AF$1,data[[#This Row],[ci.hts_index]:[stat.tb]]),-1)</f>
        <v>-1</v>
      </c>
      <c r="AH1244">
        <f>IF(data[[#This Row],[type]]="score",RANK(data[[#This Row],[score]],data[score])+COUNTIF($AG$3:AG1244,AG1244)-1,0)</f>
        <v>0</v>
      </c>
    </row>
    <row r="1245" spans="27:34" x14ac:dyDescent="0.25">
      <c r="AA1245" s="1"/>
      <c r="AB1245" s="1"/>
      <c r="AG1245">
        <f>IF(data[[#This Row],[type]]="score",SUMPRODUCT($J$1:$AF$1,data[[#This Row],[ci.hts_index]:[stat.tb]]),-1)</f>
        <v>-1</v>
      </c>
      <c r="AH1245">
        <f>IF(data[[#This Row],[type]]="score",RANK(data[[#This Row],[score]],data[score])+COUNTIF($AG$3:AG1245,AG1245)-1,0)</f>
        <v>0</v>
      </c>
    </row>
    <row r="1246" spans="27:34" x14ac:dyDescent="0.25">
      <c r="AA1246" s="1"/>
      <c r="AB1246" s="1"/>
      <c r="AG1246">
        <f>IF(data[[#This Row],[type]]="score",SUMPRODUCT($J$1:$AF$1,data[[#This Row],[ci.hts_index]:[stat.tb]]),-1)</f>
        <v>-1</v>
      </c>
      <c r="AH1246">
        <f>IF(data[[#This Row],[type]]="score",RANK(data[[#This Row],[score]],data[score])+COUNTIF($AG$3:AG1246,AG1246)-1,0)</f>
        <v>0</v>
      </c>
    </row>
    <row r="1247" spans="27:34" x14ac:dyDescent="0.25">
      <c r="AA1247" s="1"/>
      <c r="AB1247" s="1"/>
      <c r="AG1247">
        <f>IF(data[[#This Row],[type]]="score",SUMPRODUCT($J$1:$AF$1,data[[#This Row],[ci.hts_index]:[stat.tb]]),-1)</f>
        <v>-1</v>
      </c>
      <c r="AH1247">
        <f>IF(data[[#This Row],[type]]="score",RANK(data[[#This Row],[score]],data[score])+COUNTIF($AG$3:AG1247,AG1247)-1,0)</f>
        <v>0</v>
      </c>
    </row>
    <row r="1248" spans="27:34" x14ac:dyDescent="0.25">
      <c r="AA1248" s="1"/>
      <c r="AB1248" s="1"/>
      <c r="AG1248">
        <f>IF(data[[#This Row],[type]]="score",SUMPRODUCT($J$1:$AF$1,data[[#This Row],[ci.hts_index]:[stat.tb]]),-1)</f>
        <v>-1</v>
      </c>
      <c r="AH1248">
        <f>IF(data[[#This Row],[type]]="score",RANK(data[[#This Row],[score]],data[score])+COUNTIF($AG$3:AG1248,AG1248)-1,0)</f>
        <v>0</v>
      </c>
    </row>
    <row r="1249" spans="27:34" x14ac:dyDescent="0.25">
      <c r="AA1249" s="1"/>
      <c r="AB1249" s="1"/>
      <c r="AG1249">
        <f>IF(data[[#This Row],[type]]="score",SUMPRODUCT($J$1:$AF$1,data[[#This Row],[ci.hts_index]:[stat.tb]]),-1)</f>
        <v>-1</v>
      </c>
      <c r="AH1249">
        <f>IF(data[[#This Row],[type]]="score",RANK(data[[#This Row],[score]],data[score])+COUNTIF($AG$3:AG1249,AG1249)-1,0)</f>
        <v>0</v>
      </c>
    </row>
    <row r="1250" spans="27:34" x14ac:dyDescent="0.25">
      <c r="AA1250" s="1"/>
      <c r="AB1250" s="1"/>
      <c r="AG1250">
        <f>IF(data[[#This Row],[type]]="score",SUMPRODUCT($J$1:$AF$1,data[[#This Row],[ci.hts_index]:[stat.tb]]),-1)</f>
        <v>-1</v>
      </c>
      <c r="AH1250">
        <f>IF(data[[#This Row],[type]]="score",RANK(data[[#This Row],[score]],data[score])+COUNTIF($AG$3:AG1250,AG1250)-1,0)</f>
        <v>0</v>
      </c>
    </row>
    <row r="1251" spans="27:34" x14ac:dyDescent="0.25">
      <c r="AA1251" s="1"/>
      <c r="AB1251" s="1"/>
      <c r="AG1251">
        <f>IF(data[[#This Row],[type]]="score",SUMPRODUCT($J$1:$AF$1,data[[#This Row],[ci.hts_index]:[stat.tb]]),-1)</f>
        <v>-1</v>
      </c>
      <c r="AH1251">
        <f>IF(data[[#This Row],[type]]="score",RANK(data[[#This Row],[score]],data[score])+COUNTIF($AG$3:AG1251,AG1251)-1,0)</f>
        <v>0</v>
      </c>
    </row>
    <row r="1252" spans="27:34" x14ac:dyDescent="0.25">
      <c r="AA1252" s="1"/>
      <c r="AB1252" s="1"/>
      <c r="AG1252">
        <f>IF(data[[#This Row],[type]]="score",SUMPRODUCT($J$1:$AF$1,data[[#This Row],[ci.hts_index]:[stat.tb]]),-1)</f>
        <v>-1</v>
      </c>
      <c r="AH1252">
        <f>IF(data[[#This Row],[type]]="score",RANK(data[[#This Row],[score]],data[score])+COUNTIF($AG$3:AG1252,AG1252)-1,0)</f>
        <v>0</v>
      </c>
    </row>
    <row r="1253" spans="27:34" x14ac:dyDescent="0.25">
      <c r="AA1253" s="1"/>
      <c r="AB1253" s="1"/>
      <c r="AG1253">
        <f>IF(data[[#This Row],[type]]="score",SUMPRODUCT($J$1:$AF$1,data[[#This Row],[ci.hts_index]:[stat.tb]]),-1)</f>
        <v>-1</v>
      </c>
      <c r="AH1253">
        <f>IF(data[[#This Row],[type]]="score",RANK(data[[#This Row],[score]],data[score])+COUNTIF($AG$3:AG1253,AG1253)-1,0)</f>
        <v>0</v>
      </c>
    </row>
    <row r="1254" spans="27:34" x14ac:dyDescent="0.25">
      <c r="AA1254" s="1"/>
      <c r="AB1254" s="1"/>
      <c r="AG1254">
        <f>IF(data[[#This Row],[type]]="score",SUMPRODUCT($J$1:$AF$1,data[[#This Row],[ci.hts_index]:[stat.tb]]),-1)</f>
        <v>-1</v>
      </c>
      <c r="AH1254">
        <f>IF(data[[#This Row],[type]]="score",RANK(data[[#This Row],[score]],data[score])+COUNTIF($AG$3:AG1254,AG1254)-1,0)</f>
        <v>0</v>
      </c>
    </row>
    <row r="1255" spans="27:34" x14ac:dyDescent="0.25">
      <c r="AA1255" s="1"/>
      <c r="AB1255" s="1"/>
      <c r="AG1255">
        <f>IF(data[[#This Row],[type]]="score",SUMPRODUCT($J$1:$AF$1,data[[#This Row],[ci.hts_index]:[stat.tb]]),-1)</f>
        <v>-1</v>
      </c>
      <c r="AH1255">
        <f>IF(data[[#This Row],[type]]="score",RANK(data[[#This Row],[score]],data[score])+COUNTIF($AG$3:AG1255,AG1255)-1,0)</f>
        <v>0</v>
      </c>
    </row>
    <row r="1256" spans="27:34" x14ac:dyDescent="0.25">
      <c r="AA1256" s="1"/>
      <c r="AB1256" s="1"/>
      <c r="AG1256">
        <f>IF(data[[#This Row],[type]]="score",SUMPRODUCT($J$1:$AF$1,data[[#This Row],[ci.hts_index]:[stat.tb]]),-1)</f>
        <v>-1</v>
      </c>
      <c r="AH1256">
        <f>IF(data[[#This Row],[type]]="score",RANK(data[[#This Row],[score]],data[score])+COUNTIF($AG$3:AG1256,AG1256)-1,0)</f>
        <v>0</v>
      </c>
    </row>
    <row r="1257" spans="27:34" x14ac:dyDescent="0.25">
      <c r="AA1257" s="1"/>
      <c r="AB1257" s="1"/>
      <c r="AG1257">
        <f>IF(data[[#This Row],[type]]="score",SUMPRODUCT($J$1:$AF$1,data[[#This Row],[ci.hts_index]:[stat.tb]]),-1)</f>
        <v>-1</v>
      </c>
      <c r="AH1257">
        <f>IF(data[[#This Row],[type]]="score",RANK(data[[#This Row],[score]],data[score])+COUNTIF($AG$3:AG1257,AG1257)-1,0)</f>
        <v>0</v>
      </c>
    </row>
    <row r="1258" spans="27:34" x14ac:dyDescent="0.25">
      <c r="AA1258" s="1"/>
      <c r="AB1258" s="1"/>
      <c r="AG1258">
        <f>IF(data[[#This Row],[type]]="score",SUMPRODUCT($J$1:$AF$1,data[[#This Row],[ci.hts_index]:[stat.tb]]),-1)</f>
        <v>-1</v>
      </c>
      <c r="AH1258">
        <f>IF(data[[#This Row],[type]]="score",RANK(data[[#This Row],[score]],data[score])+COUNTIF($AG$3:AG1258,AG1258)-1,0)</f>
        <v>0</v>
      </c>
    </row>
    <row r="1259" spans="27:34" x14ac:dyDescent="0.25">
      <c r="AA1259" s="1"/>
      <c r="AB1259" s="1"/>
      <c r="AG1259">
        <f>IF(data[[#This Row],[type]]="score",SUMPRODUCT($J$1:$AF$1,data[[#This Row],[ci.hts_index]:[stat.tb]]),-1)</f>
        <v>-1</v>
      </c>
      <c r="AH1259">
        <f>IF(data[[#This Row],[type]]="score",RANK(data[[#This Row],[score]],data[score])+COUNTIF($AG$3:AG1259,AG1259)-1,0)</f>
        <v>0</v>
      </c>
    </row>
    <row r="1260" spans="27:34" x14ac:dyDescent="0.25">
      <c r="AA1260" s="1"/>
      <c r="AB1260" s="1"/>
      <c r="AG1260">
        <f>IF(data[[#This Row],[type]]="score",SUMPRODUCT($J$1:$AF$1,data[[#This Row],[ci.hts_index]:[stat.tb]]),-1)</f>
        <v>-1</v>
      </c>
      <c r="AH1260">
        <f>IF(data[[#This Row],[type]]="score",RANK(data[[#This Row],[score]],data[score])+COUNTIF($AG$3:AG1260,AG1260)-1,0)</f>
        <v>0</v>
      </c>
    </row>
    <row r="1261" spans="27:34" x14ac:dyDescent="0.25">
      <c r="AA1261" s="1"/>
      <c r="AB1261" s="1"/>
      <c r="AG1261">
        <f>IF(data[[#This Row],[type]]="score",SUMPRODUCT($J$1:$AF$1,data[[#This Row],[ci.hts_index]:[stat.tb]]),-1)</f>
        <v>-1</v>
      </c>
      <c r="AH1261">
        <f>IF(data[[#This Row],[type]]="score",RANK(data[[#This Row],[score]],data[score])+COUNTIF($AG$3:AG1261,AG1261)-1,0)</f>
        <v>0</v>
      </c>
    </row>
    <row r="1262" spans="27:34" x14ac:dyDescent="0.25">
      <c r="AA1262" s="1"/>
      <c r="AB1262" s="1"/>
      <c r="AG1262">
        <f>IF(data[[#This Row],[type]]="score",SUMPRODUCT($J$1:$AF$1,data[[#This Row],[ci.hts_index]:[stat.tb]]),-1)</f>
        <v>-1</v>
      </c>
      <c r="AH1262">
        <f>IF(data[[#This Row],[type]]="score",RANK(data[[#This Row],[score]],data[score])+COUNTIF($AG$3:AG1262,AG1262)-1,0)</f>
        <v>0</v>
      </c>
    </row>
    <row r="1263" spans="27:34" x14ac:dyDescent="0.25">
      <c r="AA1263" s="1"/>
      <c r="AB1263" s="1"/>
      <c r="AG1263">
        <f>IF(data[[#This Row],[type]]="score",SUMPRODUCT($J$1:$AF$1,data[[#This Row],[ci.hts_index]:[stat.tb]]),-1)</f>
        <v>-1</v>
      </c>
      <c r="AH1263">
        <f>IF(data[[#This Row],[type]]="score",RANK(data[[#This Row],[score]],data[score])+COUNTIF($AG$3:AG1263,AG1263)-1,0)</f>
        <v>0</v>
      </c>
    </row>
    <row r="1264" spans="27:34" x14ac:dyDescent="0.25">
      <c r="AA1264" s="1"/>
      <c r="AB1264" s="1"/>
      <c r="AG1264">
        <f>IF(data[[#This Row],[type]]="score",SUMPRODUCT($J$1:$AF$1,data[[#This Row],[ci.hts_index]:[stat.tb]]),-1)</f>
        <v>-1</v>
      </c>
      <c r="AH1264">
        <f>IF(data[[#This Row],[type]]="score",RANK(data[[#This Row],[score]],data[score])+COUNTIF($AG$3:AG1264,AG1264)-1,0)</f>
        <v>0</v>
      </c>
    </row>
    <row r="1265" spans="27:34" x14ac:dyDescent="0.25">
      <c r="AA1265" s="1"/>
      <c r="AB1265" s="1"/>
      <c r="AG1265">
        <f>IF(data[[#This Row],[type]]="score",SUMPRODUCT($J$1:$AF$1,data[[#This Row],[ci.hts_index]:[stat.tb]]),-1)</f>
        <v>-1</v>
      </c>
      <c r="AH1265">
        <f>IF(data[[#This Row],[type]]="score",RANK(data[[#This Row],[score]],data[score])+COUNTIF($AG$3:AG1265,AG1265)-1,0)</f>
        <v>0</v>
      </c>
    </row>
    <row r="1266" spans="27:34" x14ac:dyDescent="0.25">
      <c r="AA1266" s="1"/>
      <c r="AB1266" s="1"/>
      <c r="AG1266">
        <f>IF(data[[#This Row],[type]]="score",SUMPRODUCT($J$1:$AF$1,data[[#This Row],[ci.hts_index]:[stat.tb]]),-1)</f>
        <v>-1</v>
      </c>
      <c r="AH1266">
        <f>IF(data[[#This Row],[type]]="score",RANK(data[[#This Row],[score]],data[score])+COUNTIF($AG$3:AG1266,AG1266)-1,0)</f>
        <v>0</v>
      </c>
    </row>
    <row r="1267" spans="27:34" x14ac:dyDescent="0.25">
      <c r="AA1267" s="1"/>
      <c r="AB1267" s="1"/>
      <c r="AG1267">
        <f>IF(data[[#This Row],[type]]="score",SUMPRODUCT($J$1:$AF$1,data[[#This Row],[ci.hts_index]:[stat.tb]]),-1)</f>
        <v>-1</v>
      </c>
      <c r="AH1267">
        <f>IF(data[[#This Row],[type]]="score",RANK(data[[#This Row],[score]],data[score])+COUNTIF($AG$3:AG1267,AG1267)-1,0)</f>
        <v>0</v>
      </c>
    </row>
    <row r="1268" spans="27:34" x14ac:dyDescent="0.25">
      <c r="AA1268" s="1"/>
      <c r="AB1268" s="1"/>
      <c r="AG1268">
        <f>IF(data[[#This Row],[type]]="score",SUMPRODUCT($J$1:$AF$1,data[[#This Row],[ci.hts_index]:[stat.tb]]),-1)</f>
        <v>-1</v>
      </c>
      <c r="AH1268">
        <f>IF(data[[#This Row],[type]]="score",RANK(data[[#This Row],[score]],data[score])+COUNTIF($AG$3:AG1268,AG1268)-1,0)</f>
        <v>0</v>
      </c>
    </row>
    <row r="1269" spans="27:34" x14ac:dyDescent="0.25">
      <c r="AA1269" s="1"/>
      <c r="AB1269" s="1"/>
      <c r="AG1269">
        <f>IF(data[[#This Row],[type]]="score",SUMPRODUCT($J$1:$AF$1,data[[#This Row],[ci.hts_index]:[stat.tb]]),-1)</f>
        <v>-1</v>
      </c>
      <c r="AH1269">
        <f>IF(data[[#This Row],[type]]="score",RANK(data[[#This Row],[score]],data[score])+COUNTIF($AG$3:AG1269,AG1269)-1,0)</f>
        <v>0</v>
      </c>
    </row>
    <row r="1270" spans="27:34" x14ac:dyDescent="0.25">
      <c r="AA1270" s="1"/>
      <c r="AB1270" s="1"/>
      <c r="AG1270">
        <f>IF(data[[#This Row],[type]]="score",SUMPRODUCT($J$1:$AF$1,data[[#This Row],[ci.hts_index]:[stat.tb]]),-1)</f>
        <v>-1</v>
      </c>
      <c r="AH1270">
        <f>IF(data[[#This Row],[type]]="score",RANK(data[[#This Row],[score]],data[score])+COUNTIF($AG$3:AG1270,AG1270)-1,0)</f>
        <v>0</v>
      </c>
    </row>
    <row r="1271" spans="27:34" x14ac:dyDescent="0.25">
      <c r="AA1271" s="1"/>
      <c r="AB1271" s="1"/>
      <c r="AG1271">
        <f>IF(data[[#This Row],[type]]="score",SUMPRODUCT($J$1:$AF$1,data[[#This Row],[ci.hts_index]:[stat.tb]]),-1)</f>
        <v>-1</v>
      </c>
      <c r="AH1271">
        <f>IF(data[[#This Row],[type]]="score",RANK(data[[#This Row],[score]],data[score])+COUNTIF($AG$3:AG1271,AG1271)-1,0)</f>
        <v>0</v>
      </c>
    </row>
    <row r="1272" spans="27:34" x14ac:dyDescent="0.25">
      <c r="AA1272" s="1"/>
      <c r="AB1272" s="1"/>
      <c r="AG1272">
        <f>IF(data[[#This Row],[type]]="score",SUMPRODUCT($J$1:$AF$1,data[[#This Row],[ci.hts_index]:[stat.tb]]),-1)</f>
        <v>-1</v>
      </c>
      <c r="AH1272">
        <f>IF(data[[#This Row],[type]]="score",RANK(data[[#This Row],[score]],data[score])+COUNTIF($AG$3:AG1272,AG1272)-1,0)</f>
        <v>0</v>
      </c>
    </row>
    <row r="1273" spans="27:34" x14ac:dyDescent="0.25">
      <c r="AA1273" s="1"/>
      <c r="AB1273" s="1"/>
      <c r="AG1273">
        <f>IF(data[[#This Row],[type]]="score",SUMPRODUCT($J$1:$AF$1,data[[#This Row],[ci.hts_index]:[stat.tb]]),-1)</f>
        <v>-1</v>
      </c>
      <c r="AH1273">
        <f>IF(data[[#This Row],[type]]="score",RANK(data[[#This Row],[score]],data[score])+COUNTIF($AG$3:AG1273,AG1273)-1,0)</f>
        <v>0</v>
      </c>
    </row>
    <row r="1274" spans="27:34" x14ac:dyDescent="0.25">
      <c r="AA1274" s="1"/>
      <c r="AB1274" s="1"/>
      <c r="AG1274">
        <f>IF(data[[#This Row],[type]]="score",SUMPRODUCT($J$1:$AF$1,data[[#This Row],[ci.hts_index]:[stat.tb]]),-1)</f>
        <v>-1</v>
      </c>
      <c r="AH1274">
        <f>IF(data[[#This Row],[type]]="score",RANK(data[[#This Row],[score]],data[score])+COUNTIF($AG$3:AG1274,AG1274)-1,0)</f>
        <v>0</v>
      </c>
    </row>
    <row r="1275" spans="27:34" x14ac:dyDescent="0.25">
      <c r="AA1275" s="1"/>
      <c r="AB1275" s="1"/>
      <c r="AG1275">
        <f>IF(data[[#This Row],[type]]="score",SUMPRODUCT($J$1:$AF$1,data[[#This Row],[ci.hts_index]:[stat.tb]]),-1)</f>
        <v>-1</v>
      </c>
      <c r="AH1275">
        <f>IF(data[[#This Row],[type]]="score",RANK(data[[#This Row],[score]],data[score])+COUNTIF($AG$3:AG1275,AG1275)-1,0)</f>
        <v>0</v>
      </c>
    </row>
    <row r="1276" spans="27:34" x14ac:dyDescent="0.25">
      <c r="AA1276" s="1"/>
      <c r="AB1276" s="1"/>
      <c r="AG1276">
        <f>IF(data[[#This Row],[type]]="score",SUMPRODUCT($J$1:$AF$1,data[[#This Row],[ci.hts_index]:[stat.tb]]),-1)</f>
        <v>-1</v>
      </c>
      <c r="AH1276">
        <f>IF(data[[#This Row],[type]]="score",RANK(data[[#This Row],[score]],data[score])+COUNTIF($AG$3:AG1276,AG1276)-1,0)</f>
        <v>0</v>
      </c>
    </row>
    <row r="1277" spans="27:34" x14ac:dyDescent="0.25">
      <c r="AA1277" s="1"/>
      <c r="AB1277" s="1"/>
      <c r="AG1277">
        <f>IF(data[[#This Row],[type]]="score",SUMPRODUCT($J$1:$AF$1,data[[#This Row],[ci.hts_index]:[stat.tb]]),-1)</f>
        <v>-1</v>
      </c>
      <c r="AH1277">
        <f>IF(data[[#This Row],[type]]="score",RANK(data[[#This Row],[score]],data[score])+COUNTIF($AG$3:AG1277,AG1277)-1,0)</f>
        <v>0</v>
      </c>
    </row>
    <row r="1278" spans="27:34" x14ac:dyDescent="0.25">
      <c r="AA1278" s="1"/>
      <c r="AB1278" s="1"/>
      <c r="AG1278">
        <f>IF(data[[#This Row],[type]]="score",SUMPRODUCT($J$1:$AF$1,data[[#This Row],[ci.hts_index]:[stat.tb]]),-1)</f>
        <v>-1</v>
      </c>
      <c r="AH1278">
        <f>IF(data[[#This Row],[type]]="score",RANK(data[[#This Row],[score]],data[score])+COUNTIF($AG$3:AG1278,AG1278)-1,0)</f>
        <v>0</v>
      </c>
    </row>
    <row r="1279" spans="27:34" x14ac:dyDescent="0.25">
      <c r="AA1279" s="1"/>
      <c r="AB1279" s="1"/>
      <c r="AG1279">
        <f>IF(data[[#This Row],[type]]="score",SUMPRODUCT($J$1:$AF$1,data[[#This Row],[ci.hts_index]:[stat.tb]]),-1)</f>
        <v>-1</v>
      </c>
      <c r="AH1279">
        <f>IF(data[[#This Row],[type]]="score",RANK(data[[#This Row],[score]],data[score])+COUNTIF($AG$3:AG1279,AG1279)-1,0)</f>
        <v>0</v>
      </c>
    </row>
    <row r="1280" spans="27:34" x14ac:dyDescent="0.25">
      <c r="AA1280" s="1"/>
      <c r="AB1280" s="1"/>
      <c r="AG1280">
        <f>IF(data[[#This Row],[type]]="score",SUMPRODUCT($J$1:$AF$1,data[[#This Row],[ci.hts_index]:[stat.tb]]),-1)</f>
        <v>-1</v>
      </c>
      <c r="AH1280">
        <f>IF(data[[#This Row],[type]]="score",RANK(data[[#This Row],[score]],data[score])+COUNTIF($AG$3:AG1280,AG1280)-1,0)</f>
        <v>0</v>
      </c>
    </row>
    <row r="1281" spans="27:34" x14ac:dyDescent="0.25">
      <c r="AA1281" s="1"/>
      <c r="AB1281" s="1"/>
      <c r="AG1281">
        <f>IF(data[[#This Row],[type]]="score",SUMPRODUCT($J$1:$AF$1,data[[#This Row],[ci.hts_index]:[stat.tb]]),-1)</f>
        <v>-1</v>
      </c>
      <c r="AH1281">
        <f>IF(data[[#This Row],[type]]="score",RANK(data[[#This Row],[score]],data[score])+COUNTIF($AG$3:AG1281,AG1281)-1,0)</f>
        <v>0</v>
      </c>
    </row>
    <row r="1282" spans="27:34" x14ac:dyDescent="0.25">
      <c r="AA1282" s="1"/>
      <c r="AB1282" s="1"/>
      <c r="AG1282">
        <f>IF(data[[#This Row],[type]]="score",SUMPRODUCT($J$1:$AF$1,data[[#This Row],[ci.hts_index]:[stat.tb]]),-1)</f>
        <v>-1</v>
      </c>
      <c r="AH1282">
        <f>IF(data[[#This Row],[type]]="score",RANK(data[[#This Row],[score]],data[score])+COUNTIF($AG$3:AG1282,AG1282)-1,0)</f>
        <v>0</v>
      </c>
    </row>
    <row r="1283" spans="27:34" x14ac:dyDescent="0.25">
      <c r="AA1283" s="1"/>
      <c r="AB1283" s="1"/>
      <c r="AG1283">
        <f>IF(data[[#This Row],[type]]="score",SUMPRODUCT($J$1:$AF$1,data[[#This Row],[ci.hts_index]:[stat.tb]]),-1)</f>
        <v>-1</v>
      </c>
      <c r="AH1283">
        <f>IF(data[[#This Row],[type]]="score",RANK(data[[#This Row],[score]],data[score])+COUNTIF($AG$3:AG1283,AG1283)-1,0)</f>
        <v>0</v>
      </c>
    </row>
    <row r="1284" spans="27:34" x14ac:dyDescent="0.25">
      <c r="AA1284" s="1"/>
      <c r="AB1284" s="1"/>
      <c r="AG1284">
        <f>IF(data[[#This Row],[type]]="score",SUMPRODUCT($J$1:$AF$1,data[[#This Row],[ci.hts_index]:[stat.tb]]),-1)</f>
        <v>-1</v>
      </c>
      <c r="AH1284">
        <f>IF(data[[#This Row],[type]]="score",RANK(data[[#This Row],[score]],data[score])+COUNTIF($AG$3:AG1284,AG1284)-1,0)</f>
        <v>0</v>
      </c>
    </row>
    <row r="1285" spans="27:34" x14ac:dyDescent="0.25">
      <c r="AA1285" s="1"/>
      <c r="AB1285" s="1"/>
      <c r="AG1285">
        <f>IF(data[[#This Row],[type]]="score",SUMPRODUCT($J$1:$AF$1,data[[#This Row],[ci.hts_index]:[stat.tb]]),-1)</f>
        <v>-1</v>
      </c>
      <c r="AH1285">
        <f>IF(data[[#This Row],[type]]="score",RANK(data[[#This Row],[score]],data[score])+COUNTIF($AG$3:AG1285,AG1285)-1,0)</f>
        <v>0</v>
      </c>
    </row>
    <row r="1286" spans="27:34" x14ac:dyDescent="0.25">
      <c r="AA1286" s="1"/>
      <c r="AB1286" s="1"/>
      <c r="AG1286">
        <f>IF(data[[#This Row],[type]]="score",SUMPRODUCT($J$1:$AF$1,data[[#This Row],[ci.hts_index]:[stat.tb]]),-1)</f>
        <v>-1</v>
      </c>
      <c r="AH1286">
        <f>IF(data[[#This Row],[type]]="score",RANK(data[[#This Row],[score]],data[score])+COUNTIF($AG$3:AG1286,AG1286)-1,0)</f>
        <v>0</v>
      </c>
    </row>
    <row r="1287" spans="27:34" x14ac:dyDescent="0.25">
      <c r="AA1287" s="1"/>
      <c r="AB1287" s="1"/>
      <c r="AG1287">
        <f>IF(data[[#This Row],[type]]="score",SUMPRODUCT($J$1:$AF$1,data[[#This Row],[ci.hts_index]:[stat.tb]]),-1)</f>
        <v>-1</v>
      </c>
      <c r="AH1287">
        <f>IF(data[[#This Row],[type]]="score",RANK(data[[#This Row],[score]],data[score])+COUNTIF($AG$3:AG1287,AG1287)-1,0)</f>
        <v>0</v>
      </c>
    </row>
    <row r="1288" spans="27:34" x14ac:dyDescent="0.25">
      <c r="AA1288" s="1"/>
      <c r="AB1288" s="1"/>
      <c r="AG1288">
        <f>IF(data[[#This Row],[type]]="score",SUMPRODUCT($J$1:$AF$1,data[[#This Row],[ci.hts_index]:[stat.tb]]),-1)</f>
        <v>-1</v>
      </c>
      <c r="AH1288">
        <f>IF(data[[#This Row],[type]]="score",RANK(data[[#This Row],[score]],data[score])+COUNTIF($AG$3:AG1288,AG1288)-1,0)</f>
        <v>0</v>
      </c>
    </row>
    <row r="1289" spans="27:34" x14ac:dyDescent="0.25">
      <c r="AA1289" s="1"/>
      <c r="AB1289" s="1"/>
      <c r="AG1289">
        <f>IF(data[[#This Row],[type]]="score",SUMPRODUCT($J$1:$AF$1,data[[#This Row],[ci.hts_index]:[stat.tb]]),-1)</f>
        <v>-1</v>
      </c>
      <c r="AH1289">
        <f>IF(data[[#This Row],[type]]="score",RANK(data[[#This Row],[score]],data[score])+COUNTIF($AG$3:AG1289,AG1289)-1,0)</f>
        <v>0</v>
      </c>
    </row>
    <row r="1290" spans="27:34" x14ac:dyDescent="0.25">
      <c r="AA1290" s="1"/>
      <c r="AB1290" s="1"/>
      <c r="AG1290">
        <f>IF(data[[#This Row],[type]]="score",SUMPRODUCT($J$1:$AF$1,data[[#This Row],[ci.hts_index]:[stat.tb]]),-1)</f>
        <v>-1</v>
      </c>
      <c r="AH1290">
        <f>IF(data[[#This Row],[type]]="score",RANK(data[[#This Row],[score]],data[score])+COUNTIF($AG$3:AG1290,AG1290)-1,0)</f>
        <v>0</v>
      </c>
    </row>
    <row r="1291" spans="27:34" x14ac:dyDescent="0.25">
      <c r="AA1291" s="1"/>
      <c r="AB1291" s="1"/>
      <c r="AG1291">
        <f>IF(data[[#This Row],[type]]="score",SUMPRODUCT($J$1:$AF$1,data[[#This Row],[ci.hts_index]:[stat.tb]]),-1)</f>
        <v>-1</v>
      </c>
      <c r="AH1291">
        <f>IF(data[[#This Row],[type]]="score",RANK(data[[#This Row],[score]],data[score])+COUNTIF($AG$3:AG1291,AG1291)-1,0)</f>
        <v>0</v>
      </c>
    </row>
    <row r="1292" spans="27:34" x14ac:dyDescent="0.25">
      <c r="AA1292" s="1"/>
      <c r="AB1292" s="1"/>
      <c r="AG1292">
        <f>IF(data[[#This Row],[type]]="score",SUMPRODUCT($J$1:$AF$1,data[[#This Row],[ci.hts_index]:[stat.tb]]),-1)</f>
        <v>-1</v>
      </c>
      <c r="AH1292">
        <f>IF(data[[#This Row],[type]]="score",RANK(data[[#This Row],[score]],data[score])+COUNTIF($AG$3:AG1292,AG1292)-1,0)</f>
        <v>0</v>
      </c>
    </row>
    <row r="1293" spans="27:34" x14ac:dyDescent="0.25">
      <c r="AA1293" s="1"/>
      <c r="AB1293" s="1"/>
      <c r="AG1293">
        <f>IF(data[[#This Row],[type]]="score",SUMPRODUCT($J$1:$AF$1,data[[#This Row],[ci.hts_index]:[stat.tb]]),-1)</f>
        <v>-1</v>
      </c>
      <c r="AH1293">
        <f>IF(data[[#This Row],[type]]="score",RANK(data[[#This Row],[score]],data[score])+COUNTIF($AG$3:AG1293,AG1293)-1,0)</f>
        <v>0</v>
      </c>
    </row>
    <row r="1294" spans="27:34" x14ac:dyDescent="0.25">
      <c r="AA1294" s="1"/>
      <c r="AB1294" s="1"/>
      <c r="AG1294">
        <f>IF(data[[#This Row],[type]]="score",SUMPRODUCT($J$1:$AF$1,data[[#This Row],[ci.hts_index]:[stat.tb]]),-1)</f>
        <v>-1</v>
      </c>
      <c r="AH1294">
        <f>IF(data[[#This Row],[type]]="score",RANK(data[[#This Row],[score]],data[score])+COUNTIF($AG$3:AG1294,AG1294)-1,0)</f>
        <v>0</v>
      </c>
    </row>
    <row r="1295" spans="27:34" x14ac:dyDescent="0.25">
      <c r="AA1295" s="1"/>
      <c r="AB1295" s="1"/>
      <c r="AG1295">
        <f>IF(data[[#This Row],[type]]="score",SUMPRODUCT($J$1:$AF$1,data[[#This Row],[ci.hts_index]:[stat.tb]]),-1)</f>
        <v>-1</v>
      </c>
      <c r="AH1295">
        <f>IF(data[[#This Row],[type]]="score",RANK(data[[#This Row],[score]],data[score])+COUNTIF($AG$3:AG1295,AG1295)-1,0)</f>
        <v>0</v>
      </c>
    </row>
    <row r="1296" spans="27:34" x14ac:dyDescent="0.25">
      <c r="AA1296" s="1"/>
      <c r="AB1296" s="1"/>
      <c r="AG1296">
        <f>IF(data[[#This Row],[type]]="score",SUMPRODUCT($J$1:$AF$1,data[[#This Row],[ci.hts_index]:[stat.tb]]),-1)</f>
        <v>-1</v>
      </c>
      <c r="AH1296">
        <f>IF(data[[#This Row],[type]]="score",RANK(data[[#This Row],[score]],data[score])+COUNTIF($AG$3:AG1296,AG1296)-1,0)</f>
        <v>0</v>
      </c>
    </row>
    <row r="1297" spans="27:34" x14ac:dyDescent="0.25">
      <c r="AA1297" s="1"/>
      <c r="AB1297" s="1"/>
      <c r="AG1297">
        <f>IF(data[[#This Row],[type]]="score",SUMPRODUCT($J$1:$AF$1,data[[#This Row],[ci.hts_index]:[stat.tb]]),-1)</f>
        <v>-1</v>
      </c>
      <c r="AH1297">
        <f>IF(data[[#This Row],[type]]="score",RANK(data[[#This Row],[score]],data[score])+COUNTIF($AG$3:AG1297,AG1297)-1,0)</f>
        <v>0</v>
      </c>
    </row>
    <row r="1298" spans="27:34" x14ac:dyDescent="0.25">
      <c r="AA1298" s="1"/>
      <c r="AB1298" s="1"/>
      <c r="AG1298">
        <f>IF(data[[#This Row],[type]]="score",SUMPRODUCT($J$1:$AF$1,data[[#This Row],[ci.hts_index]:[stat.tb]]),-1)</f>
        <v>-1</v>
      </c>
      <c r="AH1298">
        <f>IF(data[[#This Row],[type]]="score",RANK(data[[#This Row],[score]],data[score])+COUNTIF($AG$3:AG1298,AG1298)-1,0)</f>
        <v>0</v>
      </c>
    </row>
    <row r="1299" spans="27:34" x14ac:dyDescent="0.25">
      <c r="AA1299" s="1"/>
      <c r="AB1299" s="1"/>
      <c r="AG1299">
        <f>IF(data[[#This Row],[type]]="score",SUMPRODUCT($J$1:$AF$1,data[[#This Row],[ci.hts_index]:[stat.tb]]),-1)</f>
        <v>-1</v>
      </c>
      <c r="AH1299">
        <f>IF(data[[#This Row],[type]]="score",RANK(data[[#This Row],[score]],data[score])+COUNTIF($AG$3:AG1299,AG1299)-1,0)</f>
        <v>0</v>
      </c>
    </row>
    <row r="1300" spans="27:34" x14ac:dyDescent="0.25">
      <c r="AA1300" s="1"/>
      <c r="AB1300" s="1"/>
      <c r="AG1300">
        <f>IF(data[[#This Row],[type]]="score",SUMPRODUCT($J$1:$AF$1,data[[#This Row],[ci.hts_index]:[stat.tb]]),-1)</f>
        <v>-1</v>
      </c>
      <c r="AH1300">
        <f>IF(data[[#This Row],[type]]="score",RANK(data[[#This Row],[score]],data[score])+COUNTIF($AG$3:AG1300,AG1300)-1,0)</f>
        <v>0</v>
      </c>
    </row>
    <row r="1301" spans="27:34" x14ac:dyDescent="0.25">
      <c r="AA1301" s="1"/>
      <c r="AB1301" s="1"/>
      <c r="AG1301">
        <f>IF(data[[#This Row],[type]]="score",SUMPRODUCT($J$1:$AF$1,data[[#This Row],[ci.hts_index]:[stat.tb]]),-1)</f>
        <v>-1</v>
      </c>
      <c r="AH1301">
        <f>IF(data[[#This Row],[type]]="score",RANK(data[[#This Row],[score]],data[score])+COUNTIF($AG$3:AG1301,AG1301)-1,0)</f>
        <v>0</v>
      </c>
    </row>
    <row r="1302" spans="27:34" x14ac:dyDescent="0.25">
      <c r="AA1302" s="1"/>
      <c r="AB1302" s="1"/>
      <c r="AG1302">
        <f>IF(data[[#This Row],[type]]="score",SUMPRODUCT($J$1:$AF$1,data[[#This Row],[ci.hts_index]:[stat.tb]]),-1)</f>
        <v>-1</v>
      </c>
      <c r="AH1302">
        <f>IF(data[[#This Row],[type]]="score",RANK(data[[#This Row],[score]],data[score])+COUNTIF($AG$3:AG1302,AG1302)-1,0)</f>
        <v>0</v>
      </c>
    </row>
    <row r="1303" spans="27:34" x14ac:dyDescent="0.25">
      <c r="AA1303" s="1"/>
      <c r="AB1303" s="1"/>
      <c r="AG1303">
        <f>IF(data[[#This Row],[type]]="score",SUMPRODUCT($J$1:$AF$1,data[[#This Row],[ci.hts_index]:[stat.tb]]),-1)</f>
        <v>-1</v>
      </c>
      <c r="AH1303">
        <f>IF(data[[#This Row],[type]]="score",RANK(data[[#This Row],[score]],data[score])+COUNTIF($AG$3:AG1303,AG1303)-1,0)</f>
        <v>0</v>
      </c>
    </row>
    <row r="1304" spans="27:34" x14ac:dyDescent="0.25">
      <c r="AA1304" s="1"/>
      <c r="AB1304" s="1"/>
      <c r="AG1304">
        <f>IF(data[[#This Row],[type]]="score",SUMPRODUCT($J$1:$AF$1,data[[#This Row],[ci.hts_index]:[stat.tb]]),-1)</f>
        <v>-1</v>
      </c>
      <c r="AH1304">
        <f>IF(data[[#This Row],[type]]="score",RANK(data[[#This Row],[score]],data[score])+COUNTIF($AG$3:AG1304,AG1304)-1,0)</f>
        <v>0</v>
      </c>
    </row>
    <row r="1305" spans="27:34" x14ac:dyDescent="0.25">
      <c r="AA1305" s="1"/>
      <c r="AB1305" s="1"/>
      <c r="AG1305">
        <f>IF(data[[#This Row],[type]]="score",SUMPRODUCT($J$1:$AF$1,data[[#This Row],[ci.hts_index]:[stat.tb]]),-1)</f>
        <v>-1</v>
      </c>
      <c r="AH1305">
        <f>IF(data[[#This Row],[type]]="score",RANK(data[[#This Row],[score]],data[score])+COUNTIF($AG$3:AG1305,AG1305)-1,0)</f>
        <v>0</v>
      </c>
    </row>
    <row r="1306" spans="27:34" x14ac:dyDescent="0.25">
      <c r="AA1306" s="1"/>
      <c r="AB1306" s="1"/>
      <c r="AG1306">
        <f>IF(data[[#This Row],[type]]="score",SUMPRODUCT($J$1:$AF$1,data[[#This Row],[ci.hts_index]:[stat.tb]]),-1)</f>
        <v>-1</v>
      </c>
      <c r="AH1306">
        <f>IF(data[[#This Row],[type]]="score",RANK(data[[#This Row],[score]],data[score])+COUNTIF($AG$3:AG1306,AG1306)-1,0)</f>
        <v>0</v>
      </c>
    </row>
    <row r="1307" spans="27:34" x14ac:dyDescent="0.25">
      <c r="AA1307" s="1"/>
      <c r="AB1307" s="1"/>
      <c r="AG1307">
        <f>IF(data[[#This Row],[type]]="score",SUMPRODUCT($J$1:$AF$1,data[[#This Row],[ci.hts_index]:[stat.tb]]),-1)</f>
        <v>-1</v>
      </c>
      <c r="AH1307">
        <f>IF(data[[#This Row],[type]]="score",RANK(data[[#This Row],[score]],data[score])+COUNTIF($AG$3:AG1307,AG1307)-1,0)</f>
        <v>0</v>
      </c>
    </row>
    <row r="1308" spans="27:34" x14ac:dyDescent="0.25">
      <c r="AA1308" s="1"/>
      <c r="AB1308" s="1"/>
      <c r="AG1308">
        <f>IF(data[[#This Row],[type]]="score",SUMPRODUCT($J$1:$AF$1,data[[#This Row],[ci.hts_index]:[stat.tb]]),-1)</f>
        <v>-1</v>
      </c>
      <c r="AH1308">
        <f>IF(data[[#This Row],[type]]="score",RANK(data[[#This Row],[score]],data[score])+COUNTIF($AG$3:AG1308,AG1308)-1,0)</f>
        <v>0</v>
      </c>
    </row>
    <row r="1309" spans="27:34" x14ac:dyDescent="0.25">
      <c r="AA1309" s="1"/>
      <c r="AB1309" s="1"/>
      <c r="AG1309">
        <f>IF(data[[#This Row],[type]]="score",SUMPRODUCT($J$1:$AF$1,data[[#This Row],[ci.hts_index]:[stat.tb]]),-1)</f>
        <v>-1</v>
      </c>
      <c r="AH1309">
        <f>IF(data[[#This Row],[type]]="score",RANK(data[[#This Row],[score]],data[score])+COUNTIF($AG$3:AG1309,AG1309)-1,0)</f>
        <v>0</v>
      </c>
    </row>
    <row r="1310" spans="27:34" x14ac:dyDescent="0.25">
      <c r="AA1310" s="1"/>
      <c r="AB1310" s="1"/>
      <c r="AG1310">
        <f>IF(data[[#This Row],[type]]="score",SUMPRODUCT($J$1:$AF$1,data[[#This Row],[ci.hts_index]:[stat.tb]]),-1)</f>
        <v>-1</v>
      </c>
      <c r="AH1310">
        <f>IF(data[[#This Row],[type]]="score",RANK(data[[#This Row],[score]],data[score])+COUNTIF($AG$3:AG1310,AG1310)-1,0)</f>
        <v>0</v>
      </c>
    </row>
    <row r="1311" spans="27:34" x14ac:dyDescent="0.25">
      <c r="AA1311" s="1"/>
      <c r="AB1311" s="1"/>
      <c r="AG1311">
        <f>IF(data[[#This Row],[type]]="score",SUMPRODUCT($J$1:$AF$1,data[[#This Row],[ci.hts_index]:[stat.tb]]),-1)</f>
        <v>-1</v>
      </c>
      <c r="AH1311">
        <f>IF(data[[#This Row],[type]]="score",RANK(data[[#This Row],[score]],data[score])+COUNTIF($AG$3:AG1311,AG1311)-1,0)</f>
        <v>0</v>
      </c>
    </row>
    <row r="1312" spans="27:34" x14ac:dyDescent="0.25">
      <c r="AA1312" s="1"/>
      <c r="AB1312" s="1"/>
      <c r="AG1312">
        <f>IF(data[[#This Row],[type]]="score",SUMPRODUCT($J$1:$AF$1,data[[#This Row],[ci.hts_index]:[stat.tb]]),-1)</f>
        <v>-1</v>
      </c>
      <c r="AH1312">
        <f>IF(data[[#This Row],[type]]="score",RANK(data[[#This Row],[score]],data[score])+COUNTIF($AG$3:AG1312,AG1312)-1,0)</f>
        <v>0</v>
      </c>
    </row>
    <row r="1313" spans="27:34" x14ac:dyDescent="0.25">
      <c r="AA1313" s="1"/>
      <c r="AB1313" s="1"/>
      <c r="AG1313">
        <f>IF(data[[#This Row],[type]]="score",SUMPRODUCT($J$1:$AF$1,data[[#This Row],[ci.hts_index]:[stat.tb]]),-1)</f>
        <v>-1</v>
      </c>
      <c r="AH1313">
        <f>IF(data[[#This Row],[type]]="score",RANK(data[[#This Row],[score]],data[score])+COUNTIF($AG$3:AG1313,AG1313)-1,0)</f>
        <v>0</v>
      </c>
    </row>
    <row r="1314" spans="27:34" x14ac:dyDescent="0.25">
      <c r="AA1314" s="1"/>
      <c r="AB1314" s="1"/>
      <c r="AG1314">
        <f>IF(data[[#This Row],[type]]="score",SUMPRODUCT($J$1:$AF$1,data[[#This Row],[ci.hts_index]:[stat.tb]]),-1)</f>
        <v>-1</v>
      </c>
      <c r="AH1314">
        <f>IF(data[[#This Row],[type]]="score",RANK(data[[#This Row],[score]],data[score])+COUNTIF($AG$3:AG1314,AG1314)-1,0)</f>
        <v>0</v>
      </c>
    </row>
    <row r="1315" spans="27:34" x14ac:dyDescent="0.25">
      <c r="AA1315" s="1"/>
      <c r="AB1315" s="1"/>
      <c r="AG1315">
        <f>IF(data[[#This Row],[type]]="score",SUMPRODUCT($J$1:$AF$1,data[[#This Row],[ci.hts_index]:[stat.tb]]),-1)</f>
        <v>-1</v>
      </c>
      <c r="AH1315">
        <f>IF(data[[#This Row],[type]]="score",RANK(data[[#This Row],[score]],data[score])+COUNTIF($AG$3:AG1315,AG1315)-1,0)</f>
        <v>0</v>
      </c>
    </row>
    <row r="1316" spans="27:34" x14ac:dyDescent="0.25">
      <c r="AA1316" s="1"/>
      <c r="AB1316" s="1"/>
      <c r="AG1316">
        <f>IF(data[[#This Row],[type]]="score",SUMPRODUCT($J$1:$AF$1,data[[#This Row],[ci.hts_index]:[stat.tb]]),-1)</f>
        <v>-1</v>
      </c>
      <c r="AH1316">
        <f>IF(data[[#This Row],[type]]="score",RANK(data[[#This Row],[score]],data[score])+COUNTIF($AG$3:AG1316,AG1316)-1,0)</f>
        <v>0</v>
      </c>
    </row>
    <row r="1317" spans="27:34" x14ac:dyDescent="0.25">
      <c r="AA1317" s="1"/>
      <c r="AB1317" s="1"/>
      <c r="AG1317">
        <f>IF(data[[#This Row],[type]]="score",SUMPRODUCT($J$1:$AF$1,data[[#This Row],[ci.hts_index]:[stat.tb]]),-1)</f>
        <v>-1</v>
      </c>
      <c r="AH1317">
        <f>IF(data[[#This Row],[type]]="score",RANK(data[[#This Row],[score]],data[score])+COUNTIF($AG$3:AG1317,AG1317)-1,0)</f>
        <v>0</v>
      </c>
    </row>
    <row r="1318" spans="27:34" x14ac:dyDescent="0.25">
      <c r="AA1318" s="1"/>
      <c r="AB1318" s="1"/>
      <c r="AG1318">
        <f>IF(data[[#This Row],[type]]="score",SUMPRODUCT($J$1:$AF$1,data[[#This Row],[ci.hts_index]:[stat.tb]]),-1)</f>
        <v>-1</v>
      </c>
      <c r="AH1318">
        <f>IF(data[[#This Row],[type]]="score",RANK(data[[#This Row],[score]],data[score])+COUNTIF($AG$3:AG1318,AG1318)-1,0)</f>
        <v>0</v>
      </c>
    </row>
    <row r="1319" spans="27:34" x14ac:dyDescent="0.25">
      <c r="AA1319" s="1"/>
      <c r="AB1319" s="1"/>
      <c r="AG1319">
        <f>IF(data[[#This Row],[type]]="score",SUMPRODUCT($J$1:$AF$1,data[[#This Row],[ci.hts_index]:[stat.tb]]),-1)</f>
        <v>-1</v>
      </c>
      <c r="AH1319">
        <f>IF(data[[#This Row],[type]]="score",RANK(data[[#This Row],[score]],data[score])+COUNTIF($AG$3:AG1319,AG1319)-1,0)</f>
        <v>0</v>
      </c>
    </row>
    <row r="1320" spans="27:34" x14ac:dyDescent="0.25">
      <c r="AA1320" s="1"/>
      <c r="AB1320" s="1"/>
      <c r="AG1320">
        <f>IF(data[[#This Row],[type]]="score",SUMPRODUCT($J$1:$AF$1,data[[#This Row],[ci.hts_index]:[stat.tb]]),-1)</f>
        <v>-1</v>
      </c>
      <c r="AH1320">
        <f>IF(data[[#This Row],[type]]="score",RANK(data[[#This Row],[score]],data[score])+COUNTIF($AG$3:AG1320,AG1320)-1,0)</f>
        <v>0</v>
      </c>
    </row>
    <row r="1321" spans="27:34" x14ac:dyDescent="0.25">
      <c r="AA1321" s="1"/>
      <c r="AB1321" s="1"/>
      <c r="AG1321">
        <f>IF(data[[#This Row],[type]]="score",SUMPRODUCT($J$1:$AF$1,data[[#This Row],[ci.hts_index]:[stat.tb]]),-1)</f>
        <v>-1</v>
      </c>
      <c r="AH1321">
        <f>IF(data[[#This Row],[type]]="score",RANK(data[[#This Row],[score]],data[score])+COUNTIF($AG$3:AG1321,AG1321)-1,0)</f>
        <v>0</v>
      </c>
    </row>
    <row r="1322" spans="27:34" x14ac:dyDescent="0.25">
      <c r="AA1322" s="1"/>
      <c r="AB1322" s="1"/>
      <c r="AG1322">
        <f>IF(data[[#This Row],[type]]="score",SUMPRODUCT($J$1:$AF$1,data[[#This Row],[ci.hts_index]:[stat.tb]]),-1)</f>
        <v>-1</v>
      </c>
      <c r="AH1322">
        <f>IF(data[[#This Row],[type]]="score",RANK(data[[#This Row],[score]],data[score])+COUNTIF($AG$3:AG1322,AG1322)-1,0)</f>
        <v>0</v>
      </c>
    </row>
    <row r="1323" spans="27:34" x14ac:dyDescent="0.25">
      <c r="AA1323" s="1"/>
      <c r="AB1323" s="1"/>
      <c r="AG1323">
        <f>IF(data[[#This Row],[type]]="score",SUMPRODUCT($J$1:$AF$1,data[[#This Row],[ci.hts_index]:[stat.tb]]),-1)</f>
        <v>-1</v>
      </c>
      <c r="AH1323">
        <f>IF(data[[#This Row],[type]]="score",RANK(data[[#This Row],[score]],data[score])+COUNTIF($AG$3:AG1323,AG1323)-1,0)</f>
        <v>0</v>
      </c>
    </row>
    <row r="1324" spans="27:34" x14ac:dyDescent="0.25">
      <c r="AA1324" s="1"/>
      <c r="AB1324" s="1"/>
      <c r="AG1324">
        <f>IF(data[[#This Row],[type]]="score",SUMPRODUCT($J$1:$AF$1,data[[#This Row],[ci.hts_index]:[stat.tb]]),-1)</f>
        <v>-1</v>
      </c>
      <c r="AH1324">
        <f>IF(data[[#This Row],[type]]="score",RANK(data[[#This Row],[score]],data[score])+COUNTIF($AG$3:AG1324,AG1324)-1,0)</f>
        <v>0</v>
      </c>
    </row>
    <row r="1325" spans="27:34" x14ac:dyDescent="0.25">
      <c r="AA1325" s="1"/>
      <c r="AB1325" s="1"/>
      <c r="AG1325">
        <f>IF(data[[#This Row],[type]]="score",SUMPRODUCT($J$1:$AF$1,data[[#This Row],[ci.hts_index]:[stat.tb]]),-1)</f>
        <v>-1</v>
      </c>
      <c r="AH1325">
        <f>IF(data[[#This Row],[type]]="score",RANK(data[[#This Row],[score]],data[score])+COUNTIF($AG$3:AG1325,AG1325)-1,0)</f>
        <v>0</v>
      </c>
    </row>
    <row r="1326" spans="27:34" x14ac:dyDescent="0.25">
      <c r="AA1326" s="1"/>
      <c r="AB1326" s="1"/>
      <c r="AG1326">
        <f>IF(data[[#This Row],[type]]="score",SUMPRODUCT($J$1:$AF$1,data[[#This Row],[ci.hts_index]:[stat.tb]]),-1)</f>
        <v>-1</v>
      </c>
      <c r="AH1326">
        <f>IF(data[[#This Row],[type]]="score",RANK(data[[#This Row],[score]],data[score])+COUNTIF($AG$3:AG1326,AG1326)-1,0)</f>
        <v>0</v>
      </c>
    </row>
    <row r="1327" spans="27:34" x14ac:dyDescent="0.25">
      <c r="AA1327" s="1"/>
      <c r="AB1327" s="1"/>
      <c r="AG1327">
        <f>IF(data[[#This Row],[type]]="score",SUMPRODUCT($J$1:$AF$1,data[[#This Row],[ci.hts_index]:[stat.tb]]),-1)</f>
        <v>-1</v>
      </c>
      <c r="AH1327">
        <f>IF(data[[#This Row],[type]]="score",RANK(data[[#This Row],[score]],data[score])+COUNTIF($AG$3:AG1327,AG1327)-1,0)</f>
        <v>0</v>
      </c>
    </row>
    <row r="1328" spans="27:34" x14ac:dyDescent="0.25">
      <c r="AA1328" s="1"/>
      <c r="AB1328" s="1"/>
      <c r="AG1328">
        <f>IF(data[[#This Row],[type]]="score",SUMPRODUCT($J$1:$AF$1,data[[#This Row],[ci.hts_index]:[stat.tb]]),-1)</f>
        <v>-1</v>
      </c>
      <c r="AH1328">
        <f>IF(data[[#This Row],[type]]="score",RANK(data[[#This Row],[score]],data[score])+COUNTIF($AG$3:AG1328,AG1328)-1,0)</f>
        <v>0</v>
      </c>
    </row>
    <row r="1329" spans="27:34" x14ac:dyDescent="0.25">
      <c r="AA1329" s="1"/>
      <c r="AB1329" s="1"/>
      <c r="AG1329">
        <f>IF(data[[#This Row],[type]]="score",SUMPRODUCT($J$1:$AF$1,data[[#This Row],[ci.hts_index]:[stat.tb]]),-1)</f>
        <v>-1</v>
      </c>
      <c r="AH1329">
        <f>IF(data[[#This Row],[type]]="score",RANK(data[[#This Row],[score]],data[score])+COUNTIF($AG$3:AG1329,AG1329)-1,0)</f>
        <v>0</v>
      </c>
    </row>
    <row r="1330" spans="27:34" x14ac:dyDescent="0.25">
      <c r="AA1330" s="1"/>
      <c r="AB1330" s="1"/>
      <c r="AG1330">
        <f>IF(data[[#This Row],[type]]="score",SUMPRODUCT($J$1:$AF$1,data[[#This Row],[ci.hts_index]:[stat.tb]]),-1)</f>
        <v>-1</v>
      </c>
      <c r="AH1330">
        <f>IF(data[[#This Row],[type]]="score",RANK(data[[#This Row],[score]],data[score])+COUNTIF($AG$3:AG1330,AG1330)-1,0)</f>
        <v>0</v>
      </c>
    </row>
    <row r="1331" spans="27:34" x14ac:dyDescent="0.25">
      <c r="AA1331" s="1"/>
      <c r="AB1331" s="1"/>
      <c r="AG1331">
        <f>IF(data[[#This Row],[type]]="score",SUMPRODUCT($J$1:$AF$1,data[[#This Row],[ci.hts_index]:[stat.tb]]),-1)</f>
        <v>-1</v>
      </c>
      <c r="AH1331">
        <f>IF(data[[#This Row],[type]]="score",RANK(data[[#This Row],[score]],data[score])+COUNTIF($AG$3:AG1331,AG1331)-1,0)</f>
        <v>0</v>
      </c>
    </row>
    <row r="1332" spans="27:34" x14ac:dyDescent="0.25">
      <c r="AA1332" s="1"/>
      <c r="AB1332" s="1"/>
      <c r="AG1332">
        <f>IF(data[[#This Row],[type]]="score",SUMPRODUCT($J$1:$AF$1,data[[#This Row],[ci.hts_index]:[stat.tb]]),-1)</f>
        <v>-1</v>
      </c>
      <c r="AH1332">
        <f>IF(data[[#This Row],[type]]="score",RANK(data[[#This Row],[score]],data[score])+COUNTIF($AG$3:AG1332,AG1332)-1,0)</f>
        <v>0</v>
      </c>
    </row>
    <row r="1333" spans="27:34" x14ac:dyDescent="0.25">
      <c r="AA1333" s="1"/>
      <c r="AB1333" s="1"/>
      <c r="AG1333">
        <f>IF(data[[#This Row],[type]]="score",SUMPRODUCT($J$1:$AF$1,data[[#This Row],[ci.hts_index]:[stat.tb]]),-1)</f>
        <v>-1</v>
      </c>
      <c r="AH1333">
        <f>IF(data[[#This Row],[type]]="score",RANK(data[[#This Row],[score]],data[score])+COUNTIF($AG$3:AG1333,AG1333)-1,0)</f>
        <v>0</v>
      </c>
    </row>
    <row r="1334" spans="27:34" x14ac:dyDescent="0.25">
      <c r="AA1334" s="1"/>
      <c r="AB1334" s="1"/>
      <c r="AG1334">
        <f>IF(data[[#This Row],[type]]="score",SUMPRODUCT($J$1:$AF$1,data[[#This Row],[ci.hts_index]:[stat.tb]]),-1)</f>
        <v>-1</v>
      </c>
      <c r="AH1334">
        <f>IF(data[[#This Row],[type]]="score",RANK(data[[#This Row],[score]],data[score])+COUNTIF($AG$3:AG1334,AG1334)-1,0)</f>
        <v>0</v>
      </c>
    </row>
    <row r="1335" spans="27:34" x14ac:dyDescent="0.25">
      <c r="AA1335" s="1"/>
      <c r="AB1335" s="1"/>
      <c r="AG1335">
        <f>IF(data[[#This Row],[type]]="score",SUMPRODUCT($J$1:$AF$1,data[[#This Row],[ci.hts_index]:[stat.tb]]),-1)</f>
        <v>-1</v>
      </c>
      <c r="AH1335">
        <f>IF(data[[#This Row],[type]]="score",RANK(data[[#This Row],[score]],data[score])+COUNTIF($AG$3:AG1335,AG1335)-1,0)</f>
        <v>0</v>
      </c>
    </row>
    <row r="1336" spans="27:34" x14ac:dyDescent="0.25">
      <c r="AA1336" s="1"/>
      <c r="AB1336" s="1"/>
      <c r="AG1336">
        <f>IF(data[[#This Row],[type]]="score",SUMPRODUCT($J$1:$AF$1,data[[#This Row],[ci.hts_index]:[stat.tb]]),-1)</f>
        <v>-1</v>
      </c>
      <c r="AH1336">
        <f>IF(data[[#This Row],[type]]="score",RANK(data[[#This Row],[score]],data[score])+COUNTIF($AG$3:AG1336,AG1336)-1,0)</f>
        <v>0</v>
      </c>
    </row>
    <row r="1337" spans="27:34" x14ac:dyDescent="0.25">
      <c r="AA1337" s="1"/>
      <c r="AB1337" s="1"/>
      <c r="AG1337">
        <f>IF(data[[#This Row],[type]]="score",SUMPRODUCT($J$1:$AF$1,data[[#This Row],[ci.hts_index]:[stat.tb]]),-1)</f>
        <v>-1</v>
      </c>
      <c r="AH1337">
        <f>IF(data[[#This Row],[type]]="score",RANK(data[[#This Row],[score]],data[score])+COUNTIF($AG$3:AG1337,AG1337)-1,0)</f>
        <v>0</v>
      </c>
    </row>
    <row r="1338" spans="27:34" x14ac:dyDescent="0.25">
      <c r="AA1338" s="1"/>
      <c r="AB1338" s="1"/>
      <c r="AG1338">
        <f>IF(data[[#This Row],[type]]="score",SUMPRODUCT($J$1:$AF$1,data[[#This Row],[ci.hts_index]:[stat.tb]]),-1)</f>
        <v>-1</v>
      </c>
      <c r="AH1338">
        <f>IF(data[[#This Row],[type]]="score",RANK(data[[#This Row],[score]],data[score])+COUNTIF($AG$3:AG1338,AG1338)-1,0)</f>
        <v>0</v>
      </c>
    </row>
    <row r="1339" spans="27:34" x14ac:dyDescent="0.25">
      <c r="AA1339" s="1"/>
      <c r="AB1339" s="1"/>
      <c r="AG1339">
        <f>IF(data[[#This Row],[type]]="score",SUMPRODUCT($J$1:$AF$1,data[[#This Row],[ci.hts_index]:[stat.tb]]),-1)</f>
        <v>-1</v>
      </c>
      <c r="AH1339">
        <f>IF(data[[#This Row],[type]]="score",RANK(data[[#This Row],[score]],data[score])+COUNTIF($AG$3:AG1339,AG1339)-1,0)</f>
        <v>0</v>
      </c>
    </row>
    <row r="1340" spans="27:34" x14ac:dyDescent="0.25">
      <c r="AA1340" s="1"/>
      <c r="AB1340" s="1"/>
      <c r="AG1340">
        <f>IF(data[[#This Row],[type]]="score",SUMPRODUCT($J$1:$AF$1,data[[#This Row],[ci.hts_index]:[stat.tb]]),-1)</f>
        <v>-1</v>
      </c>
      <c r="AH1340">
        <f>IF(data[[#This Row],[type]]="score",RANK(data[[#This Row],[score]],data[score])+COUNTIF($AG$3:AG1340,AG1340)-1,0)</f>
        <v>0</v>
      </c>
    </row>
    <row r="1341" spans="27:34" x14ac:dyDescent="0.25">
      <c r="AA1341" s="1"/>
      <c r="AB1341" s="1"/>
      <c r="AG1341">
        <f>IF(data[[#This Row],[type]]="score",SUMPRODUCT($J$1:$AF$1,data[[#This Row],[ci.hts_index]:[stat.tb]]),-1)</f>
        <v>-1</v>
      </c>
      <c r="AH1341">
        <f>IF(data[[#This Row],[type]]="score",RANK(data[[#This Row],[score]],data[score])+COUNTIF($AG$3:AG1341,AG1341)-1,0)</f>
        <v>0</v>
      </c>
    </row>
    <row r="1342" spans="27:34" x14ac:dyDescent="0.25">
      <c r="AA1342" s="1"/>
      <c r="AB1342" s="1"/>
      <c r="AG1342">
        <f>IF(data[[#This Row],[type]]="score",SUMPRODUCT($J$1:$AF$1,data[[#This Row],[ci.hts_index]:[stat.tb]]),-1)</f>
        <v>-1</v>
      </c>
      <c r="AH1342">
        <f>IF(data[[#This Row],[type]]="score",RANK(data[[#This Row],[score]],data[score])+COUNTIF($AG$3:AG1342,AG1342)-1,0)</f>
        <v>0</v>
      </c>
    </row>
    <row r="1343" spans="27:34" x14ac:dyDescent="0.25">
      <c r="AA1343" s="1"/>
      <c r="AB1343" s="1"/>
      <c r="AG1343">
        <f>IF(data[[#This Row],[type]]="score",SUMPRODUCT($J$1:$AF$1,data[[#This Row],[ci.hts_index]:[stat.tb]]),-1)</f>
        <v>-1</v>
      </c>
      <c r="AH1343">
        <f>IF(data[[#This Row],[type]]="score",RANK(data[[#This Row],[score]],data[score])+COUNTIF($AG$3:AG1343,AG1343)-1,0)</f>
        <v>0</v>
      </c>
    </row>
    <row r="1344" spans="27:34" x14ac:dyDescent="0.25">
      <c r="AA1344" s="1"/>
      <c r="AB1344" s="1"/>
      <c r="AG1344">
        <f>IF(data[[#This Row],[type]]="score",SUMPRODUCT($J$1:$AF$1,data[[#This Row],[ci.hts_index]:[stat.tb]]),-1)</f>
        <v>-1</v>
      </c>
      <c r="AH1344">
        <f>IF(data[[#This Row],[type]]="score",RANK(data[[#This Row],[score]],data[score])+COUNTIF($AG$3:AG1344,AG1344)-1,0)</f>
        <v>0</v>
      </c>
    </row>
    <row r="1345" spans="27:34" x14ac:dyDescent="0.25">
      <c r="AA1345" s="1"/>
      <c r="AB1345" s="1"/>
      <c r="AG1345">
        <f>IF(data[[#This Row],[type]]="score",SUMPRODUCT($J$1:$AF$1,data[[#This Row],[ci.hts_index]:[stat.tb]]),-1)</f>
        <v>-1</v>
      </c>
      <c r="AH1345">
        <f>IF(data[[#This Row],[type]]="score",RANK(data[[#This Row],[score]],data[score])+COUNTIF($AG$3:AG1345,AG1345)-1,0)</f>
        <v>0</v>
      </c>
    </row>
    <row r="1346" spans="27:34" x14ac:dyDescent="0.25">
      <c r="AA1346" s="1"/>
      <c r="AB1346" s="1"/>
      <c r="AG1346">
        <f>IF(data[[#This Row],[type]]="score",SUMPRODUCT($J$1:$AF$1,data[[#This Row],[ci.hts_index]:[stat.tb]]),-1)</f>
        <v>-1</v>
      </c>
      <c r="AH1346">
        <f>IF(data[[#This Row],[type]]="score",RANK(data[[#This Row],[score]],data[score])+COUNTIF($AG$3:AG1346,AG1346)-1,0)</f>
        <v>0</v>
      </c>
    </row>
    <row r="1347" spans="27:34" x14ac:dyDescent="0.25">
      <c r="AA1347" s="1"/>
      <c r="AB1347" s="1"/>
      <c r="AG1347">
        <f>IF(data[[#This Row],[type]]="score",SUMPRODUCT($J$1:$AF$1,data[[#This Row],[ci.hts_index]:[stat.tb]]),-1)</f>
        <v>-1</v>
      </c>
      <c r="AH1347">
        <f>IF(data[[#This Row],[type]]="score",RANK(data[[#This Row],[score]],data[score])+COUNTIF($AG$3:AG1347,AG1347)-1,0)</f>
        <v>0</v>
      </c>
    </row>
    <row r="1348" spans="27:34" x14ac:dyDescent="0.25">
      <c r="AA1348" s="1"/>
      <c r="AB1348" s="1"/>
      <c r="AG1348">
        <f>IF(data[[#This Row],[type]]="score",SUMPRODUCT($J$1:$AF$1,data[[#This Row],[ci.hts_index]:[stat.tb]]),-1)</f>
        <v>-1</v>
      </c>
      <c r="AH1348">
        <f>IF(data[[#This Row],[type]]="score",RANK(data[[#This Row],[score]],data[score])+COUNTIF($AG$3:AG1348,AG1348)-1,0)</f>
        <v>0</v>
      </c>
    </row>
    <row r="1349" spans="27:34" x14ac:dyDescent="0.25">
      <c r="AA1349" s="1"/>
      <c r="AB1349" s="1"/>
      <c r="AG1349">
        <f>IF(data[[#This Row],[type]]="score",SUMPRODUCT($J$1:$AF$1,data[[#This Row],[ci.hts_index]:[stat.tb]]),-1)</f>
        <v>-1</v>
      </c>
      <c r="AH1349">
        <f>IF(data[[#This Row],[type]]="score",RANK(data[[#This Row],[score]],data[score])+COUNTIF($AG$3:AG1349,AG1349)-1,0)</f>
        <v>0</v>
      </c>
    </row>
    <row r="1350" spans="27:34" x14ac:dyDescent="0.25">
      <c r="AA1350" s="1"/>
      <c r="AB1350" s="1"/>
      <c r="AG1350">
        <f>IF(data[[#This Row],[type]]="score",SUMPRODUCT($J$1:$AF$1,data[[#This Row],[ci.hts_index]:[stat.tb]]),-1)</f>
        <v>-1</v>
      </c>
      <c r="AH1350">
        <f>IF(data[[#This Row],[type]]="score",RANK(data[[#This Row],[score]],data[score])+COUNTIF($AG$3:AG1350,AG1350)-1,0)</f>
        <v>0</v>
      </c>
    </row>
    <row r="1351" spans="27:34" x14ac:dyDescent="0.25">
      <c r="AA1351" s="1"/>
      <c r="AB1351" s="1"/>
      <c r="AG1351">
        <f>IF(data[[#This Row],[type]]="score",SUMPRODUCT($J$1:$AF$1,data[[#This Row],[ci.hts_index]:[stat.tb]]),-1)</f>
        <v>-1</v>
      </c>
      <c r="AH1351">
        <f>IF(data[[#This Row],[type]]="score",RANK(data[[#This Row],[score]],data[score])+COUNTIF($AG$3:AG1351,AG1351)-1,0)</f>
        <v>0</v>
      </c>
    </row>
    <row r="1352" spans="27:34" x14ac:dyDescent="0.25">
      <c r="AA1352" s="1"/>
      <c r="AB1352" s="1"/>
      <c r="AG1352">
        <f>IF(data[[#This Row],[type]]="score",SUMPRODUCT($J$1:$AF$1,data[[#This Row],[ci.hts_index]:[stat.tb]]),-1)</f>
        <v>-1</v>
      </c>
      <c r="AH1352">
        <f>IF(data[[#This Row],[type]]="score",RANK(data[[#This Row],[score]],data[score])+COUNTIF($AG$3:AG1352,AG1352)-1,0)</f>
        <v>0</v>
      </c>
    </row>
    <row r="1353" spans="27:34" x14ac:dyDescent="0.25">
      <c r="AA1353" s="1"/>
      <c r="AB1353" s="1"/>
      <c r="AG1353">
        <f>IF(data[[#This Row],[type]]="score",SUMPRODUCT($J$1:$AF$1,data[[#This Row],[ci.hts_index]:[stat.tb]]),-1)</f>
        <v>-1</v>
      </c>
      <c r="AH1353">
        <f>IF(data[[#This Row],[type]]="score",RANK(data[[#This Row],[score]],data[score])+COUNTIF($AG$3:AG1353,AG1353)-1,0)</f>
        <v>0</v>
      </c>
    </row>
    <row r="1354" spans="27:34" x14ac:dyDescent="0.25">
      <c r="AA1354" s="1"/>
      <c r="AB1354" s="1"/>
      <c r="AG1354">
        <f>IF(data[[#This Row],[type]]="score",SUMPRODUCT($J$1:$AF$1,data[[#This Row],[ci.hts_index]:[stat.tb]]),-1)</f>
        <v>-1</v>
      </c>
      <c r="AH1354">
        <f>IF(data[[#This Row],[type]]="score",RANK(data[[#This Row],[score]],data[score])+COUNTIF($AG$3:AG1354,AG1354)-1,0)</f>
        <v>0</v>
      </c>
    </row>
    <row r="1355" spans="27:34" x14ac:dyDescent="0.25">
      <c r="AA1355" s="1"/>
      <c r="AB1355" s="1"/>
      <c r="AG1355">
        <f>IF(data[[#This Row],[type]]="score",SUMPRODUCT($J$1:$AF$1,data[[#This Row],[ci.hts_index]:[stat.tb]]),-1)</f>
        <v>-1</v>
      </c>
      <c r="AH1355">
        <f>IF(data[[#This Row],[type]]="score",RANK(data[[#This Row],[score]],data[score])+COUNTIF($AG$3:AG1355,AG1355)-1,0)</f>
        <v>0</v>
      </c>
    </row>
    <row r="1356" spans="27:34" x14ac:dyDescent="0.25">
      <c r="AA1356" s="1"/>
      <c r="AB1356" s="1"/>
      <c r="AG1356">
        <f>IF(data[[#This Row],[type]]="score",SUMPRODUCT($J$1:$AF$1,data[[#This Row],[ci.hts_index]:[stat.tb]]),-1)</f>
        <v>-1</v>
      </c>
      <c r="AH1356">
        <f>IF(data[[#This Row],[type]]="score",RANK(data[[#This Row],[score]],data[score])+COUNTIF($AG$3:AG1356,AG1356)-1,0)</f>
        <v>0</v>
      </c>
    </row>
    <row r="1357" spans="27:34" x14ac:dyDescent="0.25">
      <c r="AA1357" s="1"/>
      <c r="AB1357" s="1"/>
      <c r="AG1357">
        <f>IF(data[[#This Row],[type]]="score",SUMPRODUCT($J$1:$AF$1,data[[#This Row],[ci.hts_index]:[stat.tb]]),-1)</f>
        <v>-1</v>
      </c>
      <c r="AH1357">
        <f>IF(data[[#This Row],[type]]="score",RANK(data[[#This Row],[score]],data[score])+COUNTIF($AG$3:AG1357,AG1357)-1,0)</f>
        <v>0</v>
      </c>
    </row>
    <row r="1358" spans="27:34" x14ac:dyDescent="0.25">
      <c r="AA1358" s="1"/>
      <c r="AB1358" s="1"/>
      <c r="AG1358">
        <f>IF(data[[#This Row],[type]]="score",SUMPRODUCT($J$1:$AF$1,data[[#This Row],[ci.hts_index]:[stat.tb]]),-1)</f>
        <v>-1</v>
      </c>
      <c r="AH1358">
        <f>IF(data[[#This Row],[type]]="score",RANK(data[[#This Row],[score]],data[score])+COUNTIF($AG$3:AG1358,AG1358)-1,0)</f>
        <v>0</v>
      </c>
    </row>
    <row r="1359" spans="27:34" x14ac:dyDescent="0.25">
      <c r="AA1359" s="1"/>
      <c r="AB1359" s="1"/>
      <c r="AG1359">
        <f>IF(data[[#This Row],[type]]="score",SUMPRODUCT($J$1:$AF$1,data[[#This Row],[ci.hts_index]:[stat.tb]]),-1)</f>
        <v>-1</v>
      </c>
      <c r="AH1359">
        <f>IF(data[[#This Row],[type]]="score",RANK(data[[#This Row],[score]],data[score])+COUNTIF($AG$3:AG1359,AG1359)-1,0)</f>
        <v>0</v>
      </c>
    </row>
    <row r="1360" spans="27:34" x14ac:dyDescent="0.25">
      <c r="AA1360" s="1"/>
      <c r="AB1360" s="1"/>
      <c r="AG1360">
        <f>IF(data[[#This Row],[type]]="score",SUMPRODUCT($J$1:$AF$1,data[[#This Row],[ci.hts_index]:[stat.tb]]),-1)</f>
        <v>-1</v>
      </c>
      <c r="AH1360">
        <f>IF(data[[#This Row],[type]]="score",RANK(data[[#This Row],[score]],data[score])+COUNTIF($AG$3:AG1360,AG1360)-1,0)</f>
        <v>0</v>
      </c>
    </row>
    <row r="1361" spans="27:34" x14ac:dyDescent="0.25">
      <c r="AA1361" s="1"/>
      <c r="AB1361" s="1"/>
      <c r="AG1361">
        <f>IF(data[[#This Row],[type]]="score",SUMPRODUCT($J$1:$AF$1,data[[#This Row],[ci.hts_index]:[stat.tb]]),-1)</f>
        <v>-1</v>
      </c>
      <c r="AH1361">
        <f>IF(data[[#This Row],[type]]="score",RANK(data[[#This Row],[score]],data[score])+COUNTIF($AG$3:AG1361,AG1361)-1,0)</f>
        <v>0</v>
      </c>
    </row>
    <row r="1362" spans="27:34" x14ac:dyDescent="0.25">
      <c r="AA1362" s="1"/>
      <c r="AB1362" s="1"/>
      <c r="AG1362">
        <f>IF(data[[#This Row],[type]]="score",SUMPRODUCT($J$1:$AF$1,data[[#This Row],[ci.hts_index]:[stat.tb]]),-1)</f>
        <v>-1</v>
      </c>
      <c r="AH1362">
        <f>IF(data[[#This Row],[type]]="score",RANK(data[[#This Row],[score]],data[score])+COUNTIF($AG$3:AG1362,AG1362)-1,0)</f>
        <v>0</v>
      </c>
    </row>
    <row r="1363" spans="27:34" x14ac:dyDescent="0.25">
      <c r="AA1363" s="1"/>
      <c r="AB1363" s="1"/>
      <c r="AG1363">
        <f>IF(data[[#This Row],[type]]="score",SUMPRODUCT($J$1:$AF$1,data[[#This Row],[ci.hts_index]:[stat.tb]]),-1)</f>
        <v>-1</v>
      </c>
      <c r="AH1363">
        <f>IF(data[[#This Row],[type]]="score",RANK(data[[#This Row],[score]],data[score])+COUNTIF($AG$3:AG1363,AG1363)-1,0)</f>
        <v>0</v>
      </c>
    </row>
    <row r="1364" spans="27:34" x14ac:dyDescent="0.25">
      <c r="AA1364" s="1"/>
      <c r="AB1364" s="1"/>
      <c r="AG1364">
        <f>IF(data[[#This Row],[type]]="score",SUMPRODUCT($J$1:$AF$1,data[[#This Row],[ci.hts_index]:[stat.tb]]),-1)</f>
        <v>-1</v>
      </c>
      <c r="AH1364">
        <f>IF(data[[#This Row],[type]]="score",RANK(data[[#This Row],[score]],data[score])+COUNTIF($AG$3:AG1364,AG1364)-1,0)</f>
        <v>0</v>
      </c>
    </row>
    <row r="1365" spans="27:34" x14ac:dyDescent="0.25">
      <c r="AA1365" s="1"/>
      <c r="AB1365" s="1"/>
      <c r="AG1365">
        <f>IF(data[[#This Row],[type]]="score",SUMPRODUCT($J$1:$AF$1,data[[#This Row],[ci.hts_index]:[stat.tb]]),-1)</f>
        <v>-1</v>
      </c>
      <c r="AH1365">
        <f>IF(data[[#This Row],[type]]="score",RANK(data[[#This Row],[score]],data[score])+COUNTIF($AG$3:AG1365,AG1365)-1,0)</f>
        <v>0</v>
      </c>
    </row>
    <row r="1366" spans="27:34" x14ac:dyDescent="0.25">
      <c r="AA1366" s="1"/>
      <c r="AB1366" s="1"/>
      <c r="AG1366">
        <f>IF(data[[#This Row],[type]]="score",SUMPRODUCT($J$1:$AF$1,data[[#This Row],[ci.hts_index]:[stat.tb]]),-1)</f>
        <v>-1</v>
      </c>
      <c r="AH1366">
        <f>IF(data[[#This Row],[type]]="score",RANK(data[[#This Row],[score]],data[score])+COUNTIF($AG$3:AG1366,AG1366)-1,0)</f>
        <v>0</v>
      </c>
    </row>
    <row r="1367" spans="27:34" x14ac:dyDescent="0.25">
      <c r="AA1367" s="1"/>
      <c r="AB1367" s="1"/>
      <c r="AG1367">
        <f>IF(data[[#This Row],[type]]="score",SUMPRODUCT($J$1:$AF$1,data[[#This Row],[ci.hts_index]:[stat.tb]]),-1)</f>
        <v>-1</v>
      </c>
      <c r="AH1367">
        <f>IF(data[[#This Row],[type]]="score",RANK(data[[#This Row],[score]],data[score])+COUNTIF($AG$3:AG1367,AG1367)-1,0)</f>
        <v>0</v>
      </c>
    </row>
    <row r="1368" spans="27:34" x14ac:dyDescent="0.25">
      <c r="AA1368" s="1"/>
      <c r="AB1368" s="1"/>
      <c r="AG1368">
        <f>IF(data[[#This Row],[type]]="score",SUMPRODUCT($J$1:$AF$1,data[[#This Row],[ci.hts_index]:[stat.tb]]),-1)</f>
        <v>-1</v>
      </c>
      <c r="AH1368">
        <f>IF(data[[#This Row],[type]]="score",RANK(data[[#This Row],[score]],data[score])+COUNTIF($AG$3:AG1368,AG1368)-1,0)</f>
        <v>0</v>
      </c>
    </row>
    <row r="1369" spans="27:34" x14ac:dyDescent="0.25">
      <c r="AA1369" s="1"/>
      <c r="AB1369" s="1"/>
      <c r="AG1369">
        <f>IF(data[[#This Row],[type]]="score",SUMPRODUCT($J$1:$AF$1,data[[#This Row],[ci.hts_index]:[stat.tb]]),-1)</f>
        <v>-1</v>
      </c>
      <c r="AH1369">
        <f>IF(data[[#This Row],[type]]="score",RANK(data[[#This Row],[score]],data[score])+COUNTIF($AG$3:AG1369,AG1369)-1,0)</f>
        <v>0</v>
      </c>
    </row>
    <row r="1370" spans="27:34" x14ac:dyDescent="0.25">
      <c r="AA1370" s="1"/>
      <c r="AB1370" s="1"/>
      <c r="AG1370">
        <f>IF(data[[#This Row],[type]]="score",SUMPRODUCT($J$1:$AF$1,data[[#This Row],[ci.hts_index]:[stat.tb]]),-1)</f>
        <v>-1</v>
      </c>
      <c r="AH1370">
        <f>IF(data[[#This Row],[type]]="score",RANK(data[[#This Row],[score]],data[score])+COUNTIF($AG$3:AG1370,AG1370)-1,0)</f>
        <v>0</v>
      </c>
    </row>
    <row r="1371" spans="27:34" x14ac:dyDescent="0.25">
      <c r="AA1371" s="1"/>
      <c r="AB1371" s="1"/>
      <c r="AG1371">
        <f>IF(data[[#This Row],[type]]="score",SUMPRODUCT($J$1:$AF$1,data[[#This Row],[ci.hts_index]:[stat.tb]]),-1)</f>
        <v>-1</v>
      </c>
      <c r="AH1371">
        <f>IF(data[[#This Row],[type]]="score",RANK(data[[#This Row],[score]],data[score])+COUNTIF($AG$3:AG1371,AG1371)-1,0)</f>
        <v>0</v>
      </c>
    </row>
    <row r="1372" spans="27:34" x14ac:dyDescent="0.25">
      <c r="AA1372" s="1"/>
      <c r="AB1372" s="1"/>
      <c r="AG1372">
        <f>IF(data[[#This Row],[type]]="score",SUMPRODUCT($J$1:$AF$1,data[[#This Row],[ci.hts_index]:[stat.tb]]),-1)</f>
        <v>-1</v>
      </c>
      <c r="AH1372">
        <f>IF(data[[#This Row],[type]]="score",RANK(data[[#This Row],[score]],data[score])+COUNTIF($AG$3:AG1372,AG1372)-1,0)</f>
        <v>0</v>
      </c>
    </row>
    <row r="1373" spans="27:34" x14ac:dyDescent="0.25">
      <c r="AA1373" s="1"/>
      <c r="AB1373" s="1"/>
      <c r="AG1373">
        <f>IF(data[[#This Row],[type]]="score",SUMPRODUCT($J$1:$AF$1,data[[#This Row],[ci.hts_index]:[stat.tb]]),-1)</f>
        <v>-1</v>
      </c>
      <c r="AH1373">
        <f>IF(data[[#This Row],[type]]="score",RANK(data[[#This Row],[score]],data[score])+COUNTIF($AG$3:AG1373,AG1373)-1,0)</f>
        <v>0</v>
      </c>
    </row>
    <row r="1374" spans="27:34" x14ac:dyDescent="0.25">
      <c r="AA1374" s="1"/>
      <c r="AB1374" s="1"/>
      <c r="AG1374">
        <f>IF(data[[#This Row],[type]]="score",SUMPRODUCT($J$1:$AF$1,data[[#This Row],[ci.hts_index]:[stat.tb]]),-1)</f>
        <v>-1</v>
      </c>
      <c r="AH1374">
        <f>IF(data[[#This Row],[type]]="score",RANK(data[[#This Row],[score]],data[score])+COUNTIF($AG$3:AG1374,AG1374)-1,0)</f>
        <v>0</v>
      </c>
    </row>
    <row r="1375" spans="27:34" x14ac:dyDescent="0.25">
      <c r="AA1375" s="1"/>
      <c r="AB1375" s="1"/>
      <c r="AG1375">
        <f>IF(data[[#This Row],[type]]="score",SUMPRODUCT($J$1:$AF$1,data[[#This Row],[ci.hts_index]:[stat.tb]]),-1)</f>
        <v>-1</v>
      </c>
      <c r="AH1375">
        <f>IF(data[[#This Row],[type]]="score",RANK(data[[#This Row],[score]],data[score])+COUNTIF($AG$3:AG1375,AG1375)-1,0)</f>
        <v>0</v>
      </c>
    </row>
    <row r="1376" spans="27:34" x14ac:dyDescent="0.25">
      <c r="AA1376" s="1"/>
      <c r="AB1376" s="1"/>
      <c r="AG1376">
        <f>IF(data[[#This Row],[type]]="score",SUMPRODUCT($J$1:$AF$1,data[[#This Row],[ci.hts_index]:[stat.tb]]),-1)</f>
        <v>-1</v>
      </c>
      <c r="AH1376">
        <f>IF(data[[#This Row],[type]]="score",RANK(data[[#This Row],[score]],data[score])+COUNTIF($AG$3:AG1376,AG1376)-1,0)</f>
        <v>0</v>
      </c>
    </row>
    <row r="1377" spans="27:34" x14ac:dyDescent="0.25">
      <c r="AA1377" s="1"/>
      <c r="AB1377" s="1"/>
      <c r="AG1377">
        <f>IF(data[[#This Row],[type]]="score",SUMPRODUCT($J$1:$AF$1,data[[#This Row],[ci.hts_index]:[stat.tb]]),-1)</f>
        <v>-1</v>
      </c>
      <c r="AH1377">
        <f>IF(data[[#This Row],[type]]="score",RANK(data[[#This Row],[score]],data[score])+COUNTIF($AG$3:AG1377,AG1377)-1,0)</f>
        <v>0</v>
      </c>
    </row>
    <row r="1378" spans="27:34" x14ac:dyDescent="0.25">
      <c r="AA1378" s="1"/>
      <c r="AB1378" s="1"/>
      <c r="AG1378">
        <f>IF(data[[#This Row],[type]]="score",SUMPRODUCT($J$1:$AF$1,data[[#This Row],[ci.hts_index]:[stat.tb]]),-1)</f>
        <v>-1</v>
      </c>
      <c r="AH1378">
        <f>IF(data[[#This Row],[type]]="score",RANK(data[[#This Row],[score]],data[score])+COUNTIF($AG$3:AG1378,AG1378)-1,0)</f>
        <v>0</v>
      </c>
    </row>
    <row r="1379" spans="27:34" x14ac:dyDescent="0.25">
      <c r="AA1379" s="1"/>
      <c r="AB1379" s="1"/>
      <c r="AG1379">
        <f>IF(data[[#This Row],[type]]="score",SUMPRODUCT($J$1:$AF$1,data[[#This Row],[ci.hts_index]:[stat.tb]]),-1)</f>
        <v>-1</v>
      </c>
      <c r="AH1379">
        <f>IF(data[[#This Row],[type]]="score",RANK(data[[#This Row],[score]],data[score])+COUNTIF($AG$3:AG1379,AG1379)-1,0)</f>
        <v>0</v>
      </c>
    </row>
    <row r="1380" spans="27:34" x14ac:dyDescent="0.25">
      <c r="AA1380" s="1"/>
      <c r="AB1380" s="1"/>
      <c r="AG1380">
        <f>IF(data[[#This Row],[type]]="score",SUMPRODUCT($J$1:$AF$1,data[[#This Row],[ci.hts_index]:[stat.tb]]),-1)</f>
        <v>-1</v>
      </c>
      <c r="AH1380">
        <f>IF(data[[#This Row],[type]]="score",RANK(data[[#This Row],[score]],data[score])+COUNTIF($AG$3:AG1380,AG1380)-1,0)</f>
        <v>0</v>
      </c>
    </row>
    <row r="1381" spans="27:34" x14ac:dyDescent="0.25">
      <c r="AA1381" s="1"/>
      <c r="AB1381" s="1"/>
      <c r="AG1381">
        <f>IF(data[[#This Row],[type]]="score",SUMPRODUCT($J$1:$AF$1,data[[#This Row],[ci.hts_index]:[stat.tb]]),-1)</f>
        <v>-1</v>
      </c>
      <c r="AH1381">
        <f>IF(data[[#This Row],[type]]="score",RANK(data[[#This Row],[score]],data[score])+COUNTIF($AG$3:AG1381,AG1381)-1,0)</f>
        <v>0</v>
      </c>
    </row>
    <row r="1382" spans="27:34" x14ac:dyDescent="0.25">
      <c r="AA1382" s="1"/>
      <c r="AB1382" s="1"/>
      <c r="AG1382">
        <f>IF(data[[#This Row],[type]]="score",SUMPRODUCT($J$1:$AF$1,data[[#This Row],[ci.hts_index]:[stat.tb]]),-1)</f>
        <v>-1</v>
      </c>
      <c r="AH1382">
        <f>IF(data[[#This Row],[type]]="score",RANK(data[[#This Row],[score]],data[score])+COUNTIF($AG$3:AG1382,AG1382)-1,0)</f>
        <v>0</v>
      </c>
    </row>
    <row r="1383" spans="27:34" x14ac:dyDescent="0.25">
      <c r="AA1383" s="1"/>
      <c r="AB1383" s="1"/>
      <c r="AG1383">
        <f>IF(data[[#This Row],[type]]="score",SUMPRODUCT($J$1:$AF$1,data[[#This Row],[ci.hts_index]:[stat.tb]]),-1)</f>
        <v>-1</v>
      </c>
      <c r="AH1383">
        <f>IF(data[[#This Row],[type]]="score",RANK(data[[#This Row],[score]],data[score])+COUNTIF($AG$3:AG1383,AG1383)-1,0)</f>
        <v>0</v>
      </c>
    </row>
    <row r="1384" spans="27:34" x14ac:dyDescent="0.25">
      <c r="AA1384" s="1"/>
      <c r="AB1384" s="1"/>
      <c r="AG1384">
        <f>IF(data[[#This Row],[type]]="score",SUMPRODUCT($J$1:$AF$1,data[[#This Row],[ci.hts_index]:[stat.tb]]),-1)</f>
        <v>-1</v>
      </c>
      <c r="AH1384">
        <f>IF(data[[#This Row],[type]]="score",RANK(data[[#This Row],[score]],data[score])+COUNTIF($AG$3:AG1384,AG1384)-1,0)</f>
        <v>0</v>
      </c>
    </row>
    <row r="1385" spans="27:34" x14ac:dyDescent="0.25">
      <c r="AA1385" s="1"/>
      <c r="AB1385" s="1"/>
      <c r="AG1385">
        <f>IF(data[[#This Row],[type]]="score",SUMPRODUCT($J$1:$AF$1,data[[#This Row],[ci.hts_index]:[stat.tb]]),-1)</f>
        <v>-1</v>
      </c>
      <c r="AH1385">
        <f>IF(data[[#This Row],[type]]="score",RANK(data[[#This Row],[score]],data[score])+COUNTIF($AG$3:AG1385,AG1385)-1,0)</f>
        <v>0</v>
      </c>
    </row>
    <row r="1386" spans="27:34" x14ac:dyDescent="0.25">
      <c r="AA1386" s="1"/>
      <c r="AB1386" s="1"/>
      <c r="AG1386">
        <f>IF(data[[#This Row],[type]]="score",SUMPRODUCT($J$1:$AF$1,data[[#This Row],[ci.hts_index]:[stat.tb]]),-1)</f>
        <v>-1</v>
      </c>
      <c r="AH1386">
        <f>IF(data[[#This Row],[type]]="score",RANK(data[[#This Row],[score]],data[score])+COUNTIF($AG$3:AG1386,AG1386)-1,0)</f>
        <v>0</v>
      </c>
    </row>
    <row r="1387" spans="27:34" x14ac:dyDescent="0.25">
      <c r="AA1387" s="1"/>
      <c r="AB1387" s="1"/>
      <c r="AG1387">
        <f>IF(data[[#This Row],[type]]="score",SUMPRODUCT($J$1:$AF$1,data[[#This Row],[ci.hts_index]:[stat.tb]]),-1)</f>
        <v>-1</v>
      </c>
      <c r="AH1387">
        <f>IF(data[[#This Row],[type]]="score",RANK(data[[#This Row],[score]],data[score])+COUNTIF($AG$3:AG1387,AG1387)-1,0)</f>
        <v>0</v>
      </c>
    </row>
    <row r="1388" spans="27:34" x14ac:dyDescent="0.25">
      <c r="AA1388" s="1"/>
      <c r="AB1388" s="1"/>
      <c r="AG1388">
        <f>IF(data[[#This Row],[type]]="score",SUMPRODUCT($J$1:$AF$1,data[[#This Row],[ci.hts_index]:[stat.tb]]),-1)</f>
        <v>-1</v>
      </c>
      <c r="AH1388">
        <f>IF(data[[#This Row],[type]]="score",RANK(data[[#This Row],[score]],data[score])+COUNTIF($AG$3:AG1388,AG1388)-1,0)</f>
        <v>0</v>
      </c>
    </row>
    <row r="1389" spans="27:34" x14ac:dyDescent="0.25">
      <c r="AA1389" s="1"/>
      <c r="AB1389" s="1"/>
      <c r="AG1389">
        <f>IF(data[[#This Row],[type]]="score",SUMPRODUCT($J$1:$AF$1,data[[#This Row],[ci.hts_index]:[stat.tb]]),-1)</f>
        <v>-1</v>
      </c>
      <c r="AH1389">
        <f>IF(data[[#This Row],[type]]="score",RANK(data[[#This Row],[score]],data[score])+COUNTIF($AG$3:AG1389,AG1389)-1,0)</f>
        <v>0</v>
      </c>
    </row>
    <row r="1390" spans="27:34" x14ac:dyDescent="0.25">
      <c r="AA1390" s="1"/>
      <c r="AB1390" s="1"/>
      <c r="AG1390">
        <f>IF(data[[#This Row],[type]]="score",SUMPRODUCT($J$1:$AF$1,data[[#This Row],[ci.hts_index]:[stat.tb]]),-1)</f>
        <v>-1</v>
      </c>
      <c r="AH1390">
        <f>IF(data[[#This Row],[type]]="score",RANK(data[[#This Row],[score]],data[score])+COUNTIF($AG$3:AG1390,AG1390)-1,0)</f>
        <v>0</v>
      </c>
    </row>
    <row r="1391" spans="27:34" x14ac:dyDescent="0.25">
      <c r="AA1391" s="1"/>
      <c r="AB1391" s="1"/>
      <c r="AG1391">
        <f>IF(data[[#This Row],[type]]="score",SUMPRODUCT($J$1:$AF$1,data[[#This Row],[ci.hts_index]:[stat.tb]]),-1)</f>
        <v>-1</v>
      </c>
      <c r="AH1391">
        <f>IF(data[[#This Row],[type]]="score",RANK(data[[#This Row],[score]],data[score])+COUNTIF($AG$3:AG1391,AG1391)-1,0)</f>
        <v>0</v>
      </c>
    </row>
    <row r="1392" spans="27:34" x14ac:dyDescent="0.25">
      <c r="AA1392" s="1"/>
      <c r="AB1392" s="1"/>
      <c r="AG1392">
        <f>IF(data[[#This Row],[type]]="score",SUMPRODUCT($J$1:$AF$1,data[[#This Row],[ci.hts_index]:[stat.tb]]),-1)</f>
        <v>-1</v>
      </c>
      <c r="AH1392">
        <f>IF(data[[#This Row],[type]]="score",RANK(data[[#This Row],[score]],data[score])+COUNTIF($AG$3:AG1392,AG1392)-1,0)</f>
        <v>0</v>
      </c>
    </row>
    <row r="1393" spans="27:34" x14ac:dyDescent="0.25">
      <c r="AA1393" s="1"/>
      <c r="AB1393" s="1"/>
      <c r="AG1393">
        <f>IF(data[[#This Row],[type]]="score",SUMPRODUCT($J$1:$AF$1,data[[#This Row],[ci.hts_index]:[stat.tb]]),-1)</f>
        <v>-1</v>
      </c>
      <c r="AH1393">
        <f>IF(data[[#This Row],[type]]="score",RANK(data[[#This Row],[score]],data[score])+COUNTIF($AG$3:AG1393,AG1393)-1,0)</f>
        <v>0</v>
      </c>
    </row>
    <row r="1394" spans="27:34" x14ac:dyDescent="0.25">
      <c r="AA1394" s="1"/>
      <c r="AB1394" s="1"/>
      <c r="AG1394">
        <f>IF(data[[#This Row],[type]]="score",SUMPRODUCT($J$1:$AF$1,data[[#This Row],[ci.hts_index]:[stat.tb]]),-1)</f>
        <v>-1</v>
      </c>
      <c r="AH1394">
        <f>IF(data[[#This Row],[type]]="score",RANK(data[[#This Row],[score]],data[score])+COUNTIF($AG$3:AG1394,AG1394)-1,0)</f>
        <v>0</v>
      </c>
    </row>
    <row r="1395" spans="27:34" x14ac:dyDescent="0.25">
      <c r="AA1395" s="1"/>
      <c r="AB1395" s="1"/>
      <c r="AG1395">
        <f>IF(data[[#This Row],[type]]="score",SUMPRODUCT($J$1:$AF$1,data[[#This Row],[ci.hts_index]:[stat.tb]]),-1)</f>
        <v>-1</v>
      </c>
      <c r="AH1395">
        <f>IF(data[[#This Row],[type]]="score",RANK(data[[#This Row],[score]],data[score])+COUNTIF($AG$3:AG1395,AG1395)-1,0)</f>
        <v>0</v>
      </c>
    </row>
    <row r="1396" spans="27:34" x14ac:dyDescent="0.25">
      <c r="AA1396" s="1"/>
      <c r="AB1396" s="1"/>
      <c r="AG1396">
        <f>IF(data[[#This Row],[type]]="score",SUMPRODUCT($J$1:$AF$1,data[[#This Row],[ci.hts_index]:[stat.tb]]),-1)</f>
        <v>-1</v>
      </c>
      <c r="AH1396">
        <f>IF(data[[#This Row],[type]]="score",RANK(data[[#This Row],[score]],data[score])+COUNTIF($AG$3:AG1396,AG1396)-1,0)</f>
        <v>0</v>
      </c>
    </row>
    <row r="1397" spans="27:34" x14ac:dyDescent="0.25">
      <c r="AA1397" s="1"/>
      <c r="AB1397" s="1"/>
      <c r="AG1397">
        <f>IF(data[[#This Row],[type]]="score",SUMPRODUCT($J$1:$AF$1,data[[#This Row],[ci.hts_index]:[stat.tb]]),-1)</f>
        <v>-1</v>
      </c>
      <c r="AH1397">
        <f>IF(data[[#This Row],[type]]="score",RANK(data[[#This Row],[score]],data[score])+COUNTIF($AG$3:AG1397,AG1397)-1,0)</f>
        <v>0</v>
      </c>
    </row>
    <row r="1398" spans="27:34" x14ac:dyDescent="0.25">
      <c r="AA1398" s="1"/>
      <c r="AB1398" s="1"/>
      <c r="AG1398">
        <f>IF(data[[#This Row],[type]]="score",SUMPRODUCT($J$1:$AF$1,data[[#This Row],[ci.hts_index]:[stat.tb]]),-1)</f>
        <v>-1</v>
      </c>
      <c r="AH1398">
        <f>IF(data[[#This Row],[type]]="score",RANK(data[[#This Row],[score]],data[score])+COUNTIF($AG$3:AG1398,AG1398)-1,0)</f>
        <v>0</v>
      </c>
    </row>
    <row r="1399" spans="27:34" x14ac:dyDescent="0.25">
      <c r="AA1399" s="1"/>
      <c r="AB1399" s="1"/>
      <c r="AG1399">
        <f>IF(data[[#This Row],[type]]="score",SUMPRODUCT($J$1:$AF$1,data[[#This Row],[ci.hts_index]:[stat.tb]]),-1)</f>
        <v>-1</v>
      </c>
      <c r="AH1399">
        <f>IF(data[[#This Row],[type]]="score",RANK(data[[#This Row],[score]],data[score])+COUNTIF($AG$3:AG1399,AG1399)-1,0)</f>
        <v>0</v>
      </c>
    </row>
    <row r="1400" spans="27:34" x14ac:dyDescent="0.25">
      <c r="AA1400" s="1"/>
      <c r="AB1400" s="1"/>
      <c r="AG1400">
        <f>IF(data[[#This Row],[type]]="score",SUMPRODUCT($J$1:$AF$1,data[[#This Row],[ci.hts_index]:[stat.tb]]),-1)</f>
        <v>-1</v>
      </c>
      <c r="AH1400">
        <f>IF(data[[#This Row],[type]]="score",RANK(data[[#This Row],[score]],data[score])+COUNTIF($AG$3:AG1400,AG1400)-1,0)</f>
        <v>0</v>
      </c>
    </row>
    <row r="1401" spans="27:34" x14ac:dyDescent="0.25">
      <c r="AA1401" s="1"/>
      <c r="AB1401" s="1"/>
      <c r="AG1401">
        <f>IF(data[[#This Row],[type]]="score",SUMPRODUCT($J$1:$AF$1,data[[#This Row],[ci.hts_index]:[stat.tb]]),-1)</f>
        <v>-1</v>
      </c>
      <c r="AH1401">
        <f>IF(data[[#This Row],[type]]="score",RANK(data[[#This Row],[score]],data[score])+COUNTIF($AG$3:AG1401,AG1401)-1,0)</f>
        <v>0</v>
      </c>
    </row>
    <row r="1402" spans="27:34" x14ac:dyDescent="0.25">
      <c r="AA1402" s="1"/>
      <c r="AB1402" s="1"/>
      <c r="AG1402">
        <f>IF(data[[#This Row],[type]]="score",SUMPRODUCT($J$1:$AF$1,data[[#This Row],[ci.hts_index]:[stat.tb]]),-1)</f>
        <v>-1</v>
      </c>
      <c r="AH1402">
        <f>IF(data[[#This Row],[type]]="score",RANK(data[[#This Row],[score]],data[score])+COUNTIF($AG$3:AG1402,AG1402)-1,0)</f>
        <v>0</v>
      </c>
    </row>
    <row r="1403" spans="27:34" x14ac:dyDescent="0.25">
      <c r="AA1403" s="1"/>
      <c r="AB1403" s="1"/>
      <c r="AG1403">
        <f>IF(data[[#This Row],[type]]="score",SUMPRODUCT($J$1:$AF$1,data[[#This Row],[ci.hts_index]:[stat.tb]]),-1)</f>
        <v>-1</v>
      </c>
      <c r="AH1403">
        <f>IF(data[[#This Row],[type]]="score",RANK(data[[#This Row],[score]],data[score])+COUNTIF($AG$3:AG1403,AG1403)-1,0)</f>
        <v>0</v>
      </c>
    </row>
    <row r="1404" spans="27:34" x14ac:dyDescent="0.25">
      <c r="AA1404" s="1"/>
      <c r="AB1404" s="1"/>
      <c r="AG1404">
        <f>IF(data[[#This Row],[type]]="score",SUMPRODUCT($J$1:$AF$1,data[[#This Row],[ci.hts_index]:[stat.tb]]),-1)</f>
        <v>-1</v>
      </c>
      <c r="AH1404">
        <f>IF(data[[#This Row],[type]]="score",RANK(data[[#This Row],[score]],data[score])+COUNTIF($AG$3:AG1404,AG1404)-1,0)</f>
        <v>0</v>
      </c>
    </row>
    <row r="1405" spans="27:34" x14ac:dyDescent="0.25">
      <c r="AA1405" s="1"/>
      <c r="AB1405" s="1"/>
      <c r="AG1405">
        <f>IF(data[[#This Row],[type]]="score",SUMPRODUCT($J$1:$AF$1,data[[#This Row],[ci.hts_index]:[stat.tb]]),-1)</f>
        <v>-1</v>
      </c>
      <c r="AH1405">
        <f>IF(data[[#This Row],[type]]="score",RANK(data[[#This Row],[score]],data[score])+COUNTIF($AG$3:AG1405,AG1405)-1,0)</f>
        <v>0</v>
      </c>
    </row>
    <row r="1406" spans="27:34" x14ac:dyDescent="0.25">
      <c r="AA1406" s="1"/>
      <c r="AB1406" s="1"/>
      <c r="AG1406">
        <f>IF(data[[#This Row],[type]]="score",SUMPRODUCT($J$1:$AF$1,data[[#This Row],[ci.hts_index]:[stat.tb]]),-1)</f>
        <v>-1</v>
      </c>
      <c r="AH1406">
        <f>IF(data[[#This Row],[type]]="score",RANK(data[[#This Row],[score]],data[score])+COUNTIF($AG$3:AG1406,AG1406)-1,0)</f>
        <v>0</v>
      </c>
    </row>
    <row r="1407" spans="27:34" x14ac:dyDescent="0.25">
      <c r="AA1407" s="1"/>
      <c r="AB1407" s="1"/>
      <c r="AG1407">
        <f>IF(data[[#This Row],[type]]="score",SUMPRODUCT($J$1:$AF$1,data[[#This Row],[ci.hts_index]:[stat.tb]]),-1)</f>
        <v>-1</v>
      </c>
      <c r="AH1407">
        <f>IF(data[[#This Row],[type]]="score",RANK(data[[#This Row],[score]],data[score])+COUNTIF($AG$3:AG1407,AG1407)-1,0)</f>
        <v>0</v>
      </c>
    </row>
    <row r="1408" spans="27:34" x14ac:dyDescent="0.25">
      <c r="AA1408" s="1"/>
      <c r="AB1408" s="1"/>
      <c r="AG1408">
        <f>IF(data[[#This Row],[type]]="score",SUMPRODUCT($J$1:$AF$1,data[[#This Row],[ci.hts_index]:[stat.tb]]),-1)</f>
        <v>-1</v>
      </c>
      <c r="AH1408">
        <f>IF(data[[#This Row],[type]]="score",RANK(data[[#This Row],[score]],data[score])+COUNTIF($AG$3:AG1408,AG1408)-1,0)</f>
        <v>0</v>
      </c>
    </row>
    <row r="1409" spans="27:34" x14ac:dyDescent="0.25">
      <c r="AA1409" s="1"/>
      <c r="AB1409" s="1"/>
      <c r="AG1409">
        <f>IF(data[[#This Row],[type]]="score",SUMPRODUCT($J$1:$AF$1,data[[#This Row],[ci.hts_index]:[stat.tb]]),-1)</f>
        <v>-1</v>
      </c>
      <c r="AH1409">
        <f>IF(data[[#This Row],[type]]="score",RANK(data[[#This Row],[score]],data[score])+COUNTIF($AG$3:AG1409,AG1409)-1,0)</f>
        <v>0</v>
      </c>
    </row>
    <row r="1410" spans="27:34" x14ac:dyDescent="0.25">
      <c r="AA1410" s="1"/>
      <c r="AB1410" s="1"/>
      <c r="AG1410">
        <f>IF(data[[#This Row],[type]]="score",SUMPRODUCT($J$1:$AF$1,data[[#This Row],[ci.hts_index]:[stat.tb]]),-1)</f>
        <v>-1</v>
      </c>
      <c r="AH1410">
        <f>IF(data[[#This Row],[type]]="score",RANK(data[[#This Row],[score]],data[score])+COUNTIF($AG$3:AG1410,AG1410)-1,0)</f>
        <v>0</v>
      </c>
    </row>
    <row r="1411" spans="27:34" x14ac:dyDescent="0.25">
      <c r="AA1411" s="1"/>
      <c r="AB1411" s="1"/>
      <c r="AG1411">
        <f>IF(data[[#This Row],[type]]="score",SUMPRODUCT($J$1:$AF$1,data[[#This Row],[ci.hts_index]:[stat.tb]]),-1)</f>
        <v>-1</v>
      </c>
      <c r="AH1411">
        <f>IF(data[[#This Row],[type]]="score",RANK(data[[#This Row],[score]],data[score])+COUNTIF($AG$3:AG1411,AG1411)-1,0)</f>
        <v>0</v>
      </c>
    </row>
    <row r="1412" spans="27:34" x14ac:dyDescent="0.25">
      <c r="AA1412" s="1"/>
      <c r="AB1412" s="1"/>
      <c r="AG1412">
        <f>IF(data[[#This Row],[type]]="score",SUMPRODUCT($J$1:$AF$1,data[[#This Row],[ci.hts_index]:[stat.tb]]),-1)</f>
        <v>-1</v>
      </c>
      <c r="AH1412">
        <f>IF(data[[#This Row],[type]]="score",RANK(data[[#This Row],[score]],data[score])+COUNTIF($AG$3:AG1412,AG1412)-1,0)</f>
        <v>0</v>
      </c>
    </row>
    <row r="1413" spans="27:34" x14ac:dyDescent="0.25">
      <c r="AA1413" s="1"/>
      <c r="AB1413" s="1"/>
      <c r="AG1413">
        <f>IF(data[[#This Row],[type]]="score",SUMPRODUCT($J$1:$AF$1,data[[#This Row],[ci.hts_index]:[stat.tb]]),-1)</f>
        <v>-1</v>
      </c>
      <c r="AH1413">
        <f>IF(data[[#This Row],[type]]="score",RANK(data[[#This Row],[score]],data[score])+COUNTIF($AG$3:AG1413,AG1413)-1,0)</f>
        <v>0</v>
      </c>
    </row>
    <row r="1414" spans="27:34" x14ac:dyDescent="0.25">
      <c r="AA1414" s="1"/>
      <c r="AB1414" s="1"/>
      <c r="AG1414">
        <f>IF(data[[#This Row],[type]]="score",SUMPRODUCT($J$1:$AF$1,data[[#This Row],[ci.hts_index]:[stat.tb]]),-1)</f>
        <v>-1</v>
      </c>
      <c r="AH1414">
        <f>IF(data[[#This Row],[type]]="score",RANK(data[[#This Row],[score]],data[score])+COUNTIF($AG$3:AG1414,AG1414)-1,0)</f>
        <v>0</v>
      </c>
    </row>
    <row r="1415" spans="27:34" x14ac:dyDescent="0.25">
      <c r="AA1415" s="1"/>
      <c r="AB1415" s="1"/>
      <c r="AG1415">
        <f>IF(data[[#This Row],[type]]="score",SUMPRODUCT($J$1:$AF$1,data[[#This Row],[ci.hts_index]:[stat.tb]]),-1)</f>
        <v>-1</v>
      </c>
      <c r="AH1415">
        <f>IF(data[[#This Row],[type]]="score",RANK(data[[#This Row],[score]],data[score])+COUNTIF($AG$3:AG1415,AG1415)-1,0)</f>
        <v>0</v>
      </c>
    </row>
    <row r="1416" spans="27:34" x14ac:dyDescent="0.25">
      <c r="AA1416" s="1"/>
      <c r="AB1416" s="1"/>
      <c r="AG1416">
        <f>IF(data[[#This Row],[type]]="score",SUMPRODUCT($J$1:$AF$1,data[[#This Row],[ci.hts_index]:[stat.tb]]),-1)</f>
        <v>-1</v>
      </c>
      <c r="AH1416">
        <f>IF(data[[#This Row],[type]]="score",RANK(data[[#This Row],[score]],data[score])+COUNTIF($AG$3:AG1416,AG1416)-1,0)</f>
        <v>0</v>
      </c>
    </row>
    <row r="1417" spans="27:34" x14ac:dyDescent="0.25">
      <c r="AA1417" s="1"/>
      <c r="AB1417" s="1"/>
      <c r="AG1417">
        <f>IF(data[[#This Row],[type]]="score",SUMPRODUCT($J$1:$AF$1,data[[#This Row],[ci.hts_index]:[stat.tb]]),-1)</f>
        <v>-1</v>
      </c>
      <c r="AH1417">
        <f>IF(data[[#This Row],[type]]="score",RANK(data[[#This Row],[score]],data[score])+COUNTIF($AG$3:AG1417,AG1417)-1,0)</f>
        <v>0</v>
      </c>
    </row>
    <row r="1418" spans="27:34" x14ac:dyDescent="0.25">
      <c r="AA1418" s="1"/>
      <c r="AB1418" s="1"/>
      <c r="AG1418">
        <f>IF(data[[#This Row],[type]]="score",SUMPRODUCT($J$1:$AF$1,data[[#This Row],[ci.hts_index]:[stat.tb]]),-1)</f>
        <v>-1</v>
      </c>
      <c r="AH1418">
        <f>IF(data[[#This Row],[type]]="score",RANK(data[[#This Row],[score]],data[score])+COUNTIF($AG$3:AG1418,AG1418)-1,0)</f>
        <v>0</v>
      </c>
    </row>
    <row r="1419" spans="27:34" x14ac:dyDescent="0.25">
      <c r="AA1419" s="1"/>
      <c r="AB1419" s="1"/>
      <c r="AG1419">
        <f>IF(data[[#This Row],[type]]="score",SUMPRODUCT($J$1:$AF$1,data[[#This Row],[ci.hts_index]:[stat.tb]]),-1)</f>
        <v>-1</v>
      </c>
      <c r="AH1419">
        <f>IF(data[[#This Row],[type]]="score",RANK(data[[#This Row],[score]],data[score])+COUNTIF($AG$3:AG1419,AG1419)-1,0)</f>
        <v>0</v>
      </c>
    </row>
    <row r="1420" spans="27:34" x14ac:dyDescent="0.25">
      <c r="AA1420" s="1"/>
      <c r="AB1420" s="1"/>
      <c r="AG1420">
        <f>IF(data[[#This Row],[type]]="score",SUMPRODUCT($J$1:$AF$1,data[[#This Row],[ci.hts_index]:[stat.tb]]),-1)</f>
        <v>-1</v>
      </c>
      <c r="AH1420">
        <f>IF(data[[#This Row],[type]]="score",RANK(data[[#This Row],[score]],data[score])+COUNTIF($AG$3:AG1420,AG1420)-1,0)</f>
        <v>0</v>
      </c>
    </row>
    <row r="1421" spans="27:34" x14ac:dyDescent="0.25">
      <c r="AA1421" s="1"/>
      <c r="AB1421" s="1"/>
      <c r="AG1421">
        <f>IF(data[[#This Row],[type]]="score",SUMPRODUCT($J$1:$AF$1,data[[#This Row],[ci.hts_index]:[stat.tb]]),-1)</f>
        <v>-1</v>
      </c>
      <c r="AH1421">
        <f>IF(data[[#This Row],[type]]="score",RANK(data[[#This Row],[score]],data[score])+COUNTIF($AG$3:AG1421,AG1421)-1,0)</f>
        <v>0</v>
      </c>
    </row>
    <row r="1422" spans="27:34" x14ac:dyDescent="0.25">
      <c r="AA1422" s="1"/>
      <c r="AB1422" s="1"/>
      <c r="AG1422">
        <f>IF(data[[#This Row],[type]]="score",SUMPRODUCT($J$1:$AF$1,data[[#This Row],[ci.hts_index]:[stat.tb]]),-1)</f>
        <v>-1</v>
      </c>
      <c r="AH1422">
        <f>IF(data[[#This Row],[type]]="score",RANK(data[[#This Row],[score]],data[score])+COUNTIF($AG$3:AG1422,AG1422)-1,0)</f>
        <v>0</v>
      </c>
    </row>
    <row r="1423" spans="27:34" x14ac:dyDescent="0.25">
      <c r="AA1423" s="1"/>
      <c r="AB1423" s="1"/>
      <c r="AG1423">
        <f>IF(data[[#This Row],[type]]="score",SUMPRODUCT($J$1:$AF$1,data[[#This Row],[ci.hts_index]:[stat.tb]]),-1)</f>
        <v>-1</v>
      </c>
      <c r="AH1423">
        <f>IF(data[[#This Row],[type]]="score",RANK(data[[#This Row],[score]],data[score])+COUNTIF($AG$3:AG1423,AG1423)-1,0)</f>
        <v>0</v>
      </c>
    </row>
    <row r="1424" spans="27:34" x14ac:dyDescent="0.25">
      <c r="AA1424" s="1"/>
      <c r="AB1424" s="1"/>
      <c r="AG1424">
        <f>IF(data[[#This Row],[type]]="score",SUMPRODUCT($J$1:$AF$1,data[[#This Row],[ci.hts_index]:[stat.tb]]),-1)</f>
        <v>-1</v>
      </c>
      <c r="AH1424">
        <f>IF(data[[#This Row],[type]]="score",RANK(data[[#This Row],[score]],data[score])+COUNTIF($AG$3:AG1424,AG1424)-1,0)</f>
        <v>0</v>
      </c>
    </row>
    <row r="1425" spans="27:34" x14ac:dyDescent="0.25">
      <c r="AA1425" s="1"/>
      <c r="AB1425" s="1"/>
      <c r="AG1425">
        <f>IF(data[[#This Row],[type]]="score",SUMPRODUCT($J$1:$AF$1,data[[#This Row],[ci.hts_index]:[stat.tb]]),-1)</f>
        <v>-1</v>
      </c>
      <c r="AH1425">
        <f>IF(data[[#This Row],[type]]="score",RANK(data[[#This Row],[score]],data[score])+COUNTIF($AG$3:AG1425,AG1425)-1,0)</f>
        <v>0</v>
      </c>
    </row>
    <row r="1426" spans="27:34" x14ac:dyDescent="0.25">
      <c r="AA1426" s="1"/>
      <c r="AB1426" s="1"/>
      <c r="AG1426">
        <f>IF(data[[#This Row],[type]]="score",SUMPRODUCT($J$1:$AF$1,data[[#This Row],[ci.hts_index]:[stat.tb]]),-1)</f>
        <v>-1</v>
      </c>
      <c r="AH1426">
        <f>IF(data[[#This Row],[type]]="score",RANK(data[[#This Row],[score]],data[score])+COUNTIF($AG$3:AG1426,AG1426)-1,0)</f>
        <v>0</v>
      </c>
    </row>
    <row r="1427" spans="27:34" x14ac:dyDescent="0.25">
      <c r="AA1427" s="1"/>
      <c r="AB1427" s="1"/>
      <c r="AG1427">
        <f>IF(data[[#This Row],[type]]="score",SUMPRODUCT($J$1:$AF$1,data[[#This Row],[ci.hts_index]:[stat.tb]]),-1)</f>
        <v>-1</v>
      </c>
      <c r="AH1427">
        <f>IF(data[[#This Row],[type]]="score",RANK(data[[#This Row],[score]],data[score])+COUNTIF($AG$3:AG1427,AG1427)-1,0)</f>
        <v>0</v>
      </c>
    </row>
    <row r="1428" spans="27:34" x14ac:dyDescent="0.25">
      <c r="AA1428" s="1"/>
      <c r="AB1428" s="1"/>
      <c r="AG1428">
        <f>IF(data[[#This Row],[type]]="score",SUMPRODUCT($J$1:$AF$1,data[[#This Row],[ci.hts_index]:[stat.tb]]),-1)</f>
        <v>-1</v>
      </c>
      <c r="AH1428">
        <f>IF(data[[#This Row],[type]]="score",RANK(data[[#This Row],[score]],data[score])+COUNTIF($AG$3:AG1428,AG1428)-1,0)</f>
        <v>0</v>
      </c>
    </row>
    <row r="1429" spans="27:34" x14ac:dyDescent="0.25">
      <c r="AA1429" s="1"/>
      <c r="AB1429" s="1"/>
      <c r="AG1429">
        <f>IF(data[[#This Row],[type]]="score",SUMPRODUCT($J$1:$AF$1,data[[#This Row],[ci.hts_index]:[stat.tb]]),-1)</f>
        <v>-1</v>
      </c>
      <c r="AH1429">
        <f>IF(data[[#This Row],[type]]="score",RANK(data[[#This Row],[score]],data[score])+COUNTIF($AG$3:AG1429,AG1429)-1,0)</f>
        <v>0</v>
      </c>
    </row>
    <row r="1430" spans="27:34" x14ac:dyDescent="0.25">
      <c r="AA1430" s="1"/>
      <c r="AB1430" s="1"/>
      <c r="AG1430">
        <f>IF(data[[#This Row],[type]]="score",SUMPRODUCT($J$1:$AF$1,data[[#This Row],[ci.hts_index]:[stat.tb]]),-1)</f>
        <v>-1</v>
      </c>
      <c r="AH1430">
        <f>IF(data[[#This Row],[type]]="score",RANK(data[[#This Row],[score]],data[score])+COUNTIF($AG$3:AG1430,AG1430)-1,0)</f>
        <v>0</v>
      </c>
    </row>
    <row r="1431" spans="27:34" x14ac:dyDescent="0.25">
      <c r="AA1431" s="1"/>
      <c r="AB1431" s="1"/>
      <c r="AG1431">
        <f>IF(data[[#This Row],[type]]="score",SUMPRODUCT($J$1:$AF$1,data[[#This Row],[ci.hts_index]:[stat.tb]]),-1)</f>
        <v>-1</v>
      </c>
      <c r="AH1431">
        <f>IF(data[[#This Row],[type]]="score",RANK(data[[#This Row],[score]],data[score])+COUNTIF($AG$3:AG1431,AG1431)-1,0)</f>
        <v>0</v>
      </c>
    </row>
    <row r="1432" spans="27:34" x14ac:dyDescent="0.25">
      <c r="AA1432" s="1"/>
      <c r="AB1432" s="1"/>
      <c r="AG1432">
        <f>IF(data[[#This Row],[type]]="score",SUMPRODUCT($J$1:$AF$1,data[[#This Row],[ci.hts_index]:[stat.tb]]),-1)</f>
        <v>-1</v>
      </c>
      <c r="AH1432">
        <f>IF(data[[#This Row],[type]]="score",RANK(data[[#This Row],[score]],data[score])+COUNTIF($AG$3:AG1432,AG1432)-1,0)</f>
        <v>0</v>
      </c>
    </row>
    <row r="1433" spans="27:34" x14ac:dyDescent="0.25">
      <c r="AA1433" s="1"/>
      <c r="AB1433" s="1"/>
      <c r="AG1433">
        <f>IF(data[[#This Row],[type]]="score",SUMPRODUCT($J$1:$AF$1,data[[#This Row],[ci.hts_index]:[stat.tb]]),-1)</f>
        <v>-1</v>
      </c>
      <c r="AH1433">
        <f>IF(data[[#This Row],[type]]="score",RANK(data[[#This Row],[score]],data[score])+COUNTIF($AG$3:AG1433,AG1433)-1,0)</f>
        <v>0</v>
      </c>
    </row>
    <row r="1434" spans="27:34" x14ac:dyDescent="0.25">
      <c r="AA1434" s="1"/>
      <c r="AB1434" s="1"/>
      <c r="AG1434">
        <f>IF(data[[#This Row],[type]]="score",SUMPRODUCT($J$1:$AF$1,data[[#This Row],[ci.hts_index]:[stat.tb]]),-1)</f>
        <v>-1</v>
      </c>
      <c r="AH1434">
        <f>IF(data[[#This Row],[type]]="score",RANK(data[[#This Row],[score]],data[score])+COUNTIF($AG$3:AG1434,AG1434)-1,0)</f>
        <v>0</v>
      </c>
    </row>
    <row r="1435" spans="27:34" x14ac:dyDescent="0.25">
      <c r="AA1435" s="1"/>
      <c r="AB1435" s="1"/>
      <c r="AG1435">
        <f>IF(data[[#This Row],[type]]="score",SUMPRODUCT($J$1:$AF$1,data[[#This Row],[ci.hts_index]:[stat.tb]]),-1)</f>
        <v>-1</v>
      </c>
      <c r="AH1435">
        <f>IF(data[[#This Row],[type]]="score",RANK(data[[#This Row],[score]],data[score])+COUNTIF($AG$3:AG1435,AG1435)-1,0)</f>
        <v>0</v>
      </c>
    </row>
    <row r="1436" spans="27:34" x14ac:dyDescent="0.25">
      <c r="AA1436" s="1"/>
      <c r="AB1436" s="1"/>
      <c r="AG1436">
        <f>IF(data[[#This Row],[type]]="score",SUMPRODUCT($J$1:$AF$1,data[[#This Row],[ci.hts_index]:[stat.tb]]),-1)</f>
        <v>-1</v>
      </c>
      <c r="AH1436">
        <f>IF(data[[#This Row],[type]]="score",RANK(data[[#This Row],[score]],data[score])+COUNTIF($AG$3:AG1436,AG1436)-1,0)</f>
        <v>0</v>
      </c>
    </row>
    <row r="1437" spans="27:34" x14ac:dyDescent="0.25">
      <c r="AA1437" s="1"/>
      <c r="AB1437" s="1"/>
      <c r="AG1437">
        <f>IF(data[[#This Row],[type]]="score",SUMPRODUCT($J$1:$AF$1,data[[#This Row],[ci.hts_index]:[stat.tb]]),-1)</f>
        <v>-1</v>
      </c>
      <c r="AH1437">
        <f>IF(data[[#This Row],[type]]="score",RANK(data[[#This Row],[score]],data[score])+COUNTIF($AG$3:AG1437,AG1437)-1,0)</f>
        <v>0</v>
      </c>
    </row>
    <row r="1438" spans="27:34" x14ac:dyDescent="0.25">
      <c r="AA1438" s="1"/>
      <c r="AB1438" s="1"/>
      <c r="AG1438">
        <f>IF(data[[#This Row],[type]]="score",SUMPRODUCT($J$1:$AF$1,data[[#This Row],[ci.hts_index]:[stat.tb]]),-1)</f>
        <v>-1</v>
      </c>
      <c r="AH1438">
        <f>IF(data[[#This Row],[type]]="score",RANK(data[[#This Row],[score]],data[score])+COUNTIF($AG$3:AG1438,AG1438)-1,0)</f>
        <v>0</v>
      </c>
    </row>
    <row r="1439" spans="27:34" x14ac:dyDescent="0.25">
      <c r="AA1439" s="1"/>
      <c r="AB1439" s="1"/>
      <c r="AG1439">
        <f>IF(data[[#This Row],[type]]="score",SUMPRODUCT($J$1:$AF$1,data[[#This Row],[ci.hts_index]:[stat.tb]]),-1)</f>
        <v>-1</v>
      </c>
      <c r="AH1439">
        <f>IF(data[[#This Row],[type]]="score",RANK(data[[#This Row],[score]],data[score])+COUNTIF($AG$3:AG1439,AG1439)-1,0)</f>
        <v>0</v>
      </c>
    </row>
    <row r="1440" spans="27:34" x14ac:dyDescent="0.25">
      <c r="AA1440" s="1"/>
      <c r="AB1440" s="1"/>
      <c r="AG1440">
        <f>IF(data[[#This Row],[type]]="score",SUMPRODUCT($J$1:$AF$1,data[[#This Row],[ci.hts_index]:[stat.tb]]),-1)</f>
        <v>-1</v>
      </c>
      <c r="AH1440">
        <f>IF(data[[#This Row],[type]]="score",RANK(data[[#This Row],[score]],data[score])+COUNTIF($AG$3:AG1440,AG1440)-1,0)</f>
        <v>0</v>
      </c>
    </row>
    <row r="1441" spans="27:34" x14ac:dyDescent="0.25">
      <c r="AA1441" s="1"/>
      <c r="AB1441" s="1"/>
      <c r="AG1441">
        <f>IF(data[[#This Row],[type]]="score",SUMPRODUCT($J$1:$AF$1,data[[#This Row],[ci.hts_index]:[stat.tb]]),-1)</f>
        <v>-1</v>
      </c>
      <c r="AH1441">
        <f>IF(data[[#This Row],[type]]="score",RANK(data[[#This Row],[score]],data[score])+COUNTIF($AG$3:AG1441,AG1441)-1,0)</f>
        <v>0</v>
      </c>
    </row>
    <row r="1442" spans="27:34" x14ac:dyDescent="0.25">
      <c r="AA1442" s="1"/>
      <c r="AB1442" s="1"/>
      <c r="AG1442">
        <f>IF(data[[#This Row],[type]]="score",SUMPRODUCT($J$1:$AF$1,data[[#This Row],[ci.hts_index]:[stat.tb]]),-1)</f>
        <v>-1</v>
      </c>
      <c r="AH1442">
        <f>IF(data[[#This Row],[type]]="score",RANK(data[[#This Row],[score]],data[score])+COUNTIF($AG$3:AG1442,AG1442)-1,0)</f>
        <v>0</v>
      </c>
    </row>
    <row r="1443" spans="27:34" x14ac:dyDescent="0.25">
      <c r="AA1443" s="1"/>
      <c r="AB1443" s="1"/>
      <c r="AG1443">
        <f>IF(data[[#This Row],[type]]="score",SUMPRODUCT($J$1:$AF$1,data[[#This Row],[ci.hts_index]:[stat.tb]]),-1)</f>
        <v>-1</v>
      </c>
      <c r="AH1443">
        <f>IF(data[[#This Row],[type]]="score",RANK(data[[#This Row],[score]],data[score])+COUNTIF($AG$3:AG1443,AG1443)-1,0)</f>
        <v>0</v>
      </c>
    </row>
    <row r="1444" spans="27:34" x14ac:dyDescent="0.25">
      <c r="AA1444" s="1"/>
      <c r="AB1444" s="1"/>
      <c r="AG1444">
        <f>IF(data[[#This Row],[type]]="score",SUMPRODUCT($J$1:$AF$1,data[[#This Row],[ci.hts_index]:[stat.tb]]),-1)</f>
        <v>-1</v>
      </c>
      <c r="AH1444">
        <f>IF(data[[#This Row],[type]]="score",RANK(data[[#This Row],[score]],data[score])+COUNTIF($AG$3:AG1444,AG1444)-1,0)</f>
        <v>0</v>
      </c>
    </row>
    <row r="1445" spans="27:34" x14ac:dyDescent="0.25">
      <c r="AA1445" s="1"/>
      <c r="AB1445" s="1"/>
      <c r="AG1445">
        <f>IF(data[[#This Row],[type]]="score",SUMPRODUCT($J$1:$AF$1,data[[#This Row],[ci.hts_index]:[stat.tb]]),-1)</f>
        <v>-1</v>
      </c>
      <c r="AH1445">
        <f>IF(data[[#This Row],[type]]="score",RANK(data[[#This Row],[score]],data[score])+COUNTIF($AG$3:AG1445,AG1445)-1,0)</f>
        <v>0</v>
      </c>
    </row>
    <row r="1446" spans="27:34" x14ac:dyDescent="0.25">
      <c r="AA1446" s="1"/>
      <c r="AB1446" s="1"/>
      <c r="AG1446">
        <f>IF(data[[#This Row],[type]]="score",SUMPRODUCT($J$1:$AF$1,data[[#This Row],[ci.hts_index]:[stat.tb]]),-1)</f>
        <v>-1</v>
      </c>
      <c r="AH1446">
        <f>IF(data[[#This Row],[type]]="score",RANK(data[[#This Row],[score]],data[score])+COUNTIF($AG$3:AG1446,AG1446)-1,0)</f>
        <v>0</v>
      </c>
    </row>
    <row r="1447" spans="27:34" x14ac:dyDescent="0.25">
      <c r="AA1447" s="1"/>
      <c r="AB1447" s="1"/>
      <c r="AG1447">
        <f>IF(data[[#This Row],[type]]="score",SUMPRODUCT($J$1:$AF$1,data[[#This Row],[ci.hts_index]:[stat.tb]]),-1)</f>
        <v>-1</v>
      </c>
      <c r="AH1447">
        <f>IF(data[[#This Row],[type]]="score",RANK(data[[#This Row],[score]],data[score])+COUNTIF($AG$3:AG1447,AG1447)-1,0)</f>
        <v>0</v>
      </c>
    </row>
    <row r="1448" spans="27:34" x14ac:dyDescent="0.25">
      <c r="AA1448" s="1"/>
      <c r="AB1448" s="1"/>
      <c r="AG1448">
        <f>IF(data[[#This Row],[type]]="score",SUMPRODUCT($J$1:$AF$1,data[[#This Row],[ci.hts_index]:[stat.tb]]),-1)</f>
        <v>-1</v>
      </c>
      <c r="AH1448">
        <f>IF(data[[#This Row],[type]]="score",RANK(data[[#This Row],[score]],data[score])+COUNTIF($AG$3:AG1448,AG1448)-1,0)</f>
        <v>0</v>
      </c>
    </row>
    <row r="1449" spans="27:34" x14ac:dyDescent="0.25">
      <c r="AA1449" s="1"/>
      <c r="AB1449" s="1"/>
      <c r="AG1449">
        <f>IF(data[[#This Row],[type]]="score",SUMPRODUCT($J$1:$AF$1,data[[#This Row],[ci.hts_index]:[stat.tb]]),-1)</f>
        <v>-1</v>
      </c>
      <c r="AH1449">
        <f>IF(data[[#This Row],[type]]="score",RANK(data[[#This Row],[score]],data[score])+COUNTIF($AG$3:AG1449,AG1449)-1,0)</f>
        <v>0</v>
      </c>
    </row>
    <row r="1450" spans="27:34" x14ac:dyDescent="0.25">
      <c r="AA1450" s="1"/>
      <c r="AB1450" s="1"/>
      <c r="AG1450">
        <f>IF(data[[#This Row],[type]]="score",SUMPRODUCT($J$1:$AF$1,data[[#This Row],[ci.hts_index]:[stat.tb]]),-1)</f>
        <v>-1</v>
      </c>
      <c r="AH1450">
        <f>IF(data[[#This Row],[type]]="score",RANK(data[[#This Row],[score]],data[score])+COUNTIF($AG$3:AG1450,AG1450)-1,0)</f>
        <v>0</v>
      </c>
    </row>
    <row r="1451" spans="27:34" x14ac:dyDescent="0.25">
      <c r="AA1451" s="1"/>
      <c r="AB1451" s="1"/>
      <c r="AG1451">
        <f>IF(data[[#This Row],[type]]="score",SUMPRODUCT($J$1:$AF$1,data[[#This Row],[ci.hts_index]:[stat.tb]]),-1)</f>
        <v>-1</v>
      </c>
      <c r="AH1451">
        <f>IF(data[[#This Row],[type]]="score",RANK(data[[#This Row],[score]],data[score])+COUNTIF($AG$3:AG1451,AG1451)-1,0)</f>
        <v>0</v>
      </c>
    </row>
    <row r="1452" spans="27:34" x14ac:dyDescent="0.25">
      <c r="AA1452" s="1"/>
      <c r="AB1452" s="1"/>
      <c r="AG1452">
        <f>IF(data[[#This Row],[type]]="score",SUMPRODUCT($J$1:$AF$1,data[[#This Row],[ci.hts_index]:[stat.tb]]),-1)</f>
        <v>-1</v>
      </c>
      <c r="AH1452">
        <f>IF(data[[#This Row],[type]]="score",RANK(data[[#This Row],[score]],data[score])+COUNTIF($AG$3:AG1452,AG1452)-1,0)</f>
        <v>0</v>
      </c>
    </row>
    <row r="1453" spans="27:34" x14ac:dyDescent="0.25">
      <c r="AA1453" s="1"/>
      <c r="AB1453" s="1"/>
      <c r="AG1453">
        <f>IF(data[[#This Row],[type]]="score",SUMPRODUCT($J$1:$AF$1,data[[#This Row],[ci.hts_index]:[stat.tb]]),-1)</f>
        <v>-1</v>
      </c>
      <c r="AH1453">
        <f>IF(data[[#This Row],[type]]="score",RANK(data[[#This Row],[score]],data[score])+COUNTIF($AG$3:AG1453,AG1453)-1,0)</f>
        <v>0</v>
      </c>
    </row>
    <row r="1454" spans="27:34" x14ac:dyDescent="0.25">
      <c r="AA1454" s="1"/>
      <c r="AB1454" s="1"/>
      <c r="AG1454">
        <f>IF(data[[#This Row],[type]]="score",SUMPRODUCT($J$1:$AF$1,data[[#This Row],[ci.hts_index]:[stat.tb]]),-1)</f>
        <v>-1</v>
      </c>
      <c r="AH1454">
        <f>IF(data[[#This Row],[type]]="score",RANK(data[[#This Row],[score]],data[score])+COUNTIF($AG$3:AG1454,AG1454)-1,0)</f>
        <v>0</v>
      </c>
    </row>
    <row r="1455" spans="27:34" x14ac:dyDescent="0.25">
      <c r="AA1455" s="1"/>
      <c r="AB1455" s="1"/>
      <c r="AG1455">
        <f>IF(data[[#This Row],[type]]="score",SUMPRODUCT($J$1:$AF$1,data[[#This Row],[ci.hts_index]:[stat.tb]]),-1)</f>
        <v>-1</v>
      </c>
      <c r="AH1455">
        <f>IF(data[[#This Row],[type]]="score",RANK(data[[#This Row],[score]],data[score])+COUNTIF($AG$3:AG1455,AG1455)-1,0)</f>
        <v>0</v>
      </c>
    </row>
    <row r="1456" spans="27:34" x14ac:dyDescent="0.25">
      <c r="AA1456" s="1"/>
      <c r="AB1456" s="1"/>
      <c r="AG1456">
        <f>IF(data[[#This Row],[type]]="score",SUMPRODUCT($J$1:$AF$1,data[[#This Row],[ci.hts_index]:[stat.tb]]),-1)</f>
        <v>-1</v>
      </c>
      <c r="AH1456">
        <f>IF(data[[#This Row],[type]]="score",RANK(data[[#This Row],[score]],data[score])+COUNTIF($AG$3:AG1456,AG1456)-1,0)</f>
        <v>0</v>
      </c>
    </row>
    <row r="1457" spans="27:34" x14ac:dyDescent="0.25">
      <c r="AA1457" s="1"/>
      <c r="AB1457" s="1"/>
      <c r="AG1457">
        <f>IF(data[[#This Row],[type]]="score",SUMPRODUCT($J$1:$AF$1,data[[#This Row],[ci.hts_index]:[stat.tb]]),-1)</f>
        <v>-1</v>
      </c>
      <c r="AH1457">
        <f>IF(data[[#This Row],[type]]="score",RANK(data[[#This Row],[score]],data[score])+COUNTIF($AG$3:AG1457,AG1457)-1,0)</f>
        <v>0</v>
      </c>
    </row>
    <row r="1458" spans="27:34" x14ac:dyDescent="0.25">
      <c r="AA1458" s="1"/>
      <c r="AB1458" s="1"/>
      <c r="AG1458">
        <f>IF(data[[#This Row],[type]]="score",SUMPRODUCT($J$1:$AF$1,data[[#This Row],[ci.hts_index]:[stat.tb]]),-1)</f>
        <v>-1</v>
      </c>
      <c r="AH1458">
        <f>IF(data[[#This Row],[type]]="score",RANK(data[[#This Row],[score]],data[score])+COUNTIF($AG$3:AG1458,AG1458)-1,0)</f>
        <v>0</v>
      </c>
    </row>
    <row r="1459" spans="27:34" x14ac:dyDescent="0.25">
      <c r="AA1459" s="1"/>
      <c r="AB1459" s="1"/>
      <c r="AG1459">
        <f>IF(data[[#This Row],[type]]="score",SUMPRODUCT($J$1:$AF$1,data[[#This Row],[ci.hts_index]:[stat.tb]]),-1)</f>
        <v>-1</v>
      </c>
      <c r="AH1459">
        <f>IF(data[[#This Row],[type]]="score",RANK(data[[#This Row],[score]],data[score])+COUNTIF($AG$3:AG1459,AG1459)-1,0)</f>
        <v>0</v>
      </c>
    </row>
    <row r="1460" spans="27:34" x14ac:dyDescent="0.25">
      <c r="AA1460" s="1"/>
      <c r="AB1460" s="1"/>
      <c r="AG1460">
        <f>IF(data[[#This Row],[type]]="score",SUMPRODUCT($J$1:$AF$1,data[[#This Row],[ci.hts_index]:[stat.tb]]),-1)</f>
        <v>-1</v>
      </c>
      <c r="AH1460">
        <f>IF(data[[#This Row],[type]]="score",RANK(data[[#This Row],[score]],data[score])+COUNTIF($AG$3:AG1460,AG1460)-1,0)</f>
        <v>0</v>
      </c>
    </row>
    <row r="1461" spans="27:34" x14ac:dyDescent="0.25">
      <c r="AA1461" s="1"/>
      <c r="AB1461" s="1"/>
      <c r="AG1461">
        <f>IF(data[[#This Row],[type]]="score",SUMPRODUCT($J$1:$AF$1,data[[#This Row],[ci.hts_index]:[stat.tb]]),-1)</f>
        <v>-1</v>
      </c>
      <c r="AH1461">
        <f>IF(data[[#This Row],[type]]="score",RANK(data[[#This Row],[score]],data[score])+COUNTIF($AG$3:AG1461,AG1461)-1,0)</f>
        <v>0</v>
      </c>
    </row>
    <row r="1462" spans="27:34" x14ac:dyDescent="0.25">
      <c r="AA1462" s="1"/>
      <c r="AB1462" s="1"/>
      <c r="AG1462">
        <f>IF(data[[#This Row],[type]]="score",SUMPRODUCT($J$1:$AF$1,data[[#This Row],[ci.hts_index]:[stat.tb]]),-1)</f>
        <v>-1</v>
      </c>
      <c r="AH1462">
        <f>IF(data[[#This Row],[type]]="score",RANK(data[[#This Row],[score]],data[score])+COUNTIF($AG$3:AG1462,AG1462)-1,0)</f>
        <v>0</v>
      </c>
    </row>
    <row r="1463" spans="27:34" x14ac:dyDescent="0.25">
      <c r="AA1463" s="1"/>
      <c r="AB1463" s="1"/>
      <c r="AG1463">
        <f>IF(data[[#This Row],[type]]="score",SUMPRODUCT($J$1:$AF$1,data[[#This Row],[ci.hts_index]:[stat.tb]]),-1)</f>
        <v>-1</v>
      </c>
      <c r="AH1463">
        <f>IF(data[[#This Row],[type]]="score",RANK(data[[#This Row],[score]],data[score])+COUNTIF($AG$3:AG1463,AG1463)-1,0)</f>
        <v>0</v>
      </c>
    </row>
    <row r="1464" spans="27:34" x14ac:dyDescent="0.25">
      <c r="AA1464" s="1"/>
      <c r="AB1464" s="1"/>
      <c r="AG1464">
        <f>IF(data[[#This Row],[type]]="score",SUMPRODUCT($J$1:$AF$1,data[[#This Row],[ci.hts_index]:[stat.tb]]),-1)</f>
        <v>-1</v>
      </c>
      <c r="AH1464">
        <f>IF(data[[#This Row],[type]]="score",RANK(data[[#This Row],[score]],data[score])+COUNTIF($AG$3:AG1464,AG1464)-1,0)</f>
        <v>0</v>
      </c>
    </row>
    <row r="1465" spans="27:34" x14ac:dyDescent="0.25">
      <c r="AA1465" s="1"/>
      <c r="AB1465" s="1"/>
      <c r="AG1465">
        <f>IF(data[[#This Row],[type]]="score",SUMPRODUCT($J$1:$AF$1,data[[#This Row],[ci.hts_index]:[stat.tb]]),-1)</f>
        <v>-1</v>
      </c>
      <c r="AH1465">
        <f>IF(data[[#This Row],[type]]="score",RANK(data[[#This Row],[score]],data[score])+COUNTIF($AG$3:AG1465,AG1465)-1,0)</f>
        <v>0</v>
      </c>
    </row>
    <row r="1466" spans="27:34" x14ac:dyDescent="0.25">
      <c r="AA1466" s="1"/>
      <c r="AB1466" s="1"/>
      <c r="AG1466">
        <f>IF(data[[#This Row],[type]]="score",SUMPRODUCT($J$1:$AF$1,data[[#This Row],[ci.hts_index]:[stat.tb]]),-1)</f>
        <v>-1</v>
      </c>
      <c r="AH1466">
        <f>IF(data[[#This Row],[type]]="score",RANK(data[[#This Row],[score]],data[score])+COUNTIF($AG$3:AG1466,AG1466)-1,0)</f>
        <v>0</v>
      </c>
    </row>
    <row r="1467" spans="27:34" x14ac:dyDescent="0.25">
      <c r="AA1467" s="1"/>
      <c r="AB1467" s="1"/>
      <c r="AG1467">
        <f>IF(data[[#This Row],[type]]="score",SUMPRODUCT($J$1:$AF$1,data[[#This Row],[ci.hts_index]:[stat.tb]]),-1)</f>
        <v>-1</v>
      </c>
      <c r="AH1467">
        <f>IF(data[[#This Row],[type]]="score",RANK(data[[#This Row],[score]],data[score])+COUNTIF($AG$3:AG1467,AG1467)-1,0)</f>
        <v>0</v>
      </c>
    </row>
    <row r="1468" spans="27:34" x14ac:dyDescent="0.25">
      <c r="AA1468" s="1"/>
      <c r="AB1468" s="1"/>
      <c r="AG1468">
        <f>IF(data[[#This Row],[type]]="score",SUMPRODUCT($J$1:$AF$1,data[[#This Row],[ci.hts_index]:[stat.tb]]),-1)</f>
        <v>-1</v>
      </c>
      <c r="AH1468">
        <f>IF(data[[#This Row],[type]]="score",RANK(data[[#This Row],[score]],data[score])+COUNTIF($AG$3:AG1468,AG1468)-1,0)</f>
        <v>0</v>
      </c>
    </row>
    <row r="1469" spans="27:34" x14ac:dyDescent="0.25">
      <c r="AA1469" s="1"/>
      <c r="AB1469" s="1"/>
      <c r="AG1469">
        <f>IF(data[[#This Row],[type]]="score",SUMPRODUCT($J$1:$AF$1,data[[#This Row],[ci.hts_index]:[stat.tb]]),-1)</f>
        <v>-1</v>
      </c>
      <c r="AH1469">
        <f>IF(data[[#This Row],[type]]="score",RANK(data[[#This Row],[score]],data[score])+COUNTIF($AG$3:AG1469,AG1469)-1,0)</f>
        <v>0</v>
      </c>
    </row>
    <row r="1470" spans="27:34" x14ac:dyDescent="0.25">
      <c r="AA1470" s="1"/>
      <c r="AB1470" s="1"/>
      <c r="AG1470">
        <f>IF(data[[#This Row],[type]]="score",SUMPRODUCT($J$1:$AF$1,data[[#This Row],[ci.hts_index]:[stat.tb]]),-1)</f>
        <v>-1</v>
      </c>
      <c r="AH1470">
        <f>IF(data[[#This Row],[type]]="score",RANK(data[[#This Row],[score]],data[score])+COUNTIF($AG$3:AG1470,AG1470)-1,0)</f>
        <v>0</v>
      </c>
    </row>
    <row r="1471" spans="27:34" x14ac:dyDescent="0.25">
      <c r="AA1471" s="1"/>
      <c r="AB1471" s="1"/>
      <c r="AG1471">
        <f>IF(data[[#This Row],[type]]="score",SUMPRODUCT($J$1:$AF$1,data[[#This Row],[ci.hts_index]:[stat.tb]]),-1)</f>
        <v>-1</v>
      </c>
      <c r="AH1471">
        <f>IF(data[[#This Row],[type]]="score",RANK(data[[#This Row],[score]],data[score])+COUNTIF($AG$3:AG1471,AG1471)-1,0)</f>
        <v>0</v>
      </c>
    </row>
    <row r="1472" spans="27:34" x14ac:dyDescent="0.25">
      <c r="AA1472" s="1"/>
      <c r="AB1472" s="1"/>
      <c r="AG1472">
        <f>IF(data[[#This Row],[type]]="score",SUMPRODUCT($J$1:$AF$1,data[[#This Row],[ci.hts_index]:[stat.tb]]),-1)</f>
        <v>-1</v>
      </c>
      <c r="AH1472">
        <f>IF(data[[#This Row],[type]]="score",RANK(data[[#This Row],[score]],data[score])+COUNTIF($AG$3:AG1472,AG1472)-1,0)</f>
        <v>0</v>
      </c>
    </row>
    <row r="1473" spans="27:34" x14ac:dyDescent="0.25">
      <c r="AA1473" s="1"/>
      <c r="AB1473" s="1"/>
      <c r="AG1473">
        <f>IF(data[[#This Row],[type]]="score",SUMPRODUCT($J$1:$AF$1,data[[#This Row],[ci.hts_index]:[stat.tb]]),-1)</f>
        <v>-1</v>
      </c>
      <c r="AH1473">
        <f>IF(data[[#This Row],[type]]="score",RANK(data[[#This Row],[score]],data[score])+COUNTIF($AG$3:AG1473,AG1473)-1,0)</f>
        <v>0</v>
      </c>
    </row>
    <row r="1474" spans="27:34" x14ac:dyDescent="0.25">
      <c r="AA1474" s="1"/>
      <c r="AB1474" s="1"/>
      <c r="AG1474">
        <f>IF(data[[#This Row],[type]]="score",SUMPRODUCT($J$1:$AF$1,data[[#This Row],[ci.hts_index]:[stat.tb]]),-1)</f>
        <v>-1</v>
      </c>
      <c r="AH1474">
        <f>IF(data[[#This Row],[type]]="score",RANK(data[[#This Row],[score]],data[score])+COUNTIF($AG$3:AG1474,AG1474)-1,0)</f>
        <v>0</v>
      </c>
    </row>
    <row r="1475" spans="27:34" x14ac:dyDescent="0.25">
      <c r="AA1475" s="1"/>
      <c r="AB1475" s="1"/>
      <c r="AG1475">
        <f>IF(data[[#This Row],[type]]="score",SUMPRODUCT($J$1:$AF$1,data[[#This Row],[ci.hts_index]:[stat.tb]]),-1)</f>
        <v>-1</v>
      </c>
      <c r="AH1475">
        <f>IF(data[[#This Row],[type]]="score",RANK(data[[#This Row],[score]],data[score])+COUNTIF($AG$3:AG1475,AG1475)-1,0)</f>
        <v>0</v>
      </c>
    </row>
    <row r="1476" spans="27:34" x14ac:dyDescent="0.25">
      <c r="AA1476" s="1"/>
      <c r="AB1476" s="1"/>
      <c r="AG1476">
        <f>IF(data[[#This Row],[type]]="score",SUMPRODUCT($J$1:$AF$1,data[[#This Row],[ci.hts_index]:[stat.tb]]),-1)</f>
        <v>-1</v>
      </c>
      <c r="AH1476">
        <f>IF(data[[#This Row],[type]]="score",RANK(data[[#This Row],[score]],data[score])+COUNTIF($AG$3:AG1476,AG1476)-1,0)</f>
        <v>0</v>
      </c>
    </row>
    <row r="1477" spans="27:34" x14ac:dyDescent="0.25">
      <c r="AA1477" s="1"/>
      <c r="AB1477" s="1"/>
      <c r="AG1477">
        <f>IF(data[[#This Row],[type]]="score",SUMPRODUCT($J$1:$AF$1,data[[#This Row],[ci.hts_index]:[stat.tb]]),-1)</f>
        <v>-1</v>
      </c>
      <c r="AH1477">
        <f>IF(data[[#This Row],[type]]="score",RANK(data[[#This Row],[score]],data[score])+COUNTIF($AG$3:AG1477,AG1477)-1,0)</f>
        <v>0</v>
      </c>
    </row>
    <row r="1478" spans="27:34" x14ac:dyDescent="0.25">
      <c r="AA1478" s="1"/>
      <c r="AB1478" s="1"/>
      <c r="AG1478">
        <f>IF(data[[#This Row],[type]]="score",SUMPRODUCT($J$1:$AF$1,data[[#This Row],[ci.hts_index]:[stat.tb]]),-1)</f>
        <v>-1</v>
      </c>
      <c r="AH1478">
        <f>IF(data[[#This Row],[type]]="score",RANK(data[[#This Row],[score]],data[score])+COUNTIF($AG$3:AG1478,AG1478)-1,0)</f>
        <v>0</v>
      </c>
    </row>
    <row r="1479" spans="27:34" x14ac:dyDescent="0.25">
      <c r="AA1479" s="1"/>
      <c r="AB1479" s="1"/>
      <c r="AG1479">
        <f>IF(data[[#This Row],[type]]="score",SUMPRODUCT($J$1:$AF$1,data[[#This Row],[ci.hts_index]:[stat.tb]]),-1)</f>
        <v>-1</v>
      </c>
      <c r="AH1479">
        <f>IF(data[[#This Row],[type]]="score",RANK(data[[#This Row],[score]],data[score])+COUNTIF($AG$3:AG1479,AG1479)-1,0)</f>
        <v>0</v>
      </c>
    </row>
    <row r="1480" spans="27:34" x14ac:dyDescent="0.25">
      <c r="AA1480" s="1"/>
      <c r="AB1480" s="1"/>
      <c r="AG1480">
        <f>IF(data[[#This Row],[type]]="score",SUMPRODUCT($J$1:$AF$1,data[[#This Row],[ci.hts_index]:[stat.tb]]),-1)</f>
        <v>-1</v>
      </c>
      <c r="AH1480">
        <f>IF(data[[#This Row],[type]]="score",RANK(data[[#This Row],[score]],data[score])+COUNTIF($AG$3:AG1480,AG1480)-1,0)</f>
        <v>0</v>
      </c>
    </row>
    <row r="1481" spans="27:34" x14ac:dyDescent="0.25">
      <c r="AA1481" s="1"/>
      <c r="AB1481" s="1"/>
      <c r="AG1481">
        <f>IF(data[[#This Row],[type]]="score",SUMPRODUCT($J$1:$AF$1,data[[#This Row],[ci.hts_index]:[stat.tb]]),-1)</f>
        <v>-1</v>
      </c>
      <c r="AH1481">
        <f>IF(data[[#This Row],[type]]="score",RANK(data[[#This Row],[score]],data[score])+COUNTIF($AG$3:AG1481,AG1481)-1,0)</f>
        <v>0</v>
      </c>
    </row>
    <row r="1482" spans="27:34" x14ac:dyDescent="0.25">
      <c r="AA1482" s="1"/>
      <c r="AB1482" s="1"/>
      <c r="AG1482">
        <f>IF(data[[#This Row],[type]]="score",SUMPRODUCT($J$1:$AF$1,data[[#This Row],[ci.hts_index]:[stat.tb]]),-1)</f>
        <v>-1</v>
      </c>
      <c r="AH1482">
        <f>IF(data[[#This Row],[type]]="score",RANK(data[[#This Row],[score]],data[score])+COUNTIF($AG$3:AG1482,AG1482)-1,0)</f>
        <v>0</v>
      </c>
    </row>
    <row r="1483" spans="27:34" x14ac:dyDescent="0.25">
      <c r="AA1483" s="1"/>
      <c r="AB1483" s="1"/>
      <c r="AG1483">
        <f>IF(data[[#This Row],[type]]="score",SUMPRODUCT($J$1:$AF$1,data[[#This Row],[ci.hts_index]:[stat.tb]]),-1)</f>
        <v>-1</v>
      </c>
      <c r="AH1483">
        <f>IF(data[[#This Row],[type]]="score",RANK(data[[#This Row],[score]],data[score])+COUNTIF($AG$3:AG1483,AG1483)-1,0)</f>
        <v>0</v>
      </c>
    </row>
    <row r="1484" spans="27:34" x14ac:dyDescent="0.25">
      <c r="AA1484" s="1"/>
      <c r="AB1484" s="1"/>
      <c r="AG1484">
        <f>IF(data[[#This Row],[type]]="score",SUMPRODUCT($J$1:$AF$1,data[[#This Row],[ci.hts_index]:[stat.tb]]),-1)</f>
        <v>-1</v>
      </c>
      <c r="AH1484">
        <f>IF(data[[#This Row],[type]]="score",RANK(data[[#This Row],[score]],data[score])+COUNTIF($AG$3:AG1484,AG1484)-1,0)</f>
        <v>0</v>
      </c>
    </row>
    <row r="1485" spans="27:34" x14ac:dyDescent="0.25">
      <c r="AA1485" s="1"/>
      <c r="AB1485" s="1"/>
      <c r="AG1485">
        <f>IF(data[[#This Row],[type]]="score",SUMPRODUCT($J$1:$AF$1,data[[#This Row],[ci.hts_index]:[stat.tb]]),-1)</f>
        <v>-1</v>
      </c>
      <c r="AH1485">
        <f>IF(data[[#This Row],[type]]="score",RANK(data[[#This Row],[score]],data[score])+COUNTIF($AG$3:AG1485,AG1485)-1,0)</f>
        <v>0</v>
      </c>
    </row>
    <row r="1486" spans="27:34" x14ac:dyDescent="0.25">
      <c r="AA1486" s="1"/>
      <c r="AB1486" s="1"/>
      <c r="AG1486">
        <f>IF(data[[#This Row],[type]]="score",SUMPRODUCT($J$1:$AF$1,data[[#This Row],[ci.hts_index]:[stat.tb]]),-1)</f>
        <v>-1</v>
      </c>
      <c r="AH1486">
        <f>IF(data[[#This Row],[type]]="score",RANK(data[[#This Row],[score]],data[score])+COUNTIF($AG$3:AG1486,AG1486)-1,0)</f>
        <v>0</v>
      </c>
    </row>
    <row r="1487" spans="27:34" x14ac:dyDescent="0.25">
      <c r="AA1487" s="1"/>
      <c r="AB1487" s="1"/>
      <c r="AG1487">
        <f>IF(data[[#This Row],[type]]="score",SUMPRODUCT($J$1:$AF$1,data[[#This Row],[ci.hts_index]:[stat.tb]]),-1)</f>
        <v>-1</v>
      </c>
      <c r="AH1487">
        <f>IF(data[[#This Row],[type]]="score",RANK(data[[#This Row],[score]],data[score])+COUNTIF($AG$3:AG1487,AG1487)-1,0)</f>
        <v>0</v>
      </c>
    </row>
    <row r="1488" spans="27:34" x14ac:dyDescent="0.25">
      <c r="AA1488" s="1"/>
      <c r="AB1488" s="1"/>
      <c r="AG1488">
        <f>IF(data[[#This Row],[type]]="score",SUMPRODUCT($J$1:$AF$1,data[[#This Row],[ci.hts_index]:[stat.tb]]),-1)</f>
        <v>-1</v>
      </c>
      <c r="AH1488">
        <f>IF(data[[#This Row],[type]]="score",RANK(data[[#This Row],[score]],data[score])+COUNTIF($AG$3:AG1488,AG1488)-1,0)</f>
        <v>0</v>
      </c>
    </row>
    <row r="1489" spans="27:34" x14ac:dyDescent="0.25">
      <c r="AA1489" s="1"/>
      <c r="AB1489" s="1"/>
      <c r="AG1489">
        <f>IF(data[[#This Row],[type]]="score",SUMPRODUCT($J$1:$AF$1,data[[#This Row],[ci.hts_index]:[stat.tb]]),-1)</f>
        <v>-1</v>
      </c>
      <c r="AH1489">
        <f>IF(data[[#This Row],[type]]="score",RANK(data[[#This Row],[score]],data[score])+COUNTIF($AG$3:AG1489,AG1489)-1,0)</f>
        <v>0</v>
      </c>
    </row>
    <row r="1490" spans="27:34" x14ac:dyDescent="0.25">
      <c r="AA1490" s="1"/>
      <c r="AB1490" s="1"/>
      <c r="AG1490">
        <f>IF(data[[#This Row],[type]]="score",SUMPRODUCT($J$1:$AF$1,data[[#This Row],[ci.hts_index]:[stat.tb]]),-1)</f>
        <v>-1</v>
      </c>
      <c r="AH1490">
        <f>IF(data[[#This Row],[type]]="score",RANK(data[[#This Row],[score]],data[score])+COUNTIF($AG$3:AG1490,AG1490)-1,0)</f>
        <v>0</v>
      </c>
    </row>
    <row r="1491" spans="27:34" x14ac:dyDescent="0.25">
      <c r="AA1491" s="1"/>
      <c r="AB1491" s="1"/>
      <c r="AG1491">
        <f>IF(data[[#This Row],[type]]="score",SUMPRODUCT($J$1:$AF$1,data[[#This Row],[ci.hts_index]:[stat.tb]]),-1)</f>
        <v>-1</v>
      </c>
      <c r="AH1491">
        <f>IF(data[[#This Row],[type]]="score",RANK(data[[#This Row],[score]],data[score])+COUNTIF($AG$3:AG1491,AG1491)-1,0)</f>
        <v>0</v>
      </c>
    </row>
    <row r="1492" spans="27:34" x14ac:dyDescent="0.25">
      <c r="AA1492" s="1"/>
      <c r="AB1492" s="1"/>
      <c r="AG1492">
        <f>IF(data[[#This Row],[type]]="score",SUMPRODUCT($J$1:$AF$1,data[[#This Row],[ci.hts_index]:[stat.tb]]),-1)</f>
        <v>-1</v>
      </c>
      <c r="AH1492">
        <f>IF(data[[#This Row],[type]]="score",RANK(data[[#This Row],[score]],data[score])+COUNTIF($AG$3:AG1492,AG1492)-1,0)</f>
        <v>0</v>
      </c>
    </row>
    <row r="1493" spans="27:34" x14ac:dyDescent="0.25">
      <c r="AA1493" s="1"/>
      <c r="AB1493" s="1"/>
      <c r="AG1493">
        <f>IF(data[[#This Row],[type]]="score",SUMPRODUCT($J$1:$AF$1,data[[#This Row],[ci.hts_index]:[stat.tb]]),-1)</f>
        <v>-1</v>
      </c>
      <c r="AH1493">
        <f>IF(data[[#This Row],[type]]="score",RANK(data[[#This Row],[score]],data[score])+COUNTIF($AG$3:AG1493,AG1493)-1,0)</f>
        <v>0</v>
      </c>
    </row>
    <row r="1494" spans="27:34" x14ac:dyDescent="0.25">
      <c r="AA1494" s="1"/>
      <c r="AB1494" s="1"/>
      <c r="AG1494">
        <f>IF(data[[#This Row],[type]]="score",SUMPRODUCT($J$1:$AF$1,data[[#This Row],[ci.hts_index]:[stat.tb]]),-1)</f>
        <v>-1</v>
      </c>
      <c r="AH1494">
        <f>IF(data[[#This Row],[type]]="score",RANK(data[[#This Row],[score]],data[score])+COUNTIF($AG$3:AG1494,AG1494)-1,0)</f>
        <v>0</v>
      </c>
    </row>
    <row r="1495" spans="27:34" x14ac:dyDescent="0.25">
      <c r="AA1495" s="1"/>
      <c r="AB1495" s="1"/>
      <c r="AG1495">
        <f>IF(data[[#This Row],[type]]="score",SUMPRODUCT($J$1:$AF$1,data[[#This Row],[ci.hts_index]:[stat.tb]]),-1)</f>
        <v>-1</v>
      </c>
      <c r="AH1495">
        <f>IF(data[[#This Row],[type]]="score",RANK(data[[#This Row],[score]],data[score])+COUNTIF($AG$3:AG1495,AG1495)-1,0)</f>
        <v>0</v>
      </c>
    </row>
    <row r="1496" spans="27:34" x14ac:dyDescent="0.25">
      <c r="AA1496" s="1"/>
      <c r="AB1496" s="1"/>
      <c r="AG1496">
        <f>IF(data[[#This Row],[type]]="score",SUMPRODUCT($J$1:$AF$1,data[[#This Row],[ci.hts_index]:[stat.tb]]),-1)</f>
        <v>-1</v>
      </c>
      <c r="AH1496">
        <f>IF(data[[#This Row],[type]]="score",RANK(data[[#This Row],[score]],data[score])+COUNTIF($AG$3:AG1496,AG1496)-1,0)</f>
        <v>0</v>
      </c>
    </row>
    <row r="1497" spans="27:34" x14ac:dyDescent="0.25">
      <c r="AA1497" s="1"/>
      <c r="AB1497" s="1"/>
      <c r="AG1497">
        <f>IF(data[[#This Row],[type]]="score",SUMPRODUCT($J$1:$AF$1,data[[#This Row],[ci.hts_index]:[stat.tb]]),-1)</f>
        <v>-1</v>
      </c>
      <c r="AH1497">
        <f>IF(data[[#This Row],[type]]="score",RANK(data[[#This Row],[score]],data[score])+COUNTIF($AG$3:AG1497,AG1497)-1,0)</f>
        <v>0</v>
      </c>
    </row>
    <row r="1498" spans="27:34" x14ac:dyDescent="0.25">
      <c r="AA1498" s="1"/>
      <c r="AB1498" s="1"/>
      <c r="AG1498">
        <f>IF(data[[#This Row],[type]]="score",SUMPRODUCT($J$1:$AF$1,data[[#This Row],[ci.hts_index]:[stat.tb]]),-1)</f>
        <v>-1</v>
      </c>
      <c r="AH1498">
        <f>IF(data[[#This Row],[type]]="score",RANK(data[[#This Row],[score]],data[score])+COUNTIF($AG$3:AG1498,AG1498)-1,0)</f>
        <v>0</v>
      </c>
    </row>
    <row r="1499" spans="27:34" x14ac:dyDescent="0.25">
      <c r="AA1499" s="1"/>
      <c r="AB1499" s="1"/>
      <c r="AG1499">
        <f>IF(data[[#This Row],[type]]="score",SUMPRODUCT($J$1:$AF$1,data[[#This Row],[ci.hts_index]:[stat.tb]]),-1)</f>
        <v>-1</v>
      </c>
      <c r="AH1499">
        <f>IF(data[[#This Row],[type]]="score",RANK(data[[#This Row],[score]],data[score])+COUNTIF($AG$3:AG1499,AG1499)-1,0)</f>
        <v>0</v>
      </c>
    </row>
    <row r="1500" spans="27:34" x14ac:dyDescent="0.25">
      <c r="AA1500" s="1"/>
      <c r="AB1500" s="1"/>
      <c r="AG1500">
        <f>IF(data[[#This Row],[type]]="score",SUMPRODUCT($J$1:$AF$1,data[[#This Row],[ci.hts_index]:[stat.tb]]),-1)</f>
        <v>-1</v>
      </c>
      <c r="AH1500">
        <f>IF(data[[#This Row],[type]]="score",RANK(data[[#This Row],[score]],data[score])+COUNTIF($AG$3:AG1500,AG1500)-1,0)</f>
        <v>0</v>
      </c>
    </row>
    <row r="1501" spans="27:34" x14ac:dyDescent="0.25">
      <c r="AA1501" s="1"/>
      <c r="AB1501" s="1"/>
      <c r="AG1501">
        <f>IF(data[[#This Row],[type]]="score",SUMPRODUCT($J$1:$AF$1,data[[#This Row],[ci.hts_index]:[stat.tb]]),-1)</f>
        <v>-1</v>
      </c>
      <c r="AH1501">
        <f>IF(data[[#This Row],[type]]="score",RANK(data[[#This Row],[score]],data[score])+COUNTIF($AG$3:AG1501,AG1501)-1,0)</f>
        <v>0</v>
      </c>
    </row>
    <row r="1502" spans="27:34" x14ac:dyDescent="0.25">
      <c r="AA1502" s="1"/>
      <c r="AB1502" s="1"/>
      <c r="AG1502">
        <f>IF(data[[#This Row],[type]]="score",SUMPRODUCT($J$1:$AF$1,data[[#This Row],[ci.hts_index]:[stat.tb]]),-1)</f>
        <v>-1</v>
      </c>
      <c r="AH1502">
        <f>IF(data[[#This Row],[type]]="score",RANK(data[[#This Row],[score]],data[score])+COUNTIF($AG$3:AG1502,AG1502)-1,0)</f>
        <v>0</v>
      </c>
    </row>
    <row r="1503" spans="27:34" x14ac:dyDescent="0.25">
      <c r="AA1503" s="1"/>
      <c r="AB1503" s="1"/>
      <c r="AG1503">
        <f>IF(data[[#This Row],[type]]="score",SUMPRODUCT($J$1:$AF$1,data[[#This Row],[ci.hts_index]:[stat.tb]]),-1)</f>
        <v>-1</v>
      </c>
      <c r="AH1503">
        <f>IF(data[[#This Row],[type]]="score",RANK(data[[#This Row],[score]],data[score])+COUNTIF($AG$3:AG1503,AG1503)-1,0)</f>
        <v>0</v>
      </c>
    </row>
    <row r="1504" spans="27:34" x14ac:dyDescent="0.25">
      <c r="AA1504" s="1"/>
      <c r="AB1504" s="1"/>
      <c r="AG1504">
        <f>IF(data[[#This Row],[type]]="score",SUMPRODUCT($J$1:$AF$1,data[[#This Row],[ci.hts_index]:[stat.tb]]),-1)</f>
        <v>-1</v>
      </c>
      <c r="AH1504">
        <f>IF(data[[#This Row],[type]]="score",RANK(data[[#This Row],[score]],data[score])+COUNTIF($AG$3:AG1504,AG1504)-1,0)</f>
        <v>0</v>
      </c>
    </row>
    <row r="1505" spans="27:34" x14ac:dyDescent="0.25">
      <c r="AA1505" s="1"/>
      <c r="AB1505" s="1"/>
      <c r="AG1505">
        <f>IF(data[[#This Row],[type]]="score",SUMPRODUCT($J$1:$AF$1,data[[#This Row],[ci.hts_index]:[stat.tb]]),-1)</f>
        <v>-1</v>
      </c>
      <c r="AH1505">
        <f>IF(data[[#This Row],[type]]="score",RANK(data[[#This Row],[score]],data[score])+COUNTIF($AG$3:AG1505,AG1505)-1,0)</f>
        <v>0</v>
      </c>
    </row>
    <row r="1506" spans="27:34" x14ac:dyDescent="0.25">
      <c r="AA1506" s="1"/>
      <c r="AB1506" s="1"/>
      <c r="AG1506">
        <f>IF(data[[#This Row],[type]]="score",SUMPRODUCT($J$1:$AF$1,data[[#This Row],[ci.hts_index]:[stat.tb]]),-1)</f>
        <v>-1</v>
      </c>
      <c r="AH1506">
        <f>IF(data[[#This Row],[type]]="score",RANK(data[[#This Row],[score]],data[score])+COUNTIF($AG$3:AG1506,AG1506)-1,0)</f>
        <v>0</v>
      </c>
    </row>
    <row r="1507" spans="27:34" x14ac:dyDescent="0.25">
      <c r="AA1507" s="1"/>
      <c r="AB1507" s="1"/>
      <c r="AG1507">
        <f>IF(data[[#This Row],[type]]="score",SUMPRODUCT($J$1:$AF$1,data[[#This Row],[ci.hts_index]:[stat.tb]]),-1)</f>
        <v>-1</v>
      </c>
      <c r="AH1507">
        <f>IF(data[[#This Row],[type]]="score",RANK(data[[#This Row],[score]],data[score])+COUNTIF($AG$3:AG1507,AG1507)-1,0)</f>
        <v>0</v>
      </c>
    </row>
    <row r="1508" spans="27:34" x14ac:dyDescent="0.25">
      <c r="AA1508" s="1"/>
      <c r="AB1508" s="1"/>
      <c r="AG1508">
        <f>IF(data[[#This Row],[type]]="score",SUMPRODUCT($J$1:$AF$1,data[[#This Row],[ci.hts_index]:[stat.tb]]),-1)</f>
        <v>-1</v>
      </c>
      <c r="AH1508">
        <f>IF(data[[#This Row],[type]]="score",RANK(data[[#This Row],[score]],data[score])+COUNTIF($AG$3:AG1508,AG1508)-1,0)</f>
        <v>0</v>
      </c>
    </row>
    <row r="1509" spans="27:34" x14ac:dyDescent="0.25">
      <c r="AA1509" s="1"/>
      <c r="AB1509" s="1"/>
      <c r="AG1509">
        <f>IF(data[[#This Row],[type]]="score",SUMPRODUCT($J$1:$AF$1,data[[#This Row],[ci.hts_index]:[stat.tb]]),-1)</f>
        <v>-1</v>
      </c>
      <c r="AH1509">
        <f>IF(data[[#This Row],[type]]="score",RANK(data[[#This Row],[score]],data[score])+COUNTIF($AG$3:AG1509,AG1509)-1,0)</f>
        <v>0</v>
      </c>
    </row>
    <row r="1510" spans="27:34" x14ac:dyDescent="0.25">
      <c r="AA1510" s="1"/>
      <c r="AB1510" s="1"/>
      <c r="AG1510">
        <f>IF(data[[#This Row],[type]]="score",SUMPRODUCT($J$1:$AF$1,data[[#This Row],[ci.hts_index]:[stat.tb]]),-1)</f>
        <v>-1</v>
      </c>
      <c r="AH1510">
        <f>IF(data[[#This Row],[type]]="score",RANK(data[[#This Row],[score]],data[score])+COUNTIF($AG$3:AG1510,AG1510)-1,0)</f>
        <v>0</v>
      </c>
    </row>
    <row r="1511" spans="27:34" x14ac:dyDescent="0.25">
      <c r="AA1511" s="1"/>
      <c r="AB1511" s="1"/>
      <c r="AG1511">
        <f>IF(data[[#This Row],[type]]="score",SUMPRODUCT($J$1:$AF$1,data[[#This Row],[ci.hts_index]:[stat.tb]]),-1)</f>
        <v>-1</v>
      </c>
      <c r="AH1511">
        <f>IF(data[[#This Row],[type]]="score",RANK(data[[#This Row],[score]],data[score])+COUNTIF($AG$3:AG1511,AG1511)-1,0)</f>
        <v>0</v>
      </c>
    </row>
    <row r="1512" spans="27:34" x14ac:dyDescent="0.25">
      <c r="AA1512" s="1"/>
      <c r="AB1512" s="1"/>
      <c r="AG1512">
        <f>IF(data[[#This Row],[type]]="score",SUMPRODUCT($J$1:$AF$1,data[[#This Row],[ci.hts_index]:[stat.tb]]),-1)</f>
        <v>-1</v>
      </c>
      <c r="AH1512">
        <f>IF(data[[#This Row],[type]]="score",RANK(data[[#This Row],[score]],data[score])+COUNTIF($AG$3:AG1512,AG1512)-1,0)</f>
        <v>0</v>
      </c>
    </row>
    <row r="1513" spans="27:34" x14ac:dyDescent="0.25">
      <c r="AA1513" s="1"/>
      <c r="AB1513" s="1"/>
      <c r="AG1513">
        <f>IF(data[[#This Row],[type]]="score",SUMPRODUCT($J$1:$AF$1,data[[#This Row],[ci.hts_index]:[stat.tb]]),-1)</f>
        <v>-1</v>
      </c>
      <c r="AH1513">
        <f>IF(data[[#This Row],[type]]="score",RANK(data[[#This Row],[score]],data[score])+COUNTIF($AG$3:AG1513,AG1513)-1,0)</f>
        <v>0</v>
      </c>
    </row>
    <row r="1514" spans="27:34" x14ac:dyDescent="0.25">
      <c r="AA1514" s="1"/>
      <c r="AB1514" s="1"/>
      <c r="AG1514">
        <f>IF(data[[#This Row],[type]]="score",SUMPRODUCT($J$1:$AF$1,data[[#This Row],[ci.hts_index]:[stat.tb]]),-1)</f>
        <v>-1</v>
      </c>
      <c r="AH1514">
        <f>IF(data[[#This Row],[type]]="score",RANK(data[[#This Row],[score]],data[score])+COUNTIF($AG$3:AG1514,AG1514)-1,0)</f>
        <v>0</v>
      </c>
    </row>
    <row r="1515" spans="27:34" x14ac:dyDescent="0.25">
      <c r="AA1515" s="1"/>
      <c r="AB1515" s="1"/>
      <c r="AG1515">
        <f>IF(data[[#This Row],[type]]="score",SUMPRODUCT($J$1:$AF$1,data[[#This Row],[ci.hts_index]:[stat.tb]]),-1)</f>
        <v>-1</v>
      </c>
      <c r="AH1515">
        <f>IF(data[[#This Row],[type]]="score",RANK(data[[#This Row],[score]],data[score])+COUNTIF($AG$3:AG1515,AG1515)-1,0)</f>
        <v>0</v>
      </c>
    </row>
    <row r="1516" spans="27:34" x14ac:dyDescent="0.25">
      <c r="AA1516" s="1"/>
      <c r="AB1516" s="1"/>
      <c r="AG1516">
        <f>IF(data[[#This Row],[type]]="score",SUMPRODUCT($J$1:$AF$1,data[[#This Row],[ci.hts_index]:[stat.tb]]),-1)</f>
        <v>-1</v>
      </c>
      <c r="AH1516">
        <f>IF(data[[#This Row],[type]]="score",RANK(data[[#This Row],[score]],data[score])+COUNTIF($AG$3:AG1516,AG1516)-1,0)</f>
        <v>0</v>
      </c>
    </row>
    <row r="1517" spans="27:34" x14ac:dyDescent="0.25">
      <c r="AA1517" s="1"/>
      <c r="AB1517" s="1"/>
      <c r="AG1517">
        <f>IF(data[[#This Row],[type]]="score",SUMPRODUCT($J$1:$AF$1,data[[#This Row],[ci.hts_index]:[stat.tb]]),-1)</f>
        <v>-1</v>
      </c>
      <c r="AH1517">
        <f>IF(data[[#This Row],[type]]="score",RANK(data[[#This Row],[score]],data[score])+COUNTIF($AG$3:AG1517,AG1517)-1,0)</f>
        <v>0</v>
      </c>
    </row>
    <row r="1518" spans="27:34" x14ac:dyDescent="0.25">
      <c r="AA1518" s="1"/>
      <c r="AB1518" s="1"/>
      <c r="AG1518">
        <f>IF(data[[#This Row],[type]]="score",SUMPRODUCT($J$1:$AF$1,data[[#This Row],[ci.hts_index]:[stat.tb]]),-1)</f>
        <v>-1</v>
      </c>
      <c r="AH1518">
        <f>IF(data[[#This Row],[type]]="score",RANK(data[[#This Row],[score]],data[score])+COUNTIF($AG$3:AG1518,AG1518)-1,0)</f>
        <v>0</v>
      </c>
    </row>
    <row r="1519" spans="27:34" x14ac:dyDescent="0.25">
      <c r="AA1519" s="1"/>
      <c r="AB1519" s="1"/>
      <c r="AG1519">
        <f>IF(data[[#This Row],[type]]="score",SUMPRODUCT($J$1:$AF$1,data[[#This Row],[ci.hts_index]:[stat.tb]]),-1)</f>
        <v>-1</v>
      </c>
      <c r="AH1519">
        <f>IF(data[[#This Row],[type]]="score",RANK(data[[#This Row],[score]],data[score])+COUNTIF($AG$3:AG1519,AG1519)-1,0)</f>
        <v>0</v>
      </c>
    </row>
    <row r="1520" spans="27:34" x14ac:dyDescent="0.25">
      <c r="AA1520" s="1"/>
      <c r="AB1520" s="1"/>
      <c r="AG1520">
        <f>IF(data[[#This Row],[type]]="score",SUMPRODUCT($J$1:$AF$1,data[[#This Row],[ci.hts_index]:[stat.tb]]),-1)</f>
        <v>-1</v>
      </c>
      <c r="AH1520">
        <f>IF(data[[#This Row],[type]]="score",RANK(data[[#This Row],[score]],data[score])+COUNTIF($AG$3:AG1520,AG1520)-1,0)</f>
        <v>0</v>
      </c>
    </row>
    <row r="1521" spans="27:34" x14ac:dyDescent="0.25">
      <c r="AA1521" s="1"/>
      <c r="AB1521" s="1"/>
      <c r="AG1521">
        <f>IF(data[[#This Row],[type]]="score",SUMPRODUCT($J$1:$AF$1,data[[#This Row],[ci.hts_index]:[stat.tb]]),-1)</f>
        <v>-1</v>
      </c>
      <c r="AH1521">
        <f>IF(data[[#This Row],[type]]="score",RANK(data[[#This Row],[score]],data[score])+COUNTIF($AG$3:AG1521,AG1521)-1,0)</f>
        <v>0</v>
      </c>
    </row>
    <row r="1522" spans="27:34" x14ac:dyDescent="0.25">
      <c r="AA1522" s="1"/>
      <c r="AB1522" s="1"/>
      <c r="AG1522">
        <f>IF(data[[#This Row],[type]]="score",SUMPRODUCT($J$1:$AF$1,data[[#This Row],[ci.hts_index]:[stat.tb]]),-1)</f>
        <v>-1</v>
      </c>
      <c r="AH1522">
        <f>IF(data[[#This Row],[type]]="score",RANK(data[[#This Row],[score]],data[score])+COUNTIF($AG$3:AG1522,AG1522)-1,0)</f>
        <v>0</v>
      </c>
    </row>
    <row r="1523" spans="27:34" x14ac:dyDescent="0.25">
      <c r="AA1523" s="1"/>
      <c r="AB1523" s="1"/>
      <c r="AG1523">
        <f>IF(data[[#This Row],[type]]="score",SUMPRODUCT($J$1:$AF$1,data[[#This Row],[ci.hts_index]:[stat.tb]]),-1)</f>
        <v>-1</v>
      </c>
      <c r="AH1523">
        <f>IF(data[[#This Row],[type]]="score",RANK(data[[#This Row],[score]],data[score])+COUNTIF($AG$3:AG1523,AG1523)-1,0)</f>
        <v>0</v>
      </c>
    </row>
    <row r="1524" spans="27:34" x14ac:dyDescent="0.25">
      <c r="AA1524" s="1"/>
      <c r="AB1524" s="1"/>
      <c r="AG1524">
        <f>IF(data[[#This Row],[type]]="score",SUMPRODUCT($J$1:$AF$1,data[[#This Row],[ci.hts_index]:[stat.tb]]),-1)</f>
        <v>-1</v>
      </c>
      <c r="AH1524">
        <f>IF(data[[#This Row],[type]]="score",RANK(data[[#This Row],[score]],data[score])+COUNTIF($AG$3:AG1524,AG1524)-1,0)</f>
        <v>0</v>
      </c>
    </row>
    <row r="1525" spans="27:34" x14ac:dyDescent="0.25">
      <c r="AA1525" s="1"/>
      <c r="AB1525" s="1"/>
      <c r="AG1525">
        <f>IF(data[[#This Row],[type]]="score",SUMPRODUCT($J$1:$AF$1,data[[#This Row],[ci.hts_index]:[stat.tb]]),-1)</f>
        <v>-1</v>
      </c>
      <c r="AH1525">
        <f>IF(data[[#This Row],[type]]="score",RANK(data[[#This Row],[score]],data[score])+COUNTIF($AG$3:AG1525,AG1525)-1,0)</f>
        <v>0</v>
      </c>
    </row>
    <row r="1526" spans="27:34" x14ac:dyDescent="0.25">
      <c r="AA1526" s="1"/>
      <c r="AB1526" s="1"/>
      <c r="AG1526">
        <f>IF(data[[#This Row],[type]]="score",SUMPRODUCT($J$1:$AF$1,data[[#This Row],[ci.hts_index]:[stat.tb]]),-1)</f>
        <v>-1</v>
      </c>
      <c r="AH1526">
        <f>IF(data[[#This Row],[type]]="score",RANK(data[[#This Row],[score]],data[score])+COUNTIF($AG$3:AG1526,AG1526)-1,0)</f>
        <v>0</v>
      </c>
    </row>
    <row r="1527" spans="27:34" x14ac:dyDescent="0.25">
      <c r="AA1527" s="1"/>
      <c r="AB1527" s="1"/>
      <c r="AG1527">
        <f>IF(data[[#This Row],[type]]="score",SUMPRODUCT($J$1:$AF$1,data[[#This Row],[ci.hts_index]:[stat.tb]]),-1)</f>
        <v>-1</v>
      </c>
      <c r="AH1527">
        <f>IF(data[[#This Row],[type]]="score",RANK(data[[#This Row],[score]],data[score])+COUNTIF($AG$3:AG1527,AG1527)-1,0)</f>
        <v>0</v>
      </c>
    </row>
    <row r="1528" spans="27:34" x14ac:dyDescent="0.25">
      <c r="AA1528" s="1"/>
      <c r="AB1528" s="1"/>
      <c r="AG1528">
        <f>IF(data[[#This Row],[type]]="score",SUMPRODUCT($J$1:$AF$1,data[[#This Row],[ci.hts_index]:[stat.tb]]),-1)</f>
        <v>-1</v>
      </c>
      <c r="AH1528">
        <f>IF(data[[#This Row],[type]]="score",RANK(data[[#This Row],[score]],data[score])+COUNTIF($AG$3:AG1528,AG1528)-1,0)</f>
        <v>0</v>
      </c>
    </row>
    <row r="1529" spans="27:34" x14ac:dyDescent="0.25">
      <c r="AA1529" s="1"/>
      <c r="AB1529" s="1"/>
      <c r="AG1529">
        <f>IF(data[[#This Row],[type]]="score",SUMPRODUCT($J$1:$AF$1,data[[#This Row],[ci.hts_index]:[stat.tb]]),-1)</f>
        <v>-1</v>
      </c>
      <c r="AH1529">
        <f>IF(data[[#This Row],[type]]="score",RANK(data[[#This Row],[score]],data[score])+COUNTIF($AG$3:AG1529,AG1529)-1,0)</f>
        <v>0</v>
      </c>
    </row>
    <row r="1530" spans="27:34" x14ac:dyDescent="0.25">
      <c r="AA1530" s="1"/>
      <c r="AB1530" s="1"/>
      <c r="AG1530">
        <f>IF(data[[#This Row],[type]]="score",SUMPRODUCT($J$1:$AF$1,data[[#This Row],[ci.hts_index]:[stat.tb]]),-1)</f>
        <v>-1</v>
      </c>
      <c r="AH1530">
        <f>IF(data[[#This Row],[type]]="score",RANK(data[[#This Row],[score]],data[score])+COUNTIF($AG$3:AG1530,AG1530)-1,0)</f>
        <v>0</v>
      </c>
    </row>
    <row r="1531" spans="27:34" x14ac:dyDescent="0.25">
      <c r="AA1531" s="1"/>
      <c r="AB1531" s="1"/>
      <c r="AG1531">
        <f>IF(data[[#This Row],[type]]="score",SUMPRODUCT($J$1:$AF$1,data[[#This Row],[ci.hts_index]:[stat.tb]]),-1)</f>
        <v>-1</v>
      </c>
      <c r="AH1531">
        <f>IF(data[[#This Row],[type]]="score",RANK(data[[#This Row],[score]],data[score])+COUNTIF($AG$3:AG1531,AG1531)-1,0)</f>
        <v>0</v>
      </c>
    </row>
    <row r="1532" spans="27:34" x14ac:dyDescent="0.25">
      <c r="AA1532" s="1"/>
      <c r="AB1532" s="1"/>
      <c r="AG1532">
        <f>IF(data[[#This Row],[type]]="score",SUMPRODUCT($J$1:$AF$1,data[[#This Row],[ci.hts_index]:[stat.tb]]),-1)</f>
        <v>-1</v>
      </c>
      <c r="AH1532">
        <f>IF(data[[#This Row],[type]]="score",RANK(data[[#This Row],[score]],data[score])+COUNTIF($AG$3:AG1532,AG1532)-1,0)</f>
        <v>0</v>
      </c>
    </row>
    <row r="1533" spans="27:34" x14ac:dyDescent="0.25">
      <c r="AA1533" s="1"/>
      <c r="AB1533" s="1"/>
      <c r="AG1533">
        <f>IF(data[[#This Row],[type]]="score",SUMPRODUCT($J$1:$AF$1,data[[#This Row],[ci.hts_index]:[stat.tb]]),-1)</f>
        <v>-1</v>
      </c>
      <c r="AH1533">
        <f>IF(data[[#This Row],[type]]="score",RANK(data[[#This Row],[score]],data[score])+COUNTIF($AG$3:AG1533,AG1533)-1,0)</f>
        <v>0</v>
      </c>
    </row>
    <row r="1534" spans="27:34" x14ac:dyDescent="0.25">
      <c r="AA1534" s="1"/>
      <c r="AB1534" s="1"/>
      <c r="AG1534">
        <f>IF(data[[#This Row],[type]]="score",SUMPRODUCT($J$1:$AF$1,data[[#This Row],[ci.hts_index]:[stat.tb]]),-1)</f>
        <v>-1</v>
      </c>
      <c r="AH1534">
        <f>IF(data[[#This Row],[type]]="score",RANK(data[[#This Row],[score]],data[score])+COUNTIF($AG$3:AG1534,AG1534)-1,0)</f>
        <v>0</v>
      </c>
    </row>
    <row r="1535" spans="27:34" x14ac:dyDescent="0.25">
      <c r="AA1535" s="1"/>
      <c r="AB1535" s="1"/>
      <c r="AG1535">
        <f>IF(data[[#This Row],[type]]="score",SUMPRODUCT($J$1:$AF$1,data[[#This Row],[ci.hts_index]:[stat.tb]]),-1)</f>
        <v>-1</v>
      </c>
      <c r="AH1535">
        <f>IF(data[[#This Row],[type]]="score",RANK(data[[#This Row],[score]],data[score])+COUNTIF($AG$3:AG1535,AG1535)-1,0)</f>
        <v>0</v>
      </c>
    </row>
    <row r="1536" spans="27:34" x14ac:dyDescent="0.25">
      <c r="AA1536" s="1"/>
      <c r="AB1536" s="1"/>
      <c r="AG1536">
        <f>IF(data[[#This Row],[type]]="score",SUMPRODUCT($J$1:$AF$1,data[[#This Row],[ci.hts_index]:[stat.tb]]),-1)</f>
        <v>-1</v>
      </c>
      <c r="AH1536">
        <f>IF(data[[#This Row],[type]]="score",RANK(data[[#This Row],[score]],data[score])+COUNTIF($AG$3:AG1536,AG1536)-1,0)</f>
        <v>0</v>
      </c>
    </row>
    <row r="1537" spans="27:34" x14ac:dyDescent="0.25">
      <c r="AA1537" s="1"/>
      <c r="AB1537" s="1"/>
      <c r="AG1537">
        <f>IF(data[[#This Row],[type]]="score",SUMPRODUCT($J$1:$AF$1,data[[#This Row],[ci.hts_index]:[stat.tb]]),-1)</f>
        <v>-1</v>
      </c>
      <c r="AH1537">
        <f>IF(data[[#This Row],[type]]="score",RANK(data[[#This Row],[score]],data[score])+COUNTIF($AG$3:AG1537,AG1537)-1,0)</f>
        <v>0</v>
      </c>
    </row>
    <row r="1538" spans="27:34" x14ac:dyDescent="0.25">
      <c r="AA1538" s="1"/>
      <c r="AB1538" s="1"/>
      <c r="AG1538">
        <f>IF(data[[#This Row],[type]]="score",SUMPRODUCT($J$1:$AF$1,data[[#This Row],[ci.hts_index]:[stat.tb]]),-1)</f>
        <v>-1</v>
      </c>
      <c r="AH1538">
        <f>IF(data[[#This Row],[type]]="score",RANK(data[[#This Row],[score]],data[score])+COUNTIF($AG$3:AG1538,AG1538)-1,0)</f>
        <v>0</v>
      </c>
    </row>
    <row r="1539" spans="27:34" x14ac:dyDescent="0.25">
      <c r="AA1539" s="1"/>
      <c r="AB1539" s="1"/>
      <c r="AG1539">
        <f>IF(data[[#This Row],[type]]="score",SUMPRODUCT($J$1:$AF$1,data[[#This Row],[ci.hts_index]:[stat.tb]]),-1)</f>
        <v>-1</v>
      </c>
      <c r="AH1539">
        <f>IF(data[[#This Row],[type]]="score",RANK(data[[#This Row],[score]],data[score])+COUNTIF($AG$3:AG1539,AG1539)-1,0)</f>
        <v>0</v>
      </c>
    </row>
    <row r="1540" spans="27:34" x14ac:dyDescent="0.25">
      <c r="AA1540" s="1"/>
      <c r="AB1540" s="1"/>
      <c r="AG1540">
        <f>IF(data[[#This Row],[type]]="score",SUMPRODUCT($J$1:$AF$1,data[[#This Row],[ci.hts_index]:[stat.tb]]),-1)</f>
        <v>-1</v>
      </c>
      <c r="AH1540">
        <f>IF(data[[#This Row],[type]]="score",RANK(data[[#This Row],[score]],data[score])+COUNTIF($AG$3:AG1540,AG1540)-1,0)</f>
        <v>0</v>
      </c>
    </row>
    <row r="1541" spans="27:34" x14ac:dyDescent="0.25">
      <c r="AA1541" s="1"/>
      <c r="AB1541" s="1"/>
      <c r="AG1541">
        <f>IF(data[[#This Row],[type]]="score",SUMPRODUCT($J$1:$AF$1,data[[#This Row],[ci.hts_index]:[stat.tb]]),-1)</f>
        <v>-1</v>
      </c>
      <c r="AH1541">
        <f>IF(data[[#This Row],[type]]="score",RANK(data[[#This Row],[score]],data[score])+COUNTIF($AG$3:AG1541,AG1541)-1,0)</f>
        <v>0</v>
      </c>
    </row>
    <row r="1542" spans="27:34" x14ac:dyDescent="0.25">
      <c r="AA1542" s="1"/>
      <c r="AB1542" s="1"/>
      <c r="AG1542">
        <f>IF(data[[#This Row],[type]]="score",SUMPRODUCT($J$1:$AF$1,data[[#This Row],[ci.hts_index]:[stat.tb]]),-1)</f>
        <v>-1</v>
      </c>
      <c r="AH1542">
        <f>IF(data[[#This Row],[type]]="score",RANK(data[[#This Row],[score]],data[score])+COUNTIF($AG$3:AG1542,AG1542)-1,0)</f>
        <v>0</v>
      </c>
    </row>
    <row r="1543" spans="27:34" x14ac:dyDescent="0.25">
      <c r="AA1543" s="1"/>
      <c r="AB1543" s="1"/>
      <c r="AG1543">
        <f>IF(data[[#This Row],[type]]="score",SUMPRODUCT($J$1:$AF$1,data[[#This Row],[ci.hts_index]:[stat.tb]]),-1)</f>
        <v>-1</v>
      </c>
      <c r="AH1543">
        <f>IF(data[[#This Row],[type]]="score",RANK(data[[#This Row],[score]],data[score])+COUNTIF($AG$3:AG1543,AG1543)-1,0)</f>
        <v>0</v>
      </c>
    </row>
    <row r="1544" spans="27:34" x14ac:dyDescent="0.25">
      <c r="AA1544" s="1"/>
      <c r="AB1544" s="1"/>
      <c r="AG1544">
        <f>IF(data[[#This Row],[type]]="score",SUMPRODUCT($J$1:$AF$1,data[[#This Row],[ci.hts_index]:[stat.tb]]),-1)</f>
        <v>-1</v>
      </c>
      <c r="AH1544">
        <f>IF(data[[#This Row],[type]]="score",RANK(data[[#This Row],[score]],data[score])+COUNTIF($AG$3:AG1544,AG1544)-1,0)</f>
        <v>0</v>
      </c>
    </row>
    <row r="1545" spans="27:34" x14ac:dyDescent="0.25">
      <c r="AA1545" s="1"/>
      <c r="AB1545" s="1"/>
      <c r="AG1545">
        <f>IF(data[[#This Row],[type]]="score",SUMPRODUCT($J$1:$AF$1,data[[#This Row],[ci.hts_index]:[stat.tb]]),-1)</f>
        <v>-1</v>
      </c>
      <c r="AH1545">
        <f>IF(data[[#This Row],[type]]="score",RANK(data[[#This Row],[score]],data[score])+COUNTIF($AG$3:AG1545,AG1545)-1,0)</f>
        <v>0</v>
      </c>
    </row>
    <row r="1546" spans="27:34" x14ac:dyDescent="0.25">
      <c r="AA1546" s="1"/>
      <c r="AB1546" s="1"/>
      <c r="AG1546">
        <f>IF(data[[#This Row],[type]]="score",SUMPRODUCT($J$1:$AF$1,data[[#This Row],[ci.hts_index]:[stat.tb]]),-1)</f>
        <v>-1</v>
      </c>
      <c r="AH1546">
        <f>IF(data[[#This Row],[type]]="score",RANK(data[[#This Row],[score]],data[score])+COUNTIF($AG$3:AG1546,AG1546)-1,0)</f>
        <v>0</v>
      </c>
    </row>
    <row r="1547" spans="27:34" x14ac:dyDescent="0.25">
      <c r="AA1547" s="1"/>
      <c r="AB1547" s="1"/>
      <c r="AG1547">
        <f>IF(data[[#This Row],[type]]="score",SUMPRODUCT($J$1:$AF$1,data[[#This Row],[ci.hts_index]:[stat.tb]]),-1)</f>
        <v>-1</v>
      </c>
      <c r="AH1547">
        <f>IF(data[[#This Row],[type]]="score",RANK(data[[#This Row],[score]],data[score])+COUNTIF($AG$3:AG1547,AG1547)-1,0)</f>
        <v>0</v>
      </c>
    </row>
    <row r="1548" spans="27:34" x14ac:dyDescent="0.25">
      <c r="AA1548" s="1"/>
      <c r="AB1548" s="1"/>
      <c r="AG1548">
        <f>IF(data[[#This Row],[type]]="score",SUMPRODUCT($J$1:$AF$1,data[[#This Row],[ci.hts_index]:[stat.tb]]),-1)</f>
        <v>-1</v>
      </c>
      <c r="AH1548">
        <f>IF(data[[#This Row],[type]]="score",RANK(data[[#This Row],[score]],data[score])+COUNTIF($AG$3:AG1548,AG1548)-1,0)</f>
        <v>0</v>
      </c>
    </row>
    <row r="1549" spans="27:34" x14ac:dyDescent="0.25">
      <c r="AA1549" s="1"/>
      <c r="AB1549" s="1"/>
      <c r="AG1549">
        <f>IF(data[[#This Row],[type]]="score",SUMPRODUCT($J$1:$AF$1,data[[#This Row],[ci.hts_index]:[stat.tb]]),-1)</f>
        <v>-1</v>
      </c>
      <c r="AH1549">
        <f>IF(data[[#This Row],[type]]="score",RANK(data[[#This Row],[score]],data[score])+COUNTIF($AG$3:AG1549,AG1549)-1,0)</f>
        <v>0</v>
      </c>
    </row>
    <row r="1550" spans="27:34" x14ac:dyDescent="0.25">
      <c r="AA1550" s="1"/>
      <c r="AB1550" s="1"/>
      <c r="AG1550">
        <f>IF(data[[#This Row],[type]]="score",SUMPRODUCT($J$1:$AF$1,data[[#This Row],[ci.hts_index]:[stat.tb]]),-1)</f>
        <v>-1</v>
      </c>
      <c r="AH1550">
        <f>IF(data[[#This Row],[type]]="score",RANK(data[[#This Row],[score]],data[score])+COUNTIF($AG$3:AG1550,AG1550)-1,0)</f>
        <v>0</v>
      </c>
    </row>
    <row r="1551" spans="27:34" x14ac:dyDescent="0.25">
      <c r="AA1551" s="1"/>
      <c r="AB1551" s="1"/>
      <c r="AG1551">
        <f>IF(data[[#This Row],[type]]="score",SUMPRODUCT($J$1:$AF$1,data[[#This Row],[ci.hts_index]:[stat.tb]]),-1)</f>
        <v>-1</v>
      </c>
      <c r="AH1551">
        <f>IF(data[[#This Row],[type]]="score",RANK(data[[#This Row],[score]],data[score])+COUNTIF($AG$3:AG1551,AG1551)-1,0)</f>
        <v>0</v>
      </c>
    </row>
    <row r="1552" spans="27:34" x14ac:dyDescent="0.25">
      <c r="AA1552" s="1"/>
      <c r="AB1552" s="1"/>
      <c r="AG1552">
        <f>IF(data[[#This Row],[type]]="score",SUMPRODUCT($J$1:$AF$1,data[[#This Row],[ci.hts_index]:[stat.tb]]),-1)</f>
        <v>-1</v>
      </c>
      <c r="AH1552">
        <f>IF(data[[#This Row],[type]]="score",RANK(data[[#This Row],[score]],data[score])+COUNTIF($AG$3:AG1552,AG1552)-1,0)</f>
        <v>0</v>
      </c>
    </row>
    <row r="1553" spans="27:34" x14ac:dyDescent="0.25">
      <c r="AA1553" s="1"/>
      <c r="AB1553" s="1"/>
      <c r="AG1553">
        <f>IF(data[[#This Row],[type]]="score",SUMPRODUCT($J$1:$AF$1,data[[#This Row],[ci.hts_index]:[stat.tb]]),-1)</f>
        <v>-1</v>
      </c>
      <c r="AH1553">
        <f>IF(data[[#This Row],[type]]="score",RANK(data[[#This Row],[score]],data[score])+COUNTIF($AG$3:AG1553,AG1553)-1,0)</f>
        <v>0</v>
      </c>
    </row>
    <row r="1554" spans="27:34" x14ac:dyDescent="0.25">
      <c r="AA1554" s="1"/>
      <c r="AB1554" s="1"/>
      <c r="AG1554">
        <f>IF(data[[#This Row],[type]]="score",SUMPRODUCT($J$1:$AF$1,data[[#This Row],[ci.hts_index]:[stat.tb]]),-1)</f>
        <v>-1</v>
      </c>
      <c r="AH1554">
        <f>IF(data[[#This Row],[type]]="score",RANK(data[[#This Row],[score]],data[score])+COUNTIF($AG$3:AG1554,AG1554)-1,0)</f>
        <v>0</v>
      </c>
    </row>
    <row r="1555" spans="27:34" x14ac:dyDescent="0.25">
      <c r="AA1555" s="1"/>
      <c r="AB1555" s="1"/>
      <c r="AG1555">
        <f>IF(data[[#This Row],[type]]="score",SUMPRODUCT($J$1:$AF$1,data[[#This Row],[ci.hts_index]:[stat.tb]]),-1)</f>
        <v>-1</v>
      </c>
      <c r="AH1555">
        <f>IF(data[[#This Row],[type]]="score",RANK(data[[#This Row],[score]],data[score])+COUNTIF($AG$3:AG1555,AG1555)-1,0)</f>
        <v>0</v>
      </c>
    </row>
    <row r="1556" spans="27:34" x14ac:dyDescent="0.25">
      <c r="AA1556" s="1"/>
      <c r="AB1556" s="1"/>
      <c r="AG1556">
        <f>IF(data[[#This Row],[type]]="score",SUMPRODUCT($J$1:$AF$1,data[[#This Row],[ci.hts_index]:[stat.tb]]),-1)</f>
        <v>-1</v>
      </c>
      <c r="AH1556">
        <f>IF(data[[#This Row],[type]]="score",RANK(data[[#This Row],[score]],data[score])+COUNTIF($AG$3:AG1556,AG1556)-1,0)</f>
        <v>0</v>
      </c>
    </row>
    <row r="1557" spans="27:34" x14ac:dyDescent="0.25">
      <c r="AA1557" s="1"/>
      <c r="AB1557" s="1"/>
      <c r="AG1557">
        <f>IF(data[[#This Row],[type]]="score",SUMPRODUCT($J$1:$AF$1,data[[#This Row],[ci.hts_index]:[stat.tb]]),-1)</f>
        <v>-1</v>
      </c>
      <c r="AH1557">
        <f>IF(data[[#This Row],[type]]="score",RANK(data[[#This Row],[score]],data[score])+COUNTIF($AG$3:AG1557,AG1557)-1,0)</f>
        <v>0</v>
      </c>
    </row>
    <row r="1558" spans="27:34" x14ac:dyDescent="0.25">
      <c r="AA1558" s="1"/>
      <c r="AB1558" s="1"/>
      <c r="AG1558">
        <f>IF(data[[#This Row],[type]]="score",SUMPRODUCT($J$1:$AF$1,data[[#This Row],[ci.hts_index]:[stat.tb]]),-1)</f>
        <v>-1</v>
      </c>
      <c r="AH1558">
        <f>IF(data[[#This Row],[type]]="score",RANK(data[[#This Row],[score]],data[score])+COUNTIF($AG$3:AG1558,AG1558)-1,0)</f>
        <v>0</v>
      </c>
    </row>
    <row r="1559" spans="27:34" x14ac:dyDescent="0.25">
      <c r="AA1559" s="1"/>
      <c r="AB1559" s="1"/>
      <c r="AG1559">
        <f>IF(data[[#This Row],[type]]="score",SUMPRODUCT($J$1:$AF$1,data[[#This Row],[ci.hts_index]:[stat.tb]]),-1)</f>
        <v>-1</v>
      </c>
      <c r="AH1559">
        <f>IF(data[[#This Row],[type]]="score",RANK(data[[#This Row],[score]],data[score])+COUNTIF($AG$3:AG1559,AG1559)-1,0)</f>
        <v>0</v>
      </c>
    </row>
    <row r="1560" spans="27:34" x14ac:dyDescent="0.25">
      <c r="AA1560" s="1"/>
      <c r="AB1560" s="1"/>
      <c r="AG1560">
        <f>IF(data[[#This Row],[type]]="score",SUMPRODUCT($J$1:$AF$1,data[[#This Row],[ci.hts_index]:[stat.tb]]),-1)</f>
        <v>-1</v>
      </c>
      <c r="AH1560">
        <f>IF(data[[#This Row],[type]]="score",RANK(data[[#This Row],[score]],data[score])+COUNTIF($AG$3:AG1560,AG1560)-1,0)</f>
        <v>0</v>
      </c>
    </row>
    <row r="1561" spans="27:34" x14ac:dyDescent="0.25">
      <c r="AA1561" s="1"/>
      <c r="AB1561" s="1"/>
      <c r="AG1561">
        <f>IF(data[[#This Row],[type]]="score",SUMPRODUCT($J$1:$AF$1,data[[#This Row],[ci.hts_index]:[stat.tb]]),-1)</f>
        <v>-1</v>
      </c>
      <c r="AH1561">
        <f>IF(data[[#This Row],[type]]="score",RANK(data[[#This Row],[score]],data[score])+COUNTIF($AG$3:AG1561,AG1561)-1,0)</f>
        <v>0</v>
      </c>
    </row>
    <row r="1562" spans="27:34" x14ac:dyDescent="0.25">
      <c r="AA1562" s="1"/>
      <c r="AB1562" s="1"/>
      <c r="AG1562">
        <f>IF(data[[#This Row],[type]]="score",SUMPRODUCT($J$1:$AF$1,data[[#This Row],[ci.hts_index]:[stat.tb]]),-1)</f>
        <v>-1</v>
      </c>
      <c r="AH1562">
        <f>IF(data[[#This Row],[type]]="score",RANK(data[[#This Row],[score]],data[score])+COUNTIF($AG$3:AG1562,AG1562)-1,0)</f>
        <v>0</v>
      </c>
    </row>
    <row r="1563" spans="27:34" x14ac:dyDescent="0.25">
      <c r="AA1563" s="1"/>
      <c r="AB1563" s="1"/>
      <c r="AG1563">
        <f>IF(data[[#This Row],[type]]="score",SUMPRODUCT($J$1:$AF$1,data[[#This Row],[ci.hts_index]:[stat.tb]]),-1)</f>
        <v>-1</v>
      </c>
      <c r="AH1563">
        <f>IF(data[[#This Row],[type]]="score",RANK(data[[#This Row],[score]],data[score])+COUNTIF($AG$3:AG1563,AG1563)-1,0)</f>
        <v>0</v>
      </c>
    </row>
    <row r="1564" spans="27:34" x14ac:dyDescent="0.25">
      <c r="AA1564" s="1"/>
      <c r="AB1564" s="1"/>
      <c r="AG1564">
        <f>IF(data[[#This Row],[type]]="score",SUMPRODUCT($J$1:$AF$1,data[[#This Row],[ci.hts_index]:[stat.tb]]),-1)</f>
        <v>-1</v>
      </c>
      <c r="AH1564">
        <f>IF(data[[#This Row],[type]]="score",RANK(data[[#This Row],[score]],data[score])+COUNTIF($AG$3:AG1564,AG1564)-1,0)</f>
        <v>0</v>
      </c>
    </row>
    <row r="1565" spans="27:34" x14ac:dyDescent="0.25">
      <c r="AA1565" s="1"/>
      <c r="AB1565" s="1"/>
      <c r="AG1565">
        <f>IF(data[[#This Row],[type]]="score",SUMPRODUCT($J$1:$AF$1,data[[#This Row],[ci.hts_index]:[stat.tb]]),-1)</f>
        <v>-1</v>
      </c>
      <c r="AH1565">
        <f>IF(data[[#This Row],[type]]="score",RANK(data[[#This Row],[score]],data[score])+COUNTIF($AG$3:AG1565,AG1565)-1,0)</f>
        <v>0</v>
      </c>
    </row>
    <row r="1566" spans="27:34" x14ac:dyDescent="0.25">
      <c r="AA1566" s="1"/>
      <c r="AB1566" s="1"/>
      <c r="AG1566">
        <f>IF(data[[#This Row],[type]]="score",SUMPRODUCT($J$1:$AF$1,data[[#This Row],[ci.hts_index]:[stat.tb]]),-1)</f>
        <v>-1</v>
      </c>
      <c r="AH1566">
        <f>IF(data[[#This Row],[type]]="score",RANK(data[[#This Row],[score]],data[score])+COUNTIF($AG$3:AG1566,AG1566)-1,0)</f>
        <v>0</v>
      </c>
    </row>
    <row r="1567" spans="27:34" x14ac:dyDescent="0.25">
      <c r="AA1567" s="1"/>
      <c r="AB1567" s="1"/>
      <c r="AG1567">
        <f>IF(data[[#This Row],[type]]="score",SUMPRODUCT($J$1:$AF$1,data[[#This Row],[ci.hts_index]:[stat.tb]]),-1)</f>
        <v>-1</v>
      </c>
      <c r="AH1567">
        <f>IF(data[[#This Row],[type]]="score",RANK(data[[#This Row],[score]],data[score])+COUNTIF($AG$3:AG1567,AG1567)-1,0)</f>
        <v>0</v>
      </c>
    </row>
    <row r="1568" spans="27:34" x14ac:dyDescent="0.25">
      <c r="AA1568" s="1"/>
      <c r="AB1568" s="1"/>
      <c r="AG1568">
        <f>IF(data[[#This Row],[type]]="score",SUMPRODUCT($J$1:$AF$1,data[[#This Row],[ci.hts_index]:[stat.tb]]),-1)</f>
        <v>-1</v>
      </c>
      <c r="AH1568">
        <f>IF(data[[#This Row],[type]]="score",RANK(data[[#This Row],[score]],data[score])+COUNTIF($AG$3:AG1568,AG1568)-1,0)</f>
        <v>0</v>
      </c>
    </row>
    <row r="1569" spans="27:34" x14ac:dyDescent="0.25">
      <c r="AA1569" s="1"/>
      <c r="AB1569" s="1"/>
      <c r="AG1569">
        <f>IF(data[[#This Row],[type]]="score",SUMPRODUCT($J$1:$AF$1,data[[#This Row],[ci.hts_index]:[stat.tb]]),-1)</f>
        <v>-1</v>
      </c>
      <c r="AH1569">
        <f>IF(data[[#This Row],[type]]="score",RANK(data[[#This Row],[score]],data[score])+COUNTIF($AG$3:AG1569,AG1569)-1,0)</f>
        <v>0</v>
      </c>
    </row>
    <row r="1570" spans="27:34" x14ac:dyDescent="0.25">
      <c r="AA1570" s="1"/>
      <c r="AB1570" s="1"/>
      <c r="AG1570">
        <f>IF(data[[#This Row],[type]]="score",SUMPRODUCT($J$1:$AF$1,data[[#This Row],[ci.hts_index]:[stat.tb]]),-1)</f>
        <v>-1</v>
      </c>
      <c r="AH1570">
        <f>IF(data[[#This Row],[type]]="score",RANK(data[[#This Row],[score]],data[score])+COUNTIF($AG$3:AG1570,AG1570)-1,0)</f>
        <v>0</v>
      </c>
    </row>
    <row r="1571" spans="27:34" x14ac:dyDescent="0.25">
      <c r="AA1571" s="1"/>
      <c r="AB1571" s="1"/>
      <c r="AG1571">
        <f>IF(data[[#This Row],[type]]="score",SUMPRODUCT($J$1:$AF$1,data[[#This Row],[ci.hts_index]:[stat.tb]]),-1)</f>
        <v>-1</v>
      </c>
      <c r="AH1571">
        <f>IF(data[[#This Row],[type]]="score",RANK(data[[#This Row],[score]],data[score])+COUNTIF($AG$3:AG1571,AG1571)-1,0)</f>
        <v>0</v>
      </c>
    </row>
    <row r="1572" spans="27:34" x14ac:dyDescent="0.25">
      <c r="AA1572" s="1"/>
      <c r="AB1572" s="1"/>
      <c r="AG1572">
        <f>IF(data[[#This Row],[type]]="score",SUMPRODUCT($J$1:$AF$1,data[[#This Row],[ci.hts_index]:[stat.tb]]),-1)</f>
        <v>-1</v>
      </c>
      <c r="AH1572">
        <f>IF(data[[#This Row],[type]]="score",RANK(data[[#This Row],[score]],data[score])+COUNTIF($AG$3:AG1572,AG1572)-1,0)</f>
        <v>0</v>
      </c>
    </row>
    <row r="1573" spans="27:34" x14ac:dyDescent="0.25">
      <c r="AA1573" s="1"/>
      <c r="AB1573" s="1"/>
      <c r="AG1573">
        <f>IF(data[[#This Row],[type]]="score",SUMPRODUCT($J$1:$AF$1,data[[#This Row],[ci.hts_index]:[stat.tb]]),-1)</f>
        <v>-1</v>
      </c>
      <c r="AH1573">
        <f>IF(data[[#This Row],[type]]="score",RANK(data[[#This Row],[score]],data[score])+COUNTIF($AG$3:AG1573,AG1573)-1,0)</f>
        <v>0</v>
      </c>
    </row>
    <row r="1574" spans="27:34" x14ac:dyDescent="0.25">
      <c r="AA1574" s="1"/>
      <c r="AB1574" s="1"/>
      <c r="AG1574">
        <f>IF(data[[#This Row],[type]]="score",SUMPRODUCT($J$1:$AF$1,data[[#This Row],[ci.hts_index]:[stat.tb]]),-1)</f>
        <v>-1</v>
      </c>
      <c r="AH1574">
        <f>IF(data[[#This Row],[type]]="score",RANK(data[[#This Row],[score]],data[score])+COUNTIF($AG$3:AG1574,AG1574)-1,0)</f>
        <v>0</v>
      </c>
    </row>
    <row r="1575" spans="27:34" x14ac:dyDescent="0.25">
      <c r="AA1575" s="1"/>
      <c r="AB1575" s="1"/>
      <c r="AG1575">
        <f>IF(data[[#This Row],[type]]="score",SUMPRODUCT($J$1:$AF$1,data[[#This Row],[ci.hts_index]:[stat.tb]]),-1)</f>
        <v>-1</v>
      </c>
      <c r="AH1575">
        <f>IF(data[[#This Row],[type]]="score",RANK(data[[#This Row],[score]],data[score])+COUNTIF($AG$3:AG1575,AG1575)-1,0)</f>
        <v>0</v>
      </c>
    </row>
    <row r="1576" spans="27:34" x14ac:dyDescent="0.25">
      <c r="AA1576" s="1"/>
      <c r="AB1576" s="1"/>
      <c r="AG1576">
        <f>IF(data[[#This Row],[type]]="score",SUMPRODUCT($J$1:$AF$1,data[[#This Row],[ci.hts_index]:[stat.tb]]),-1)</f>
        <v>-1</v>
      </c>
      <c r="AH1576">
        <f>IF(data[[#This Row],[type]]="score",RANK(data[[#This Row],[score]],data[score])+COUNTIF($AG$3:AG1576,AG1576)-1,0)</f>
        <v>0</v>
      </c>
    </row>
    <row r="1577" spans="27:34" x14ac:dyDescent="0.25">
      <c r="AA1577" s="1"/>
      <c r="AB1577" s="1"/>
      <c r="AG1577">
        <f>IF(data[[#This Row],[type]]="score",SUMPRODUCT($J$1:$AF$1,data[[#This Row],[ci.hts_index]:[stat.tb]]),-1)</f>
        <v>-1</v>
      </c>
      <c r="AH1577">
        <f>IF(data[[#This Row],[type]]="score",RANK(data[[#This Row],[score]],data[score])+COUNTIF($AG$3:AG1577,AG1577)-1,0)</f>
        <v>0</v>
      </c>
    </row>
    <row r="1578" spans="27:34" x14ac:dyDescent="0.25">
      <c r="AA1578" s="1"/>
      <c r="AB1578" s="1"/>
      <c r="AG1578">
        <f>IF(data[[#This Row],[type]]="score",SUMPRODUCT($J$1:$AF$1,data[[#This Row],[ci.hts_index]:[stat.tb]]),-1)</f>
        <v>-1</v>
      </c>
      <c r="AH1578">
        <f>IF(data[[#This Row],[type]]="score",RANK(data[[#This Row],[score]],data[score])+COUNTIF($AG$3:AG1578,AG1578)-1,0)</f>
        <v>0</v>
      </c>
    </row>
    <row r="1579" spans="27:34" x14ac:dyDescent="0.25">
      <c r="AA1579" s="1"/>
      <c r="AB1579" s="1"/>
      <c r="AG1579">
        <f>IF(data[[#This Row],[type]]="score",SUMPRODUCT($J$1:$AF$1,data[[#This Row],[ci.hts_index]:[stat.tb]]),-1)</f>
        <v>-1</v>
      </c>
      <c r="AH1579">
        <f>IF(data[[#This Row],[type]]="score",RANK(data[[#This Row],[score]],data[score])+COUNTIF($AG$3:AG1579,AG1579)-1,0)</f>
        <v>0</v>
      </c>
    </row>
    <row r="1580" spans="27:34" x14ac:dyDescent="0.25">
      <c r="AA1580" s="1"/>
      <c r="AB1580" s="1"/>
      <c r="AG1580">
        <f>IF(data[[#This Row],[type]]="score",SUMPRODUCT($J$1:$AF$1,data[[#This Row],[ci.hts_index]:[stat.tb]]),-1)</f>
        <v>-1</v>
      </c>
      <c r="AH1580">
        <f>IF(data[[#This Row],[type]]="score",RANK(data[[#This Row],[score]],data[score])+COUNTIF($AG$3:AG1580,AG1580)-1,0)</f>
        <v>0</v>
      </c>
    </row>
    <row r="1581" spans="27:34" x14ac:dyDescent="0.25">
      <c r="AA1581" s="1"/>
      <c r="AB1581" s="1"/>
      <c r="AG1581">
        <f>IF(data[[#This Row],[type]]="score",SUMPRODUCT($J$1:$AF$1,data[[#This Row],[ci.hts_index]:[stat.tb]]),-1)</f>
        <v>-1</v>
      </c>
      <c r="AH1581">
        <f>IF(data[[#This Row],[type]]="score",RANK(data[[#This Row],[score]],data[score])+COUNTIF($AG$3:AG1581,AG1581)-1,0)</f>
        <v>0</v>
      </c>
    </row>
    <row r="1582" spans="27:34" x14ac:dyDescent="0.25">
      <c r="AA1582" s="1"/>
      <c r="AB1582" s="1"/>
      <c r="AG1582">
        <f>IF(data[[#This Row],[type]]="score",SUMPRODUCT($J$1:$AF$1,data[[#This Row],[ci.hts_index]:[stat.tb]]),-1)</f>
        <v>-1</v>
      </c>
      <c r="AH1582">
        <f>IF(data[[#This Row],[type]]="score",RANK(data[[#This Row],[score]],data[score])+COUNTIF($AG$3:AG1582,AG1582)-1,0)</f>
        <v>0</v>
      </c>
    </row>
    <row r="1583" spans="27:34" x14ac:dyDescent="0.25">
      <c r="AA1583" s="1"/>
      <c r="AB1583" s="1"/>
      <c r="AG1583">
        <f>IF(data[[#This Row],[type]]="score",SUMPRODUCT($J$1:$AF$1,data[[#This Row],[ci.hts_index]:[stat.tb]]),-1)</f>
        <v>-1</v>
      </c>
      <c r="AH1583">
        <f>IF(data[[#This Row],[type]]="score",RANK(data[[#This Row],[score]],data[score])+COUNTIF($AG$3:AG1583,AG1583)-1,0)</f>
        <v>0</v>
      </c>
    </row>
    <row r="1584" spans="27:34" x14ac:dyDescent="0.25">
      <c r="AA1584" s="1"/>
      <c r="AB1584" s="1"/>
      <c r="AG1584">
        <f>IF(data[[#This Row],[type]]="score",SUMPRODUCT($J$1:$AF$1,data[[#This Row],[ci.hts_index]:[stat.tb]]),-1)</f>
        <v>-1</v>
      </c>
      <c r="AH1584">
        <f>IF(data[[#This Row],[type]]="score",RANK(data[[#This Row],[score]],data[score])+COUNTIF($AG$3:AG1584,AG1584)-1,0)</f>
        <v>0</v>
      </c>
    </row>
    <row r="1585" spans="27:34" x14ac:dyDescent="0.25">
      <c r="AA1585" s="1"/>
      <c r="AB1585" s="1"/>
      <c r="AG1585">
        <f>IF(data[[#This Row],[type]]="score",SUMPRODUCT($J$1:$AF$1,data[[#This Row],[ci.hts_index]:[stat.tb]]),-1)</f>
        <v>-1</v>
      </c>
      <c r="AH1585">
        <f>IF(data[[#This Row],[type]]="score",RANK(data[[#This Row],[score]],data[score])+COUNTIF($AG$3:AG1585,AG1585)-1,0)</f>
        <v>0</v>
      </c>
    </row>
    <row r="1586" spans="27:34" x14ac:dyDescent="0.25">
      <c r="AA1586" s="1"/>
      <c r="AB1586" s="1"/>
      <c r="AG1586">
        <f>IF(data[[#This Row],[type]]="score",SUMPRODUCT($J$1:$AF$1,data[[#This Row],[ci.hts_index]:[stat.tb]]),-1)</f>
        <v>-1</v>
      </c>
      <c r="AH1586">
        <f>IF(data[[#This Row],[type]]="score",RANK(data[[#This Row],[score]],data[score])+COUNTIF($AG$3:AG1586,AG1586)-1,0)</f>
        <v>0</v>
      </c>
    </row>
    <row r="1587" spans="27:34" x14ac:dyDescent="0.25">
      <c r="AA1587" s="1"/>
      <c r="AB1587" s="1"/>
      <c r="AG1587">
        <f>IF(data[[#This Row],[type]]="score",SUMPRODUCT($J$1:$AF$1,data[[#This Row],[ci.hts_index]:[stat.tb]]),-1)</f>
        <v>-1</v>
      </c>
      <c r="AH1587">
        <f>IF(data[[#This Row],[type]]="score",RANK(data[[#This Row],[score]],data[score])+COUNTIF($AG$3:AG1587,AG1587)-1,0)</f>
        <v>0</v>
      </c>
    </row>
    <row r="1588" spans="27:34" x14ac:dyDescent="0.25">
      <c r="AA1588" s="1"/>
      <c r="AB1588" s="1"/>
      <c r="AG1588">
        <f>IF(data[[#This Row],[type]]="score",SUMPRODUCT($J$1:$AF$1,data[[#This Row],[ci.hts_index]:[stat.tb]]),-1)</f>
        <v>-1</v>
      </c>
      <c r="AH1588">
        <f>IF(data[[#This Row],[type]]="score",RANK(data[[#This Row],[score]],data[score])+COUNTIF($AG$3:AG1588,AG1588)-1,0)</f>
        <v>0</v>
      </c>
    </row>
    <row r="1589" spans="27:34" x14ac:dyDescent="0.25">
      <c r="AA1589" s="1"/>
      <c r="AB1589" s="1"/>
      <c r="AG1589">
        <f>IF(data[[#This Row],[type]]="score",SUMPRODUCT($J$1:$AF$1,data[[#This Row],[ci.hts_index]:[stat.tb]]),-1)</f>
        <v>-1</v>
      </c>
      <c r="AH1589">
        <f>IF(data[[#This Row],[type]]="score",RANK(data[[#This Row],[score]],data[score])+COUNTIF($AG$3:AG1589,AG1589)-1,0)</f>
        <v>0</v>
      </c>
    </row>
    <row r="1590" spans="27:34" x14ac:dyDescent="0.25">
      <c r="AA1590" s="1"/>
      <c r="AB1590" s="1"/>
      <c r="AG1590">
        <f>IF(data[[#This Row],[type]]="score",SUMPRODUCT($J$1:$AF$1,data[[#This Row],[ci.hts_index]:[stat.tb]]),-1)</f>
        <v>-1</v>
      </c>
      <c r="AH1590">
        <f>IF(data[[#This Row],[type]]="score",RANK(data[[#This Row],[score]],data[score])+COUNTIF($AG$3:AG1590,AG1590)-1,0)</f>
        <v>0</v>
      </c>
    </row>
    <row r="1591" spans="27:34" x14ac:dyDescent="0.25">
      <c r="AA1591" s="1"/>
      <c r="AB1591" s="1"/>
      <c r="AG1591">
        <f>IF(data[[#This Row],[type]]="score",SUMPRODUCT($J$1:$AF$1,data[[#This Row],[ci.hts_index]:[stat.tb]]),-1)</f>
        <v>-1</v>
      </c>
      <c r="AH1591">
        <f>IF(data[[#This Row],[type]]="score",RANK(data[[#This Row],[score]],data[score])+COUNTIF($AG$3:AG1591,AG1591)-1,0)</f>
        <v>0</v>
      </c>
    </row>
    <row r="1592" spans="27:34" x14ac:dyDescent="0.25">
      <c r="AA1592" s="1"/>
      <c r="AB1592" s="1"/>
      <c r="AG1592">
        <f>IF(data[[#This Row],[type]]="score",SUMPRODUCT($J$1:$AF$1,data[[#This Row],[ci.hts_index]:[stat.tb]]),-1)</f>
        <v>-1</v>
      </c>
      <c r="AH1592">
        <f>IF(data[[#This Row],[type]]="score",RANK(data[[#This Row],[score]],data[score])+COUNTIF($AG$3:AG1592,AG1592)-1,0)</f>
        <v>0</v>
      </c>
    </row>
    <row r="1593" spans="27:34" x14ac:dyDescent="0.25">
      <c r="AA1593" s="1"/>
      <c r="AB1593" s="1"/>
      <c r="AG1593">
        <f>IF(data[[#This Row],[type]]="score",SUMPRODUCT($J$1:$AF$1,data[[#This Row],[ci.hts_index]:[stat.tb]]),-1)</f>
        <v>-1</v>
      </c>
      <c r="AH1593">
        <f>IF(data[[#This Row],[type]]="score",RANK(data[[#This Row],[score]],data[score])+COUNTIF($AG$3:AG1593,AG1593)-1,0)</f>
        <v>0</v>
      </c>
    </row>
    <row r="1594" spans="27:34" x14ac:dyDescent="0.25">
      <c r="AA1594" s="1"/>
      <c r="AB1594" s="1"/>
      <c r="AG1594">
        <f>IF(data[[#This Row],[type]]="score",SUMPRODUCT($J$1:$AF$1,data[[#This Row],[ci.hts_index]:[stat.tb]]),-1)</f>
        <v>-1</v>
      </c>
      <c r="AH1594">
        <f>IF(data[[#This Row],[type]]="score",RANK(data[[#This Row],[score]],data[score])+COUNTIF($AG$3:AG1594,AG1594)-1,0)</f>
        <v>0</v>
      </c>
    </row>
    <row r="1595" spans="27:34" x14ac:dyDescent="0.25">
      <c r="AA1595" s="1"/>
      <c r="AB1595" s="1"/>
      <c r="AG1595">
        <f>IF(data[[#This Row],[type]]="score",SUMPRODUCT($J$1:$AF$1,data[[#This Row],[ci.hts_index]:[stat.tb]]),-1)</f>
        <v>-1</v>
      </c>
      <c r="AH1595">
        <f>IF(data[[#This Row],[type]]="score",RANK(data[[#This Row],[score]],data[score])+COUNTIF($AG$3:AG1595,AG1595)-1,0)</f>
        <v>0</v>
      </c>
    </row>
    <row r="1596" spans="27:34" x14ac:dyDescent="0.25">
      <c r="AA1596" s="1"/>
      <c r="AB1596" s="1"/>
      <c r="AG1596">
        <f>IF(data[[#This Row],[type]]="score",SUMPRODUCT($J$1:$AF$1,data[[#This Row],[ci.hts_index]:[stat.tb]]),-1)</f>
        <v>-1</v>
      </c>
      <c r="AH1596">
        <f>IF(data[[#This Row],[type]]="score",RANK(data[[#This Row],[score]],data[score])+COUNTIF($AG$3:AG1596,AG1596)-1,0)</f>
        <v>0</v>
      </c>
    </row>
    <row r="1597" spans="27:34" x14ac:dyDescent="0.25">
      <c r="AA1597" s="1"/>
      <c r="AB1597" s="1"/>
      <c r="AG1597">
        <f>IF(data[[#This Row],[type]]="score",SUMPRODUCT($J$1:$AF$1,data[[#This Row],[ci.hts_index]:[stat.tb]]),-1)</f>
        <v>-1</v>
      </c>
      <c r="AH1597">
        <f>IF(data[[#This Row],[type]]="score",RANK(data[[#This Row],[score]],data[score])+COUNTIF($AG$3:AG1597,AG1597)-1,0)</f>
        <v>0</v>
      </c>
    </row>
    <row r="1598" spans="27:34" x14ac:dyDescent="0.25">
      <c r="AA1598" s="1"/>
      <c r="AB1598" s="1"/>
      <c r="AG1598">
        <f>IF(data[[#This Row],[type]]="score",SUMPRODUCT($J$1:$AF$1,data[[#This Row],[ci.hts_index]:[stat.tb]]),-1)</f>
        <v>-1</v>
      </c>
      <c r="AH1598">
        <f>IF(data[[#This Row],[type]]="score",RANK(data[[#This Row],[score]],data[score])+COUNTIF($AG$3:AG1598,AG1598)-1,0)</f>
        <v>0</v>
      </c>
    </row>
    <row r="1599" spans="27:34" x14ac:dyDescent="0.25">
      <c r="AA1599" s="1"/>
      <c r="AB1599" s="1"/>
      <c r="AG1599">
        <f>IF(data[[#This Row],[type]]="score",SUMPRODUCT($J$1:$AF$1,data[[#This Row],[ci.hts_index]:[stat.tb]]),-1)</f>
        <v>-1</v>
      </c>
      <c r="AH1599">
        <f>IF(data[[#This Row],[type]]="score",RANK(data[[#This Row],[score]],data[score])+COUNTIF($AG$3:AG1599,AG1599)-1,0)</f>
        <v>0</v>
      </c>
    </row>
    <row r="1600" spans="27:34" x14ac:dyDescent="0.25">
      <c r="AA1600" s="1"/>
      <c r="AB1600" s="1"/>
      <c r="AG1600">
        <f>IF(data[[#This Row],[type]]="score",SUMPRODUCT($J$1:$AF$1,data[[#This Row],[ci.hts_index]:[stat.tb]]),-1)</f>
        <v>-1</v>
      </c>
      <c r="AH1600">
        <f>IF(data[[#This Row],[type]]="score",RANK(data[[#This Row],[score]],data[score])+COUNTIF($AG$3:AG1600,AG1600)-1,0)</f>
        <v>0</v>
      </c>
    </row>
    <row r="1601" spans="27:34" x14ac:dyDescent="0.25">
      <c r="AA1601" s="1"/>
      <c r="AB1601" s="1"/>
      <c r="AG1601">
        <f>IF(data[[#This Row],[type]]="score",SUMPRODUCT($J$1:$AF$1,data[[#This Row],[ci.hts_index]:[stat.tb]]),-1)</f>
        <v>-1</v>
      </c>
      <c r="AH1601">
        <f>IF(data[[#This Row],[type]]="score",RANK(data[[#This Row],[score]],data[score])+COUNTIF($AG$3:AG1601,AG1601)-1,0)</f>
        <v>0</v>
      </c>
    </row>
    <row r="1602" spans="27:34" x14ac:dyDescent="0.25">
      <c r="AA1602" s="1"/>
      <c r="AB1602" s="1"/>
      <c r="AG1602">
        <f>IF(data[[#This Row],[type]]="score",SUMPRODUCT($J$1:$AF$1,data[[#This Row],[ci.hts_index]:[stat.tb]]),-1)</f>
        <v>-1</v>
      </c>
      <c r="AH1602">
        <f>IF(data[[#This Row],[type]]="score",RANK(data[[#This Row],[score]],data[score])+COUNTIF($AG$3:AG1602,AG1602)-1,0)</f>
        <v>0</v>
      </c>
    </row>
    <row r="1603" spans="27:34" x14ac:dyDescent="0.25">
      <c r="AA1603" s="1"/>
      <c r="AB1603" s="1"/>
      <c r="AG1603">
        <f>IF(data[[#This Row],[type]]="score",SUMPRODUCT($J$1:$AF$1,data[[#This Row],[ci.hts_index]:[stat.tb]]),-1)</f>
        <v>-1</v>
      </c>
      <c r="AH1603">
        <f>IF(data[[#This Row],[type]]="score",RANK(data[[#This Row],[score]],data[score])+COUNTIF($AG$3:AG1603,AG1603)-1,0)</f>
        <v>0</v>
      </c>
    </row>
    <row r="1604" spans="27:34" x14ac:dyDescent="0.25">
      <c r="AA1604" s="1"/>
      <c r="AB1604" s="1"/>
      <c r="AG1604">
        <f>IF(data[[#This Row],[type]]="score",SUMPRODUCT($J$1:$AF$1,data[[#This Row],[ci.hts_index]:[stat.tb]]),-1)</f>
        <v>-1</v>
      </c>
      <c r="AH1604">
        <f>IF(data[[#This Row],[type]]="score",RANK(data[[#This Row],[score]],data[score])+COUNTIF($AG$3:AG1604,AG1604)-1,0)</f>
        <v>0</v>
      </c>
    </row>
    <row r="1605" spans="27:34" x14ac:dyDescent="0.25">
      <c r="AA1605" s="1"/>
      <c r="AB1605" s="1"/>
      <c r="AG1605">
        <f>IF(data[[#This Row],[type]]="score",SUMPRODUCT($J$1:$AF$1,data[[#This Row],[ci.hts_index]:[stat.tb]]),-1)</f>
        <v>-1</v>
      </c>
      <c r="AH1605">
        <f>IF(data[[#This Row],[type]]="score",RANK(data[[#This Row],[score]],data[score])+COUNTIF($AG$3:AG1605,AG1605)-1,0)</f>
        <v>0</v>
      </c>
    </row>
    <row r="1606" spans="27:34" x14ac:dyDescent="0.25">
      <c r="AA1606" s="1"/>
      <c r="AB1606" s="1"/>
      <c r="AG1606">
        <f>IF(data[[#This Row],[type]]="score",SUMPRODUCT($J$1:$AF$1,data[[#This Row],[ci.hts_index]:[stat.tb]]),-1)</f>
        <v>-1</v>
      </c>
      <c r="AH1606">
        <f>IF(data[[#This Row],[type]]="score",RANK(data[[#This Row],[score]],data[score])+COUNTIF($AG$3:AG1606,AG1606)-1,0)</f>
        <v>0</v>
      </c>
    </row>
    <row r="1607" spans="27:34" x14ac:dyDescent="0.25">
      <c r="AA1607" s="1"/>
      <c r="AB1607" s="1"/>
      <c r="AG1607">
        <f>IF(data[[#This Row],[type]]="score",SUMPRODUCT($J$1:$AF$1,data[[#This Row],[ci.hts_index]:[stat.tb]]),-1)</f>
        <v>-1</v>
      </c>
      <c r="AH1607">
        <f>IF(data[[#This Row],[type]]="score",RANK(data[[#This Row],[score]],data[score])+COUNTIF($AG$3:AG1607,AG1607)-1,0)</f>
        <v>0</v>
      </c>
    </row>
    <row r="1608" spans="27:34" x14ac:dyDescent="0.25">
      <c r="AA1608" s="1"/>
      <c r="AB1608" s="1"/>
      <c r="AG1608">
        <f>IF(data[[#This Row],[type]]="score",SUMPRODUCT($J$1:$AF$1,data[[#This Row],[ci.hts_index]:[stat.tb]]),-1)</f>
        <v>-1</v>
      </c>
      <c r="AH1608">
        <f>IF(data[[#This Row],[type]]="score",RANK(data[[#This Row],[score]],data[score])+COUNTIF($AG$3:AG1608,AG1608)-1,0)</f>
        <v>0</v>
      </c>
    </row>
    <row r="1609" spans="27:34" x14ac:dyDescent="0.25">
      <c r="AA1609" s="1"/>
      <c r="AB1609" s="1"/>
      <c r="AG1609">
        <f>IF(data[[#This Row],[type]]="score",SUMPRODUCT($J$1:$AF$1,data[[#This Row],[ci.hts_index]:[stat.tb]]),-1)</f>
        <v>-1</v>
      </c>
      <c r="AH1609">
        <f>IF(data[[#This Row],[type]]="score",RANK(data[[#This Row],[score]],data[score])+COUNTIF($AG$3:AG1609,AG1609)-1,0)</f>
        <v>0</v>
      </c>
    </row>
    <row r="1610" spans="27:34" x14ac:dyDescent="0.25">
      <c r="AA1610" s="1"/>
      <c r="AB1610" s="1"/>
      <c r="AG1610">
        <f>IF(data[[#This Row],[type]]="score",SUMPRODUCT($J$1:$AF$1,data[[#This Row],[ci.hts_index]:[stat.tb]]),-1)</f>
        <v>-1</v>
      </c>
      <c r="AH1610">
        <f>IF(data[[#This Row],[type]]="score",RANK(data[[#This Row],[score]],data[score])+COUNTIF($AG$3:AG1610,AG1610)-1,0)</f>
        <v>0</v>
      </c>
    </row>
    <row r="1611" spans="27:34" x14ac:dyDescent="0.25">
      <c r="AA1611" s="1"/>
      <c r="AB1611" s="1"/>
      <c r="AG1611">
        <f>IF(data[[#This Row],[type]]="score",SUMPRODUCT($J$1:$AF$1,data[[#This Row],[ci.hts_index]:[stat.tb]]),-1)</f>
        <v>-1</v>
      </c>
      <c r="AH1611">
        <f>IF(data[[#This Row],[type]]="score",RANK(data[[#This Row],[score]],data[score])+COUNTIF($AG$3:AG1611,AG1611)-1,0)</f>
        <v>0</v>
      </c>
    </row>
    <row r="1612" spans="27:34" x14ac:dyDescent="0.25">
      <c r="AA1612" s="1"/>
      <c r="AB1612" s="1"/>
      <c r="AG1612">
        <f>IF(data[[#This Row],[type]]="score",SUMPRODUCT($J$1:$AF$1,data[[#This Row],[ci.hts_index]:[stat.tb]]),-1)</f>
        <v>-1</v>
      </c>
      <c r="AH1612">
        <f>IF(data[[#This Row],[type]]="score",RANK(data[[#This Row],[score]],data[score])+COUNTIF($AG$3:AG1612,AG1612)-1,0)</f>
        <v>0</v>
      </c>
    </row>
    <row r="1613" spans="27:34" x14ac:dyDescent="0.25">
      <c r="AA1613" s="1"/>
      <c r="AB1613" s="1"/>
      <c r="AG1613">
        <f>IF(data[[#This Row],[type]]="score",SUMPRODUCT($J$1:$AF$1,data[[#This Row],[ci.hts_index]:[stat.tb]]),-1)</f>
        <v>-1</v>
      </c>
      <c r="AH1613">
        <f>IF(data[[#This Row],[type]]="score",RANK(data[[#This Row],[score]],data[score])+COUNTIF($AG$3:AG1613,AG1613)-1,0)</f>
        <v>0</v>
      </c>
    </row>
    <row r="1614" spans="27:34" x14ac:dyDescent="0.25">
      <c r="AA1614" s="1"/>
      <c r="AB1614" s="1"/>
      <c r="AG1614">
        <f>IF(data[[#This Row],[type]]="score",SUMPRODUCT($J$1:$AF$1,data[[#This Row],[ci.hts_index]:[stat.tb]]),-1)</f>
        <v>-1</v>
      </c>
      <c r="AH1614">
        <f>IF(data[[#This Row],[type]]="score",RANK(data[[#This Row],[score]],data[score])+COUNTIF($AG$3:AG1614,AG1614)-1,0)</f>
        <v>0</v>
      </c>
    </row>
    <row r="1615" spans="27:34" x14ac:dyDescent="0.25">
      <c r="AA1615" s="1"/>
      <c r="AB1615" s="1"/>
      <c r="AG1615">
        <f>IF(data[[#This Row],[type]]="score",SUMPRODUCT($J$1:$AF$1,data[[#This Row],[ci.hts_index]:[stat.tb]]),-1)</f>
        <v>-1</v>
      </c>
      <c r="AH1615">
        <f>IF(data[[#This Row],[type]]="score",RANK(data[[#This Row],[score]],data[score])+COUNTIF($AG$3:AG1615,AG1615)-1,0)</f>
        <v>0</v>
      </c>
    </row>
    <row r="1616" spans="27:34" x14ac:dyDescent="0.25">
      <c r="AA1616" s="1"/>
      <c r="AB1616" s="1"/>
      <c r="AG1616">
        <f>IF(data[[#This Row],[type]]="score",SUMPRODUCT($J$1:$AF$1,data[[#This Row],[ci.hts_index]:[stat.tb]]),-1)</f>
        <v>-1</v>
      </c>
      <c r="AH1616">
        <f>IF(data[[#This Row],[type]]="score",RANK(data[[#This Row],[score]],data[score])+COUNTIF($AG$3:AG1616,AG1616)-1,0)</f>
        <v>0</v>
      </c>
    </row>
    <row r="1617" spans="27:34" x14ac:dyDescent="0.25">
      <c r="AA1617" s="1"/>
      <c r="AB1617" s="1"/>
      <c r="AG1617">
        <f>IF(data[[#This Row],[type]]="score",SUMPRODUCT($J$1:$AF$1,data[[#This Row],[ci.hts_index]:[stat.tb]]),-1)</f>
        <v>-1</v>
      </c>
      <c r="AH1617">
        <f>IF(data[[#This Row],[type]]="score",RANK(data[[#This Row],[score]],data[score])+COUNTIF($AG$3:AG1617,AG1617)-1,0)</f>
        <v>0</v>
      </c>
    </row>
    <row r="1618" spans="27:34" x14ac:dyDescent="0.25">
      <c r="AA1618" s="1"/>
      <c r="AB1618" s="1"/>
      <c r="AG1618">
        <f>IF(data[[#This Row],[type]]="score",SUMPRODUCT($J$1:$AF$1,data[[#This Row],[ci.hts_index]:[stat.tb]]),-1)</f>
        <v>-1</v>
      </c>
      <c r="AH1618">
        <f>IF(data[[#This Row],[type]]="score",RANK(data[[#This Row],[score]],data[score])+COUNTIF($AG$3:AG1618,AG1618)-1,0)</f>
        <v>0</v>
      </c>
    </row>
    <row r="1619" spans="27:34" x14ac:dyDescent="0.25">
      <c r="AA1619" s="1"/>
      <c r="AB1619" s="1"/>
      <c r="AG1619">
        <f>IF(data[[#This Row],[type]]="score",SUMPRODUCT($J$1:$AF$1,data[[#This Row],[ci.hts_index]:[stat.tb]]),-1)</f>
        <v>-1</v>
      </c>
      <c r="AH1619">
        <f>IF(data[[#This Row],[type]]="score",RANK(data[[#This Row],[score]],data[score])+COUNTIF($AG$3:AG1619,AG1619)-1,0)</f>
        <v>0</v>
      </c>
    </row>
    <row r="1620" spans="27:34" x14ac:dyDescent="0.25">
      <c r="AA1620" s="1"/>
      <c r="AB1620" s="1"/>
      <c r="AG1620">
        <f>IF(data[[#This Row],[type]]="score",SUMPRODUCT($J$1:$AF$1,data[[#This Row],[ci.hts_index]:[stat.tb]]),-1)</f>
        <v>-1</v>
      </c>
      <c r="AH1620">
        <f>IF(data[[#This Row],[type]]="score",RANK(data[[#This Row],[score]],data[score])+COUNTIF($AG$3:AG1620,AG1620)-1,0)</f>
        <v>0</v>
      </c>
    </row>
    <row r="1621" spans="27:34" x14ac:dyDescent="0.25">
      <c r="AA1621" s="1"/>
      <c r="AB1621" s="1"/>
      <c r="AG1621">
        <f>IF(data[[#This Row],[type]]="score",SUMPRODUCT($J$1:$AF$1,data[[#This Row],[ci.hts_index]:[stat.tb]]),-1)</f>
        <v>-1</v>
      </c>
      <c r="AH1621">
        <f>IF(data[[#This Row],[type]]="score",RANK(data[[#This Row],[score]],data[score])+COUNTIF($AG$3:AG1621,AG1621)-1,0)</f>
        <v>0</v>
      </c>
    </row>
    <row r="1622" spans="27:34" x14ac:dyDescent="0.25">
      <c r="AA1622" s="1"/>
      <c r="AB1622" s="1"/>
      <c r="AG1622">
        <f>IF(data[[#This Row],[type]]="score",SUMPRODUCT($J$1:$AF$1,data[[#This Row],[ci.hts_index]:[stat.tb]]),-1)</f>
        <v>-1</v>
      </c>
      <c r="AH1622">
        <f>IF(data[[#This Row],[type]]="score",RANK(data[[#This Row],[score]],data[score])+COUNTIF($AG$3:AG1622,AG1622)-1,0)</f>
        <v>0</v>
      </c>
    </row>
    <row r="1623" spans="27:34" x14ac:dyDescent="0.25">
      <c r="AA1623" s="1"/>
      <c r="AB1623" s="1"/>
      <c r="AG1623">
        <f>IF(data[[#This Row],[type]]="score",SUMPRODUCT($J$1:$AF$1,data[[#This Row],[ci.hts_index]:[stat.tb]]),-1)</f>
        <v>-1</v>
      </c>
      <c r="AH1623">
        <f>IF(data[[#This Row],[type]]="score",RANK(data[[#This Row],[score]],data[score])+COUNTIF($AG$3:AG1623,AG1623)-1,0)</f>
        <v>0</v>
      </c>
    </row>
    <row r="1624" spans="27:34" x14ac:dyDescent="0.25">
      <c r="AA1624" s="1"/>
      <c r="AB1624" s="1"/>
      <c r="AG1624">
        <f>IF(data[[#This Row],[type]]="score",SUMPRODUCT($J$1:$AF$1,data[[#This Row],[ci.hts_index]:[stat.tb]]),-1)</f>
        <v>-1</v>
      </c>
      <c r="AH1624">
        <f>IF(data[[#This Row],[type]]="score",RANK(data[[#This Row],[score]],data[score])+COUNTIF($AG$3:AG1624,AG1624)-1,0)</f>
        <v>0</v>
      </c>
    </row>
    <row r="1625" spans="27:34" x14ac:dyDescent="0.25">
      <c r="AA1625" s="1"/>
      <c r="AB1625" s="1"/>
      <c r="AG1625">
        <f>IF(data[[#This Row],[type]]="score",SUMPRODUCT($J$1:$AF$1,data[[#This Row],[ci.hts_index]:[stat.tb]]),-1)</f>
        <v>-1</v>
      </c>
      <c r="AH1625">
        <f>IF(data[[#This Row],[type]]="score",RANK(data[[#This Row],[score]],data[score])+COUNTIF($AG$3:AG1625,AG1625)-1,0)</f>
        <v>0</v>
      </c>
    </row>
    <row r="1626" spans="27:34" x14ac:dyDescent="0.25">
      <c r="AA1626" s="1"/>
      <c r="AB1626" s="1"/>
      <c r="AG1626">
        <f>IF(data[[#This Row],[type]]="score",SUMPRODUCT($J$1:$AF$1,data[[#This Row],[ci.hts_index]:[stat.tb]]),-1)</f>
        <v>-1</v>
      </c>
      <c r="AH1626">
        <f>IF(data[[#This Row],[type]]="score",RANK(data[[#This Row],[score]],data[score])+COUNTIF($AG$3:AG1626,AG1626)-1,0)</f>
        <v>0</v>
      </c>
    </row>
    <row r="1627" spans="27:34" x14ac:dyDescent="0.25">
      <c r="AA1627" s="1"/>
      <c r="AB1627" s="1"/>
      <c r="AG1627">
        <f>IF(data[[#This Row],[type]]="score",SUMPRODUCT($J$1:$AF$1,data[[#This Row],[ci.hts_index]:[stat.tb]]),-1)</f>
        <v>-1</v>
      </c>
      <c r="AH1627">
        <f>IF(data[[#This Row],[type]]="score",RANK(data[[#This Row],[score]],data[score])+COUNTIF($AG$3:AG1627,AG1627)-1,0)</f>
        <v>0</v>
      </c>
    </row>
    <row r="1628" spans="27:34" x14ac:dyDescent="0.25">
      <c r="AA1628" s="1"/>
      <c r="AB1628" s="1"/>
      <c r="AG1628">
        <f>IF(data[[#This Row],[type]]="score",SUMPRODUCT($J$1:$AF$1,data[[#This Row],[ci.hts_index]:[stat.tb]]),-1)</f>
        <v>-1</v>
      </c>
      <c r="AH1628">
        <f>IF(data[[#This Row],[type]]="score",RANK(data[[#This Row],[score]],data[score])+COUNTIF($AG$3:AG1628,AG1628)-1,0)</f>
        <v>0</v>
      </c>
    </row>
    <row r="1629" spans="27:34" x14ac:dyDescent="0.25">
      <c r="AA1629" s="1"/>
      <c r="AB1629" s="1"/>
      <c r="AG1629">
        <f>IF(data[[#This Row],[type]]="score",SUMPRODUCT($J$1:$AF$1,data[[#This Row],[ci.hts_index]:[stat.tb]]),-1)</f>
        <v>-1</v>
      </c>
      <c r="AH1629">
        <f>IF(data[[#This Row],[type]]="score",RANK(data[[#This Row],[score]],data[score])+COUNTIF($AG$3:AG1629,AG1629)-1,0)</f>
        <v>0</v>
      </c>
    </row>
    <row r="1630" spans="27:34" x14ac:dyDescent="0.25">
      <c r="AA1630" s="1"/>
      <c r="AB1630" s="1"/>
      <c r="AG1630">
        <f>IF(data[[#This Row],[type]]="score",SUMPRODUCT($J$1:$AF$1,data[[#This Row],[ci.hts_index]:[stat.tb]]),-1)</f>
        <v>-1</v>
      </c>
      <c r="AH1630">
        <f>IF(data[[#This Row],[type]]="score",RANK(data[[#This Row],[score]],data[score])+COUNTIF($AG$3:AG1630,AG1630)-1,0)</f>
        <v>0</v>
      </c>
    </row>
    <row r="1631" spans="27:34" x14ac:dyDescent="0.25">
      <c r="AA1631" s="1"/>
      <c r="AB1631" s="1"/>
      <c r="AG1631">
        <f>IF(data[[#This Row],[type]]="score",SUMPRODUCT($J$1:$AF$1,data[[#This Row],[ci.hts_index]:[stat.tb]]),-1)</f>
        <v>-1</v>
      </c>
      <c r="AH1631">
        <f>IF(data[[#This Row],[type]]="score",RANK(data[[#This Row],[score]],data[score])+COUNTIF($AG$3:AG1631,AG1631)-1,0)</f>
        <v>0</v>
      </c>
    </row>
    <row r="1632" spans="27:34" x14ac:dyDescent="0.25">
      <c r="AA1632" s="1"/>
      <c r="AB1632" s="1"/>
      <c r="AG1632">
        <f>IF(data[[#This Row],[type]]="score",SUMPRODUCT($J$1:$AF$1,data[[#This Row],[ci.hts_index]:[stat.tb]]),-1)</f>
        <v>-1</v>
      </c>
      <c r="AH1632">
        <f>IF(data[[#This Row],[type]]="score",RANK(data[[#This Row],[score]],data[score])+COUNTIF($AG$3:AG1632,AG1632)-1,0)</f>
        <v>0</v>
      </c>
    </row>
    <row r="1633" spans="27:34" x14ac:dyDescent="0.25">
      <c r="AA1633" s="1"/>
      <c r="AB1633" s="1"/>
      <c r="AG1633">
        <f>IF(data[[#This Row],[type]]="score",SUMPRODUCT($J$1:$AF$1,data[[#This Row],[ci.hts_index]:[stat.tb]]),-1)</f>
        <v>-1</v>
      </c>
      <c r="AH1633">
        <f>IF(data[[#This Row],[type]]="score",RANK(data[[#This Row],[score]],data[score])+COUNTIF($AG$3:AG1633,AG1633)-1,0)</f>
        <v>0</v>
      </c>
    </row>
    <row r="1634" spans="27:34" x14ac:dyDescent="0.25">
      <c r="AA1634" s="1"/>
      <c r="AB1634" s="1"/>
      <c r="AG1634">
        <f>IF(data[[#This Row],[type]]="score",SUMPRODUCT($J$1:$AF$1,data[[#This Row],[ci.hts_index]:[stat.tb]]),-1)</f>
        <v>-1</v>
      </c>
      <c r="AH1634">
        <f>IF(data[[#This Row],[type]]="score",RANK(data[[#This Row],[score]],data[score])+COUNTIF($AG$3:AG1634,AG1634)-1,0)</f>
        <v>0</v>
      </c>
    </row>
    <row r="1635" spans="27:34" x14ac:dyDescent="0.25">
      <c r="AA1635" s="1"/>
      <c r="AB1635" s="1"/>
      <c r="AG1635">
        <f>IF(data[[#This Row],[type]]="score",SUMPRODUCT($J$1:$AF$1,data[[#This Row],[ci.hts_index]:[stat.tb]]),-1)</f>
        <v>-1</v>
      </c>
      <c r="AH1635">
        <f>IF(data[[#This Row],[type]]="score",RANK(data[[#This Row],[score]],data[score])+COUNTIF($AG$3:AG1635,AG1635)-1,0)</f>
        <v>0</v>
      </c>
    </row>
    <row r="1636" spans="27:34" x14ac:dyDescent="0.25">
      <c r="AA1636" s="1"/>
      <c r="AB1636" s="1"/>
      <c r="AG1636">
        <f>IF(data[[#This Row],[type]]="score",SUMPRODUCT($J$1:$AF$1,data[[#This Row],[ci.hts_index]:[stat.tb]]),-1)</f>
        <v>-1</v>
      </c>
      <c r="AH1636">
        <f>IF(data[[#This Row],[type]]="score",RANK(data[[#This Row],[score]],data[score])+COUNTIF($AG$3:AG1636,AG1636)-1,0)</f>
        <v>0</v>
      </c>
    </row>
    <row r="1637" spans="27:34" x14ac:dyDescent="0.25">
      <c r="AA1637" s="1"/>
      <c r="AB1637" s="1"/>
      <c r="AG1637">
        <f>IF(data[[#This Row],[type]]="score",SUMPRODUCT($J$1:$AF$1,data[[#This Row],[ci.hts_index]:[stat.tb]]),-1)</f>
        <v>-1</v>
      </c>
      <c r="AH1637">
        <f>IF(data[[#This Row],[type]]="score",RANK(data[[#This Row],[score]],data[score])+COUNTIF($AG$3:AG1637,AG1637)-1,0)</f>
        <v>0</v>
      </c>
    </row>
    <row r="1638" spans="27:34" x14ac:dyDescent="0.25">
      <c r="AA1638" s="1"/>
      <c r="AB1638" s="1"/>
      <c r="AG1638">
        <f>IF(data[[#This Row],[type]]="score",SUMPRODUCT($J$1:$AF$1,data[[#This Row],[ci.hts_index]:[stat.tb]]),-1)</f>
        <v>-1</v>
      </c>
      <c r="AH1638">
        <f>IF(data[[#This Row],[type]]="score",RANK(data[[#This Row],[score]],data[score])+COUNTIF($AG$3:AG1638,AG1638)-1,0)</f>
        <v>0</v>
      </c>
    </row>
    <row r="1639" spans="27:34" x14ac:dyDescent="0.25">
      <c r="AA1639" s="1"/>
      <c r="AB1639" s="1"/>
      <c r="AG1639">
        <f>IF(data[[#This Row],[type]]="score",SUMPRODUCT($J$1:$AF$1,data[[#This Row],[ci.hts_index]:[stat.tb]]),-1)</f>
        <v>-1</v>
      </c>
      <c r="AH1639">
        <f>IF(data[[#This Row],[type]]="score",RANK(data[[#This Row],[score]],data[score])+COUNTIF($AG$3:AG1639,AG1639)-1,0)</f>
        <v>0</v>
      </c>
    </row>
    <row r="1640" spans="27:34" x14ac:dyDescent="0.25">
      <c r="AA1640" s="1"/>
      <c r="AB1640" s="1"/>
      <c r="AG1640">
        <f>IF(data[[#This Row],[type]]="score",SUMPRODUCT($J$1:$AF$1,data[[#This Row],[ci.hts_index]:[stat.tb]]),-1)</f>
        <v>-1</v>
      </c>
      <c r="AH1640">
        <f>IF(data[[#This Row],[type]]="score",RANK(data[[#This Row],[score]],data[score])+COUNTIF($AG$3:AG1640,AG1640)-1,0)</f>
        <v>0</v>
      </c>
    </row>
    <row r="1641" spans="27:34" x14ac:dyDescent="0.25">
      <c r="AA1641" s="1"/>
      <c r="AB1641" s="1"/>
      <c r="AG1641">
        <f>IF(data[[#This Row],[type]]="score",SUMPRODUCT($J$1:$AF$1,data[[#This Row],[ci.hts_index]:[stat.tb]]),-1)</f>
        <v>-1</v>
      </c>
      <c r="AH1641">
        <f>IF(data[[#This Row],[type]]="score",RANK(data[[#This Row],[score]],data[score])+COUNTIF($AG$3:AG1641,AG1641)-1,0)</f>
        <v>0</v>
      </c>
    </row>
    <row r="1642" spans="27:34" x14ac:dyDescent="0.25">
      <c r="AA1642" s="1"/>
      <c r="AB1642" s="1"/>
      <c r="AG1642">
        <f>IF(data[[#This Row],[type]]="score",SUMPRODUCT($J$1:$AF$1,data[[#This Row],[ci.hts_index]:[stat.tb]]),-1)</f>
        <v>-1</v>
      </c>
      <c r="AH1642">
        <f>IF(data[[#This Row],[type]]="score",RANK(data[[#This Row],[score]],data[score])+COUNTIF($AG$3:AG1642,AG1642)-1,0)</f>
        <v>0</v>
      </c>
    </row>
    <row r="1643" spans="27:34" x14ac:dyDescent="0.25">
      <c r="AA1643" s="1"/>
      <c r="AB1643" s="1"/>
      <c r="AG1643">
        <f>IF(data[[#This Row],[type]]="score",SUMPRODUCT($J$1:$AF$1,data[[#This Row],[ci.hts_index]:[stat.tb]]),-1)</f>
        <v>-1</v>
      </c>
      <c r="AH1643">
        <f>IF(data[[#This Row],[type]]="score",RANK(data[[#This Row],[score]],data[score])+COUNTIF($AG$3:AG1643,AG1643)-1,0)</f>
        <v>0</v>
      </c>
    </row>
    <row r="1644" spans="27:34" x14ac:dyDescent="0.25">
      <c r="AA1644" s="1"/>
      <c r="AB1644" s="1"/>
      <c r="AG1644">
        <f>IF(data[[#This Row],[type]]="score",SUMPRODUCT($J$1:$AF$1,data[[#This Row],[ci.hts_index]:[stat.tb]]),-1)</f>
        <v>-1</v>
      </c>
      <c r="AH1644">
        <f>IF(data[[#This Row],[type]]="score",RANK(data[[#This Row],[score]],data[score])+COUNTIF($AG$3:AG1644,AG1644)-1,0)</f>
        <v>0</v>
      </c>
    </row>
    <row r="1645" spans="27:34" x14ac:dyDescent="0.25">
      <c r="AA1645" s="1"/>
      <c r="AB1645" s="1"/>
      <c r="AG1645">
        <f>IF(data[[#This Row],[type]]="score",SUMPRODUCT($J$1:$AF$1,data[[#This Row],[ci.hts_index]:[stat.tb]]),-1)</f>
        <v>-1</v>
      </c>
      <c r="AH1645">
        <f>IF(data[[#This Row],[type]]="score",RANK(data[[#This Row],[score]],data[score])+COUNTIF($AG$3:AG1645,AG1645)-1,0)</f>
        <v>0</v>
      </c>
    </row>
    <row r="1646" spans="27:34" x14ac:dyDescent="0.25">
      <c r="AA1646" s="1"/>
      <c r="AB1646" s="1"/>
      <c r="AG1646">
        <f>IF(data[[#This Row],[type]]="score",SUMPRODUCT($J$1:$AF$1,data[[#This Row],[ci.hts_index]:[stat.tb]]),-1)</f>
        <v>-1</v>
      </c>
      <c r="AH1646">
        <f>IF(data[[#This Row],[type]]="score",RANK(data[[#This Row],[score]],data[score])+COUNTIF($AG$3:AG1646,AG1646)-1,0)</f>
        <v>0</v>
      </c>
    </row>
    <row r="1647" spans="27:34" x14ac:dyDescent="0.25">
      <c r="AA1647" s="1"/>
      <c r="AB1647" s="1"/>
      <c r="AG1647">
        <f>IF(data[[#This Row],[type]]="score",SUMPRODUCT($J$1:$AF$1,data[[#This Row],[ci.hts_index]:[stat.tb]]),-1)</f>
        <v>-1</v>
      </c>
      <c r="AH1647">
        <f>IF(data[[#This Row],[type]]="score",RANK(data[[#This Row],[score]],data[score])+COUNTIF($AG$3:AG1647,AG1647)-1,0)</f>
        <v>0</v>
      </c>
    </row>
    <row r="1648" spans="27:34" x14ac:dyDescent="0.25">
      <c r="AA1648" s="1"/>
      <c r="AB1648" s="1"/>
      <c r="AG1648">
        <f>IF(data[[#This Row],[type]]="score",SUMPRODUCT($J$1:$AF$1,data[[#This Row],[ci.hts_index]:[stat.tb]]),-1)</f>
        <v>-1</v>
      </c>
      <c r="AH1648">
        <f>IF(data[[#This Row],[type]]="score",RANK(data[[#This Row],[score]],data[score])+COUNTIF($AG$3:AG1648,AG1648)-1,0)</f>
        <v>0</v>
      </c>
    </row>
    <row r="1649" spans="27:34" x14ac:dyDescent="0.25">
      <c r="AA1649" s="1"/>
      <c r="AB1649" s="1"/>
      <c r="AG1649">
        <f>IF(data[[#This Row],[type]]="score",SUMPRODUCT($J$1:$AF$1,data[[#This Row],[ci.hts_index]:[stat.tb]]),-1)</f>
        <v>-1</v>
      </c>
      <c r="AH1649">
        <f>IF(data[[#This Row],[type]]="score",RANK(data[[#This Row],[score]],data[score])+COUNTIF($AG$3:AG1649,AG1649)-1,0)</f>
        <v>0</v>
      </c>
    </row>
    <row r="1650" spans="27:34" x14ac:dyDescent="0.25">
      <c r="AA1650" s="1"/>
      <c r="AB1650" s="1"/>
      <c r="AG1650">
        <f>IF(data[[#This Row],[type]]="score",SUMPRODUCT($J$1:$AF$1,data[[#This Row],[ci.hts_index]:[stat.tb]]),-1)</f>
        <v>-1</v>
      </c>
      <c r="AH1650">
        <f>IF(data[[#This Row],[type]]="score",RANK(data[[#This Row],[score]],data[score])+COUNTIF($AG$3:AG1650,AG1650)-1,0)</f>
        <v>0</v>
      </c>
    </row>
    <row r="1651" spans="27:34" x14ac:dyDescent="0.25">
      <c r="AA1651" s="1"/>
      <c r="AB1651" s="1"/>
      <c r="AG1651">
        <f>IF(data[[#This Row],[type]]="score",SUMPRODUCT($J$1:$AF$1,data[[#This Row],[ci.hts_index]:[stat.tb]]),-1)</f>
        <v>-1</v>
      </c>
      <c r="AH1651">
        <f>IF(data[[#This Row],[type]]="score",RANK(data[[#This Row],[score]],data[score])+COUNTIF($AG$3:AG1651,AG1651)-1,0)</f>
        <v>0</v>
      </c>
    </row>
    <row r="1652" spans="27:34" x14ac:dyDescent="0.25">
      <c r="AA1652" s="1"/>
      <c r="AB1652" s="1"/>
      <c r="AG1652">
        <f>IF(data[[#This Row],[type]]="score",SUMPRODUCT($J$1:$AF$1,data[[#This Row],[ci.hts_index]:[stat.tb]]),-1)</f>
        <v>-1</v>
      </c>
      <c r="AH1652">
        <f>IF(data[[#This Row],[type]]="score",RANK(data[[#This Row],[score]],data[score])+COUNTIF($AG$3:AG1652,AG1652)-1,0)</f>
        <v>0</v>
      </c>
    </row>
    <row r="1653" spans="27:34" x14ac:dyDescent="0.25">
      <c r="AA1653" s="1"/>
      <c r="AB1653" s="1"/>
      <c r="AG1653">
        <f>IF(data[[#This Row],[type]]="score",SUMPRODUCT($J$1:$AF$1,data[[#This Row],[ci.hts_index]:[stat.tb]]),-1)</f>
        <v>-1</v>
      </c>
      <c r="AH1653">
        <f>IF(data[[#This Row],[type]]="score",RANK(data[[#This Row],[score]],data[score])+COUNTIF($AG$3:AG1653,AG1653)-1,0)</f>
        <v>0</v>
      </c>
    </row>
    <row r="1654" spans="27:34" x14ac:dyDescent="0.25">
      <c r="AA1654" s="1"/>
      <c r="AB1654" s="1"/>
      <c r="AG1654">
        <f>IF(data[[#This Row],[type]]="score",SUMPRODUCT($J$1:$AF$1,data[[#This Row],[ci.hts_index]:[stat.tb]]),-1)</f>
        <v>-1</v>
      </c>
      <c r="AH1654">
        <f>IF(data[[#This Row],[type]]="score",RANK(data[[#This Row],[score]],data[score])+COUNTIF($AG$3:AG1654,AG1654)-1,0)</f>
        <v>0</v>
      </c>
    </row>
    <row r="1655" spans="27:34" x14ac:dyDescent="0.25">
      <c r="AA1655" s="1"/>
      <c r="AB1655" s="1"/>
      <c r="AG1655">
        <f>IF(data[[#This Row],[type]]="score",SUMPRODUCT($J$1:$AF$1,data[[#This Row],[ci.hts_index]:[stat.tb]]),-1)</f>
        <v>-1</v>
      </c>
      <c r="AH1655">
        <f>IF(data[[#This Row],[type]]="score",RANK(data[[#This Row],[score]],data[score])+COUNTIF($AG$3:AG1655,AG1655)-1,0)</f>
        <v>0</v>
      </c>
    </row>
    <row r="1656" spans="27:34" x14ac:dyDescent="0.25">
      <c r="AA1656" s="1"/>
      <c r="AB1656" s="1"/>
      <c r="AG1656">
        <f>IF(data[[#This Row],[type]]="score",SUMPRODUCT($J$1:$AF$1,data[[#This Row],[ci.hts_index]:[stat.tb]]),-1)</f>
        <v>-1</v>
      </c>
      <c r="AH1656">
        <f>IF(data[[#This Row],[type]]="score",RANK(data[[#This Row],[score]],data[score])+COUNTIF($AG$3:AG1656,AG1656)-1,0)</f>
        <v>0</v>
      </c>
    </row>
    <row r="1657" spans="27:34" x14ac:dyDescent="0.25">
      <c r="AA1657" s="1"/>
      <c r="AB1657" s="1"/>
      <c r="AG1657">
        <f>IF(data[[#This Row],[type]]="score",SUMPRODUCT($J$1:$AF$1,data[[#This Row],[ci.hts_index]:[stat.tb]]),-1)</f>
        <v>-1</v>
      </c>
      <c r="AH1657">
        <f>IF(data[[#This Row],[type]]="score",RANK(data[[#This Row],[score]],data[score])+COUNTIF($AG$3:AG1657,AG1657)-1,0)</f>
        <v>0</v>
      </c>
    </row>
    <row r="1658" spans="27:34" x14ac:dyDescent="0.25">
      <c r="AA1658" s="1"/>
      <c r="AB1658" s="1"/>
      <c r="AG1658">
        <f>IF(data[[#This Row],[type]]="score",SUMPRODUCT($J$1:$AF$1,data[[#This Row],[ci.hts_index]:[stat.tb]]),-1)</f>
        <v>-1</v>
      </c>
      <c r="AH1658">
        <f>IF(data[[#This Row],[type]]="score",RANK(data[[#This Row],[score]],data[score])+COUNTIF($AG$3:AG1658,AG1658)-1,0)</f>
        <v>0</v>
      </c>
    </row>
    <row r="1659" spans="27:34" x14ac:dyDescent="0.25">
      <c r="AA1659" s="1"/>
      <c r="AB1659" s="1"/>
      <c r="AG1659">
        <f>IF(data[[#This Row],[type]]="score",SUMPRODUCT($J$1:$AF$1,data[[#This Row],[ci.hts_index]:[stat.tb]]),-1)</f>
        <v>-1</v>
      </c>
      <c r="AH1659">
        <f>IF(data[[#This Row],[type]]="score",RANK(data[[#This Row],[score]],data[score])+COUNTIF($AG$3:AG1659,AG1659)-1,0)</f>
        <v>0</v>
      </c>
    </row>
    <row r="1660" spans="27:34" x14ac:dyDescent="0.25">
      <c r="AA1660" s="1"/>
      <c r="AB1660" s="1"/>
      <c r="AG1660">
        <f>IF(data[[#This Row],[type]]="score",SUMPRODUCT($J$1:$AF$1,data[[#This Row],[ci.hts_index]:[stat.tb]]),-1)</f>
        <v>-1</v>
      </c>
      <c r="AH1660">
        <f>IF(data[[#This Row],[type]]="score",RANK(data[[#This Row],[score]],data[score])+COUNTIF($AG$3:AG1660,AG1660)-1,0)</f>
        <v>0</v>
      </c>
    </row>
    <row r="1661" spans="27:34" x14ac:dyDescent="0.25">
      <c r="AA1661" s="1"/>
      <c r="AB1661" s="1"/>
      <c r="AG1661">
        <f>IF(data[[#This Row],[type]]="score",SUMPRODUCT($J$1:$AF$1,data[[#This Row],[ci.hts_index]:[stat.tb]]),-1)</f>
        <v>-1</v>
      </c>
      <c r="AH1661">
        <f>IF(data[[#This Row],[type]]="score",RANK(data[[#This Row],[score]],data[score])+COUNTIF($AG$3:AG1661,AG1661)-1,0)</f>
        <v>0</v>
      </c>
    </row>
    <row r="1662" spans="27:34" x14ac:dyDescent="0.25">
      <c r="AA1662" s="1"/>
      <c r="AB1662" s="1"/>
      <c r="AG1662">
        <f>IF(data[[#This Row],[type]]="score",SUMPRODUCT($J$1:$AF$1,data[[#This Row],[ci.hts_index]:[stat.tb]]),-1)</f>
        <v>-1</v>
      </c>
      <c r="AH1662">
        <f>IF(data[[#This Row],[type]]="score",RANK(data[[#This Row],[score]],data[score])+COUNTIF($AG$3:AG1662,AG1662)-1,0)</f>
        <v>0</v>
      </c>
    </row>
    <row r="1663" spans="27:34" x14ac:dyDescent="0.25">
      <c r="AA1663" s="1"/>
      <c r="AB1663" s="1"/>
      <c r="AG1663">
        <f>IF(data[[#This Row],[type]]="score",SUMPRODUCT($J$1:$AF$1,data[[#This Row],[ci.hts_index]:[stat.tb]]),-1)</f>
        <v>-1</v>
      </c>
      <c r="AH1663">
        <f>IF(data[[#This Row],[type]]="score",RANK(data[[#This Row],[score]],data[score])+COUNTIF($AG$3:AG1663,AG1663)-1,0)</f>
        <v>0</v>
      </c>
    </row>
    <row r="1664" spans="27:34" x14ac:dyDescent="0.25">
      <c r="AA1664" s="1"/>
      <c r="AB1664" s="1"/>
      <c r="AG1664">
        <f>IF(data[[#This Row],[type]]="score",SUMPRODUCT($J$1:$AF$1,data[[#This Row],[ci.hts_index]:[stat.tb]]),-1)</f>
        <v>-1</v>
      </c>
      <c r="AH1664">
        <f>IF(data[[#This Row],[type]]="score",RANK(data[[#This Row],[score]],data[score])+COUNTIF($AG$3:AG1664,AG1664)-1,0)</f>
        <v>0</v>
      </c>
    </row>
    <row r="1665" spans="27:34" x14ac:dyDescent="0.25">
      <c r="AA1665" s="1"/>
      <c r="AB1665" s="1"/>
      <c r="AG1665">
        <f>IF(data[[#This Row],[type]]="score",SUMPRODUCT($J$1:$AF$1,data[[#This Row],[ci.hts_index]:[stat.tb]]),-1)</f>
        <v>-1</v>
      </c>
      <c r="AH1665">
        <f>IF(data[[#This Row],[type]]="score",RANK(data[[#This Row],[score]],data[score])+COUNTIF($AG$3:AG1665,AG1665)-1,0)</f>
        <v>0</v>
      </c>
    </row>
    <row r="1666" spans="27:34" x14ac:dyDescent="0.25">
      <c r="AA1666" s="1"/>
      <c r="AB1666" s="1"/>
      <c r="AG1666">
        <f>IF(data[[#This Row],[type]]="score",SUMPRODUCT($J$1:$AF$1,data[[#This Row],[ci.hts_index]:[stat.tb]]),-1)</f>
        <v>-1</v>
      </c>
      <c r="AH1666">
        <f>IF(data[[#This Row],[type]]="score",RANK(data[[#This Row],[score]],data[score])+COUNTIF($AG$3:AG1666,AG1666)-1,0)</f>
        <v>0</v>
      </c>
    </row>
    <row r="1667" spans="27:34" x14ac:dyDescent="0.25">
      <c r="AA1667" s="1"/>
      <c r="AB1667" s="1"/>
      <c r="AG1667">
        <f>IF(data[[#This Row],[type]]="score",SUMPRODUCT($J$1:$AF$1,data[[#This Row],[ci.hts_index]:[stat.tb]]),-1)</f>
        <v>-1</v>
      </c>
      <c r="AH1667">
        <f>IF(data[[#This Row],[type]]="score",RANK(data[[#This Row],[score]],data[score])+COUNTIF($AG$3:AG1667,AG1667)-1,0)</f>
        <v>0</v>
      </c>
    </row>
    <row r="1668" spans="27:34" x14ac:dyDescent="0.25">
      <c r="AA1668" s="1"/>
      <c r="AB1668" s="1"/>
      <c r="AG1668">
        <f>IF(data[[#This Row],[type]]="score",SUMPRODUCT($J$1:$AF$1,data[[#This Row],[ci.hts_index]:[stat.tb]]),-1)</f>
        <v>-1</v>
      </c>
      <c r="AH1668">
        <f>IF(data[[#This Row],[type]]="score",RANK(data[[#This Row],[score]],data[score])+COUNTIF($AG$3:AG1668,AG1668)-1,0)</f>
        <v>0</v>
      </c>
    </row>
    <row r="1669" spans="27:34" x14ac:dyDescent="0.25">
      <c r="AA1669" s="1"/>
      <c r="AB1669" s="1"/>
      <c r="AG1669">
        <f>IF(data[[#This Row],[type]]="score",SUMPRODUCT($J$1:$AF$1,data[[#This Row],[ci.hts_index]:[stat.tb]]),-1)</f>
        <v>-1</v>
      </c>
      <c r="AH1669">
        <f>IF(data[[#This Row],[type]]="score",RANK(data[[#This Row],[score]],data[score])+COUNTIF($AG$3:AG1669,AG1669)-1,0)</f>
        <v>0</v>
      </c>
    </row>
    <row r="1670" spans="27:34" x14ac:dyDescent="0.25">
      <c r="AA1670" s="1"/>
      <c r="AB1670" s="1"/>
      <c r="AG1670">
        <f>IF(data[[#This Row],[type]]="score",SUMPRODUCT($J$1:$AF$1,data[[#This Row],[ci.hts_index]:[stat.tb]]),-1)</f>
        <v>-1</v>
      </c>
      <c r="AH1670">
        <f>IF(data[[#This Row],[type]]="score",RANK(data[[#This Row],[score]],data[score])+COUNTIF($AG$3:AG1670,AG1670)-1,0)</f>
        <v>0</v>
      </c>
    </row>
    <row r="1671" spans="27:34" x14ac:dyDescent="0.25">
      <c r="AA1671" s="1"/>
      <c r="AB1671" s="1"/>
      <c r="AG1671">
        <f>IF(data[[#This Row],[type]]="score",SUMPRODUCT($J$1:$AF$1,data[[#This Row],[ci.hts_index]:[stat.tb]]),-1)</f>
        <v>-1</v>
      </c>
      <c r="AH1671">
        <f>IF(data[[#This Row],[type]]="score",RANK(data[[#This Row],[score]],data[score])+COUNTIF($AG$3:AG1671,AG1671)-1,0)</f>
        <v>0</v>
      </c>
    </row>
    <row r="1672" spans="27:34" x14ac:dyDescent="0.25">
      <c r="AA1672" s="1"/>
      <c r="AB1672" s="1"/>
      <c r="AG1672">
        <f>IF(data[[#This Row],[type]]="score",SUMPRODUCT($J$1:$AF$1,data[[#This Row],[ci.hts_index]:[stat.tb]]),-1)</f>
        <v>-1</v>
      </c>
      <c r="AH1672">
        <f>IF(data[[#This Row],[type]]="score",RANK(data[[#This Row],[score]],data[score])+COUNTIF($AG$3:AG1672,AG1672)-1,0)</f>
        <v>0</v>
      </c>
    </row>
    <row r="1673" spans="27:34" x14ac:dyDescent="0.25">
      <c r="AA1673" s="1"/>
      <c r="AB1673" s="1"/>
      <c r="AG1673">
        <f>IF(data[[#This Row],[type]]="score",SUMPRODUCT($J$1:$AF$1,data[[#This Row],[ci.hts_index]:[stat.tb]]),-1)</f>
        <v>-1</v>
      </c>
      <c r="AH1673">
        <f>IF(data[[#This Row],[type]]="score",RANK(data[[#This Row],[score]],data[score])+COUNTIF($AG$3:AG1673,AG1673)-1,0)</f>
        <v>0</v>
      </c>
    </row>
    <row r="1674" spans="27:34" x14ac:dyDescent="0.25">
      <c r="AA1674" s="1"/>
      <c r="AB1674" s="1"/>
      <c r="AG1674">
        <f>IF(data[[#This Row],[type]]="score",SUMPRODUCT($J$1:$AF$1,data[[#This Row],[ci.hts_index]:[stat.tb]]),-1)</f>
        <v>-1</v>
      </c>
      <c r="AH1674">
        <f>IF(data[[#This Row],[type]]="score",RANK(data[[#This Row],[score]],data[score])+COUNTIF($AG$3:AG1674,AG1674)-1,0)</f>
        <v>0</v>
      </c>
    </row>
    <row r="1675" spans="27:34" x14ac:dyDescent="0.25">
      <c r="AA1675" s="1"/>
      <c r="AB1675" s="1"/>
      <c r="AG1675">
        <f>IF(data[[#This Row],[type]]="score",SUMPRODUCT($J$1:$AF$1,data[[#This Row],[ci.hts_index]:[stat.tb]]),-1)</f>
        <v>-1</v>
      </c>
      <c r="AH1675">
        <f>IF(data[[#This Row],[type]]="score",RANK(data[[#This Row],[score]],data[score])+COUNTIF($AG$3:AG1675,AG1675)-1,0)</f>
        <v>0</v>
      </c>
    </row>
    <row r="1676" spans="27:34" x14ac:dyDescent="0.25">
      <c r="AA1676" s="1"/>
      <c r="AB1676" s="1"/>
      <c r="AG1676">
        <f>IF(data[[#This Row],[type]]="score",SUMPRODUCT($J$1:$AF$1,data[[#This Row],[ci.hts_index]:[stat.tb]]),-1)</f>
        <v>-1</v>
      </c>
      <c r="AH1676">
        <f>IF(data[[#This Row],[type]]="score",RANK(data[[#This Row],[score]],data[score])+COUNTIF($AG$3:AG1676,AG1676)-1,0)</f>
        <v>0</v>
      </c>
    </row>
    <row r="1677" spans="27:34" x14ac:dyDescent="0.25">
      <c r="AA1677" s="1"/>
      <c r="AB1677" s="1"/>
      <c r="AG1677">
        <f>IF(data[[#This Row],[type]]="score",SUMPRODUCT($J$1:$AF$1,data[[#This Row],[ci.hts_index]:[stat.tb]]),-1)</f>
        <v>-1</v>
      </c>
      <c r="AH1677">
        <f>IF(data[[#This Row],[type]]="score",RANK(data[[#This Row],[score]],data[score])+COUNTIF($AG$3:AG1677,AG1677)-1,0)</f>
        <v>0</v>
      </c>
    </row>
    <row r="1678" spans="27:34" x14ac:dyDescent="0.25">
      <c r="AA1678" s="1"/>
      <c r="AB1678" s="1"/>
      <c r="AG1678">
        <f>IF(data[[#This Row],[type]]="score",SUMPRODUCT($J$1:$AF$1,data[[#This Row],[ci.hts_index]:[stat.tb]]),-1)</f>
        <v>-1</v>
      </c>
      <c r="AH1678">
        <f>IF(data[[#This Row],[type]]="score",RANK(data[[#This Row],[score]],data[score])+COUNTIF($AG$3:AG1678,AG1678)-1,0)</f>
        <v>0</v>
      </c>
    </row>
    <row r="1679" spans="27:34" x14ac:dyDescent="0.25">
      <c r="AA1679" s="1"/>
      <c r="AB1679" s="1"/>
      <c r="AG1679">
        <f>IF(data[[#This Row],[type]]="score",SUMPRODUCT($J$1:$AF$1,data[[#This Row],[ci.hts_index]:[stat.tb]]),-1)</f>
        <v>-1</v>
      </c>
      <c r="AH1679">
        <f>IF(data[[#This Row],[type]]="score",RANK(data[[#This Row],[score]],data[score])+COUNTIF($AG$3:AG1679,AG1679)-1,0)</f>
        <v>0</v>
      </c>
    </row>
    <row r="1680" spans="27:34" x14ac:dyDescent="0.25">
      <c r="AA1680" s="1"/>
      <c r="AB1680" s="1"/>
      <c r="AG1680">
        <f>IF(data[[#This Row],[type]]="score",SUMPRODUCT($J$1:$AF$1,data[[#This Row],[ci.hts_index]:[stat.tb]]),-1)</f>
        <v>-1</v>
      </c>
      <c r="AH1680">
        <f>IF(data[[#This Row],[type]]="score",RANK(data[[#This Row],[score]],data[score])+COUNTIF($AG$3:AG1680,AG1680)-1,0)</f>
        <v>0</v>
      </c>
    </row>
    <row r="1681" spans="27:34" x14ac:dyDescent="0.25">
      <c r="AA1681" s="1"/>
      <c r="AB1681" s="1"/>
      <c r="AG1681">
        <f>IF(data[[#This Row],[type]]="score",SUMPRODUCT($J$1:$AF$1,data[[#This Row],[ci.hts_index]:[stat.tb]]),-1)</f>
        <v>-1</v>
      </c>
      <c r="AH1681">
        <f>IF(data[[#This Row],[type]]="score",RANK(data[[#This Row],[score]],data[score])+COUNTIF($AG$3:AG1681,AG1681)-1,0)</f>
        <v>0</v>
      </c>
    </row>
    <row r="1682" spans="27:34" x14ac:dyDescent="0.25">
      <c r="AA1682" s="1"/>
      <c r="AB1682" s="1"/>
      <c r="AG1682">
        <f>IF(data[[#This Row],[type]]="score",SUMPRODUCT($J$1:$AF$1,data[[#This Row],[ci.hts_index]:[stat.tb]]),-1)</f>
        <v>-1</v>
      </c>
      <c r="AH1682">
        <f>IF(data[[#This Row],[type]]="score",RANK(data[[#This Row],[score]],data[score])+COUNTIF($AG$3:AG1682,AG1682)-1,0)</f>
        <v>0</v>
      </c>
    </row>
    <row r="1683" spans="27:34" x14ac:dyDescent="0.25">
      <c r="AA1683" s="1"/>
      <c r="AB1683" s="1"/>
      <c r="AG1683">
        <f>IF(data[[#This Row],[type]]="score",SUMPRODUCT($J$1:$AF$1,data[[#This Row],[ci.hts_index]:[stat.tb]]),-1)</f>
        <v>-1</v>
      </c>
      <c r="AH1683">
        <f>IF(data[[#This Row],[type]]="score",RANK(data[[#This Row],[score]],data[score])+COUNTIF($AG$3:AG1683,AG1683)-1,0)</f>
        <v>0</v>
      </c>
    </row>
    <row r="1684" spans="27:34" x14ac:dyDescent="0.25">
      <c r="AA1684" s="1"/>
      <c r="AB1684" s="1"/>
      <c r="AG1684">
        <f>IF(data[[#This Row],[type]]="score",SUMPRODUCT($J$1:$AF$1,data[[#This Row],[ci.hts_index]:[stat.tb]]),-1)</f>
        <v>-1</v>
      </c>
      <c r="AH1684">
        <f>IF(data[[#This Row],[type]]="score",RANK(data[[#This Row],[score]],data[score])+COUNTIF($AG$3:AG1684,AG1684)-1,0)</f>
        <v>0</v>
      </c>
    </row>
    <row r="1685" spans="27:34" x14ac:dyDescent="0.25">
      <c r="AA1685" s="1"/>
      <c r="AB1685" s="1"/>
      <c r="AG1685">
        <f>IF(data[[#This Row],[type]]="score",SUMPRODUCT($J$1:$AF$1,data[[#This Row],[ci.hts_index]:[stat.tb]]),-1)</f>
        <v>-1</v>
      </c>
      <c r="AH1685">
        <f>IF(data[[#This Row],[type]]="score",RANK(data[[#This Row],[score]],data[score])+COUNTIF($AG$3:AG1685,AG1685)-1,0)</f>
        <v>0</v>
      </c>
    </row>
    <row r="1686" spans="27:34" x14ac:dyDescent="0.25">
      <c r="AA1686" s="1"/>
      <c r="AB1686" s="1"/>
      <c r="AG1686">
        <f>IF(data[[#This Row],[type]]="score",SUMPRODUCT($J$1:$AF$1,data[[#This Row],[ci.hts_index]:[stat.tb]]),-1)</f>
        <v>-1</v>
      </c>
      <c r="AH1686">
        <f>IF(data[[#This Row],[type]]="score",RANK(data[[#This Row],[score]],data[score])+COUNTIF($AG$3:AG1686,AG1686)-1,0)</f>
        <v>0</v>
      </c>
    </row>
    <row r="1687" spans="27:34" x14ac:dyDescent="0.25">
      <c r="AA1687" s="1"/>
      <c r="AB1687" s="1"/>
      <c r="AG1687">
        <f>IF(data[[#This Row],[type]]="score",SUMPRODUCT($J$1:$AF$1,data[[#This Row],[ci.hts_index]:[stat.tb]]),-1)</f>
        <v>-1</v>
      </c>
      <c r="AH1687">
        <f>IF(data[[#This Row],[type]]="score",RANK(data[[#This Row],[score]],data[score])+COUNTIF($AG$3:AG1687,AG1687)-1,0)</f>
        <v>0</v>
      </c>
    </row>
    <row r="1688" spans="27:34" x14ac:dyDescent="0.25">
      <c r="AA1688" s="1"/>
      <c r="AB1688" s="1"/>
      <c r="AG1688">
        <f>IF(data[[#This Row],[type]]="score",SUMPRODUCT($J$1:$AF$1,data[[#This Row],[ci.hts_index]:[stat.tb]]),-1)</f>
        <v>-1</v>
      </c>
      <c r="AH1688">
        <f>IF(data[[#This Row],[type]]="score",RANK(data[[#This Row],[score]],data[score])+COUNTIF($AG$3:AG1688,AG1688)-1,0)</f>
        <v>0</v>
      </c>
    </row>
    <row r="1689" spans="27:34" x14ac:dyDescent="0.25">
      <c r="AA1689" s="1"/>
      <c r="AB1689" s="1"/>
      <c r="AG1689">
        <f>IF(data[[#This Row],[type]]="score",SUMPRODUCT($J$1:$AF$1,data[[#This Row],[ci.hts_index]:[stat.tb]]),-1)</f>
        <v>-1</v>
      </c>
      <c r="AH1689">
        <f>IF(data[[#This Row],[type]]="score",RANK(data[[#This Row],[score]],data[score])+COUNTIF($AG$3:AG1689,AG1689)-1,0)</f>
        <v>0</v>
      </c>
    </row>
    <row r="1690" spans="27:34" x14ac:dyDescent="0.25">
      <c r="AA1690" s="1"/>
      <c r="AB1690" s="1"/>
      <c r="AG1690">
        <f>IF(data[[#This Row],[type]]="score",SUMPRODUCT($J$1:$AF$1,data[[#This Row],[ci.hts_index]:[stat.tb]]),-1)</f>
        <v>-1</v>
      </c>
      <c r="AH1690">
        <f>IF(data[[#This Row],[type]]="score",RANK(data[[#This Row],[score]],data[score])+COUNTIF($AG$3:AG1690,AG1690)-1,0)</f>
        <v>0</v>
      </c>
    </row>
    <row r="1691" spans="27:34" x14ac:dyDescent="0.25">
      <c r="AA1691" s="1"/>
      <c r="AB1691" s="1"/>
      <c r="AG1691">
        <f>IF(data[[#This Row],[type]]="score",SUMPRODUCT($J$1:$AF$1,data[[#This Row],[ci.hts_index]:[stat.tb]]),-1)</f>
        <v>-1</v>
      </c>
      <c r="AH1691">
        <f>IF(data[[#This Row],[type]]="score",RANK(data[[#This Row],[score]],data[score])+COUNTIF($AG$3:AG1691,AG1691)-1,0)</f>
        <v>0</v>
      </c>
    </row>
    <row r="1692" spans="27:34" x14ac:dyDescent="0.25">
      <c r="AA1692" s="1"/>
      <c r="AB1692" s="1"/>
      <c r="AG1692">
        <f>IF(data[[#This Row],[type]]="score",SUMPRODUCT($J$1:$AF$1,data[[#This Row],[ci.hts_index]:[stat.tb]]),-1)</f>
        <v>-1</v>
      </c>
      <c r="AH1692">
        <f>IF(data[[#This Row],[type]]="score",RANK(data[[#This Row],[score]],data[score])+COUNTIF($AG$3:AG1692,AG1692)-1,0)</f>
        <v>0</v>
      </c>
    </row>
    <row r="1693" spans="27:34" x14ac:dyDescent="0.25">
      <c r="AA1693" s="1"/>
      <c r="AB1693" s="1"/>
      <c r="AG1693">
        <f>IF(data[[#This Row],[type]]="score",SUMPRODUCT($J$1:$AF$1,data[[#This Row],[ci.hts_index]:[stat.tb]]),-1)</f>
        <v>-1</v>
      </c>
      <c r="AH1693">
        <f>IF(data[[#This Row],[type]]="score",RANK(data[[#This Row],[score]],data[score])+COUNTIF($AG$3:AG1693,AG1693)-1,0)</f>
        <v>0</v>
      </c>
    </row>
    <row r="1694" spans="27:34" x14ac:dyDescent="0.25">
      <c r="AA1694" s="1"/>
      <c r="AB1694" s="1"/>
      <c r="AG1694">
        <f>IF(data[[#This Row],[type]]="score",SUMPRODUCT($J$1:$AF$1,data[[#This Row],[ci.hts_index]:[stat.tb]]),-1)</f>
        <v>-1</v>
      </c>
      <c r="AH1694">
        <f>IF(data[[#This Row],[type]]="score",RANK(data[[#This Row],[score]],data[score])+COUNTIF($AG$3:AG1694,AG1694)-1,0)</f>
        <v>0</v>
      </c>
    </row>
    <row r="1695" spans="27:34" x14ac:dyDescent="0.25">
      <c r="AA1695" s="1"/>
      <c r="AB1695" s="1"/>
      <c r="AG1695">
        <f>IF(data[[#This Row],[type]]="score",SUMPRODUCT($J$1:$AF$1,data[[#This Row],[ci.hts_index]:[stat.tb]]),-1)</f>
        <v>-1</v>
      </c>
      <c r="AH1695">
        <f>IF(data[[#This Row],[type]]="score",RANK(data[[#This Row],[score]],data[score])+COUNTIF($AG$3:AG1695,AG1695)-1,0)</f>
        <v>0</v>
      </c>
    </row>
    <row r="1696" spans="27:34" x14ac:dyDescent="0.25">
      <c r="AA1696" s="1"/>
      <c r="AB1696" s="1"/>
      <c r="AG1696">
        <f>IF(data[[#This Row],[type]]="score",SUMPRODUCT($J$1:$AF$1,data[[#This Row],[ci.hts_index]:[stat.tb]]),-1)</f>
        <v>-1</v>
      </c>
      <c r="AH1696">
        <f>IF(data[[#This Row],[type]]="score",RANK(data[[#This Row],[score]],data[score])+COUNTIF($AG$3:AG1696,AG1696)-1,0)</f>
        <v>0</v>
      </c>
    </row>
    <row r="1697" spans="27:34" x14ac:dyDescent="0.25">
      <c r="AA1697" s="1"/>
      <c r="AB1697" s="1"/>
      <c r="AG1697">
        <f>IF(data[[#This Row],[type]]="score",SUMPRODUCT($J$1:$AF$1,data[[#This Row],[ci.hts_index]:[stat.tb]]),-1)</f>
        <v>-1</v>
      </c>
      <c r="AH1697">
        <f>IF(data[[#This Row],[type]]="score",RANK(data[[#This Row],[score]],data[score])+COUNTIF($AG$3:AG1697,AG1697)-1,0)</f>
        <v>0</v>
      </c>
    </row>
    <row r="1698" spans="27:34" x14ac:dyDescent="0.25">
      <c r="AA1698" s="1"/>
      <c r="AB1698" s="1"/>
      <c r="AG1698">
        <f>IF(data[[#This Row],[type]]="score",SUMPRODUCT($J$1:$AF$1,data[[#This Row],[ci.hts_index]:[stat.tb]]),-1)</f>
        <v>-1</v>
      </c>
      <c r="AH1698">
        <f>IF(data[[#This Row],[type]]="score",RANK(data[[#This Row],[score]],data[score])+COUNTIF($AG$3:AG1698,AG1698)-1,0)</f>
        <v>0</v>
      </c>
    </row>
    <row r="1699" spans="27:34" x14ac:dyDescent="0.25">
      <c r="AA1699" s="1"/>
      <c r="AB1699" s="1"/>
      <c r="AG1699">
        <f>IF(data[[#This Row],[type]]="score",SUMPRODUCT($J$1:$AF$1,data[[#This Row],[ci.hts_index]:[stat.tb]]),-1)</f>
        <v>-1</v>
      </c>
      <c r="AH1699">
        <f>IF(data[[#This Row],[type]]="score",RANK(data[[#This Row],[score]],data[score])+COUNTIF($AG$3:AG1699,AG1699)-1,0)</f>
        <v>0</v>
      </c>
    </row>
    <row r="1700" spans="27:34" x14ac:dyDescent="0.25">
      <c r="AA1700" s="1"/>
      <c r="AB1700" s="1"/>
      <c r="AG1700">
        <f>IF(data[[#This Row],[type]]="score",SUMPRODUCT($J$1:$AF$1,data[[#This Row],[ci.hts_index]:[stat.tb]]),-1)</f>
        <v>-1</v>
      </c>
      <c r="AH1700">
        <f>IF(data[[#This Row],[type]]="score",RANK(data[[#This Row],[score]],data[score])+COUNTIF($AG$3:AG1700,AG1700)-1,0)</f>
        <v>0</v>
      </c>
    </row>
    <row r="1701" spans="27:34" x14ac:dyDescent="0.25">
      <c r="AA1701" s="1"/>
      <c r="AB1701" s="1"/>
      <c r="AG1701">
        <f>IF(data[[#This Row],[type]]="score",SUMPRODUCT($J$1:$AF$1,data[[#This Row],[ci.hts_index]:[stat.tb]]),-1)</f>
        <v>-1</v>
      </c>
      <c r="AH1701">
        <f>IF(data[[#This Row],[type]]="score",RANK(data[[#This Row],[score]],data[score])+COUNTIF($AG$3:AG1701,AG1701)-1,0)</f>
        <v>0</v>
      </c>
    </row>
    <row r="1702" spans="27:34" x14ac:dyDescent="0.25">
      <c r="AA1702" s="1"/>
      <c r="AB1702" s="1"/>
      <c r="AG1702">
        <f>IF(data[[#This Row],[type]]="score",SUMPRODUCT($J$1:$AF$1,data[[#This Row],[ci.hts_index]:[stat.tb]]),-1)</f>
        <v>-1</v>
      </c>
      <c r="AH1702">
        <f>IF(data[[#This Row],[type]]="score",RANK(data[[#This Row],[score]],data[score])+COUNTIF($AG$3:AG1702,AG1702)-1,0)</f>
        <v>0</v>
      </c>
    </row>
    <row r="1703" spans="27:34" x14ac:dyDescent="0.25">
      <c r="AA1703" s="1"/>
      <c r="AB1703" s="1"/>
      <c r="AG1703">
        <f>IF(data[[#This Row],[type]]="score",SUMPRODUCT($J$1:$AF$1,data[[#This Row],[ci.hts_index]:[stat.tb]]),-1)</f>
        <v>-1</v>
      </c>
      <c r="AH1703">
        <f>IF(data[[#This Row],[type]]="score",RANK(data[[#This Row],[score]],data[score])+COUNTIF($AG$3:AG1703,AG1703)-1,0)</f>
        <v>0</v>
      </c>
    </row>
    <row r="1704" spans="27:34" x14ac:dyDescent="0.25">
      <c r="AA1704" s="1"/>
      <c r="AB1704" s="1"/>
      <c r="AG1704">
        <f>IF(data[[#This Row],[type]]="score",SUMPRODUCT($J$1:$AF$1,data[[#This Row],[ci.hts_index]:[stat.tb]]),-1)</f>
        <v>-1</v>
      </c>
      <c r="AH1704">
        <f>IF(data[[#This Row],[type]]="score",RANK(data[[#This Row],[score]],data[score])+COUNTIF($AG$3:AG1704,AG1704)-1,0)</f>
        <v>0</v>
      </c>
    </row>
    <row r="1705" spans="27:34" x14ac:dyDescent="0.25">
      <c r="AA1705" s="1"/>
      <c r="AB1705" s="1"/>
      <c r="AG1705">
        <f>IF(data[[#This Row],[type]]="score",SUMPRODUCT($J$1:$AF$1,data[[#This Row],[ci.hts_index]:[stat.tb]]),-1)</f>
        <v>-1</v>
      </c>
      <c r="AH1705">
        <f>IF(data[[#This Row],[type]]="score",RANK(data[[#This Row],[score]],data[score])+COUNTIF($AG$3:AG1705,AG1705)-1,0)</f>
        <v>0</v>
      </c>
    </row>
    <row r="1706" spans="27:34" x14ac:dyDescent="0.25">
      <c r="AA1706" s="1"/>
      <c r="AB1706" s="1"/>
      <c r="AG1706">
        <f>IF(data[[#This Row],[type]]="score",SUMPRODUCT($J$1:$AF$1,data[[#This Row],[ci.hts_index]:[stat.tb]]),-1)</f>
        <v>-1</v>
      </c>
      <c r="AH1706">
        <f>IF(data[[#This Row],[type]]="score",RANK(data[[#This Row],[score]],data[score])+COUNTIF($AG$3:AG1706,AG1706)-1,0)</f>
        <v>0</v>
      </c>
    </row>
    <row r="1707" spans="27:34" x14ac:dyDescent="0.25">
      <c r="AA1707" s="1"/>
      <c r="AB1707" s="1"/>
      <c r="AG1707">
        <f>IF(data[[#This Row],[type]]="score",SUMPRODUCT($J$1:$AF$1,data[[#This Row],[ci.hts_index]:[stat.tb]]),-1)</f>
        <v>-1</v>
      </c>
      <c r="AH1707">
        <f>IF(data[[#This Row],[type]]="score",RANK(data[[#This Row],[score]],data[score])+COUNTIF($AG$3:AG1707,AG1707)-1,0)</f>
        <v>0</v>
      </c>
    </row>
    <row r="1708" spans="27:34" x14ac:dyDescent="0.25">
      <c r="AA1708" s="1"/>
      <c r="AB1708" s="1"/>
      <c r="AG1708">
        <f>IF(data[[#This Row],[type]]="score",SUMPRODUCT($J$1:$AF$1,data[[#This Row],[ci.hts_index]:[stat.tb]]),-1)</f>
        <v>-1</v>
      </c>
      <c r="AH1708">
        <f>IF(data[[#This Row],[type]]="score",RANK(data[[#This Row],[score]],data[score])+COUNTIF($AG$3:AG1708,AG1708)-1,0)</f>
        <v>0</v>
      </c>
    </row>
    <row r="1709" spans="27:34" x14ac:dyDescent="0.25">
      <c r="AA1709" s="1"/>
      <c r="AB1709" s="1"/>
      <c r="AG1709">
        <f>IF(data[[#This Row],[type]]="score",SUMPRODUCT($J$1:$AF$1,data[[#This Row],[ci.hts_index]:[stat.tb]]),-1)</f>
        <v>-1</v>
      </c>
      <c r="AH1709">
        <f>IF(data[[#This Row],[type]]="score",RANK(data[[#This Row],[score]],data[score])+COUNTIF($AG$3:AG1709,AG1709)-1,0)</f>
        <v>0</v>
      </c>
    </row>
    <row r="1710" spans="27:34" x14ac:dyDescent="0.25">
      <c r="AA1710" s="1"/>
      <c r="AB1710" s="1"/>
      <c r="AG1710">
        <f>IF(data[[#This Row],[type]]="score",SUMPRODUCT($J$1:$AF$1,data[[#This Row],[ci.hts_index]:[stat.tb]]),-1)</f>
        <v>-1</v>
      </c>
      <c r="AH1710">
        <f>IF(data[[#This Row],[type]]="score",RANK(data[[#This Row],[score]],data[score])+COUNTIF($AG$3:AG1710,AG1710)-1,0)</f>
        <v>0</v>
      </c>
    </row>
    <row r="1711" spans="27:34" x14ac:dyDescent="0.25">
      <c r="AA1711" s="1"/>
      <c r="AB1711" s="1"/>
      <c r="AG1711">
        <f>IF(data[[#This Row],[type]]="score",SUMPRODUCT($J$1:$AF$1,data[[#This Row],[ci.hts_index]:[stat.tb]]),-1)</f>
        <v>-1</v>
      </c>
      <c r="AH1711">
        <f>IF(data[[#This Row],[type]]="score",RANK(data[[#This Row],[score]],data[score])+COUNTIF($AG$3:AG1711,AG1711)-1,0)</f>
        <v>0</v>
      </c>
    </row>
    <row r="1712" spans="27:34" x14ac:dyDescent="0.25">
      <c r="AA1712" s="1"/>
      <c r="AB1712" s="1"/>
      <c r="AG1712">
        <f>IF(data[[#This Row],[type]]="score",SUMPRODUCT($J$1:$AF$1,data[[#This Row],[ci.hts_index]:[stat.tb]]),-1)</f>
        <v>-1</v>
      </c>
      <c r="AH1712">
        <f>IF(data[[#This Row],[type]]="score",RANK(data[[#This Row],[score]],data[score])+COUNTIF($AG$3:AG1712,AG1712)-1,0)</f>
        <v>0</v>
      </c>
    </row>
    <row r="1713" spans="27:34" x14ac:dyDescent="0.25">
      <c r="AA1713" s="1"/>
      <c r="AB1713" s="1"/>
      <c r="AG1713">
        <f>IF(data[[#This Row],[type]]="score",SUMPRODUCT($J$1:$AF$1,data[[#This Row],[ci.hts_index]:[stat.tb]]),-1)</f>
        <v>-1</v>
      </c>
      <c r="AH1713">
        <f>IF(data[[#This Row],[type]]="score",RANK(data[[#This Row],[score]],data[score])+COUNTIF($AG$3:AG1713,AG1713)-1,0)</f>
        <v>0</v>
      </c>
    </row>
    <row r="1714" spans="27:34" x14ac:dyDescent="0.25">
      <c r="AA1714" s="1"/>
      <c r="AB1714" s="1"/>
      <c r="AG1714">
        <f>IF(data[[#This Row],[type]]="score",SUMPRODUCT($J$1:$AF$1,data[[#This Row],[ci.hts_index]:[stat.tb]]),-1)</f>
        <v>-1</v>
      </c>
      <c r="AH1714">
        <f>IF(data[[#This Row],[type]]="score",RANK(data[[#This Row],[score]],data[score])+COUNTIF($AG$3:AG1714,AG1714)-1,0)</f>
        <v>0</v>
      </c>
    </row>
    <row r="1715" spans="27:34" x14ac:dyDescent="0.25">
      <c r="AA1715" s="1"/>
      <c r="AB1715" s="1"/>
      <c r="AG1715">
        <f>IF(data[[#This Row],[type]]="score",SUMPRODUCT($J$1:$AF$1,data[[#This Row],[ci.hts_index]:[stat.tb]]),-1)</f>
        <v>-1</v>
      </c>
      <c r="AH1715">
        <f>IF(data[[#This Row],[type]]="score",RANK(data[[#This Row],[score]],data[score])+COUNTIF($AG$3:AG1715,AG1715)-1,0)</f>
        <v>0</v>
      </c>
    </row>
    <row r="1716" spans="27:34" x14ac:dyDescent="0.25">
      <c r="AA1716" s="1"/>
      <c r="AB1716" s="1"/>
      <c r="AG1716">
        <f>IF(data[[#This Row],[type]]="score",SUMPRODUCT($J$1:$AF$1,data[[#This Row],[ci.hts_index]:[stat.tb]]),-1)</f>
        <v>-1</v>
      </c>
      <c r="AH1716">
        <f>IF(data[[#This Row],[type]]="score",RANK(data[[#This Row],[score]],data[score])+COUNTIF($AG$3:AG1716,AG1716)-1,0)</f>
        <v>0</v>
      </c>
    </row>
    <row r="1717" spans="27:34" x14ac:dyDescent="0.25">
      <c r="AA1717" s="1"/>
      <c r="AB1717" s="1"/>
      <c r="AG1717">
        <f>IF(data[[#This Row],[type]]="score",SUMPRODUCT($J$1:$AF$1,data[[#This Row],[ci.hts_index]:[stat.tb]]),-1)</f>
        <v>-1</v>
      </c>
      <c r="AH1717">
        <f>IF(data[[#This Row],[type]]="score",RANK(data[[#This Row],[score]],data[score])+COUNTIF($AG$3:AG1717,AG1717)-1,0)</f>
        <v>0</v>
      </c>
    </row>
    <row r="1718" spans="27:34" x14ac:dyDescent="0.25">
      <c r="AA1718" s="1"/>
      <c r="AB1718" s="1"/>
      <c r="AG1718">
        <f>IF(data[[#This Row],[type]]="score",SUMPRODUCT($J$1:$AF$1,data[[#This Row],[ci.hts_index]:[stat.tb]]),-1)</f>
        <v>-1</v>
      </c>
      <c r="AH1718">
        <f>IF(data[[#This Row],[type]]="score",RANK(data[[#This Row],[score]],data[score])+COUNTIF($AG$3:AG1718,AG1718)-1,0)</f>
        <v>0</v>
      </c>
    </row>
    <row r="1719" spans="27:34" x14ac:dyDescent="0.25">
      <c r="AA1719" s="1"/>
      <c r="AB1719" s="1"/>
      <c r="AG1719">
        <f>IF(data[[#This Row],[type]]="score",SUMPRODUCT($J$1:$AF$1,data[[#This Row],[ci.hts_index]:[stat.tb]]),-1)</f>
        <v>-1</v>
      </c>
      <c r="AH1719">
        <f>IF(data[[#This Row],[type]]="score",RANK(data[[#This Row],[score]],data[score])+COUNTIF($AG$3:AG1719,AG1719)-1,0)</f>
        <v>0</v>
      </c>
    </row>
    <row r="1720" spans="27:34" x14ac:dyDescent="0.25">
      <c r="AA1720" s="1"/>
      <c r="AB1720" s="1"/>
      <c r="AG1720">
        <f>IF(data[[#This Row],[type]]="score",SUMPRODUCT($J$1:$AF$1,data[[#This Row],[ci.hts_index]:[stat.tb]]),-1)</f>
        <v>-1</v>
      </c>
      <c r="AH1720">
        <f>IF(data[[#This Row],[type]]="score",RANK(data[[#This Row],[score]],data[score])+COUNTIF($AG$3:AG1720,AG1720)-1,0)</f>
        <v>0</v>
      </c>
    </row>
    <row r="1721" spans="27:34" x14ac:dyDescent="0.25">
      <c r="AA1721" s="1"/>
      <c r="AB1721" s="1"/>
      <c r="AG1721">
        <f>IF(data[[#This Row],[type]]="score",SUMPRODUCT($J$1:$AF$1,data[[#This Row],[ci.hts_index]:[stat.tb]]),-1)</f>
        <v>-1</v>
      </c>
      <c r="AH1721">
        <f>IF(data[[#This Row],[type]]="score",RANK(data[[#This Row],[score]],data[score])+COUNTIF($AG$3:AG1721,AG1721)-1,0)</f>
        <v>0</v>
      </c>
    </row>
    <row r="1722" spans="27:34" x14ac:dyDescent="0.25">
      <c r="AA1722" s="1"/>
      <c r="AB1722" s="1"/>
      <c r="AG1722">
        <f>IF(data[[#This Row],[type]]="score",SUMPRODUCT($J$1:$AF$1,data[[#This Row],[ci.hts_index]:[stat.tb]]),-1)</f>
        <v>-1</v>
      </c>
      <c r="AH1722">
        <f>IF(data[[#This Row],[type]]="score",RANK(data[[#This Row],[score]],data[score])+COUNTIF($AG$3:AG1722,AG1722)-1,0)</f>
        <v>0</v>
      </c>
    </row>
    <row r="1723" spans="27:34" x14ac:dyDescent="0.25">
      <c r="AA1723" s="1"/>
      <c r="AB1723" s="1"/>
      <c r="AG1723">
        <f>IF(data[[#This Row],[type]]="score",SUMPRODUCT($J$1:$AF$1,data[[#This Row],[ci.hts_index]:[stat.tb]]),-1)</f>
        <v>-1</v>
      </c>
      <c r="AH1723">
        <f>IF(data[[#This Row],[type]]="score",RANK(data[[#This Row],[score]],data[score])+COUNTIF($AG$3:AG1723,AG1723)-1,0)</f>
        <v>0</v>
      </c>
    </row>
    <row r="1724" spans="27:34" x14ac:dyDescent="0.25">
      <c r="AA1724" s="1"/>
      <c r="AB1724" s="1"/>
      <c r="AG1724">
        <f>IF(data[[#This Row],[type]]="score",SUMPRODUCT($J$1:$AF$1,data[[#This Row],[ci.hts_index]:[stat.tb]]),-1)</f>
        <v>-1</v>
      </c>
      <c r="AH1724">
        <f>IF(data[[#This Row],[type]]="score",RANK(data[[#This Row],[score]],data[score])+COUNTIF($AG$3:AG1724,AG1724)-1,0)</f>
        <v>0</v>
      </c>
    </row>
    <row r="1725" spans="27:34" x14ac:dyDescent="0.25">
      <c r="AA1725" s="1"/>
      <c r="AB1725" s="1"/>
      <c r="AG1725">
        <f>IF(data[[#This Row],[type]]="score",SUMPRODUCT($J$1:$AF$1,data[[#This Row],[ci.hts_index]:[stat.tb]]),-1)</f>
        <v>-1</v>
      </c>
      <c r="AH1725">
        <f>IF(data[[#This Row],[type]]="score",RANK(data[[#This Row],[score]],data[score])+COUNTIF($AG$3:AG1725,AG1725)-1,0)</f>
        <v>0</v>
      </c>
    </row>
    <row r="1726" spans="27:34" x14ac:dyDescent="0.25">
      <c r="AA1726" s="1"/>
      <c r="AB1726" s="1"/>
      <c r="AG1726">
        <f>IF(data[[#This Row],[type]]="score",SUMPRODUCT($J$1:$AF$1,data[[#This Row],[ci.hts_index]:[stat.tb]]),-1)</f>
        <v>-1</v>
      </c>
      <c r="AH1726">
        <f>IF(data[[#This Row],[type]]="score",RANK(data[[#This Row],[score]],data[score])+COUNTIF($AG$3:AG1726,AG1726)-1,0)</f>
        <v>0</v>
      </c>
    </row>
    <row r="1727" spans="27:34" x14ac:dyDescent="0.25">
      <c r="AA1727" s="1"/>
      <c r="AB1727" s="1"/>
      <c r="AG1727">
        <f>IF(data[[#This Row],[type]]="score",SUMPRODUCT($J$1:$AF$1,data[[#This Row],[ci.hts_index]:[stat.tb]]),-1)</f>
        <v>-1</v>
      </c>
      <c r="AH1727">
        <f>IF(data[[#This Row],[type]]="score",RANK(data[[#This Row],[score]],data[score])+COUNTIF($AG$3:AG1727,AG1727)-1,0)</f>
        <v>0</v>
      </c>
    </row>
    <row r="1728" spans="27:34" x14ac:dyDescent="0.25">
      <c r="AA1728" s="1"/>
      <c r="AB1728" s="1"/>
      <c r="AG1728">
        <f>IF(data[[#This Row],[type]]="score",SUMPRODUCT($J$1:$AF$1,data[[#This Row],[ci.hts_index]:[stat.tb]]),-1)</f>
        <v>-1</v>
      </c>
      <c r="AH1728">
        <f>IF(data[[#This Row],[type]]="score",RANK(data[[#This Row],[score]],data[score])+COUNTIF($AG$3:AG1728,AG1728)-1,0)</f>
        <v>0</v>
      </c>
    </row>
    <row r="1729" spans="27:34" x14ac:dyDescent="0.25">
      <c r="AA1729" s="1"/>
      <c r="AB1729" s="1"/>
      <c r="AG1729">
        <f>IF(data[[#This Row],[type]]="score",SUMPRODUCT($J$1:$AF$1,data[[#This Row],[ci.hts_index]:[stat.tb]]),-1)</f>
        <v>-1</v>
      </c>
      <c r="AH1729">
        <f>IF(data[[#This Row],[type]]="score",RANK(data[[#This Row],[score]],data[score])+COUNTIF($AG$3:AG1729,AG1729)-1,0)</f>
        <v>0</v>
      </c>
    </row>
    <row r="1730" spans="27:34" x14ac:dyDescent="0.25">
      <c r="AA1730" s="1"/>
      <c r="AB1730" s="1"/>
      <c r="AG1730">
        <f>IF(data[[#This Row],[type]]="score",SUMPRODUCT($J$1:$AF$1,data[[#This Row],[ci.hts_index]:[stat.tb]]),-1)</f>
        <v>-1</v>
      </c>
      <c r="AH1730">
        <f>IF(data[[#This Row],[type]]="score",RANK(data[[#This Row],[score]],data[score])+COUNTIF($AG$3:AG1730,AG1730)-1,0)</f>
        <v>0</v>
      </c>
    </row>
    <row r="1731" spans="27:34" x14ac:dyDescent="0.25">
      <c r="AA1731" s="1"/>
      <c r="AB1731" s="1"/>
      <c r="AG1731">
        <f>IF(data[[#This Row],[type]]="score",SUMPRODUCT($J$1:$AF$1,data[[#This Row],[ci.hts_index]:[stat.tb]]),-1)</f>
        <v>-1</v>
      </c>
      <c r="AH1731">
        <f>IF(data[[#This Row],[type]]="score",RANK(data[[#This Row],[score]],data[score])+COUNTIF($AG$3:AG1731,AG1731)-1,0)</f>
        <v>0</v>
      </c>
    </row>
    <row r="1732" spans="27:34" x14ac:dyDescent="0.25">
      <c r="AA1732" s="1"/>
      <c r="AB1732" s="1"/>
      <c r="AG1732">
        <f>IF(data[[#This Row],[type]]="score",SUMPRODUCT($J$1:$AF$1,data[[#This Row],[ci.hts_index]:[stat.tb]]),-1)</f>
        <v>-1</v>
      </c>
      <c r="AH1732">
        <f>IF(data[[#This Row],[type]]="score",RANK(data[[#This Row],[score]],data[score])+COUNTIF($AG$3:AG1732,AG1732)-1,0)</f>
        <v>0</v>
      </c>
    </row>
    <row r="1733" spans="27:34" x14ac:dyDescent="0.25">
      <c r="AA1733" s="1"/>
      <c r="AB1733" s="1"/>
      <c r="AG1733">
        <f>IF(data[[#This Row],[type]]="score",SUMPRODUCT($J$1:$AF$1,data[[#This Row],[ci.hts_index]:[stat.tb]]),-1)</f>
        <v>-1</v>
      </c>
      <c r="AH1733">
        <f>IF(data[[#This Row],[type]]="score",RANK(data[[#This Row],[score]],data[score])+COUNTIF($AG$3:AG1733,AG1733)-1,0)</f>
        <v>0</v>
      </c>
    </row>
    <row r="1734" spans="27:34" x14ac:dyDescent="0.25">
      <c r="AA1734" s="1"/>
      <c r="AB1734" s="1"/>
      <c r="AG1734">
        <f>IF(data[[#This Row],[type]]="score",SUMPRODUCT($J$1:$AF$1,data[[#This Row],[ci.hts_index]:[stat.tb]]),-1)</f>
        <v>-1</v>
      </c>
      <c r="AH1734">
        <f>IF(data[[#This Row],[type]]="score",RANK(data[[#This Row],[score]],data[score])+COUNTIF($AG$3:AG1734,AG1734)-1,0)</f>
        <v>0</v>
      </c>
    </row>
    <row r="1735" spans="27:34" x14ac:dyDescent="0.25">
      <c r="AA1735" s="1"/>
      <c r="AB1735" s="1"/>
      <c r="AG1735">
        <f>IF(data[[#This Row],[type]]="score",SUMPRODUCT($J$1:$AF$1,data[[#This Row],[ci.hts_index]:[stat.tb]]),-1)</f>
        <v>-1</v>
      </c>
      <c r="AH1735">
        <f>IF(data[[#This Row],[type]]="score",RANK(data[[#This Row],[score]],data[score])+COUNTIF($AG$3:AG1735,AG1735)-1,0)</f>
        <v>0</v>
      </c>
    </row>
    <row r="1736" spans="27:34" x14ac:dyDescent="0.25">
      <c r="AA1736" s="1"/>
      <c r="AB1736" s="1"/>
      <c r="AG1736">
        <f>IF(data[[#This Row],[type]]="score",SUMPRODUCT($J$1:$AF$1,data[[#This Row],[ci.hts_index]:[stat.tb]]),-1)</f>
        <v>-1</v>
      </c>
      <c r="AH1736">
        <f>IF(data[[#This Row],[type]]="score",RANK(data[[#This Row],[score]],data[score])+COUNTIF($AG$3:AG1736,AG1736)-1,0)</f>
        <v>0</v>
      </c>
    </row>
    <row r="1737" spans="27:34" x14ac:dyDescent="0.25">
      <c r="AA1737" s="1"/>
      <c r="AB1737" s="1"/>
      <c r="AG1737">
        <f>IF(data[[#This Row],[type]]="score",SUMPRODUCT($J$1:$AF$1,data[[#This Row],[ci.hts_index]:[stat.tb]]),-1)</f>
        <v>-1</v>
      </c>
      <c r="AH1737">
        <f>IF(data[[#This Row],[type]]="score",RANK(data[[#This Row],[score]],data[score])+COUNTIF($AG$3:AG1737,AG1737)-1,0)</f>
        <v>0</v>
      </c>
    </row>
    <row r="1738" spans="27:34" x14ac:dyDescent="0.25">
      <c r="AA1738" s="1"/>
      <c r="AB1738" s="1"/>
      <c r="AG1738">
        <f>IF(data[[#This Row],[type]]="score",SUMPRODUCT($J$1:$AF$1,data[[#This Row],[ci.hts_index]:[stat.tb]]),-1)</f>
        <v>-1</v>
      </c>
      <c r="AH1738">
        <f>IF(data[[#This Row],[type]]="score",RANK(data[[#This Row],[score]],data[score])+COUNTIF($AG$3:AG1738,AG1738)-1,0)</f>
        <v>0</v>
      </c>
    </row>
    <row r="1739" spans="27:34" x14ac:dyDescent="0.25">
      <c r="AA1739" s="1"/>
      <c r="AB1739" s="1"/>
      <c r="AG1739">
        <f>IF(data[[#This Row],[type]]="score",SUMPRODUCT($J$1:$AF$1,data[[#This Row],[ci.hts_index]:[stat.tb]]),-1)</f>
        <v>-1</v>
      </c>
      <c r="AH1739">
        <f>IF(data[[#This Row],[type]]="score",RANK(data[[#This Row],[score]],data[score])+COUNTIF($AG$3:AG1739,AG1739)-1,0)</f>
        <v>0</v>
      </c>
    </row>
    <row r="1740" spans="27:34" x14ac:dyDescent="0.25">
      <c r="AA1740" s="1"/>
      <c r="AB1740" s="1"/>
      <c r="AG1740">
        <f>IF(data[[#This Row],[type]]="score",SUMPRODUCT($J$1:$AF$1,data[[#This Row],[ci.hts_index]:[stat.tb]]),-1)</f>
        <v>-1</v>
      </c>
      <c r="AH1740">
        <f>IF(data[[#This Row],[type]]="score",RANK(data[[#This Row],[score]],data[score])+COUNTIF($AG$3:AG1740,AG1740)-1,0)</f>
        <v>0</v>
      </c>
    </row>
    <row r="1741" spans="27:34" x14ac:dyDescent="0.25">
      <c r="AA1741" s="1"/>
      <c r="AB1741" s="1"/>
      <c r="AG1741">
        <f>IF(data[[#This Row],[type]]="score",SUMPRODUCT($J$1:$AF$1,data[[#This Row],[ci.hts_index]:[stat.tb]]),-1)</f>
        <v>-1</v>
      </c>
      <c r="AH1741">
        <f>IF(data[[#This Row],[type]]="score",RANK(data[[#This Row],[score]],data[score])+COUNTIF($AG$3:AG1741,AG1741)-1,0)</f>
        <v>0</v>
      </c>
    </row>
    <row r="1742" spans="27:34" x14ac:dyDescent="0.25">
      <c r="AA1742" s="1"/>
      <c r="AB1742" s="1"/>
      <c r="AG1742">
        <f>IF(data[[#This Row],[type]]="score",SUMPRODUCT($J$1:$AF$1,data[[#This Row],[ci.hts_index]:[stat.tb]]),-1)</f>
        <v>-1</v>
      </c>
      <c r="AH1742">
        <f>IF(data[[#This Row],[type]]="score",RANK(data[[#This Row],[score]],data[score])+COUNTIF($AG$3:AG1742,AG1742)-1,0)</f>
        <v>0</v>
      </c>
    </row>
    <row r="1743" spans="27:34" x14ac:dyDescent="0.25">
      <c r="AA1743" s="1"/>
      <c r="AB1743" s="1"/>
      <c r="AG1743">
        <f>IF(data[[#This Row],[type]]="score",SUMPRODUCT($J$1:$AF$1,data[[#This Row],[ci.hts_index]:[stat.tb]]),-1)</f>
        <v>-1</v>
      </c>
      <c r="AH1743">
        <f>IF(data[[#This Row],[type]]="score",RANK(data[[#This Row],[score]],data[score])+COUNTIF($AG$3:AG1743,AG1743)-1,0)</f>
        <v>0</v>
      </c>
    </row>
    <row r="1744" spans="27:34" x14ac:dyDescent="0.25">
      <c r="AA1744" s="1"/>
      <c r="AB1744" s="1"/>
      <c r="AG1744">
        <f>IF(data[[#This Row],[type]]="score",SUMPRODUCT($J$1:$AF$1,data[[#This Row],[ci.hts_index]:[stat.tb]]),-1)</f>
        <v>-1</v>
      </c>
      <c r="AH1744">
        <f>IF(data[[#This Row],[type]]="score",RANK(data[[#This Row],[score]],data[score])+COUNTIF($AG$3:AG1744,AG1744)-1,0)</f>
        <v>0</v>
      </c>
    </row>
    <row r="1745" spans="27:34" x14ac:dyDescent="0.25">
      <c r="AA1745" s="1"/>
      <c r="AB1745" s="1"/>
      <c r="AG1745">
        <f>IF(data[[#This Row],[type]]="score",SUMPRODUCT($J$1:$AF$1,data[[#This Row],[ci.hts_index]:[stat.tb]]),-1)</f>
        <v>-1</v>
      </c>
      <c r="AH1745">
        <f>IF(data[[#This Row],[type]]="score",RANK(data[[#This Row],[score]],data[score])+COUNTIF($AG$3:AG1745,AG1745)-1,0)</f>
        <v>0</v>
      </c>
    </row>
    <row r="1746" spans="27:34" x14ac:dyDescent="0.25">
      <c r="AA1746" s="1"/>
      <c r="AB1746" s="1"/>
      <c r="AG1746">
        <f>IF(data[[#This Row],[type]]="score",SUMPRODUCT($J$1:$AF$1,data[[#This Row],[ci.hts_index]:[stat.tb]]),-1)</f>
        <v>-1</v>
      </c>
      <c r="AH1746">
        <f>IF(data[[#This Row],[type]]="score",RANK(data[[#This Row],[score]],data[score])+COUNTIF($AG$3:AG1746,AG1746)-1,0)</f>
        <v>0</v>
      </c>
    </row>
    <row r="1747" spans="27:34" x14ac:dyDescent="0.25">
      <c r="AA1747" s="1"/>
      <c r="AB1747" s="1"/>
      <c r="AG1747">
        <f>IF(data[[#This Row],[type]]="score",SUMPRODUCT($J$1:$AF$1,data[[#This Row],[ci.hts_index]:[stat.tb]]),-1)</f>
        <v>-1</v>
      </c>
      <c r="AH1747">
        <f>IF(data[[#This Row],[type]]="score",RANK(data[[#This Row],[score]],data[score])+COUNTIF($AG$3:AG1747,AG1747)-1,0)</f>
        <v>0</v>
      </c>
    </row>
    <row r="1748" spans="27:34" x14ac:dyDescent="0.25">
      <c r="AA1748" s="1"/>
      <c r="AB1748" s="1"/>
      <c r="AG1748">
        <f>IF(data[[#This Row],[type]]="score",SUMPRODUCT($J$1:$AF$1,data[[#This Row],[ci.hts_index]:[stat.tb]]),-1)</f>
        <v>-1</v>
      </c>
      <c r="AH1748">
        <f>IF(data[[#This Row],[type]]="score",RANK(data[[#This Row],[score]],data[score])+COUNTIF($AG$3:AG1748,AG1748)-1,0)</f>
        <v>0</v>
      </c>
    </row>
    <row r="1749" spans="27:34" x14ac:dyDescent="0.25">
      <c r="AA1749" s="1"/>
      <c r="AB1749" s="1"/>
      <c r="AG1749">
        <f>IF(data[[#This Row],[type]]="score",SUMPRODUCT($J$1:$AF$1,data[[#This Row],[ci.hts_index]:[stat.tb]]),-1)</f>
        <v>-1</v>
      </c>
      <c r="AH1749">
        <f>IF(data[[#This Row],[type]]="score",RANK(data[[#This Row],[score]],data[score])+COUNTIF($AG$3:AG1749,AG1749)-1,0)</f>
        <v>0</v>
      </c>
    </row>
    <row r="1750" spans="27:34" x14ac:dyDescent="0.25">
      <c r="AA1750" s="1"/>
      <c r="AB1750" s="1"/>
      <c r="AG1750">
        <f>IF(data[[#This Row],[type]]="score",SUMPRODUCT($J$1:$AF$1,data[[#This Row],[ci.hts_index]:[stat.tb]]),-1)</f>
        <v>-1</v>
      </c>
      <c r="AH1750">
        <f>IF(data[[#This Row],[type]]="score",RANK(data[[#This Row],[score]],data[score])+COUNTIF($AG$3:AG1750,AG1750)-1,0)</f>
        <v>0</v>
      </c>
    </row>
    <row r="1751" spans="27:34" x14ac:dyDescent="0.25">
      <c r="AA1751" s="1"/>
      <c r="AB1751" s="1"/>
      <c r="AG1751">
        <f>IF(data[[#This Row],[type]]="score",SUMPRODUCT($J$1:$AF$1,data[[#This Row],[ci.hts_index]:[stat.tb]]),-1)</f>
        <v>-1</v>
      </c>
      <c r="AH1751">
        <f>IF(data[[#This Row],[type]]="score",RANK(data[[#This Row],[score]],data[score])+COUNTIF($AG$3:AG1751,AG1751)-1,0)</f>
        <v>0</v>
      </c>
    </row>
    <row r="1752" spans="27:34" x14ac:dyDescent="0.25">
      <c r="AA1752" s="1"/>
      <c r="AB1752" s="1"/>
      <c r="AG1752">
        <f>IF(data[[#This Row],[type]]="score",SUMPRODUCT($J$1:$AF$1,data[[#This Row],[ci.hts_index]:[stat.tb]]),-1)</f>
        <v>-1</v>
      </c>
      <c r="AH1752">
        <f>IF(data[[#This Row],[type]]="score",RANK(data[[#This Row],[score]],data[score])+COUNTIF($AG$3:AG1752,AG1752)-1,0)</f>
        <v>0</v>
      </c>
    </row>
    <row r="1753" spans="27:34" x14ac:dyDescent="0.25">
      <c r="AA1753" s="1"/>
      <c r="AB1753" s="1"/>
      <c r="AG1753">
        <f>IF(data[[#This Row],[type]]="score",SUMPRODUCT($J$1:$AF$1,data[[#This Row],[ci.hts_index]:[stat.tb]]),-1)</f>
        <v>-1</v>
      </c>
      <c r="AH1753">
        <f>IF(data[[#This Row],[type]]="score",RANK(data[[#This Row],[score]],data[score])+COUNTIF($AG$3:AG1753,AG1753)-1,0)</f>
        <v>0</v>
      </c>
    </row>
    <row r="1754" spans="27:34" x14ac:dyDescent="0.25">
      <c r="AA1754" s="1"/>
      <c r="AB1754" s="1"/>
      <c r="AG1754">
        <f>IF(data[[#This Row],[type]]="score",SUMPRODUCT($J$1:$AF$1,data[[#This Row],[ci.hts_index]:[stat.tb]]),-1)</f>
        <v>-1</v>
      </c>
      <c r="AH1754">
        <f>IF(data[[#This Row],[type]]="score",RANK(data[[#This Row],[score]],data[score])+COUNTIF($AG$3:AG1754,AG1754)-1,0)</f>
        <v>0</v>
      </c>
    </row>
    <row r="1755" spans="27:34" x14ac:dyDescent="0.25">
      <c r="AA1755" s="1"/>
      <c r="AB1755" s="1"/>
      <c r="AG1755">
        <f>IF(data[[#This Row],[type]]="score",SUMPRODUCT($J$1:$AF$1,data[[#This Row],[ci.hts_index]:[stat.tb]]),-1)</f>
        <v>-1</v>
      </c>
      <c r="AH1755">
        <f>IF(data[[#This Row],[type]]="score",RANK(data[[#This Row],[score]],data[score])+COUNTIF($AG$3:AG1755,AG1755)-1,0)</f>
        <v>0</v>
      </c>
    </row>
    <row r="1756" spans="27:34" x14ac:dyDescent="0.25">
      <c r="AA1756" s="1"/>
      <c r="AB1756" s="1"/>
      <c r="AG1756">
        <f>IF(data[[#This Row],[type]]="score",SUMPRODUCT($J$1:$AF$1,data[[#This Row],[ci.hts_index]:[stat.tb]]),-1)</f>
        <v>-1</v>
      </c>
      <c r="AH1756">
        <f>IF(data[[#This Row],[type]]="score",RANK(data[[#This Row],[score]],data[score])+COUNTIF($AG$3:AG1756,AG1756)-1,0)</f>
        <v>0</v>
      </c>
    </row>
    <row r="1757" spans="27:34" x14ac:dyDescent="0.25">
      <c r="AA1757" s="1"/>
      <c r="AB1757" s="1"/>
      <c r="AG1757">
        <f>IF(data[[#This Row],[type]]="score",SUMPRODUCT($J$1:$AF$1,data[[#This Row],[ci.hts_index]:[stat.tb]]),-1)</f>
        <v>-1</v>
      </c>
      <c r="AH1757">
        <f>IF(data[[#This Row],[type]]="score",RANK(data[[#This Row],[score]],data[score])+COUNTIF($AG$3:AG1757,AG1757)-1,0)</f>
        <v>0</v>
      </c>
    </row>
    <row r="1758" spans="27:34" x14ac:dyDescent="0.25">
      <c r="AA1758" s="1"/>
      <c r="AB1758" s="1"/>
      <c r="AG1758">
        <f>IF(data[[#This Row],[type]]="score",SUMPRODUCT($J$1:$AF$1,data[[#This Row],[ci.hts_index]:[stat.tb]]),-1)</f>
        <v>-1</v>
      </c>
      <c r="AH1758">
        <f>IF(data[[#This Row],[type]]="score",RANK(data[[#This Row],[score]],data[score])+COUNTIF($AG$3:AG1758,AG1758)-1,0)</f>
        <v>0</v>
      </c>
    </row>
    <row r="1759" spans="27:34" x14ac:dyDescent="0.25">
      <c r="AA1759" s="1"/>
      <c r="AB1759" s="1"/>
      <c r="AG1759">
        <f>IF(data[[#This Row],[type]]="score",SUMPRODUCT($J$1:$AF$1,data[[#This Row],[ci.hts_index]:[stat.tb]]),-1)</f>
        <v>-1</v>
      </c>
      <c r="AH1759">
        <f>IF(data[[#This Row],[type]]="score",RANK(data[[#This Row],[score]],data[score])+COUNTIF($AG$3:AG1759,AG1759)-1,0)</f>
        <v>0</v>
      </c>
    </row>
    <row r="1760" spans="27:34" x14ac:dyDescent="0.25">
      <c r="AA1760" s="1"/>
      <c r="AB1760" s="1"/>
      <c r="AG1760">
        <f>IF(data[[#This Row],[type]]="score",SUMPRODUCT($J$1:$AF$1,data[[#This Row],[ci.hts_index]:[stat.tb]]),-1)</f>
        <v>-1</v>
      </c>
      <c r="AH1760">
        <f>IF(data[[#This Row],[type]]="score",RANK(data[[#This Row],[score]],data[score])+COUNTIF($AG$3:AG1760,AG1760)-1,0)</f>
        <v>0</v>
      </c>
    </row>
    <row r="1761" spans="27:34" x14ac:dyDescent="0.25">
      <c r="AA1761" s="1"/>
      <c r="AB1761" s="1"/>
      <c r="AG1761">
        <f>IF(data[[#This Row],[type]]="score",SUMPRODUCT($J$1:$AF$1,data[[#This Row],[ci.hts_index]:[stat.tb]]),-1)</f>
        <v>-1</v>
      </c>
      <c r="AH1761">
        <f>IF(data[[#This Row],[type]]="score",RANK(data[[#This Row],[score]],data[score])+COUNTIF($AG$3:AG1761,AG1761)-1,0)</f>
        <v>0</v>
      </c>
    </row>
    <row r="1762" spans="27:34" x14ac:dyDescent="0.25">
      <c r="AA1762" s="1"/>
      <c r="AB1762" s="1"/>
      <c r="AG1762">
        <f>IF(data[[#This Row],[type]]="score",SUMPRODUCT($J$1:$AF$1,data[[#This Row],[ci.hts_index]:[stat.tb]]),-1)</f>
        <v>-1</v>
      </c>
      <c r="AH1762">
        <f>IF(data[[#This Row],[type]]="score",RANK(data[[#This Row],[score]],data[score])+COUNTIF($AG$3:AG1762,AG1762)-1,0)</f>
        <v>0</v>
      </c>
    </row>
    <row r="1763" spans="27:34" x14ac:dyDescent="0.25">
      <c r="AA1763" s="1"/>
      <c r="AB1763" s="1"/>
      <c r="AG1763">
        <f>IF(data[[#This Row],[type]]="score",SUMPRODUCT($J$1:$AF$1,data[[#This Row],[ci.hts_index]:[stat.tb]]),-1)</f>
        <v>-1</v>
      </c>
      <c r="AH1763">
        <f>IF(data[[#This Row],[type]]="score",RANK(data[[#This Row],[score]],data[score])+COUNTIF($AG$3:AG1763,AG1763)-1,0)</f>
        <v>0</v>
      </c>
    </row>
    <row r="1764" spans="27:34" x14ac:dyDescent="0.25">
      <c r="AA1764" s="1"/>
      <c r="AB1764" s="1"/>
      <c r="AG1764">
        <f>IF(data[[#This Row],[type]]="score",SUMPRODUCT($J$1:$AF$1,data[[#This Row],[ci.hts_index]:[stat.tb]]),-1)</f>
        <v>-1</v>
      </c>
      <c r="AH1764">
        <f>IF(data[[#This Row],[type]]="score",RANK(data[[#This Row],[score]],data[score])+COUNTIF($AG$3:AG1764,AG1764)-1,0)</f>
        <v>0</v>
      </c>
    </row>
    <row r="1765" spans="27:34" x14ac:dyDescent="0.25">
      <c r="AA1765" s="1"/>
      <c r="AB1765" s="1"/>
      <c r="AG1765">
        <f>IF(data[[#This Row],[type]]="score",SUMPRODUCT($J$1:$AF$1,data[[#This Row],[ci.hts_index]:[stat.tb]]),-1)</f>
        <v>-1</v>
      </c>
      <c r="AH1765">
        <f>IF(data[[#This Row],[type]]="score",RANK(data[[#This Row],[score]],data[score])+COUNTIF($AG$3:AG1765,AG1765)-1,0)</f>
        <v>0</v>
      </c>
    </row>
    <row r="1766" spans="27:34" x14ac:dyDescent="0.25">
      <c r="AA1766" s="1"/>
      <c r="AB1766" s="1"/>
      <c r="AG1766">
        <f>IF(data[[#This Row],[type]]="score",SUMPRODUCT($J$1:$AF$1,data[[#This Row],[ci.hts_index]:[stat.tb]]),-1)</f>
        <v>-1</v>
      </c>
      <c r="AH1766">
        <f>IF(data[[#This Row],[type]]="score",RANK(data[[#This Row],[score]],data[score])+COUNTIF($AG$3:AG1766,AG1766)-1,0)</f>
        <v>0</v>
      </c>
    </row>
    <row r="1767" spans="27:34" x14ac:dyDescent="0.25">
      <c r="AA1767" s="1"/>
      <c r="AB1767" s="1"/>
      <c r="AG1767">
        <f>IF(data[[#This Row],[type]]="score",SUMPRODUCT($J$1:$AF$1,data[[#This Row],[ci.hts_index]:[stat.tb]]),-1)</f>
        <v>-1</v>
      </c>
      <c r="AH1767">
        <f>IF(data[[#This Row],[type]]="score",RANK(data[[#This Row],[score]],data[score])+COUNTIF($AG$3:AG1767,AG1767)-1,0)</f>
        <v>0</v>
      </c>
    </row>
    <row r="1768" spans="27:34" x14ac:dyDescent="0.25">
      <c r="AA1768" s="1"/>
      <c r="AB1768" s="1"/>
      <c r="AG1768">
        <f>IF(data[[#This Row],[type]]="score",SUMPRODUCT($J$1:$AF$1,data[[#This Row],[ci.hts_index]:[stat.tb]]),-1)</f>
        <v>-1</v>
      </c>
      <c r="AH1768">
        <f>IF(data[[#This Row],[type]]="score",RANK(data[[#This Row],[score]],data[score])+COUNTIF($AG$3:AG1768,AG1768)-1,0)</f>
        <v>0</v>
      </c>
    </row>
    <row r="1769" spans="27:34" x14ac:dyDescent="0.25">
      <c r="AA1769" s="1"/>
      <c r="AB1769" s="1"/>
      <c r="AG1769">
        <f>IF(data[[#This Row],[type]]="score",SUMPRODUCT($J$1:$AF$1,data[[#This Row],[ci.hts_index]:[stat.tb]]),-1)</f>
        <v>-1</v>
      </c>
      <c r="AH1769">
        <f>IF(data[[#This Row],[type]]="score",RANK(data[[#This Row],[score]],data[score])+COUNTIF($AG$3:AG1769,AG1769)-1,0)</f>
        <v>0</v>
      </c>
    </row>
    <row r="1770" spans="27:34" x14ac:dyDescent="0.25">
      <c r="AA1770" s="1"/>
      <c r="AB1770" s="1"/>
      <c r="AG1770">
        <f>IF(data[[#This Row],[type]]="score",SUMPRODUCT($J$1:$AF$1,data[[#This Row],[ci.hts_index]:[stat.tb]]),-1)</f>
        <v>-1</v>
      </c>
      <c r="AH1770">
        <f>IF(data[[#This Row],[type]]="score",RANK(data[[#This Row],[score]],data[score])+COUNTIF($AG$3:AG1770,AG1770)-1,0)</f>
        <v>0</v>
      </c>
    </row>
    <row r="1771" spans="27:34" x14ac:dyDescent="0.25">
      <c r="AA1771" s="1"/>
      <c r="AB1771" s="1"/>
      <c r="AG1771">
        <f>IF(data[[#This Row],[type]]="score",SUMPRODUCT($J$1:$AF$1,data[[#This Row],[ci.hts_index]:[stat.tb]]),-1)</f>
        <v>-1</v>
      </c>
      <c r="AH1771">
        <f>IF(data[[#This Row],[type]]="score",RANK(data[[#This Row],[score]],data[score])+COUNTIF($AG$3:AG1771,AG1771)-1,0)</f>
        <v>0</v>
      </c>
    </row>
    <row r="1772" spans="27:34" x14ac:dyDescent="0.25">
      <c r="AA1772" s="1"/>
      <c r="AB1772" s="1"/>
      <c r="AG1772">
        <f>IF(data[[#This Row],[type]]="score",SUMPRODUCT($J$1:$AF$1,data[[#This Row],[ci.hts_index]:[stat.tb]]),-1)</f>
        <v>-1</v>
      </c>
      <c r="AH1772">
        <f>IF(data[[#This Row],[type]]="score",RANK(data[[#This Row],[score]],data[score])+COUNTIF($AG$3:AG1772,AG1772)-1,0)</f>
        <v>0</v>
      </c>
    </row>
    <row r="1773" spans="27:34" x14ac:dyDescent="0.25">
      <c r="AA1773" s="1"/>
      <c r="AB1773" s="1"/>
      <c r="AG1773">
        <f>IF(data[[#This Row],[type]]="score",SUMPRODUCT($J$1:$AF$1,data[[#This Row],[ci.hts_index]:[stat.tb]]),-1)</f>
        <v>-1</v>
      </c>
      <c r="AH1773">
        <f>IF(data[[#This Row],[type]]="score",RANK(data[[#This Row],[score]],data[score])+COUNTIF($AG$3:AG1773,AG1773)-1,0)</f>
        <v>0</v>
      </c>
    </row>
    <row r="1774" spans="27:34" x14ac:dyDescent="0.25">
      <c r="AA1774" s="1"/>
      <c r="AB1774" s="1"/>
      <c r="AG1774">
        <f>IF(data[[#This Row],[type]]="score",SUMPRODUCT($J$1:$AF$1,data[[#This Row],[ci.hts_index]:[stat.tb]]),-1)</f>
        <v>-1</v>
      </c>
      <c r="AH1774">
        <f>IF(data[[#This Row],[type]]="score",RANK(data[[#This Row],[score]],data[score])+COUNTIF($AG$3:AG1774,AG1774)-1,0)</f>
        <v>0</v>
      </c>
    </row>
    <row r="1775" spans="27:34" x14ac:dyDescent="0.25">
      <c r="AA1775" s="1"/>
      <c r="AB1775" s="1"/>
      <c r="AG1775">
        <f>IF(data[[#This Row],[type]]="score",SUMPRODUCT($J$1:$AF$1,data[[#This Row],[ci.hts_index]:[stat.tb]]),-1)</f>
        <v>-1</v>
      </c>
      <c r="AH1775">
        <f>IF(data[[#This Row],[type]]="score",RANK(data[[#This Row],[score]],data[score])+COUNTIF($AG$3:AG1775,AG1775)-1,0)</f>
        <v>0</v>
      </c>
    </row>
    <row r="1776" spans="27:34" x14ac:dyDescent="0.25">
      <c r="AA1776" s="1"/>
      <c r="AB1776" s="1"/>
      <c r="AG1776">
        <f>IF(data[[#This Row],[type]]="score",SUMPRODUCT($J$1:$AF$1,data[[#This Row],[ci.hts_index]:[stat.tb]]),-1)</f>
        <v>-1</v>
      </c>
      <c r="AH1776">
        <f>IF(data[[#This Row],[type]]="score",RANK(data[[#This Row],[score]],data[score])+COUNTIF($AG$3:AG1776,AG1776)-1,0)</f>
        <v>0</v>
      </c>
    </row>
    <row r="1777" spans="27:34" x14ac:dyDescent="0.25">
      <c r="AA1777" s="1"/>
      <c r="AB1777" s="1"/>
      <c r="AG1777">
        <f>IF(data[[#This Row],[type]]="score",SUMPRODUCT($J$1:$AF$1,data[[#This Row],[ci.hts_index]:[stat.tb]]),-1)</f>
        <v>-1</v>
      </c>
      <c r="AH1777">
        <f>IF(data[[#This Row],[type]]="score",RANK(data[[#This Row],[score]],data[score])+COUNTIF($AG$3:AG1777,AG1777)-1,0)</f>
        <v>0</v>
      </c>
    </row>
    <row r="1778" spans="27:34" x14ac:dyDescent="0.25">
      <c r="AA1778" s="1"/>
      <c r="AB1778" s="1"/>
      <c r="AG1778">
        <f>IF(data[[#This Row],[type]]="score",SUMPRODUCT($J$1:$AF$1,data[[#This Row],[ci.hts_index]:[stat.tb]]),-1)</f>
        <v>-1</v>
      </c>
      <c r="AH1778">
        <f>IF(data[[#This Row],[type]]="score",RANK(data[[#This Row],[score]],data[score])+COUNTIF($AG$3:AG1778,AG1778)-1,0)</f>
        <v>0</v>
      </c>
    </row>
    <row r="1779" spans="27:34" x14ac:dyDescent="0.25">
      <c r="AA1779" s="1"/>
      <c r="AB1779" s="1"/>
      <c r="AG1779">
        <f>IF(data[[#This Row],[type]]="score",SUMPRODUCT($J$1:$AF$1,data[[#This Row],[ci.hts_index]:[stat.tb]]),-1)</f>
        <v>-1</v>
      </c>
      <c r="AH1779">
        <f>IF(data[[#This Row],[type]]="score",RANK(data[[#This Row],[score]],data[score])+COUNTIF($AG$3:AG1779,AG1779)-1,0)</f>
        <v>0</v>
      </c>
    </row>
    <row r="1780" spans="27:34" x14ac:dyDescent="0.25">
      <c r="AA1780" s="1"/>
      <c r="AB1780" s="1"/>
      <c r="AG1780">
        <f>IF(data[[#This Row],[type]]="score",SUMPRODUCT($J$1:$AF$1,data[[#This Row],[ci.hts_index]:[stat.tb]]),-1)</f>
        <v>-1</v>
      </c>
      <c r="AH1780">
        <f>IF(data[[#This Row],[type]]="score",RANK(data[[#This Row],[score]],data[score])+COUNTIF($AG$3:AG1780,AG1780)-1,0)</f>
        <v>0</v>
      </c>
    </row>
    <row r="1781" spans="27:34" x14ac:dyDescent="0.25">
      <c r="AA1781" s="1"/>
      <c r="AB1781" s="1"/>
      <c r="AG1781">
        <f>IF(data[[#This Row],[type]]="score",SUMPRODUCT($J$1:$AF$1,data[[#This Row],[ci.hts_index]:[stat.tb]]),-1)</f>
        <v>-1</v>
      </c>
      <c r="AH1781">
        <f>IF(data[[#This Row],[type]]="score",RANK(data[[#This Row],[score]],data[score])+COUNTIF($AG$3:AG1781,AG1781)-1,0)</f>
        <v>0</v>
      </c>
    </row>
    <row r="1782" spans="27:34" x14ac:dyDescent="0.25">
      <c r="AA1782" s="1"/>
      <c r="AB1782" s="1"/>
      <c r="AG1782">
        <f>IF(data[[#This Row],[type]]="score",SUMPRODUCT($J$1:$AF$1,data[[#This Row],[ci.hts_index]:[stat.tb]]),-1)</f>
        <v>-1</v>
      </c>
      <c r="AH1782">
        <f>IF(data[[#This Row],[type]]="score",RANK(data[[#This Row],[score]],data[score])+COUNTIF($AG$3:AG1782,AG1782)-1,0)</f>
        <v>0</v>
      </c>
    </row>
    <row r="1783" spans="27:34" x14ac:dyDescent="0.25">
      <c r="AA1783" s="1"/>
      <c r="AB1783" s="1"/>
      <c r="AG1783">
        <f>IF(data[[#This Row],[type]]="score",SUMPRODUCT($J$1:$AF$1,data[[#This Row],[ci.hts_index]:[stat.tb]]),-1)</f>
        <v>-1</v>
      </c>
      <c r="AH1783">
        <f>IF(data[[#This Row],[type]]="score",RANK(data[[#This Row],[score]],data[score])+COUNTIF($AG$3:AG1783,AG1783)-1,0)</f>
        <v>0</v>
      </c>
    </row>
    <row r="1784" spans="27:34" x14ac:dyDescent="0.25">
      <c r="AA1784" s="1"/>
      <c r="AB1784" s="1"/>
      <c r="AG1784">
        <f>IF(data[[#This Row],[type]]="score",SUMPRODUCT($J$1:$AF$1,data[[#This Row],[ci.hts_index]:[stat.tb]]),-1)</f>
        <v>-1</v>
      </c>
      <c r="AH1784">
        <f>IF(data[[#This Row],[type]]="score",RANK(data[[#This Row],[score]],data[score])+COUNTIF($AG$3:AG1784,AG1784)-1,0)</f>
        <v>0</v>
      </c>
    </row>
    <row r="1785" spans="27:34" x14ac:dyDescent="0.25">
      <c r="AA1785" s="1"/>
      <c r="AB1785" s="1"/>
      <c r="AG1785">
        <f>IF(data[[#This Row],[type]]="score",SUMPRODUCT($J$1:$AF$1,data[[#This Row],[ci.hts_index]:[stat.tb]]),-1)</f>
        <v>-1</v>
      </c>
      <c r="AH1785">
        <f>IF(data[[#This Row],[type]]="score",RANK(data[[#This Row],[score]],data[score])+COUNTIF($AG$3:AG1785,AG1785)-1,0)</f>
        <v>0</v>
      </c>
    </row>
    <row r="1786" spans="27:34" x14ac:dyDescent="0.25">
      <c r="AA1786" s="1"/>
      <c r="AB1786" s="1"/>
      <c r="AG1786">
        <f>IF(data[[#This Row],[type]]="score",SUMPRODUCT($J$1:$AF$1,data[[#This Row],[ci.hts_index]:[stat.tb]]),-1)</f>
        <v>-1</v>
      </c>
      <c r="AH1786">
        <f>IF(data[[#This Row],[type]]="score",RANK(data[[#This Row],[score]],data[score])+COUNTIF($AG$3:AG1786,AG1786)-1,0)</f>
        <v>0</v>
      </c>
    </row>
    <row r="1787" spans="27:34" x14ac:dyDescent="0.25">
      <c r="AA1787" s="1"/>
      <c r="AB1787" s="1"/>
      <c r="AG1787">
        <f>IF(data[[#This Row],[type]]="score",SUMPRODUCT($J$1:$AF$1,data[[#This Row],[ci.hts_index]:[stat.tb]]),-1)</f>
        <v>-1</v>
      </c>
      <c r="AH1787">
        <f>IF(data[[#This Row],[type]]="score",RANK(data[[#This Row],[score]],data[score])+COUNTIF($AG$3:AG1787,AG1787)-1,0)</f>
        <v>0</v>
      </c>
    </row>
    <row r="1788" spans="27:34" x14ac:dyDescent="0.25">
      <c r="AA1788" s="1"/>
      <c r="AB1788" s="1"/>
      <c r="AG1788">
        <f>IF(data[[#This Row],[type]]="score",SUMPRODUCT($J$1:$AF$1,data[[#This Row],[ci.hts_index]:[stat.tb]]),-1)</f>
        <v>-1</v>
      </c>
      <c r="AH1788">
        <f>IF(data[[#This Row],[type]]="score",RANK(data[[#This Row],[score]],data[score])+COUNTIF($AG$3:AG1788,AG1788)-1,0)</f>
        <v>0</v>
      </c>
    </row>
    <row r="1789" spans="27:34" x14ac:dyDescent="0.25">
      <c r="AA1789" s="1"/>
      <c r="AB1789" s="1"/>
      <c r="AG1789">
        <f>IF(data[[#This Row],[type]]="score",SUMPRODUCT($J$1:$AF$1,data[[#This Row],[ci.hts_index]:[stat.tb]]),-1)</f>
        <v>-1</v>
      </c>
      <c r="AH1789">
        <f>IF(data[[#This Row],[type]]="score",RANK(data[[#This Row],[score]],data[score])+COUNTIF($AG$3:AG1789,AG1789)-1,0)</f>
        <v>0</v>
      </c>
    </row>
    <row r="1790" spans="27:34" x14ac:dyDescent="0.25">
      <c r="AA1790" s="1"/>
      <c r="AB1790" s="1"/>
      <c r="AG1790">
        <f>IF(data[[#This Row],[type]]="score",SUMPRODUCT($J$1:$AF$1,data[[#This Row],[ci.hts_index]:[stat.tb]]),-1)</f>
        <v>-1</v>
      </c>
      <c r="AH1790">
        <f>IF(data[[#This Row],[type]]="score",RANK(data[[#This Row],[score]],data[score])+COUNTIF($AG$3:AG1790,AG1790)-1,0)</f>
        <v>0</v>
      </c>
    </row>
    <row r="1791" spans="27:34" x14ac:dyDescent="0.25">
      <c r="AA1791" s="1"/>
      <c r="AB1791" s="1"/>
      <c r="AG1791">
        <f>IF(data[[#This Row],[type]]="score",SUMPRODUCT($J$1:$AF$1,data[[#This Row],[ci.hts_index]:[stat.tb]]),-1)</f>
        <v>-1</v>
      </c>
      <c r="AH1791">
        <f>IF(data[[#This Row],[type]]="score",RANK(data[[#This Row],[score]],data[score])+COUNTIF($AG$3:AG1791,AG1791)-1,0)</f>
        <v>0</v>
      </c>
    </row>
    <row r="1792" spans="27:34" x14ac:dyDescent="0.25">
      <c r="AA1792" s="1"/>
      <c r="AB1792" s="1"/>
      <c r="AG1792">
        <f>IF(data[[#This Row],[type]]="score",SUMPRODUCT($J$1:$AF$1,data[[#This Row],[ci.hts_index]:[stat.tb]]),-1)</f>
        <v>-1</v>
      </c>
      <c r="AH1792">
        <f>IF(data[[#This Row],[type]]="score",RANK(data[[#This Row],[score]],data[score])+COUNTIF($AG$3:AG1792,AG1792)-1,0)</f>
        <v>0</v>
      </c>
    </row>
    <row r="1793" spans="27:34" x14ac:dyDescent="0.25">
      <c r="AA1793" s="1"/>
      <c r="AB1793" s="1"/>
      <c r="AG1793">
        <f>IF(data[[#This Row],[type]]="score",SUMPRODUCT($J$1:$AF$1,data[[#This Row],[ci.hts_index]:[stat.tb]]),-1)</f>
        <v>-1</v>
      </c>
      <c r="AH1793">
        <f>IF(data[[#This Row],[type]]="score",RANK(data[[#This Row],[score]],data[score])+COUNTIF($AG$3:AG1793,AG1793)-1,0)</f>
        <v>0</v>
      </c>
    </row>
    <row r="1794" spans="27:34" x14ac:dyDescent="0.25">
      <c r="AA1794" s="1"/>
      <c r="AB1794" s="1"/>
      <c r="AG1794">
        <f>IF(data[[#This Row],[type]]="score",SUMPRODUCT($J$1:$AF$1,data[[#This Row],[ci.hts_index]:[stat.tb]]),-1)</f>
        <v>-1</v>
      </c>
      <c r="AH1794">
        <f>IF(data[[#This Row],[type]]="score",RANK(data[[#This Row],[score]],data[score])+COUNTIF($AG$3:AG1794,AG1794)-1,0)</f>
        <v>0</v>
      </c>
    </row>
    <row r="1795" spans="27:34" x14ac:dyDescent="0.25">
      <c r="AA1795" s="1"/>
      <c r="AB1795" s="1"/>
      <c r="AG1795">
        <f>IF(data[[#This Row],[type]]="score",SUMPRODUCT($J$1:$AF$1,data[[#This Row],[ci.hts_index]:[stat.tb]]),-1)</f>
        <v>-1</v>
      </c>
      <c r="AH1795">
        <f>IF(data[[#This Row],[type]]="score",RANK(data[[#This Row],[score]],data[score])+COUNTIF($AG$3:AG1795,AG1795)-1,0)</f>
        <v>0</v>
      </c>
    </row>
    <row r="1796" spans="27:34" x14ac:dyDescent="0.25">
      <c r="AA1796" s="1"/>
      <c r="AB1796" s="1"/>
      <c r="AG1796">
        <f>IF(data[[#This Row],[type]]="score",SUMPRODUCT($J$1:$AF$1,data[[#This Row],[ci.hts_index]:[stat.tb]]),-1)</f>
        <v>-1</v>
      </c>
      <c r="AH1796">
        <f>IF(data[[#This Row],[type]]="score",RANK(data[[#This Row],[score]],data[score])+COUNTIF($AG$3:AG1796,AG1796)-1,0)</f>
        <v>0</v>
      </c>
    </row>
    <row r="1797" spans="27:34" x14ac:dyDescent="0.25">
      <c r="AA1797" s="1"/>
      <c r="AB1797" s="1"/>
      <c r="AG1797">
        <f>IF(data[[#This Row],[type]]="score",SUMPRODUCT($J$1:$AF$1,data[[#This Row],[ci.hts_index]:[stat.tb]]),-1)</f>
        <v>-1</v>
      </c>
      <c r="AH1797">
        <f>IF(data[[#This Row],[type]]="score",RANK(data[[#This Row],[score]],data[score])+COUNTIF($AG$3:AG1797,AG1797)-1,0)</f>
        <v>0</v>
      </c>
    </row>
    <row r="1798" spans="27:34" x14ac:dyDescent="0.25">
      <c r="AA1798" s="1"/>
      <c r="AB1798" s="1"/>
      <c r="AG1798">
        <f>IF(data[[#This Row],[type]]="score",SUMPRODUCT($J$1:$AF$1,data[[#This Row],[ci.hts_index]:[stat.tb]]),-1)</f>
        <v>-1</v>
      </c>
      <c r="AH1798">
        <f>IF(data[[#This Row],[type]]="score",RANK(data[[#This Row],[score]],data[score])+COUNTIF($AG$3:AG1798,AG1798)-1,0)</f>
        <v>0</v>
      </c>
    </row>
    <row r="1799" spans="27:34" x14ac:dyDescent="0.25">
      <c r="AA1799" s="1"/>
      <c r="AB1799" s="1"/>
      <c r="AG1799">
        <f>IF(data[[#This Row],[type]]="score",SUMPRODUCT($J$1:$AF$1,data[[#This Row],[ci.hts_index]:[stat.tb]]),-1)</f>
        <v>-1</v>
      </c>
      <c r="AH1799">
        <f>IF(data[[#This Row],[type]]="score",RANK(data[[#This Row],[score]],data[score])+COUNTIF($AG$3:AG1799,AG1799)-1,0)</f>
        <v>0</v>
      </c>
    </row>
    <row r="1800" spans="27:34" x14ac:dyDescent="0.25">
      <c r="AA1800" s="1"/>
      <c r="AB1800" s="1"/>
      <c r="AG1800">
        <f>IF(data[[#This Row],[type]]="score",SUMPRODUCT($J$1:$AF$1,data[[#This Row],[ci.hts_index]:[stat.tb]]),-1)</f>
        <v>-1</v>
      </c>
      <c r="AH1800">
        <f>IF(data[[#This Row],[type]]="score",RANK(data[[#This Row],[score]],data[score])+COUNTIF($AG$3:AG1800,AG1800)-1,0)</f>
        <v>0</v>
      </c>
    </row>
    <row r="1801" spans="27:34" x14ac:dyDescent="0.25">
      <c r="AA1801" s="1"/>
      <c r="AB1801" s="1"/>
      <c r="AG1801">
        <f>IF(data[[#This Row],[type]]="score",SUMPRODUCT($J$1:$AF$1,data[[#This Row],[ci.hts_index]:[stat.tb]]),-1)</f>
        <v>-1</v>
      </c>
      <c r="AH1801">
        <f>IF(data[[#This Row],[type]]="score",RANK(data[[#This Row],[score]],data[score])+COUNTIF($AG$3:AG1801,AG1801)-1,0)</f>
        <v>0</v>
      </c>
    </row>
    <row r="1802" spans="27:34" x14ac:dyDescent="0.25">
      <c r="AA1802" s="1"/>
      <c r="AB1802" s="1"/>
      <c r="AG1802">
        <f>IF(data[[#This Row],[type]]="score",SUMPRODUCT($J$1:$AF$1,data[[#This Row],[ci.hts_index]:[stat.tb]]),-1)</f>
        <v>-1</v>
      </c>
      <c r="AH1802">
        <f>IF(data[[#This Row],[type]]="score",RANK(data[[#This Row],[score]],data[score])+COUNTIF($AG$3:AG1802,AG1802)-1,0)</f>
        <v>0</v>
      </c>
    </row>
    <row r="1803" spans="27:34" x14ac:dyDescent="0.25">
      <c r="AA1803" s="1"/>
      <c r="AB1803" s="1"/>
      <c r="AG1803">
        <f>IF(data[[#This Row],[type]]="score",SUMPRODUCT($J$1:$AF$1,data[[#This Row],[ci.hts_index]:[stat.tb]]),-1)</f>
        <v>-1</v>
      </c>
      <c r="AH1803">
        <f>IF(data[[#This Row],[type]]="score",RANK(data[[#This Row],[score]],data[score])+COUNTIF($AG$3:AG1803,AG1803)-1,0)</f>
        <v>0</v>
      </c>
    </row>
    <row r="1804" spans="27:34" x14ac:dyDescent="0.25">
      <c r="AA1804" s="1"/>
      <c r="AB1804" s="1"/>
      <c r="AG1804">
        <f>IF(data[[#This Row],[type]]="score",SUMPRODUCT($J$1:$AF$1,data[[#This Row],[ci.hts_index]:[stat.tb]]),-1)</f>
        <v>-1</v>
      </c>
      <c r="AH1804">
        <f>IF(data[[#This Row],[type]]="score",RANK(data[[#This Row],[score]],data[score])+COUNTIF($AG$3:AG1804,AG1804)-1,0)</f>
        <v>0</v>
      </c>
    </row>
    <row r="1805" spans="27:34" x14ac:dyDescent="0.25">
      <c r="AA1805" s="1"/>
      <c r="AB1805" s="1"/>
      <c r="AG1805">
        <f>IF(data[[#This Row],[type]]="score",SUMPRODUCT($J$1:$AF$1,data[[#This Row],[ci.hts_index]:[stat.tb]]),-1)</f>
        <v>-1</v>
      </c>
      <c r="AH1805">
        <f>IF(data[[#This Row],[type]]="score",RANK(data[[#This Row],[score]],data[score])+COUNTIF($AG$3:AG1805,AG1805)-1,0)</f>
        <v>0</v>
      </c>
    </row>
    <row r="1806" spans="27:34" x14ac:dyDescent="0.25">
      <c r="AA1806" s="1"/>
      <c r="AB1806" s="1"/>
      <c r="AG1806">
        <f>IF(data[[#This Row],[type]]="score",SUMPRODUCT($J$1:$AF$1,data[[#This Row],[ci.hts_index]:[stat.tb]]),-1)</f>
        <v>-1</v>
      </c>
      <c r="AH1806">
        <f>IF(data[[#This Row],[type]]="score",RANK(data[[#This Row],[score]],data[score])+COUNTIF($AG$3:AG1806,AG1806)-1,0)</f>
        <v>0</v>
      </c>
    </row>
    <row r="1807" spans="27:34" x14ac:dyDescent="0.25">
      <c r="AA1807" s="1"/>
      <c r="AB1807" s="1"/>
      <c r="AG1807">
        <f>IF(data[[#This Row],[type]]="score",SUMPRODUCT($J$1:$AF$1,data[[#This Row],[ci.hts_index]:[stat.tb]]),-1)</f>
        <v>-1</v>
      </c>
      <c r="AH1807">
        <f>IF(data[[#This Row],[type]]="score",RANK(data[[#This Row],[score]],data[score])+COUNTIF($AG$3:AG1807,AG1807)-1,0)</f>
        <v>0</v>
      </c>
    </row>
    <row r="1808" spans="27:34" x14ac:dyDescent="0.25">
      <c r="AA1808" s="1"/>
      <c r="AB1808" s="1"/>
      <c r="AG1808">
        <f>IF(data[[#This Row],[type]]="score",SUMPRODUCT($J$1:$AF$1,data[[#This Row],[ci.hts_index]:[stat.tb]]),-1)</f>
        <v>-1</v>
      </c>
      <c r="AH1808">
        <f>IF(data[[#This Row],[type]]="score",RANK(data[[#This Row],[score]],data[score])+COUNTIF($AG$3:AG1808,AG1808)-1,0)</f>
        <v>0</v>
      </c>
    </row>
    <row r="1809" spans="27:34" x14ac:dyDescent="0.25">
      <c r="AA1809" s="1"/>
      <c r="AB1809" s="1"/>
      <c r="AG1809">
        <f>IF(data[[#This Row],[type]]="score",SUMPRODUCT($J$1:$AF$1,data[[#This Row],[ci.hts_index]:[stat.tb]]),-1)</f>
        <v>-1</v>
      </c>
      <c r="AH1809">
        <f>IF(data[[#This Row],[type]]="score",RANK(data[[#This Row],[score]],data[score])+COUNTIF($AG$3:AG1809,AG1809)-1,0)</f>
        <v>0</v>
      </c>
    </row>
    <row r="1810" spans="27:34" x14ac:dyDescent="0.25">
      <c r="AA1810" s="1"/>
      <c r="AB1810" s="1"/>
      <c r="AG1810">
        <f>IF(data[[#This Row],[type]]="score",SUMPRODUCT($J$1:$AF$1,data[[#This Row],[ci.hts_index]:[stat.tb]]),-1)</f>
        <v>-1</v>
      </c>
      <c r="AH1810">
        <f>IF(data[[#This Row],[type]]="score",RANK(data[[#This Row],[score]],data[score])+COUNTIF($AG$3:AG1810,AG1810)-1,0)</f>
        <v>0</v>
      </c>
    </row>
    <row r="1811" spans="27:34" x14ac:dyDescent="0.25">
      <c r="AA1811" s="1"/>
      <c r="AB1811" s="1"/>
      <c r="AG1811">
        <f>IF(data[[#This Row],[type]]="score",SUMPRODUCT($J$1:$AF$1,data[[#This Row],[ci.hts_index]:[stat.tb]]),-1)</f>
        <v>-1</v>
      </c>
      <c r="AH1811">
        <f>IF(data[[#This Row],[type]]="score",RANK(data[[#This Row],[score]],data[score])+COUNTIF($AG$3:AG1811,AG1811)-1,0)</f>
        <v>0</v>
      </c>
    </row>
    <row r="1812" spans="27:34" x14ac:dyDescent="0.25">
      <c r="AA1812" s="1"/>
      <c r="AB1812" s="1"/>
      <c r="AG1812">
        <f>IF(data[[#This Row],[type]]="score",SUMPRODUCT($J$1:$AF$1,data[[#This Row],[ci.hts_index]:[stat.tb]]),-1)</f>
        <v>-1</v>
      </c>
      <c r="AH1812">
        <f>IF(data[[#This Row],[type]]="score",RANK(data[[#This Row],[score]],data[score])+COUNTIF($AG$3:AG1812,AG1812)-1,0)</f>
        <v>0</v>
      </c>
    </row>
    <row r="1813" spans="27:34" x14ac:dyDescent="0.25">
      <c r="AA1813" s="1"/>
      <c r="AB1813" s="1"/>
      <c r="AG1813">
        <f>IF(data[[#This Row],[type]]="score",SUMPRODUCT($J$1:$AF$1,data[[#This Row],[ci.hts_index]:[stat.tb]]),-1)</f>
        <v>-1</v>
      </c>
      <c r="AH1813">
        <f>IF(data[[#This Row],[type]]="score",RANK(data[[#This Row],[score]],data[score])+COUNTIF($AG$3:AG1813,AG1813)-1,0)</f>
        <v>0</v>
      </c>
    </row>
    <row r="1814" spans="27:34" x14ac:dyDescent="0.25">
      <c r="AA1814" s="1"/>
      <c r="AB1814" s="1"/>
      <c r="AG1814">
        <f>IF(data[[#This Row],[type]]="score",SUMPRODUCT($J$1:$AF$1,data[[#This Row],[ci.hts_index]:[stat.tb]]),-1)</f>
        <v>-1</v>
      </c>
      <c r="AH1814">
        <f>IF(data[[#This Row],[type]]="score",RANK(data[[#This Row],[score]],data[score])+COUNTIF($AG$3:AG1814,AG1814)-1,0)</f>
        <v>0</v>
      </c>
    </row>
    <row r="1815" spans="27:34" x14ac:dyDescent="0.25">
      <c r="AA1815" s="1"/>
      <c r="AB1815" s="1"/>
      <c r="AG1815">
        <f>IF(data[[#This Row],[type]]="score",SUMPRODUCT($J$1:$AF$1,data[[#This Row],[ci.hts_index]:[stat.tb]]),-1)</f>
        <v>-1</v>
      </c>
      <c r="AH1815">
        <f>IF(data[[#This Row],[type]]="score",RANK(data[[#This Row],[score]],data[score])+COUNTIF($AG$3:AG1815,AG1815)-1,0)</f>
        <v>0</v>
      </c>
    </row>
    <row r="1816" spans="27:34" x14ac:dyDescent="0.25">
      <c r="AA1816" s="1"/>
      <c r="AB1816" s="1"/>
      <c r="AG1816">
        <f>IF(data[[#This Row],[type]]="score",SUMPRODUCT($J$1:$AF$1,data[[#This Row],[ci.hts_index]:[stat.tb]]),-1)</f>
        <v>-1</v>
      </c>
      <c r="AH1816">
        <f>IF(data[[#This Row],[type]]="score",RANK(data[[#This Row],[score]],data[score])+COUNTIF($AG$3:AG1816,AG1816)-1,0)</f>
        <v>0</v>
      </c>
    </row>
    <row r="1817" spans="27:34" x14ac:dyDescent="0.25">
      <c r="AA1817" s="1"/>
      <c r="AB1817" s="1"/>
      <c r="AG1817">
        <f>IF(data[[#This Row],[type]]="score",SUMPRODUCT($J$1:$AF$1,data[[#This Row],[ci.hts_index]:[stat.tb]]),-1)</f>
        <v>-1</v>
      </c>
      <c r="AH1817">
        <f>IF(data[[#This Row],[type]]="score",RANK(data[[#This Row],[score]],data[score])+COUNTIF($AG$3:AG1817,AG1817)-1,0)</f>
        <v>0</v>
      </c>
    </row>
    <row r="1818" spans="27:34" x14ac:dyDescent="0.25">
      <c r="AA1818" s="1"/>
      <c r="AB1818" s="1"/>
      <c r="AG1818">
        <f>IF(data[[#This Row],[type]]="score",SUMPRODUCT($J$1:$AF$1,data[[#This Row],[ci.hts_index]:[stat.tb]]),-1)</f>
        <v>-1</v>
      </c>
      <c r="AH1818">
        <f>IF(data[[#This Row],[type]]="score",RANK(data[[#This Row],[score]],data[score])+COUNTIF($AG$3:AG1818,AG1818)-1,0)</f>
        <v>0</v>
      </c>
    </row>
    <row r="1819" spans="27:34" x14ac:dyDescent="0.25">
      <c r="AA1819" s="1"/>
      <c r="AB1819" s="1"/>
      <c r="AG1819">
        <f>IF(data[[#This Row],[type]]="score",SUMPRODUCT($J$1:$AF$1,data[[#This Row],[ci.hts_index]:[stat.tb]]),-1)</f>
        <v>-1</v>
      </c>
      <c r="AH1819">
        <f>IF(data[[#This Row],[type]]="score",RANK(data[[#This Row],[score]],data[score])+COUNTIF($AG$3:AG1819,AG1819)-1,0)</f>
        <v>0</v>
      </c>
    </row>
    <row r="1820" spans="27:34" x14ac:dyDescent="0.25">
      <c r="AA1820" s="1"/>
      <c r="AB1820" s="1"/>
      <c r="AG1820">
        <f>IF(data[[#This Row],[type]]="score",SUMPRODUCT($J$1:$AF$1,data[[#This Row],[ci.hts_index]:[stat.tb]]),-1)</f>
        <v>-1</v>
      </c>
      <c r="AH1820">
        <f>IF(data[[#This Row],[type]]="score",RANK(data[[#This Row],[score]],data[score])+COUNTIF($AG$3:AG1820,AG1820)-1,0)</f>
        <v>0</v>
      </c>
    </row>
    <row r="1821" spans="27:34" x14ac:dyDescent="0.25">
      <c r="AA1821" s="1"/>
      <c r="AB1821" s="1"/>
      <c r="AG1821">
        <f>IF(data[[#This Row],[type]]="score",SUMPRODUCT($J$1:$AF$1,data[[#This Row],[ci.hts_index]:[stat.tb]]),-1)</f>
        <v>-1</v>
      </c>
      <c r="AH1821">
        <f>IF(data[[#This Row],[type]]="score",RANK(data[[#This Row],[score]],data[score])+COUNTIF($AG$3:AG1821,AG1821)-1,0)</f>
        <v>0</v>
      </c>
    </row>
    <row r="1822" spans="27:34" x14ac:dyDescent="0.25">
      <c r="AA1822" s="1"/>
      <c r="AB1822" s="1"/>
      <c r="AG1822">
        <f>IF(data[[#This Row],[type]]="score",SUMPRODUCT($J$1:$AF$1,data[[#This Row],[ci.hts_index]:[stat.tb]]),-1)</f>
        <v>-1</v>
      </c>
      <c r="AH1822">
        <f>IF(data[[#This Row],[type]]="score",RANK(data[[#This Row],[score]],data[score])+COUNTIF($AG$3:AG1822,AG1822)-1,0)</f>
        <v>0</v>
      </c>
    </row>
    <row r="1823" spans="27:34" x14ac:dyDescent="0.25">
      <c r="AA1823" s="1"/>
      <c r="AB1823" s="1"/>
      <c r="AG1823">
        <f>IF(data[[#This Row],[type]]="score",SUMPRODUCT($J$1:$AF$1,data[[#This Row],[ci.hts_index]:[stat.tb]]),-1)</f>
        <v>-1</v>
      </c>
      <c r="AH1823">
        <f>IF(data[[#This Row],[type]]="score",RANK(data[[#This Row],[score]],data[score])+COUNTIF($AG$3:AG1823,AG1823)-1,0)</f>
        <v>0</v>
      </c>
    </row>
    <row r="1824" spans="27:34" x14ac:dyDescent="0.25">
      <c r="AA1824" s="1"/>
      <c r="AB1824" s="1"/>
      <c r="AG1824">
        <f>IF(data[[#This Row],[type]]="score",SUMPRODUCT($J$1:$AF$1,data[[#This Row],[ci.hts_index]:[stat.tb]]),-1)</f>
        <v>-1</v>
      </c>
      <c r="AH1824">
        <f>IF(data[[#This Row],[type]]="score",RANK(data[[#This Row],[score]],data[score])+COUNTIF($AG$3:AG1824,AG1824)-1,0)</f>
        <v>0</v>
      </c>
    </row>
    <row r="1825" spans="27:34" x14ac:dyDescent="0.25">
      <c r="AA1825" s="1"/>
      <c r="AB1825" s="1"/>
      <c r="AG1825">
        <f>IF(data[[#This Row],[type]]="score",SUMPRODUCT($J$1:$AF$1,data[[#This Row],[ci.hts_index]:[stat.tb]]),-1)</f>
        <v>-1</v>
      </c>
      <c r="AH1825">
        <f>IF(data[[#This Row],[type]]="score",RANK(data[[#This Row],[score]],data[score])+COUNTIF($AG$3:AG1825,AG1825)-1,0)</f>
        <v>0</v>
      </c>
    </row>
    <row r="1826" spans="27:34" x14ac:dyDescent="0.25">
      <c r="AA1826" s="1"/>
      <c r="AB1826" s="1"/>
      <c r="AG1826">
        <f>IF(data[[#This Row],[type]]="score",SUMPRODUCT($J$1:$AF$1,data[[#This Row],[ci.hts_index]:[stat.tb]]),-1)</f>
        <v>-1</v>
      </c>
      <c r="AH1826">
        <f>IF(data[[#This Row],[type]]="score",RANK(data[[#This Row],[score]],data[score])+COUNTIF($AG$3:AG1826,AG1826)-1,0)</f>
        <v>0</v>
      </c>
    </row>
    <row r="1827" spans="27:34" x14ac:dyDescent="0.25">
      <c r="AA1827" s="1"/>
      <c r="AB1827" s="1"/>
      <c r="AG1827">
        <f>IF(data[[#This Row],[type]]="score",SUMPRODUCT($J$1:$AF$1,data[[#This Row],[ci.hts_index]:[stat.tb]]),-1)</f>
        <v>-1</v>
      </c>
      <c r="AH1827">
        <f>IF(data[[#This Row],[type]]="score",RANK(data[[#This Row],[score]],data[score])+COUNTIF($AG$3:AG1827,AG1827)-1,0)</f>
        <v>0</v>
      </c>
    </row>
    <row r="1828" spans="27:34" x14ac:dyDescent="0.25">
      <c r="AA1828" s="1"/>
      <c r="AB1828" s="1"/>
      <c r="AG1828">
        <f>IF(data[[#This Row],[type]]="score",SUMPRODUCT($J$1:$AF$1,data[[#This Row],[ci.hts_index]:[stat.tb]]),-1)</f>
        <v>-1</v>
      </c>
      <c r="AH1828">
        <f>IF(data[[#This Row],[type]]="score",RANK(data[[#This Row],[score]],data[score])+COUNTIF($AG$3:AG1828,AG1828)-1,0)</f>
        <v>0</v>
      </c>
    </row>
    <row r="1829" spans="27:34" x14ac:dyDescent="0.25">
      <c r="AA1829" s="1"/>
      <c r="AB1829" s="1"/>
      <c r="AG1829">
        <f>IF(data[[#This Row],[type]]="score",SUMPRODUCT($J$1:$AF$1,data[[#This Row],[ci.hts_index]:[stat.tb]]),-1)</f>
        <v>-1</v>
      </c>
      <c r="AH1829">
        <f>IF(data[[#This Row],[type]]="score",RANK(data[[#This Row],[score]],data[score])+COUNTIF($AG$3:AG1829,AG1829)-1,0)</f>
        <v>0</v>
      </c>
    </row>
    <row r="1830" spans="27:34" x14ac:dyDescent="0.25">
      <c r="AA1830" s="1"/>
      <c r="AB1830" s="1"/>
      <c r="AG1830">
        <f>IF(data[[#This Row],[type]]="score",SUMPRODUCT($J$1:$AF$1,data[[#This Row],[ci.hts_index]:[stat.tb]]),-1)</f>
        <v>-1</v>
      </c>
      <c r="AH1830">
        <f>IF(data[[#This Row],[type]]="score",RANK(data[[#This Row],[score]],data[score])+COUNTIF($AG$3:AG1830,AG1830)-1,0)</f>
        <v>0</v>
      </c>
    </row>
    <row r="1831" spans="27:34" x14ac:dyDescent="0.25">
      <c r="AA1831" s="1"/>
      <c r="AB1831" s="1"/>
      <c r="AG1831">
        <f>IF(data[[#This Row],[type]]="score",SUMPRODUCT($J$1:$AF$1,data[[#This Row],[ci.hts_index]:[stat.tb]]),-1)</f>
        <v>-1</v>
      </c>
      <c r="AH1831">
        <f>IF(data[[#This Row],[type]]="score",RANK(data[[#This Row],[score]],data[score])+COUNTIF($AG$3:AG1831,AG1831)-1,0)</f>
        <v>0</v>
      </c>
    </row>
    <row r="1832" spans="27:34" x14ac:dyDescent="0.25">
      <c r="AA1832" s="1"/>
      <c r="AB1832" s="1"/>
      <c r="AG1832">
        <f>IF(data[[#This Row],[type]]="score",SUMPRODUCT($J$1:$AF$1,data[[#This Row],[ci.hts_index]:[stat.tb]]),-1)</f>
        <v>-1</v>
      </c>
      <c r="AH1832">
        <f>IF(data[[#This Row],[type]]="score",RANK(data[[#This Row],[score]],data[score])+COUNTIF($AG$3:AG1832,AG1832)-1,0)</f>
        <v>0</v>
      </c>
    </row>
    <row r="1833" spans="27:34" x14ac:dyDescent="0.25">
      <c r="AA1833" s="1"/>
      <c r="AB1833" s="1"/>
      <c r="AG1833">
        <f>IF(data[[#This Row],[type]]="score",SUMPRODUCT($J$1:$AF$1,data[[#This Row],[ci.hts_index]:[stat.tb]]),-1)</f>
        <v>-1</v>
      </c>
      <c r="AH1833">
        <f>IF(data[[#This Row],[type]]="score",RANK(data[[#This Row],[score]],data[score])+COUNTIF($AG$3:AG1833,AG1833)-1,0)</f>
        <v>0</v>
      </c>
    </row>
    <row r="1834" spans="27:34" x14ac:dyDescent="0.25">
      <c r="AA1834" s="1"/>
      <c r="AB1834" s="1"/>
      <c r="AG1834">
        <f>IF(data[[#This Row],[type]]="score",SUMPRODUCT($J$1:$AF$1,data[[#This Row],[ci.hts_index]:[stat.tb]]),-1)</f>
        <v>-1</v>
      </c>
      <c r="AH1834">
        <f>IF(data[[#This Row],[type]]="score",RANK(data[[#This Row],[score]],data[score])+COUNTIF($AG$3:AG1834,AG1834)-1,0)</f>
        <v>0</v>
      </c>
    </row>
    <row r="1835" spans="27:34" x14ac:dyDescent="0.25">
      <c r="AA1835" s="1"/>
      <c r="AB1835" s="1"/>
      <c r="AG1835">
        <f>IF(data[[#This Row],[type]]="score",SUMPRODUCT($J$1:$AF$1,data[[#This Row],[ci.hts_index]:[stat.tb]]),-1)</f>
        <v>-1</v>
      </c>
      <c r="AH1835">
        <f>IF(data[[#This Row],[type]]="score",RANK(data[[#This Row],[score]],data[score])+COUNTIF($AG$3:AG1835,AG1835)-1,0)</f>
        <v>0</v>
      </c>
    </row>
    <row r="1836" spans="27:34" x14ac:dyDescent="0.25">
      <c r="AA1836" s="1"/>
      <c r="AB1836" s="1"/>
      <c r="AG1836">
        <f>IF(data[[#This Row],[type]]="score",SUMPRODUCT($J$1:$AF$1,data[[#This Row],[ci.hts_index]:[stat.tb]]),-1)</f>
        <v>-1</v>
      </c>
      <c r="AH1836">
        <f>IF(data[[#This Row],[type]]="score",RANK(data[[#This Row],[score]],data[score])+COUNTIF($AG$3:AG1836,AG1836)-1,0)</f>
        <v>0</v>
      </c>
    </row>
    <row r="1837" spans="27:34" x14ac:dyDescent="0.25">
      <c r="AA1837" s="1"/>
      <c r="AB1837" s="1"/>
      <c r="AG1837">
        <f>IF(data[[#This Row],[type]]="score",SUMPRODUCT($J$1:$AF$1,data[[#This Row],[ci.hts_index]:[stat.tb]]),-1)</f>
        <v>-1</v>
      </c>
      <c r="AH1837">
        <f>IF(data[[#This Row],[type]]="score",RANK(data[[#This Row],[score]],data[score])+COUNTIF($AG$3:AG1837,AG1837)-1,0)</f>
        <v>0</v>
      </c>
    </row>
    <row r="1838" spans="27:34" x14ac:dyDescent="0.25">
      <c r="AA1838" s="1"/>
      <c r="AB1838" s="1"/>
      <c r="AG1838">
        <f>IF(data[[#This Row],[type]]="score",SUMPRODUCT($J$1:$AF$1,data[[#This Row],[ci.hts_index]:[stat.tb]]),-1)</f>
        <v>-1</v>
      </c>
      <c r="AH1838">
        <f>IF(data[[#This Row],[type]]="score",RANK(data[[#This Row],[score]],data[score])+COUNTIF($AG$3:AG1838,AG1838)-1,0)</f>
        <v>0</v>
      </c>
    </row>
    <row r="1839" spans="27:34" x14ac:dyDescent="0.25">
      <c r="AA1839" s="1"/>
      <c r="AB1839" s="1"/>
      <c r="AG1839">
        <f>IF(data[[#This Row],[type]]="score",SUMPRODUCT($J$1:$AF$1,data[[#This Row],[ci.hts_index]:[stat.tb]]),-1)</f>
        <v>-1</v>
      </c>
      <c r="AH1839">
        <f>IF(data[[#This Row],[type]]="score",RANK(data[[#This Row],[score]],data[score])+COUNTIF($AG$3:AG1839,AG1839)-1,0)</f>
        <v>0</v>
      </c>
    </row>
    <row r="1840" spans="27:34" x14ac:dyDescent="0.25">
      <c r="AA1840" s="1"/>
      <c r="AB1840" s="1"/>
      <c r="AG1840">
        <f>IF(data[[#This Row],[type]]="score",SUMPRODUCT($J$1:$AF$1,data[[#This Row],[ci.hts_index]:[stat.tb]]),-1)</f>
        <v>-1</v>
      </c>
      <c r="AH1840">
        <f>IF(data[[#This Row],[type]]="score",RANK(data[[#This Row],[score]],data[score])+COUNTIF($AG$3:AG1840,AG1840)-1,0)</f>
        <v>0</v>
      </c>
    </row>
    <row r="1841" spans="27:34" x14ac:dyDescent="0.25">
      <c r="AA1841" s="1"/>
      <c r="AB1841" s="1"/>
      <c r="AG1841">
        <f>IF(data[[#This Row],[type]]="score",SUMPRODUCT($J$1:$AF$1,data[[#This Row],[ci.hts_index]:[stat.tb]]),-1)</f>
        <v>-1</v>
      </c>
      <c r="AH1841">
        <f>IF(data[[#This Row],[type]]="score",RANK(data[[#This Row],[score]],data[score])+COUNTIF($AG$3:AG1841,AG1841)-1,0)</f>
        <v>0</v>
      </c>
    </row>
    <row r="1842" spans="27:34" x14ac:dyDescent="0.25">
      <c r="AA1842" s="1"/>
      <c r="AB1842" s="1"/>
      <c r="AG1842">
        <f>IF(data[[#This Row],[type]]="score",SUMPRODUCT($J$1:$AF$1,data[[#This Row],[ci.hts_index]:[stat.tb]]),-1)</f>
        <v>-1</v>
      </c>
      <c r="AH1842">
        <f>IF(data[[#This Row],[type]]="score",RANK(data[[#This Row],[score]],data[score])+COUNTIF($AG$3:AG1842,AG1842)-1,0)</f>
        <v>0</v>
      </c>
    </row>
    <row r="1843" spans="27:34" x14ac:dyDescent="0.25">
      <c r="AA1843" s="1"/>
      <c r="AB1843" s="1"/>
      <c r="AG1843">
        <f>IF(data[[#This Row],[type]]="score",SUMPRODUCT($J$1:$AF$1,data[[#This Row],[ci.hts_index]:[stat.tb]]),-1)</f>
        <v>-1</v>
      </c>
      <c r="AH1843">
        <f>IF(data[[#This Row],[type]]="score",RANK(data[[#This Row],[score]],data[score])+COUNTIF($AG$3:AG1843,AG1843)-1,0)</f>
        <v>0</v>
      </c>
    </row>
    <row r="1844" spans="27:34" x14ac:dyDescent="0.25">
      <c r="AA1844" s="1"/>
      <c r="AB1844" s="1"/>
      <c r="AG1844">
        <f>IF(data[[#This Row],[type]]="score",SUMPRODUCT($J$1:$AF$1,data[[#This Row],[ci.hts_index]:[stat.tb]]),-1)</f>
        <v>-1</v>
      </c>
      <c r="AH1844">
        <f>IF(data[[#This Row],[type]]="score",RANK(data[[#This Row],[score]],data[score])+COUNTIF($AG$3:AG1844,AG1844)-1,0)</f>
        <v>0</v>
      </c>
    </row>
    <row r="1845" spans="27:34" x14ac:dyDescent="0.25">
      <c r="AA1845" s="1"/>
      <c r="AB1845" s="1"/>
      <c r="AG1845">
        <f>IF(data[[#This Row],[type]]="score",SUMPRODUCT($J$1:$AF$1,data[[#This Row],[ci.hts_index]:[stat.tb]]),-1)</f>
        <v>-1</v>
      </c>
      <c r="AH1845">
        <f>IF(data[[#This Row],[type]]="score",RANK(data[[#This Row],[score]],data[score])+COUNTIF($AG$3:AG1845,AG1845)-1,0)</f>
        <v>0</v>
      </c>
    </row>
    <row r="1846" spans="27:34" x14ac:dyDescent="0.25">
      <c r="AA1846" s="1"/>
      <c r="AB1846" s="1"/>
      <c r="AG1846">
        <f>IF(data[[#This Row],[type]]="score",SUMPRODUCT($J$1:$AF$1,data[[#This Row],[ci.hts_index]:[stat.tb]]),-1)</f>
        <v>-1</v>
      </c>
      <c r="AH1846">
        <f>IF(data[[#This Row],[type]]="score",RANK(data[[#This Row],[score]],data[score])+COUNTIF($AG$3:AG1846,AG1846)-1,0)</f>
        <v>0</v>
      </c>
    </row>
    <row r="1847" spans="27:34" x14ac:dyDescent="0.25">
      <c r="AA1847" s="1"/>
      <c r="AB1847" s="1"/>
      <c r="AG1847">
        <f>IF(data[[#This Row],[type]]="score",SUMPRODUCT($J$1:$AF$1,data[[#This Row],[ci.hts_index]:[stat.tb]]),-1)</f>
        <v>-1</v>
      </c>
      <c r="AH1847">
        <f>IF(data[[#This Row],[type]]="score",RANK(data[[#This Row],[score]],data[score])+COUNTIF($AG$3:AG1847,AG1847)-1,0)</f>
        <v>0</v>
      </c>
    </row>
    <row r="1848" spans="27:34" x14ac:dyDescent="0.25">
      <c r="AA1848" s="1"/>
      <c r="AB1848" s="1"/>
      <c r="AG1848">
        <f>IF(data[[#This Row],[type]]="score",SUMPRODUCT($J$1:$AF$1,data[[#This Row],[ci.hts_index]:[stat.tb]]),-1)</f>
        <v>-1</v>
      </c>
      <c r="AH1848">
        <f>IF(data[[#This Row],[type]]="score",RANK(data[[#This Row],[score]],data[score])+COUNTIF($AG$3:AG1848,AG1848)-1,0)</f>
        <v>0</v>
      </c>
    </row>
    <row r="1849" spans="27:34" x14ac:dyDescent="0.25">
      <c r="AA1849" s="1"/>
      <c r="AB1849" s="1"/>
      <c r="AG1849">
        <f>IF(data[[#This Row],[type]]="score",SUMPRODUCT($J$1:$AF$1,data[[#This Row],[ci.hts_index]:[stat.tb]]),-1)</f>
        <v>-1</v>
      </c>
      <c r="AH1849">
        <f>IF(data[[#This Row],[type]]="score",RANK(data[[#This Row],[score]],data[score])+COUNTIF($AG$3:AG1849,AG1849)-1,0)</f>
        <v>0</v>
      </c>
    </row>
    <row r="1850" spans="27:34" x14ac:dyDescent="0.25">
      <c r="AA1850" s="1"/>
      <c r="AB1850" s="1"/>
      <c r="AG1850">
        <f>IF(data[[#This Row],[type]]="score",SUMPRODUCT($J$1:$AF$1,data[[#This Row],[ci.hts_index]:[stat.tb]]),-1)</f>
        <v>-1</v>
      </c>
      <c r="AH1850">
        <f>IF(data[[#This Row],[type]]="score",RANK(data[[#This Row],[score]],data[score])+COUNTIF($AG$3:AG1850,AG1850)-1,0)</f>
        <v>0</v>
      </c>
    </row>
    <row r="1851" spans="27:34" x14ac:dyDescent="0.25">
      <c r="AA1851" s="1"/>
      <c r="AB1851" s="1"/>
      <c r="AG1851">
        <f>IF(data[[#This Row],[type]]="score",SUMPRODUCT($J$1:$AF$1,data[[#This Row],[ci.hts_index]:[stat.tb]]),-1)</f>
        <v>-1</v>
      </c>
      <c r="AH1851">
        <f>IF(data[[#This Row],[type]]="score",RANK(data[[#This Row],[score]],data[score])+COUNTIF($AG$3:AG1851,AG1851)-1,0)</f>
        <v>0</v>
      </c>
    </row>
    <row r="1852" spans="27:34" x14ac:dyDescent="0.25">
      <c r="AA1852" s="1"/>
      <c r="AB1852" s="1"/>
      <c r="AG1852">
        <f>IF(data[[#This Row],[type]]="score",SUMPRODUCT($J$1:$AF$1,data[[#This Row],[ci.hts_index]:[stat.tb]]),-1)</f>
        <v>-1</v>
      </c>
      <c r="AH1852">
        <f>IF(data[[#This Row],[type]]="score",RANK(data[[#This Row],[score]],data[score])+COUNTIF($AG$3:AG1852,AG1852)-1,0)</f>
        <v>0</v>
      </c>
    </row>
    <row r="1853" spans="27:34" x14ac:dyDescent="0.25">
      <c r="AA1853" s="1"/>
      <c r="AB1853" s="1"/>
      <c r="AG1853">
        <f>IF(data[[#This Row],[type]]="score",SUMPRODUCT($J$1:$AF$1,data[[#This Row],[ci.hts_index]:[stat.tb]]),-1)</f>
        <v>-1</v>
      </c>
      <c r="AH1853">
        <f>IF(data[[#This Row],[type]]="score",RANK(data[[#This Row],[score]],data[score])+COUNTIF($AG$3:AG1853,AG1853)-1,0)</f>
        <v>0</v>
      </c>
    </row>
    <row r="1854" spans="27:34" x14ac:dyDescent="0.25">
      <c r="AA1854" s="1"/>
      <c r="AB1854" s="1"/>
      <c r="AG1854">
        <f>IF(data[[#This Row],[type]]="score",SUMPRODUCT($J$1:$AF$1,data[[#This Row],[ci.hts_index]:[stat.tb]]),-1)</f>
        <v>-1</v>
      </c>
      <c r="AH1854">
        <f>IF(data[[#This Row],[type]]="score",RANK(data[[#This Row],[score]],data[score])+COUNTIF($AG$3:AG1854,AG1854)-1,0)</f>
        <v>0</v>
      </c>
    </row>
    <row r="1855" spans="27:34" x14ac:dyDescent="0.25">
      <c r="AA1855" s="1"/>
      <c r="AB1855" s="1"/>
      <c r="AG1855">
        <f>IF(data[[#This Row],[type]]="score",SUMPRODUCT($J$1:$AF$1,data[[#This Row],[ci.hts_index]:[stat.tb]]),-1)</f>
        <v>-1</v>
      </c>
      <c r="AH1855">
        <f>IF(data[[#This Row],[type]]="score",RANK(data[[#This Row],[score]],data[score])+COUNTIF($AG$3:AG1855,AG1855)-1,0)</f>
        <v>0</v>
      </c>
    </row>
    <row r="1856" spans="27:34" x14ac:dyDescent="0.25">
      <c r="AA1856" s="1"/>
      <c r="AB1856" s="1"/>
      <c r="AG1856">
        <f>IF(data[[#This Row],[type]]="score",SUMPRODUCT($J$1:$AF$1,data[[#This Row],[ci.hts_index]:[stat.tb]]),-1)</f>
        <v>-1</v>
      </c>
      <c r="AH1856">
        <f>IF(data[[#This Row],[type]]="score",RANK(data[[#This Row],[score]],data[score])+COUNTIF($AG$3:AG1856,AG1856)-1,0)</f>
        <v>0</v>
      </c>
    </row>
    <row r="1857" spans="27:34" x14ac:dyDescent="0.25">
      <c r="AA1857" s="1"/>
      <c r="AB1857" s="1"/>
      <c r="AG1857">
        <f>IF(data[[#This Row],[type]]="score",SUMPRODUCT($J$1:$AF$1,data[[#This Row],[ci.hts_index]:[stat.tb]]),-1)</f>
        <v>-1</v>
      </c>
      <c r="AH1857">
        <f>IF(data[[#This Row],[type]]="score",RANK(data[[#This Row],[score]],data[score])+COUNTIF($AG$3:AG1857,AG1857)-1,0)</f>
        <v>0</v>
      </c>
    </row>
    <row r="1858" spans="27:34" x14ac:dyDescent="0.25">
      <c r="AA1858" s="1"/>
      <c r="AB1858" s="1"/>
      <c r="AG1858">
        <f>IF(data[[#This Row],[type]]="score",SUMPRODUCT($J$1:$AF$1,data[[#This Row],[ci.hts_index]:[stat.tb]]),-1)</f>
        <v>-1</v>
      </c>
      <c r="AH1858">
        <f>IF(data[[#This Row],[type]]="score",RANK(data[[#This Row],[score]],data[score])+COUNTIF($AG$3:AG1858,AG1858)-1,0)</f>
        <v>0</v>
      </c>
    </row>
    <row r="1859" spans="27:34" x14ac:dyDescent="0.25">
      <c r="AA1859" s="1"/>
      <c r="AB1859" s="1"/>
      <c r="AG1859">
        <f>IF(data[[#This Row],[type]]="score",SUMPRODUCT($J$1:$AF$1,data[[#This Row],[ci.hts_index]:[stat.tb]]),-1)</f>
        <v>-1</v>
      </c>
      <c r="AH1859">
        <f>IF(data[[#This Row],[type]]="score",RANK(data[[#This Row],[score]],data[score])+COUNTIF($AG$3:AG1859,AG1859)-1,0)</f>
        <v>0</v>
      </c>
    </row>
    <row r="1860" spans="27:34" x14ac:dyDescent="0.25">
      <c r="AA1860" s="1"/>
      <c r="AB1860" s="1"/>
      <c r="AG1860">
        <f>IF(data[[#This Row],[type]]="score",SUMPRODUCT($J$1:$AF$1,data[[#This Row],[ci.hts_index]:[stat.tb]]),-1)</f>
        <v>-1</v>
      </c>
      <c r="AH1860">
        <f>IF(data[[#This Row],[type]]="score",RANK(data[[#This Row],[score]],data[score])+COUNTIF($AG$3:AG1860,AG1860)-1,0)</f>
        <v>0</v>
      </c>
    </row>
    <row r="1861" spans="27:34" x14ac:dyDescent="0.25">
      <c r="AA1861" s="1"/>
      <c r="AB1861" s="1"/>
      <c r="AG1861">
        <f>IF(data[[#This Row],[type]]="score",SUMPRODUCT($J$1:$AF$1,data[[#This Row],[ci.hts_index]:[stat.tb]]),-1)</f>
        <v>-1</v>
      </c>
      <c r="AH1861">
        <f>IF(data[[#This Row],[type]]="score",RANK(data[[#This Row],[score]],data[score])+COUNTIF($AG$3:AG1861,AG1861)-1,0)</f>
        <v>0</v>
      </c>
    </row>
    <row r="1862" spans="27:34" x14ac:dyDescent="0.25">
      <c r="AA1862" s="1"/>
      <c r="AB1862" s="1"/>
      <c r="AG1862">
        <f>IF(data[[#This Row],[type]]="score",SUMPRODUCT($J$1:$AF$1,data[[#This Row],[ci.hts_index]:[stat.tb]]),-1)</f>
        <v>-1</v>
      </c>
      <c r="AH1862">
        <f>IF(data[[#This Row],[type]]="score",RANK(data[[#This Row],[score]],data[score])+COUNTIF($AG$3:AG1862,AG1862)-1,0)</f>
        <v>0</v>
      </c>
    </row>
    <row r="1863" spans="27:34" x14ac:dyDescent="0.25">
      <c r="AA1863" s="1"/>
      <c r="AB1863" s="1"/>
      <c r="AG1863">
        <f>IF(data[[#This Row],[type]]="score",SUMPRODUCT($J$1:$AF$1,data[[#This Row],[ci.hts_index]:[stat.tb]]),-1)</f>
        <v>-1</v>
      </c>
      <c r="AH1863">
        <f>IF(data[[#This Row],[type]]="score",RANK(data[[#This Row],[score]],data[score])+COUNTIF($AG$3:AG1863,AG1863)-1,0)</f>
        <v>0</v>
      </c>
    </row>
    <row r="1864" spans="27:34" x14ac:dyDescent="0.25">
      <c r="AA1864" s="1"/>
      <c r="AB1864" s="1"/>
      <c r="AG1864">
        <f>IF(data[[#This Row],[type]]="score",SUMPRODUCT($J$1:$AF$1,data[[#This Row],[ci.hts_index]:[stat.tb]]),-1)</f>
        <v>-1</v>
      </c>
      <c r="AH1864">
        <f>IF(data[[#This Row],[type]]="score",RANK(data[[#This Row],[score]],data[score])+COUNTIF($AG$3:AG1864,AG1864)-1,0)</f>
        <v>0</v>
      </c>
    </row>
    <row r="1865" spans="27:34" x14ac:dyDescent="0.25">
      <c r="AA1865" s="1"/>
      <c r="AB1865" s="1"/>
      <c r="AG1865">
        <f>IF(data[[#This Row],[type]]="score",SUMPRODUCT($J$1:$AF$1,data[[#This Row],[ci.hts_index]:[stat.tb]]),-1)</f>
        <v>-1</v>
      </c>
      <c r="AH1865">
        <f>IF(data[[#This Row],[type]]="score",RANK(data[[#This Row],[score]],data[score])+COUNTIF($AG$3:AG1865,AG1865)-1,0)</f>
        <v>0</v>
      </c>
    </row>
    <row r="1866" spans="27:34" x14ac:dyDescent="0.25">
      <c r="AA1866" s="1"/>
      <c r="AB1866" s="1"/>
      <c r="AG1866">
        <f>IF(data[[#This Row],[type]]="score",SUMPRODUCT($J$1:$AF$1,data[[#This Row],[ci.hts_index]:[stat.tb]]),-1)</f>
        <v>-1</v>
      </c>
      <c r="AH1866">
        <f>IF(data[[#This Row],[type]]="score",RANK(data[[#This Row],[score]],data[score])+COUNTIF($AG$3:AG1866,AG1866)-1,0)</f>
        <v>0</v>
      </c>
    </row>
    <row r="1867" spans="27:34" x14ac:dyDescent="0.25">
      <c r="AA1867" s="1"/>
      <c r="AB1867" s="1"/>
      <c r="AG1867">
        <f>IF(data[[#This Row],[type]]="score",SUMPRODUCT($J$1:$AF$1,data[[#This Row],[ci.hts_index]:[stat.tb]]),-1)</f>
        <v>-1</v>
      </c>
      <c r="AH1867">
        <f>IF(data[[#This Row],[type]]="score",RANK(data[[#This Row],[score]],data[score])+COUNTIF($AG$3:AG1867,AG1867)-1,0)</f>
        <v>0</v>
      </c>
    </row>
    <row r="1868" spans="27:34" x14ac:dyDescent="0.25">
      <c r="AA1868" s="1"/>
      <c r="AB1868" s="1"/>
      <c r="AG1868">
        <f>IF(data[[#This Row],[type]]="score",SUMPRODUCT($J$1:$AF$1,data[[#This Row],[ci.hts_index]:[stat.tb]]),-1)</f>
        <v>-1</v>
      </c>
      <c r="AH1868">
        <f>IF(data[[#This Row],[type]]="score",RANK(data[[#This Row],[score]],data[score])+COUNTIF($AG$3:AG1868,AG1868)-1,0)</f>
        <v>0</v>
      </c>
    </row>
    <row r="1869" spans="27:34" x14ac:dyDescent="0.25">
      <c r="AA1869" s="1"/>
      <c r="AB1869" s="1"/>
      <c r="AG1869">
        <f>IF(data[[#This Row],[type]]="score",SUMPRODUCT($J$1:$AF$1,data[[#This Row],[ci.hts_index]:[stat.tb]]),-1)</f>
        <v>-1</v>
      </c>
      <c r="AH1869">
        <f>IF(data[[#This Row],[type]]="score",RANK(data[[#This Row],[score]],data[score])+COUNTIF($AG$3:AG1869,AG1869)-1,0)</f>
        <v>0</v>
      </c>
    </row>
    <row r="1870" spans="27:34" x14ac:dyDescent="0.25">
      <c r="AA1870" s="1"/>
      <c r="AB1870" s="1"/>
      <c r="AG1870">
        <f>IF(data[[#This Row],[type]]="score",SUMPRODUCT($J$1:$AF$1,data[[#This Row],[ci.hts_index]:[stat.tb]]),-1)</f>
        <v>-1</v>
      </c>
      <c r="AH1870">
        <f>IF(data[[#This Row],[type]]="score",RANK(data[[#This Row],[score]],data[score])+COUNTIF($AG$3:AG1870,AG1870)-1,0)</f>
        <v>0</v>
      </c>
    </row>
    <row r="1871" spans="27:34" x14ac:dyDescent="0.25">
      <c r="AA1871" s="1"/>
      <c r="AB1871" s="1"/>
      <c r="AG1871">
        <f>IF(data[[#This Row],[type]]="score",SUMPRODUCT($J$1:$AF$1,data[[#This Row],[ci.hts_index]:[stat.tb]]),-1)</f>
        <v>-1</v>
      </c>
      <c r="AH1871">
        <f>IF(data[[#This Row],[type]]="score",RANK(data[[#This Row],[score]],data[score])+COUNTIF($AG$3:AG1871,AG1871)-1,0)</f>
        <v>0</v>
      </c>
    </row>
    <row r="1872" spans="27:34" x14ac:dyDescent="0.25">
      <c r="AA1872" s="1"/>
      <c r="AB1872" s="1"/>
      <c r="AG1872">
        <f>IF(data[[#This Row],[type]]="score",SUMPRODUCT($J$1:$AF$1,data[[#This Row],[ci.hts_index]:[stat.tb]]),-1)</f>
        <v>-1</v>
      </c>
      <c r="AH1872">
        <f>IF(data[[#This Row],[type]]="score",RANK(data[[#This Row],[score]],data[score])+COUNTIF($AG$3:AG1872,AG1872)-1,0)</f>
        <v>0</v>
      </c>
    </row>
    <row r="1873" spans="27:34" x14ac:dyDescent="0.25">
      <c r="AA1873" s="1"/>
      <c r="AB1873" s="1"/>
      <c r="AG1873">
        <f>IF(data[[#This Row],[type]]="score",SUMPRODUCT($J$1:$AF$1,data[[#This Row],[ci.hts_index]:[stat.tb]]),-1)</f>
        <v>-1</v>
      </c>
      <c r="AH1873">
        <f>IF(data[[#This Row],[type]]="score",RANK(data[[#This Row],[score]],data[score])+COUNTIF($AG$3:AG1873,AG1873)-1,0)</f>
        <v>0</v>
      </c>
    </row>
    <row r="1874" spans="27:34" x14ac:dyDescent="0.25">
      <c r="AA1874" s="1"/>
      <c r="AB1874" s="1"/>
      <c r="AG1874">
        <f>IF(data[[#This Row],[type]]="score",SUMPRODUCT($J$1:$AF$1,data[[#This Row],[ci.hts_index]:[stat.tb]]),-1)</f>
        <v>-1</v>
      </c>
      <c r="AH1874">
        <f>IF(data[[#This Row],[type]]="score",RANK(data[[#This Row],[score]],data[score])+COUNTIF($AG$3:AG1874,AG1874)-1,0)</f>
        <v>0</v>
      </c>
    </row>
    <row r="1875" spans="27:34" x14ac:dyDescent="0.25">
      <c r="AA1875" s="1"/>
      <c r="AB1875" s="1"/>
      <c r="AG1875">
        <f>IF(data[[#This Row],[type]]="score",SUMPRODUCT($J$1:$AF$1,data[[#This Row],[ci.hts_index]:[stat.tb]]),-1)</f>
        <v>-1</v>
      </c>
      <c r="AH1875">
        <f>IF(data[[#This Row],[type]]="score",RANK(data[[#This Row],[score]],data[score])+COUNTIF($AG$3:AG1875,AG1875)-1,0)</f>
        <v>0</v>
      </c>
    </row>
    <row r="1876" spans="27:34" x14ac:dyDescent="0.25">
      <c r="AA1876" s="1"/>
      <c r="AB1876" s="1"/>
      <c r="AG1876">
        <f>IF(data[[#This Row],[type]]="score",SUMPRODUCT($J$1:$AF$1,data[[#This Row],[ci.hts_index]:[stat.tb]]),-1)</f>
        <v>-1</v>
      </c>
      <c r="AH1876">
        <f>IF(data[[#This Row],[type]]="score",RANK(data[[#This Row],[score]],data[score])+COUNTIF($AG$3:AG1876,AG1876)-1,0)</f>
        <v>0</v>
      </c>
    </row>
    <row r="1877" spans="27:34" x14ac:dyDescent="0.25">
      <c r="AA1877" s="1"/>
      <c r="AB1877" s="1"/>
      <c r="AG1877">
        <f>IF(data[[#This Row],[type]]="score",SUMPRODUCT($J$1:$AF$1,data[[#This Row],[ci.hts_index]:[stat.tb]]),-1)</f>
        <v>-1</v>
      </c>
      <c r="AH1877">
        <f>IF(data[[#This Row],[type]]="score",RANK(data[[#This Row],[score]],data[score])+COUNTIF($AG$3:AG1877,AG1877)-1,0)</f>
        <v>0</v>
      </c>
    </row>
    <row r="1878" spans="27:34" x14ac:dyDescent="0.25">
      <c r="AA1878" s="1"/>
      <c r="AB1878" s="1"/>
      <c r="AG1878">
        <f>IF(data[[#This Row],[type]]="score",SUMPRODUCT($J$1:$AF$1,data[[#This Row],[ci.hts_index]:[stat.tb]]),-1)</f>
        <v>-1</v>
      </c>
      <c r="AH1878">
        <f>IF(data[[#This Row],[type]]="score",RANK(data[[#This Row],[score]],data[score])+COUNTIF($AG$3:AG1878,AG1878)-1,0)</f>
        <v>0</v>
      </c>
    </row>
    <row r="1879" spans="27:34" x14ac:dyDescent="0.25">
      <c r="AA1879" s="1"/>
      <c r="AB1879" s="1"/>
      <c r="AG1879">
        <f>IF(data[[#This Row],[type]]="score",SUMPRODUCT($J$1:$AF$1,data[[#This Row],[ci.hts_index]:[stat.tb]]),-1)</f>
        <v>-1</v>
      </c>
      <c r="AH1879">
        <f>IF(data[[#This Row],[type]]="score",RANK(data[[#This Row],[score]],data[score])+COUNTIF($AG$3:AG1879,AG1879)-1,0)</f>
        <v>0</v>
      </c>
    </row>
    <row r="1880" spans="27:34" x14ac:dyDescent="0.25">
      <c r="AA1880" s="1"/>
      <c r="AB1880" s="1"/>
      <c r="AG1880">
        <f>IF(data[[#This Row],[type]]="score",SUMPRODUCT($J$1:$AF$1,data[[#This Row],[ci.hts_index]:[stat.tb]]),-1)</f>
        <v>-1</v>
      </c>
      <c r="AH1880">
        <f>IF(data[[#This Row],[type]]="score",RANK(data[[#This Row],[score]],data[score])+COUNTIF($AG$3:AG1880,AG1880)-1,0)</f>
        <v>0</v>
      </c>
    </row>
    <row r="1881" spans="27:34" x14ac:dyDescent="0.25">
      <c r="AA1881" s="1"/>
      <c r="AB1881" s="1"/>
      <c r="AG1881">
        <f>IF(data[[#This Row],[type]]="score",SUMPRODUCT($J$1:$AF$1,data[[#This Row],[ci.hts_index]:[stat.tb]]),-1)</f>
        <v>-1</v>
      </c>
      <c r="AH1881">
        <f>IF(data[[#This Row],[type]]="score",RANK(data[[#This Row],[score]],data[score])+COUNTIF($AG$3:AG1881,AG1881)-1,0)</f>
        <v>0</v>
      </c>
    </row>
    <row r="1882" spans="27:34" x14ac:dyDescent="0.25">
      <c r="AA1882" s="1"/>
      <c r="AB1882" s="1"/>
      <c r="AG1882">
        <f>IF(data[[#This Row],[type]]="score",SUMPRODUCT($J$1:$AF$1,data[[#This Row],[ci.hts_index]:[stat.tb]]),-1)</f>
        <v>-1</v>
      </c>
      <c r="AH1882">
        <f>IF(data[[#This Row],[type]]="score",RANK(data[[#This Row],[score]],data[score])+COUNTIF($AG$3:AG1882,AG1882)-1,0)</f>
        <v>0</v>
      </c>
    </row>
    <row r="1883" spans="27:34" x14ac:dyDescent="0.25">
      <c r="AA1883" s="1"/>
      <c r="AB1883" s="1"/>
      <c r="AG1883">
        <f>IF(data[[#This Row],[type]]="score",SUMPRODUCT($J$1:$AF$1,data[[#This Row],[ci.hts_index]:[stat.tb]]),-1)</f>
        <v>-1</v>
      </c>
      <c r="AH1883">
        <f>IF(data[[#This Row],[type]]="score",RANK(data[[#This Row],[score]],data[score])+COUNTIF($AG$3:AG1883,AG1883)-1,0)</f>
        <v>0</v>
      </c>
    </row>
    <row r="1884" spans="27:34" x14ac:dyDescent="0.25">
      <c r="AA1884" s="1"/>
      <c r="AB1884" s="1"/>
      <c r="AG1884">
        <f>IF(data[[#This Row],[type]]="score",SUMPRODUCT($J$1:$AF$1,data[[#This Row],[ci.hts_index]:[stat.tb]]),-1)</f>
        <v>-1</v>
      </c>
      <c r="AH1884">
        <f>IF(data[[#This Row],[type]]="score",RANK(data[[#This Row],[score]],data[score])+COUNTIF($AG$3:AG1884,AG1884)-1,0)</f>
        <v>0</v>
      </c>
    </row>
    <row r="1885" spans="27:34" x14ac:dyDescent="0.25">
      <c r="AA1885" s="1"/>
      <c r="AB1885" s="1"/>
      <c r="AG1885">
        <f>IF(data[[#This Row],[type]]="score",SUMPRODUCT($J$1:$AF$1,data[[#This Row],[ci.hts_index]:[stat.tb]]),-1)</f>
        <v>-1</v>
      </c>
      <c r="AH1885">
        <f>IF(data[[#This Row],[type]]="score",RANK(data[[#This Row],[score]],data[score])+COUNTIF($AG$3:AG1885,AG1885)-1,0)</f>
        <v>0</v>
      </c>
    </row>
    <row r="1886" spans="27:34" x14ac:dyDescent="0.25">
      <c r="AA1886" s="1"/>
      <c r="AB1886" s="1"/>
      <c r="AG1886">
        <f>IF(data[[#This Row],[type]]="score",SUMPRODUCT($J$1:$AF$1,data[[#This Row],[ci.hts_index]:[stat.tb]]),-1)</f>
        <v>-1</v>
      </c>
      <c r="AH1886">
        <f>IF(data[[#This Row],[type]]="score",RANK(data[[#This Row],[score]],data[score])+COUNTIF($AG$3:AG1886,AG1886)-1,0)</f>
        <v>0</v>
      </c>
    </row>
    <row r="1887" spans="27:34" x14ac:dyDescent="0.25">
      <c r="AA1887" s="1"/>
      <c r="AB1887" s="1"/>
      <c r="AG1887">
        <f>IF(data[[#This Row],[type]]="score",SUMPRODUCT($J$1:$AF$1,data[[#This Row],[ci.hts_index]:[stat.tb]]),-1)</f>
        <v>-1</v>
      </c>
      <c r="AH1887">
        <f>IF(data[[#This Row],[type]]="score",RANK(data[[#This Row],[score]],data[score])+COUNTIF($AG$3:AG1887,AG1887)-1,0)</f>
        <v>0</v>
      </c>
    </row>
    <row r="1888" spans="27:34" x14ac:dyDescent="0.25">
      <c r="AA1888" s="1"/>
      <c r="AB1888" s="1"/>
      <c r="AG1888">
        <f>IF(data[[#This Row],[type]]="score",SUMPRODUCT($J$1:$AF$1,data[[#This Row],[ci.hts_index]:[stat.tb]]),-1)</f>
        <v>-1</v>
      </c>
      <c r="AH1888">
        <f>IF(data[[#This Row],[type]]="score",RANK(data[[#This Row],[score]],data[score])+COUNTIF($AG$3:AG1888,AG1888)-1,0)</f>
        <v>0</v>
      </c>
    </row>
    <row r="1889" spans="27:34" x14ac:dyDescent="0.25">
      <c r="AA1889" s="1"/>
      <c r="AB1889" s="1"/>
      <c r="AG1889">
        <f>IF(data[[#This Row],[type]]="score",SUMPRODUCT($J$1:$AF$1,data[[#This Row],[ci.hts_index]:[stat.tb]]),-1)</f>
        <v>-1</v>
      </c>
      <c r="AH1889">
        <f>IF(data[[#This Row],[type]]="score",RANK(data[[#This Row],[score]],data[score])+COUNTIF($AG$3:AG1889,AG1889)-1,0)</f>
        <v>0</v>
      </c>
    </row>
    <row r="1890" spans="27:34" x14ac:dyDescent="0.25">
      <c r="AA1890" s="1"/>
      <c r="AB1890" s="1"/>
      <c r="AG1890">
        <f>IF(data[[#This Row],[type]]="score",SUMPRODUCT($J$1:$AF$1,data[[#This Row],[ci.hts_index]:[stat.tb]]),-1)</f>
        <v>-1</v>
      </c>
      <c r="AH1890">
        <f>IF(data[[#This Row],[type]]="score",RANK(data[[#This Row],[score]],data[score])+COUNTIF($AG$3:AG1890,AG1890)-1,0)</f>
        <v>0</v>
      </c>
    </row>
    <row r="1891" spans="27:34" x14ac:dyDescent="0.25">
      <c r="AA1891" s="1"/>
      <c r="AB1891" s="1"/>
      <c r="AG1891">
        <f>IF(data[[#This Row],[type]]="score",SUMPRODUCT($J$1:$AF$1,data[[#This Row],[ci.hts_index]:[stat.tb]]),-1)</f>
        <v>-1</v>
      </c>
      <c r="AH1891">
        <f>IF(data[[#This Row],[type]]="score",RANK(data[[#This Row],[score]],data[score])+COUNTIF($AG$3:AG1891,AG1891)-1,0)</f>
        <v>0</v>
      </c>
    </row>
    <row r="1892" spans="27:34" x14ac:dyDescent="0.25">
      <c r="AA1892" s="1"/>
      <c r="AB1892" s="1"/>
      <c r="AG1892">
        <f>IF(data[[#This Row],[type]]="score",SUMPRODUCT($J$1:$AF$1,data[[#This Row],[ci.hts_index]:[stat.tb]]),-1)</f>
        <v>-1</v>
      </c>
      <c r="AH1892">
        <f>IF(data[[#This Row],[type]]="score",RANK(data[[#This Row],[score]],data[score])+COUNTIF($AG$3:AG1892,AG1892)-1,0)</f>
        <v>0</v>
      </c>
    </row>
    <row r="1893" spans="27:34" x14ac:dyDescent="0.25">
      <c r="AA1893" s="1"/>
      <c r="AB1893" s="1"/>
      <c r="AG1893">
        <f>IF(data[[#This Row],[type]]="score",SUMPRODUCT($J$1:$AF$1,data[[#This Row],[ci.hts_index]:[stat.tb]]),-1)</f>
        <v>-1</v>
      </c>
      <c r="AH1893">
        <f>IF(data[[#This Row],[type]]="score",RANK(data[[#This Row],[score]],data[score])+COUNTIF($AG$3:AG1893,AG1893)-1,0)</f>
        <v>0</v>
      </c>
    </row>
    <row r="1894" spans="27:34" x14ac:dyDescent="0.25">
      <c r="AA1894" s="1"/>
      <c r="AB1894" s="1"/>
      <c r="AG1894">
        <f>IF(data[[#This Row],[type]]="score",SUMPRODUCT($J$1:$AF$1,data[[#This Row],[ci.hts_index]:[stat.tb]]),-1)</f>
        <v>-1</v>
      </c>
      <c r="AH1894">
        <f>IF(data[[#This Row],[type]]="score",RANK(data[[#This Row],[score]],data[score])+COUNTIF($AG$3:AG1894,AG1894)-1,0)</f>
        <v>0</v>
      </c>
    </row>
    <row r="1895" spans="27:34" x14ac:dyDescent="0.25">
      <c r="AA1895" s="1"/>
      <c r="AB1895" s="1"/>
      <c r="AG1895">
        <f>IF(data[[#This Row],[type]]="score",SUMPRODUCT($J$1:$AF$1,data[[#This Row],[ci.hts_index]:[stat.tb]]),-1)</f>
        <v>-1</v>
      </c>
      <c r="AH1895">
        <f>IF(data[[#This Row],[type]]="score",RANK(data[[#This Row],[score]],data[score])+COUNTIF($AG$3:AG1895,AG1895)-1,0)</f>
        <v>0</v>
      </c>
    </row>
    <row r="1896" spans="27:34" x14ac:dyDescent="0.25">
      <c r="AA1896" s="1"/>
      <c r="AB1896" s="1"/>
      <c r="AG1896">
        <f>IF(data[[#This Row],[type]]="score",SUMPRODUCT($J$1:$AF$1,data[[#This Row],[ci.hts_index]:[stat.tb]]),-1)</f>
        <v>-1</v>
      </c>
      <c r="AH1896">
        <f>IF(data[[#This Row],[type]]="score",RANK(data[[#This Row],[score]],data[score])+COUNTIF($AG$3:AG1896,AG1896)-1,0)</f>
        <v>0</v>
      </c>
    </row>
    <row r="1897" spans="27:34" x14ac:dyDescent="0.25">
      <c r="AA1897" s="1"/>
      <c r="AB1897" s="1"/>
      <c r="AG1897">
        <f>IF(data[[#This Row],[type]]="score",SUMPRODUCT($J$1:$AF$1,data[[#This Row],[ci.hts_index]:[stat.tb]]),-1)</f>
        <v>-1</v>
      </c>
      <c r="AH1897">
        <f>IF(data[[#This Row],[type]]="score",RANK(data[[#This Row],[score]],data[score])+COUNTIF($AG$3:AG1897,AG1897)-1,0)</f>
        <v>0</v>
      </c>
    </row>
    <row r="1898" spans="27:34" x14ac:dyDescent="0.25">
      <c r="AA1898" s="1"/>
      <c r="AB1898" s="1"/>
      <c r="AG1898">
        <f>IF(data[[#This Row],[type]]="score",SUMPRODUCT($J$1:$AF$1,data[[#This Row],[ci.hts_index]:[stat.tb]]),-1)</f>
        <v>-1</v>
      </c>
      <c r="AH1898">
        <f>IF(data[[#This Row],[type]]="score",RANK(data[[#This Row],[score]],data[score])+COUNTIF($AG$3:AG1898,AG1898)-1,0)</f>
        <v>0</v>
      </c>
    </row>
    <row r="1899" spans="27:34" x14ac:dyDescent="0.25">
      <c r="AA1899" s="1"/>
      <c r="AB1899" s="1"/>
      <c r="AG1899">
        <f>IF(data[[#This Row],[type]]="score",SUMPRODUCT($J$1:$AF$1,data[[#This Row],[ci.hts_index]:[stat.tb]]),-1)</f>
        <v>-1</v>
      </c>
      <c r="AH1899">
        <f>IF(data[[#This Row],[type]]="score",RANK(data[[#This Row],[score]],data[score])+COUNTIF($AG$3:AG1899,AG1899)-1,0)</f>
        <v>0</v>
      </c>
    </row>
    <row r="1900" spans="27:34" x14ac:dyDescent="0.25">
      <c r="AA1900" s="1"/>
      <c r="AB1900" s="1"/>
      <c r="AG1900">
        <f>IF(data[[#This Row],[type]]="score",SUMPRODUCT($J$1:$AF$1,data[[#This Row],[ci.hts_index]:[stat.tb]]),-1)</f>
        <v>-1</v>
      </c>
      <c r="AH1900">
        <f>IF(data[[#This Row],[type]]="score",RANK(data[[#This Row],[score]],data[score])+COUNTIF($AG$3:AG1900,AG1900)-1,0)</f>
        <v>0</v>
      </c>
    </row>
    <row r="1901" spans="27:34" x14ac:dyDescent="0.25">
      <c r="AA1901" s="1"/>
      <c r="AB1901" s="1"/>
      <c r="AG1901">
        <f>IF(data[[#This Row],[type]]="score",SUMPRODUCT($J$1:$AF$1,data[[#This Row],[ci.hts_index]:[stat.tb]]),-1)</f>
        <v>-1</v>
      </c>
      <c r="AH1901">
        <f>IF(data[[#This Row],[type]]="score",RANK(data[[#This Row],[score]],data[score])+COUNTIF($AG$3:AG1901,AG1901)-1,0)</f>
        <v>0</v>
      </c>
    </row>
    <row r="1902" spans="27:34" x14ac:dyDescent="0.25">
      <c r="AA1902" s="1"/>
      <c r="AB1902" s="1"/>
      <c r="AG1902">
        <f>IF(data[[#This Row],[type]]="score",SUMPRODUCT($J$1:$AF$1,data[[#This Row],[ci.hts_index]:[stat.tb]]),-1)</f>
        <v>-1</v>
      </c>
      <c r="AH1902">
        <f>IF(data[[#This Row],[type]]="score",RANK(data[[#This Row],[score]],data[score])+COUNTIF($AG$3:AG1902,AG1902)-1,0)</f>
        <v>0</v>
      </c>
    </row>
    <row r="1903" spans="27:34" x14ac:dyDescent="0.25">
      <c r="AA1903" s="1"/>
      <c r="AB1903" s="1"/>
      <c r="AG1903">
        <f>IF(data[[#This Row],[type]]="score",SUMPRODUCT($J$1:$AF$1,data[[#This Row],[ci.hts_index]:[stat.tb]]),-1)</f>
        <v>-1</v>
      </c>
      <c r="AH1903">
        <f>IF(data[[#This Row],[type]]="score",RANK(data[[#This Row],[score]],data[score])+COUNTIF($AG$3:AG1903,AG1903)-1,0)</f>
        <v>0</v>
      </c>
    </row>
    <row r="1904" spans="27:34" x14ac:dyDescent="0.25">
      <c r="AA1904" s="1"/>
      <c r="AB1904" s="1"/>
      <c r="AG1904">
        <f>IF(data[[#This Row],[type]]="score",SUMPRODUCT($J$1:$AF$1,data[[#This Row],[ci.hts_index]:[stat.tb]]),-1)</f>
        <v>-1</v>
      </c>
      <c r="AH1904">
        <f>IF(data[[#This Row],[type]]="score",RANK(data[[#This Row],[score]],data[score])+COUNTIF($AG$3:AG1904,AG1904)-1,0)</f>
        <v>0</v>
      </c>
    </row>
    <row r="1905" spans="27:34" x14ac:dyDescent="0.25">
      <c r="AA1905" s="1"/>
      <c r="AB1905" s="1"/>
      <c r="AG1905">
        <f>IF(data[[#This Row],[type]]="score",SUMPRODUCT($J$1:$AF$1,data[[#This Row],[ci.hts_index]:[stat.tb]]),-1)</f>
        <v>-1</v>
      </c>
      <c r="AH1905">
        <f>IF(data[[#This Row],[type]]="score",RANK(data[[#This Row],[score]],data[score])+COUNTIF($AG$3:AG1905,AG1905)-1,0)</f>
        <v>0</v>
      </c>
    </row>
    <row r="1906" spans="27:34" x14ac:dyDescent="0.25">
      <c r="AA1906" s="1"/>
      <c r="AB1906" s="1"/>
      <c r="AG1906">
        <f>IF(data[[#This Row],[type]]="score",SUMPRODUCT($J$1:$AF$1,data[[#This Row],[ci.hts_index]:[stat.tb]]),-1)</f>
        <v>-1</v>
      </c>
      <c r="AH1906">
        <f>IF(data[[#This Row],[type]]="score",RANK(data[[#This Row],[score]],data[score])+COUNTIF($AG$3:AG1906,AG1906)-1,0)</f>
        <v>0</v>
      </c>
    </row>
    <row r="1907" spans="27:34" x14ac:dyDescent="0.25">
      <c r="AA1907" s="1"/>
      <c r="AB1907" s="1"/>
      <c r="AG1907">
        <f>IF(data[[#This Row],[type]]="score",SUMPRODUCT($J$1:$AF$1,data[[#This Row],[ci.hts_index]:[stat.tb]]),-1)</f>
        <v>-1</v>
      </c>
      <c r="AH1907">
        <f>IF(data[[#This Row],[type]]="score",RANK(data[[#This Row],[score]],data[score])+COUNTIF($AG$3:AG1907,AG1907)-1,0)</f>
        <v>0</v>
      </c>
    </row>
    <row r="1908" spans="27:34" x14ac:dyDescent="0.25">
      <c r="AA1908" s="1"/>
      <c r="AB1908" s="1"/>
      <c r="AG1908">
        <f>IF(data[[#This Row],[type]]="score",SUMPRODUCT($J$1:$AF$1,data[[#This Row],[ci.hts_index]:[stat.tb]]),-1)</f>
        <v>-1</v>
      </c>
      <c r="AH1908">
        <f>IF(data[[#This Row],[type]]="score",RANK(data[[#This Row],[score]],data[score])+COUNTIF($AG$3:AG1908,AG1908)-1,0)</f>
        <v>0</v>
      </c>
    </row>
    <row r="1909" spans="27:34" x14ac:dyDescent="0.25">
      <c r="AA1909" s="1"/>
      <c r="AB1909" s="1"/>
      <c r="AG1909">
        <f>IF(data[[#This Row],[type]]="score",SUMPRODUCT($J$1:$AF$1,data[[#This Row],[ci.hts_index]:[stat.tb]]),-1)</f>
        <v>-1</v>
      </c>
      <c r="AH1909">
        <f>IF(data[[#This Row],[type]]="score",RANK(data[[#This Row],[score]],data[score])+COUNTIF($AG$3:AG1909,AG1909)-1,0)</f>
        <v>0</v>
      </c>
    </row>
    <row r="1910" spans="27:34" x14ac:dyDescent="0.25">
      <c r="AA1910" s="1"/>
      <c r="AB1910" s="1"/>
      <c r="AG1910">
        <f>IF(data[[#This Row],[type]]="score",SUMPRODUCT($J$1:$AF$1,data[[#This Row],[ci.hts_index]:[stat.tb]]),-1)</f>
        <v>-1</v>
      </c>
      <c r="AH1910">
        <f>IF(data[[#This Row],[type]]="score",RANK(data[[#This Row],[score]],data[score])+COUNTIF($AG$3:AG1910,AG1910)-1,0)</f>
        <v>0</v>
      </c>
    </row>
    <row r="1911" spans="27:34" x14ac:dyDescent="0.25">
      <c r="AA1911" s="1"/>
      <c r="AB1911" s="1"/>
      <c r="AG1911">
        <f>IF(data[[#This Row],[type]]="score",SUMPRODUCT($J$1:$AF$1,data[[#This Row],[ci.hts_index]:[stat.tb]]),-1)</f>
        <v>-1</v>
      </c>
      <c r="AH1911">
        <f>IF(data[[#This Row],[type]]="score",RANK(data[[#This Row],[score]],data[score])+COUNTIF($AG$3:AG1911,AG1911)-1,0)</f>
        <v>0</v>
      </c>
    </row>
    <row r="1912" spans="27:34" x14ac:dyDescent="0.25">
      <c r="AA1912" s="1"/>
      <c r="AB1912" s="1"/>
      <c r="AG1912">
        <f>IF(data[[#This Row],[type]]="score",SUMPRODUCT($J$1:$AF$1,data[[#This Row],[ci.hts_index]:[stat.tb]]),-1)</f>
        <v>-1</v>
      </c>
      <c r="AH1912">
        <f>IF(data[[#This Row],[type]]="score",RANK(data[[#This Row],[score]],data[score])+COUNTIF($AG$3:AG1912,AG1912)-1,0)</f>
        <v>0</v>
      </c>
    </row>
    <row r="1913" spans="27:34" x14ac:dyDescent="0.25">
      <c r="AA1913" s="1"/>
      <c r="AB1913" s="1"/>
      <c r="AG1913">
        <f>IF(data[[#This Row],[type]]="score",SUMPRODUCT($J$1:$AF$1,data[[#This Row],[ci.hts_index]:[stat.tb]]),-1)</f>
        <v>-1</v>
      </c>
      <c r="AH1913">
        <f>IF(data[[#This Row],[type]]="score",RANK(data[[#This Row],[score]],data[score])+COUNTIF($AG$3:AG1913,AG1913)-1,0)</f>
        <v>0</v>
      </c>
    </row>
    <row r="1914" spans="27:34" x14ac:dyDescent="0.25">
      <c r="AA1914" s="1"/>
      <c r="AB1914" s="1"/>
      <c r="AG1914">
        <f>IF(data[[#This Row],[type]]="score",SUMPRODUCT($J$1:$AF$1,data[[#This Row],[ci.hts_index]:[stat.tb]]),-1)</f>
        <v>-1</v>
      </c>
      <c r="AH1914">
        <f>IF(data[[#This Row],[type]]="score",RANK(data[[#This Row],[score]],data[score])+COUNTIF($AG$3:AG1914,AG1914)-1,0)</f>
        <v>0</v>
      </c>
    </row>
    <row r="1915" spans="27:34" x14ac:dyDescent="0.25">
      <c r="AA1915" s="1"/>
      <c r="AB1915" s="1"/>
      <c r="AG1915">
        <f>IF(data[[#This Row],[type]]="score",SUMPRODUCT($J$1:$AF$1,data[[#This Row],[ci.hts_index]:[stat.tb]]),-1)</f>
        <v>-1</v>
      </c>
      <c r="AH1915">
        <f>IF(data[[#This Row],[type]]="score",RANK(data[[#This Row],[score]],data[score])+COUNTIF($AG$3:AG1915,AG1915)-1,0)</f>
        <v>0</v>
      </c>
    </row>
    <row r="1916" spans="27:34" x14ac:dyDescent="0.25">
      <c r="AA1916" s="1"/>
      <c r="AB1916" s="1"/>
      <c r="AG1916">
        <f>IF(data[[#This Row],[type]]="score",SUMPRODUCT($J$1:$AF$1,data[[#This Row],[ci.hts_index]:[stat.tb]]),-1)</f>
        <v>-1</v>
      </c>
      <c r="AH1916">
        <f>IF(data[[#This Row],[type]]="score",RANK(data[[#This Row],[score]],data[score])+COUNTIF($AG$3:AG1916,AG1916)-1,0)</f>
        <v>0</v>
      </c>
    </row>
    <row r="1917" spans="27:34" x14ac:dyDescent="0.25">
      <c r="AA1917" s="1"/>
      <c r="AB1917" s="1"/>
      <c r="AG1917">
        <f>IF(data[[#This Row],[type]]="score",SUMPRODUCT($J$1:$AF$1,data[[#This Row],[ci.hts_index]:[stat.tb]]),-1)</f>
        <v>-1</v>
      </c>
      <c r="AH1917">
        <f>IF(data[[#This Row],[type]]="score",RANK(data[[#This Row],[score]],data[score])+COUNTIF($AG$3:AG1917,AG1917)-1,0)</f>
        <v>0</v>
      </c>
    </row>
    <row r="1918" spans="27:34" x14ac:dyDescent="0.25">
      <c r="AA1918" s="1"/>
      <c r="AB1918" s="1"/>
      <c r="AG1918">
        <f>IF(data[[#This Row],[type]]="score",SUMPRODUCT($J$1:$AF$1,data[[#This Row],[ci.hts_index]:[stat.tb]]),-1)</f>
        <v>-1</v>
      </c>
      <c r="AH1918">
        <f>IF(data[[#This Row],[type]]="score",RANK(data[[#This Row],[score]],data[score])+COUNTIF($AG$3:AG1918,AG1918)-1,0)</f>
        <v>0</v>
      </c>
    </row>
    <row r="1919" spans="27:34" x14ac:dyDescent="0.25">
      <c r="AA1919" s="1"/>
      <c r="AB1919" s="1"/>
      <c r="AG1919">
        <f>IF(data[[#This Row],[type]]="score",SUMPRODUCT($J$1:$AF$1,data[[#This Row],[ci.hts_index]:[stat.tb]]),-1)</f>
        <v>-1</v>
      </c>
      <c r="AH1919">
        <f>IF(data[[#This Row],[type]]="score",RANK(data[[#This Row],[score]],data[score])+COUNTIF($AG$3:AG1919,AG1919)-1,0)</f>
        <v>0</v>
      </c>
    </row>
    <row r="1920" spans="27:34" x14ac:dyDescent="0.25">
      <c r="AA1920" s="1"/>
      <c r="AB1920" s="1"/>
      <c r="AG1920">
        <f>IF(data[[#This Row],[type]]="score",SUMPRODUCT($J$1:$AF$1,data[[#This Row],[ci.hts_index]:[stat.tb]]),-1)</f>
        <v>-1</v>
      </c>
      <c r="AH1920">
        <f>IF(data[[#This Row],[type]]="score",RANK(data[[#This Row],[score]],data[score])+COUNTIF($AG$3:AG1920,AG1920)-1,0)</f>
        <v>0</v>
      </c>
    </row>
    <row r="1921" spans="27:34" x14ac:dyDescent="0.25">
      <c r="AA1921" s="1"/>
      <c r="AB1921" s="1"/>
      <c r="AG1921">
        <f>IF(data[[#This Row],[type]]="score",SUMPRODUCT($J$1:$AF$1,data[[#This Row],[ci.hts_index]:[stat.tb]]),-1)</f>
        <v>-1</v>
      </c>
      <c r="AH1921">
        <f>IF(data[[#This Row],[type]]="score",RANK(data[[#This Row],[score]],data[score])+COUNTIF($AG$3:AG1921,AG1921)-1,0)</f>
        <v>0</v>
      </c>
    </row>
    <row r="1922" spans="27:34" x14ac:dyDescent="0.25">
      <c r="AA1922" s="1"/>
      <c r="AB1922" s="1"/>
      <c r="AG1922">
        <f>IF(data[[#This Row],[type]]="score",SUMPRODUCT($J$1:$AF$1,data[[#This Row],[ci.hts_index]:[stat.tb]]),-1)</f>
        <v>-1</v>
      </c>
      <c r="AH1922">
        <f>IF(data[[#This Row],[type]]="score",RANK(data[[#This Row],[score]],data[score])+COUNTIF($AG$3:AG1922,AG1922)-1,0)</f>
        <v>0</v>
      </c>
    </row>
    <row r="1923" spans="27:34" x14ac:dyDescent="0.25">
      <c r="AA1923" s="1"/>
      <c r="AB1923" s="1"/>
      <c r="AG1923">
        <f>IF(data[[#This Row],[type]]="score",SUMPRODUCT($J$1:$AF$1,data[[#This Row],[ci.hts_index]:[stat.tb]]),-1)</f>
        <v>-1</v>
      </c>
      <c r="AH1923">
        <f>IF(data[[#This Row],[type]]="score",RANK(data[[#This Row],[score]],data[score])+COUNTIF($AG$3:AG1923,AG1923)-1,0)</f>
        <v>0</v>
      </c>
    </row>
    <row r="1924" spans="27:34" x14ac:dyDescent="0.25">
      <c r="AA1924" s="1"/>
      <c r="AB1924" s="1"/>
      <c r="AG1924">
        <f>IF(data[[#This Row],[type]]="score",SUMPRODUCT($J$1:$AF$1,data[[#This Row],[ci.hts_index]:[stat.tb]]),-1)</f>
        <v>-1</v>
      </c>
      <c r="AH1924">
        <f>IF(data[[#This Row],[type]]="score",RANK(data[[#This Row],[score]],data[score])+COUNTIF($AG$3:AG1924,AG1924)-1,0)</f>
        <v>0</v>
      </c>
    </row>
    <row r="1925" spans="27:34" x14ac:dyDescent="0.25">
      <c r="AA1925" s="1"/>
      <c r="AB1925" s="1"/>
      <c r="AG1925">
        <f>IF(data[[#This Row],[type]]="score",SUMPRODUCT($J$1:$AF$1,data[[#This Row],[ci.hts_index]:[stat.tb]]),-1)</f>
        <v>-1</v>
      </c>
      <c r="AH1925">
        <f>IF(data[[#This Row],[type]]="score",RANK(data[[#This Row],[score]],data[score])+COUNTIF($AG$3:AG1925,AG1925)-1,0)</f>
        <v>0</v>
      </c>
    </row>
    <row r="1926" spans="27:34" x14ac:dyDescent="0.25">
      <c r="AA1926" s="1"/>
      <c r="AB1926" s="1"/>
      <c r="AG1926">
        <f>IF(data[[#This Row],[type]]="score",SUMPRODUCT($J$1:$AF$1,data[[#This Row],[ci.hts_index]:[stat.tb]]),-1)</f>
        <v>-1</v>
      </c>
      <c r="AH1926">
        <f>IF(data[[#This Row],[type]]="score",RANK(data[[#This Row],[score]],data[score])+COUNTIF($AG$3:AG1926,AG1926)-1,0)</f>
        <v>0</v>
      </c>
    </row>
    <row r="1927" spans="27:34" x14ac:dyDescent="0.25">
      <c r="AA1927" s="1"/>
      <c r="AB1927" s="1"/>
      <c r="AG1927">
        <f>IF(data[[#This Row],[type]]="score",SUMPRODUCT($J$1:$AF$1,data[[#This Row],[ci.hts_index]:[stat.tb]]),-1)</f>
        <v>-1</v>
      </c>
      <c r="AH1927">
        <f>IF(data[[#This Row],[type]]="score",RANK(data[[#This Row],[score]],data[score])+COUNTIF($AG$3:AG1927,AG1927)-1,0)</f>
        <v>0</v>
      </c>
    </row>
    <row r="1928" spans="27:34" x14ac:dyDescent="0.25">
      <c r="AA1928" s="1"/>
      <c r="AB1928" s="1"/>
      <c r="AG1928">
        <f>IF(data[[#This Row],[type]]="score",SUMPRODUCT($J$1:$AF$1,data[[#This Row],[ci.hts_index]:[stat.tb]]),-1)</f>
        <v>-1</v>
      </c>
      <c r="AH1928">
        <f>IF(data[[#This Row],[type]]="score",RANK(data[[#This Row],[score]],data[score])+COUNTIF($AG$3:AG1928,AG1928)-1,0)</f>
        <v>0</v>
      </c>
    </row>
    <row r="1929" spans="27:34" x14ac:dyDescent="0.25">
      <c r="AA1929" s="1"/>
      <c r="AB1929" s="1"/>
      <c r="AG1929">
        <f>IF(data[[#This Row],[type]]="score",SUMPRODUCT($J$1:$AF$1,data[[#This Row],[ci.hts_index]:[stat.tb]]),-1)</f>
        <v>-1</v>
      </c>
      <c r="AH1929">
        <f>IF(data[[#This Row],[type]]="score",RANK(data[[#This Row],[score]],data[score])+COUNTIF($AG$3:AG1929,AG1929)-1,0)</f>
        <v>0</v>
      </c>
    </row>
    <row r="1930" spans="27:34" x14ac:dyDescent="0.25">
      <c r="AA1930" s="1"/>
      <c r="AB1930" s="1"/>
      <c r="AG1930">
        <f>IF(data[[#This Row],[type]]="score",SUMPRODUCT($J$1:$AF$1,data[[#This Row],[ci.hts_index]:[stat.tb]]),-1)</f>
        <v>-1</v>
      </c>
      <c r="AH1930">
        <f>IF(data[[#This Row],[type]]="score",RANK(data[[#This Row],[score]],data[score])+COUNTIF($AG$3:AG1930,AG1930)-1,0)</f>
        <v>0</v>
      </c>
    </row>
    <row r="1931" spans="27:34" x14ac:dyDescent="0.25">
      <c r="AA1931" s="1"/>
      <c r="AB1931" s="1"/>
      <c r="AG1931">
        <f>IF(data[[#This Row],[type]]="score",SUMPRODUCT($J$1:$AF$1,data[[#This Row],[ci.hts_index]:[stat.tb]]),-1)</f>
        <v>-1</v>
      </c>
      <c r="AH1931">
        <f>IF(data[[#This Row],[type]]="score",RANK(data[[#This Row],[score]],data[score])+COUNTIF($AG$3:AG1931,AG1931)-1,0)</f>
        <v>0</v>
      </c>
    </row>
    <row r="1932" spans="27:34" x14ac:dyDescent="0.25">
      <c r="AA1932" s="1"/>
      <c r="AB1932" s="1"/>
      <c r="AG1932">
        <f>IF(data[[#This Row],[type]]="score",SUMPRODUCT($J$1:$AF$1,data[[#This Row],[ci.hts_index]:[stat.tb]]),-1)</f>
        <v>-1</v>
      </c>
      <c r="AH1932">
        <f>IF(data[[#This Row],[type]]="score",RANK(data[[#This Row],[score]],data[score])+COUNTIF($AG$3:AG1932,AG1932)-1,0)</f>
        <v>0</v>
      </c>
    </row>
    <row r="1933" spans="27:34" x14ac:dyDescent="0.25">
      <c r="AA1933" s="1"/>
      <c r="AB1933" s="1"/>
      <c r="AG1933">
        <f>IF(data[[#This Row],[type]]="score",SUMPRODUCT($J$1:$AF$1,data[[#This Row],[ci.hts_index]:[stat.tb]]),-1)</f>
        <v>-1</v>
      </c>
      <c r="AH1933">
        <f>IF(data[[#This Row],[type]]="score",RANK(data[[#This Row],[score]],data[score])+COUNTIF($AG$3:AG1933,AG1933)-1,0)</f>
        <v>0</v>
      </c>
    </row>
    <row r="1934" spans="27:34" x14ac:dyDescent="0.25">
      <c r="AA1934" s="1"/>
      <c r="AB1934" s="1"/>
      <c r="AG1934">
        <f>IF(data[[#This Row],[type]]="score",SUMPRODUCT($J$1:$AF$1,data[[#This Row],[ci.hts_index]:[stat.tb]]),-1)</f>
        <v>-1</v>
      </c>
      <c r="AH1934">
        <f>IF(data[[#This Row],[type]]="score",RANK(data[[#This Row],[score]],data[score])+COUNTIF($AG$3:AG1934,AG1934)-1,0)</f>
        <v>0</v>
      </c>
    </row>
    <row r="1935" spans="27:34" x14ac:dyDescent="0.25">
      <c r="AA1935" s="1"/>
      <c r="AB1935" s="1"/>
      <c r="AG1935">
        <f>IF(data[[#This Row],[type]]="score",SUMPRODUCT($J$1:$AF$1,data[[#This Row],[ci.hts_index]:[stat.tb]]),-1)</f>
        <v>-1</v>
      </c>
      <c r="AH1935">
        <f>IF(data[[#This Row],[type]]="score",RANK(data[[#This Row],[score]],data[score])+COUNTIF($AG$3:AG1935,AG1935)-1,0)</f>
        <v>0</v>
      </c>
    </row>
    <row r="1936" spans="27:34" x14ac:dyDescent="0.25">
      <c r="AA1936" s="1"/>
      <c r="AB1936" s="1"/>
      <c r="AG1936">
        <f>IF(data[[#This Row],[type]]="score",SUMPRODUCT($J$1:$AF$1,data[[#This Row],[ci.hts_index]:[stat.tb]]),-1)</f>
        <v>-1</v>
      </c>
      <c r="AH1936">
        <f>IF(data[[#This Row],[type]]="score",RANK(data[[#This Row],[score]],data[score])+COUNTIF($AG$3:AG1936,AG1936)-1,0)</f>
        <v>0</v>
      </c>
    </row>
    <row r="1937" spans="27:34" x14ac:dyDescent="0.25">
      <c r="AA1937" s="1"/>
      <c r="AB1937" s="1"/>
      <c r="AG1937">
        <f>IF(data[[#This Row],[type]]="score",SUMPRODUCT($J$1:$AF$1,data[[#This Row],[ci.hts_index]:[stat.tb]]),-1)</f>
        <v>-1</v>
      </c>
      <c r="AH1937">
        <f>IF(data[[#This Row],[type]]="score",RANK(data[[#This Row],[score]],data[score])+COUNTIF($AG$3:AG1937,AG1937)-1,0)</f>
        <v>0</v>
      </c>
    </row>
    <row r="1938" spans="27:34" x14ac:dyDescent="0.25">
      <c r="AA1938" s="1"/>
      <c r="AB1938" s="1"/>
      <c r="AG1938">
        <f>IF(data[[#This Row],[type]]="score",SUMPRODUCT($J$1:$AF$1,data[[#This Row],[ci.hts_index]:[stat.tb]]),-1)</f>
        <v>-1</v>
      </c>
      <c r="AH1938">
        <f>IF(data[[#This Row],[type]]="score",RANK(data[[#This Row],[score]],data[score])+COUNTIF($AG$3:AG1938,AG1938)-1,0)</f>
        <v>0</v>
      </c>
    </row>
    <row r="1939" spans="27:34" x14ac:dyDescent="0.25">
      <c r="AA1939" s="1"/>
      <c r="AB1939" s="1"/>
      <c r="AG1939">
        <f>IF(data[[#This Row],[type]]="score",SUMPRODUCT($J$1:$AF$1,data[[#This Row],[ci.hts_index]:[stat.tb]]),-1)</f>
        <v>-1</v>
      </c>
      <c r="AH1939">
        <f>IF(data[[#This Row],[type]]="score",RANK(data[[#This Row],[score]],data[score])+COUNTIF($AG$3:AG1939,AG1939)-1,0)</f>
        <v>0</v>
      </c>
    </row>
    <row r="1940" spans="27:34" x14ac:dyDescent="0.25">
      <c r="AA1940" s="1"/>
      <c r="AB1940" s="1"/>
      <c r="AG1940">
        <f>IF(data[[#This Row],[type]]="score",SUMPRODUCT($J$1:$AF$1,data[[#This Row],[ci.hts_index]:[stat.tb]]),-1)</f>
        <v>-1</v>
      </c>
      <c r="AH1940">
        <f>IF(data[[#This Row],[type]]="score",RANK(data[[#This Row],[score]],data[score])+COUNTIF($AG$3:AG1940,AG1940)-1,0)</f>
        <v>0</v>
      </c>
    </row>
    <row r="1941" spans="27:34" x14ac:dyDescent="0.25">
      <c r="AA1941" s="1"/>
      <c r="AB1941" s="1"/>
      <c r="AG1941">
        <f>IF(data[[#This Row],[type]]="score",SUMPRODUCT($J$1:$AF$1,data[[#This Row],[ci.hts_index]:[stat.tb]]),-1)</f>
        <v>-1</v>
      </c>
      <c r="AH1941">
        <f>IF(data[[#This Row],[type]]="score",RANK(data[[#This Row],[score]],data[score])+COUNTIF($AG$3:AG1941,AG1941)-1,0)</f>
        <v>0</v>
      </c>
    </row>
    <row r="1942" spans="27:34" x14ac:dyDescent="0.25">
      <c r="AA1942" s="1"/>
      <c r="AB1942" s="1"/>
      <c r="AG1942">
        <f>IF(data[[#This Row],[type]]="score",SUMPRODUCT($J$1:$AF$1,data[[#This Row],[ci.hts_index]:[stat.tb]]),-1)</f>
        <v>-1</v>
      </c>
      <c r="AH1942">
        <f>IF(data[[#This Row],[type]]="score",RANK(data[[#This Row],[score]],data[score])+COUNTIF($AG$3:AG1942,AG1942)-1,0)</f>
        <v>0</v>
      </c>
    </row>
    <row r="1943" spans="27:34" x14ac:dyDescent="0.25">
      <c r="AA1943" s="1"/>
      <c r="AB1943" s="1"/>
      <c r="AG1943">
        <f>IF(data[[#This Row],[type]]="score",SUMPRODUCT($J$1:$AF$1,data[[#This Row],[ci.hts_index]:[stat.tb]]),-1)</f>
        <v>-1</v>
      </c>
      <c r="AH1943">
        <f>IF(data[[#This Row],[type]]="score",RANK(data[[#This Row],[score]],data[score])+COUNTIF($AG$3:AG1943,AG1943)-1,0)</f>
        <v>0</v>
      </c>
    </row>
    <row r="1944" spans="27:34" x14ac:dyDescent="0.25">
      <c r="AA1944" s="1"/>
      <c r="AB1944" s="1"/>
      <c r="AG1944">
        <f>IF(data[[#This Row],[type]]="score",SUMPRODUCT($J$1:$AF$1,data[[#This Row],[ci.hts_index]:[stat.tb]]),-1)</f>
        <v>-1</v>
      </c>
      <c r="AH1944">
        <f>IF(data[[#This Row],[type]]="score",RANK(data[[#This Row],[score]],data[score])+COUNTIF($AG$3:AG1944,AG1944)-1,0)</f>
        <v>0</v>
      </c>
    </row>
    <row r="1945" spans="27:34" x14ac:dyDescent="0.25">
      <c r="AA1945" s="1"/>
      <c r="AB1945" s="1"/>
      <c r="AG1945">
        <f>IF(data[[#This Row],[type]]="score",SUMPRODUCT($J$1:$AF$1,data[[#This Row],[ci.hts_index]:[stat.tb]]),-1)</f>
        <v>-1</v>
      </c>
      <c r="AH1945">
        <f>IF(data[[#This Row],[type]]="score",RANK(data[[#This Row],[score]],data[score])+COUNTIF($AG$3:AG1945,AG1945)-1,0)</f>
        <v>0</v>
      </c>
    </row>
    <row r="1946" spans="27:34" x14ac:dyDescent="0.25">
      <c r="AA1946" s="1"/>
      <c r="AB1946" s="1"/>
      <c r="AG1946">
        <f>IF(data[[#This Row],[type]]="score",SUMPRODUCT($J$1:$AF$1,data[[#This Row],[ci.hts_index]:[stat.tb]]),-1)</f>
        <v>-1</v>
      </c>
      <c r="AH1946">
        <f>IF(data[[#This Row],[type]]="score",RANK(data[[#This Row],[score]],data[score])+COUNTIF($AG$3:AG1946,AG1946)-1,0)</f>
        <v>0</v>
      </c>
    </row>
    <row r="1947" spans="27:34" x14ac:dyDescent="0.25">
      <c r="AA1947" s="1"/>
      <c r="AB1947" s="1"/>
      <c r="AG1947">
        <f>IF(data[[#This Row],[type]]="score",SUMPRODUCT($J$1:$AF$1,data[[#This Row],[ci.hts_index]:[stat.tb]]),-1)</f>
        <v>-1</v>
      </c>
      <c r="AH1947">
        <f>IF(data[[#This Row],[type]]="score",RANK(data[[#This Row],[score]],data[score])+COUNTIF($AG$3:AG1947,AG1947)-1,0)</f>
        <v>0</v>
      </c>
    </row>
    <row r="1948" spans="27:34" x14ac:dyDescent="0.25">
      <c r="AA1948" s="1"/>
      <c r="AB1948" s="1"/>
      <c r="AG1948">
        <f>IF(data[[#This Row],[type]]="score",SUMPRODUCT($J$1:$AF$1,data[[#This Row],[ci.hts_index]:[stat.tb]]),-1)</f>
        <v>-1</v>
      </c>
      <c r="AH1948">
        <f>IF(data[[#This Row],[type]]="score",RANK(data[[#This Row],[score]],data[score])+COUNTIF($AG$3:AG1948,AG1948)-1,0)</f>
        <v>0</v>
      </c>
    </row>
    <row r="1949" spans="27:34" x14ac:dyDescent="0.25">
      <c r="AA1949" s="1"/>
      <c r="AB1949" s="1"/>
      <c r="AG1949">
        <f>IF(data[[#This Row],[type]]="score",SUMPRODUCT($J$1:$AF$1,data[[#This Row],[ci.hts_index]:[stat.tb]]),-1)</f>
        <v>-1</v>
      </c>
      <c r="AH1949">
        <f>IF(data[[#This Row],[type]]="score",RANK(data[[#This Row],[score]],data[score])+COUNTIF($AG$3:AG1949,AG1949)-1,0)</f>
        <v>0</v>
      </c>
    </row>
    <row r="1950" spans="27:34" x14ac:dyDescent="0.25">
      <c r="AA1950" s="1"/>
      <c r="AB1950" s="1"/>
      <c r="AG1950">
        <f>IF(data[[#This Row],[type]]="score",SUMPRODUCT($J$1:$AF$1,data[[#This Row],[ci.hts_index]:[stat.tb]]),-1)</f>
        <v>-1</v>
      </c>
      <c r="AH1950">
        <f>IF(data[[#This Row],[type]]="score",RANK(data[[#This Row],[score]],data[score])+COUNTIF($AG$3:AG1950,AG1950)-1,0)</f>
        <v>0</v>
      </c>
    </row>
    <row r="1951" spans="27:34" x14ac:dyDescent="0.25">
      <c r="AA1951" s="1"/>
      <c r="AB1951" s="1"/>
      <c r="AG1951">
        <f>IF(data[[#This Row],[type]]="score",SUMPRODUCT($J$1:$AF$1,data[[#This Row],[ci.hts_index]:[stat.tb]]),-1)</f>
        <v>-1</v>
      </c>
      <c r="AH1951">
        <f>IF(data[[#This Row],[type]]="score",RANK(data[[#This Row],[score]],data[score])+COUNTIF($AG$3:AG1951,AG1951)-1,0)</f>
        <v>0</v>
      </c>
    </row>
    <row r="1952" spans="27:34" x14ac:dyDescent="0.25">
      <c r="AA1952" s="1"/>
      <c r="AB1952" s="1"/>
      <c r="AG1952">
        <f>IF(data[[#This Row],[type]]="score",SUMPRODUCT($J$1:$AF$1,data[[#This Row],[ci.hts_index]:[stat.tb]]),-1)</f>
        <v>-1</v>
      </c>
      <c r="AH1952">
        <f>IF(data[[#This Row],[type]]="score",RANK(data[[#This Row],[score]],data[score])+COUNTIF($AG$3:AG1952,AG1952)-1,0)</f>
        <v>0</v>
      </c>
    </row>
    <row r="1953" spans="27:34" x14ac:dyDescent="0.25">
      <c r="AA1953" s="1"/>
      <c r="AB1953" s="1"/>
      <c r="AG1953">
        <f>IF(data[[#This Row],[type]]="score",SUMPRODUCT($J$1:$AF$1,data[[#This Row],[ci.hts_index]:[stat.tb]]),-1)</f>
        <v>-1</v>
      </c>
      <c r="AH1953">
        <f>IF(data[[#This Row],[type]]="score",RANK(data[[#This Row],[score]],data[score])+COUNTIF($AG$3:AG1953,AG1953)-1,0)</f>
        <v>0</v>
      </c>
    </row>
    <row r="1954" spans="27:34" x14ac:dyDescent="0.25">
      <c r="AA1954" s="1"/>
      <c r="AB1954" s="1"/>
      <c r="AG1954">
        <f>IF(data[[#This Row],[type]]="score",SUMPRODUCT($J$1:$AF$1,data[[#This Row],[ci.hts_index]:[stat.tb]]),-1)</f>
        <v>-1</v>
      </c>
      <c r="AH1954">
        <f>IF(data[[#This Row],[type]]="score",RANK(data[[#This Row],[score]],data[score])+COUNTIF($AG$3:AG1954,AG1954)-1,0)</f>
        <v>0</v>
      </c>
    </row>
    <row r="1955" spans="27:34" x14ac:dyDescent="0.25">
      <c r="AA1955" s="1"/>
      <c r="AB1955" s="1"/>
      <c r="AG1955">
        <f>IF(data[[#This Row],[type]]="score",SUMPRODUCT($J$1:$AF$1,data[[#This Row],[ci.hts_index]:[stat.tb]]),-1)</f>
        <v>-1</v>
      </c>
      <c r="AH1955">
        <f>IF(data[[#This Row],[type]]="score",RANK(data[[#This Row],[score]],data[score])+COUNTIF($AG$3:AG1955,AG1955)-1,0)</f>
        <v>0</v>
      </c>
    </row>
    <row r="1956" spans="27:34" x14ac:dyDescent="0.25">
      <c r="AA1956" s="1"/>
      <c r="AB1956" s="1"/>
      <c r="AG1956">
        <f>IF(data[[#This Row],[type]]="score",SUMPRODUCT($J$1:$AF$1,data[[#This Row],[ci.hts_index]:[stat.tb]]),-1)</f>
        <v>-1</v>
      </c>
      <c r="AH1956">
        <f>IF(data[[#This Row],[type]]="score",RANK(data[[#This Row],[score]],data[score])+COUNTIF($AG$3:AG1956,AG1956)-1,0)</f>
        <v>0</v>
      </c>
    </row>
    <row r="1957" spans="27:34" x14ac:dyDescent="0.25">
      <c r="AA1957" s="1"/>
      <c r="AB1957" s="1"/>
      <c r="AG1957">
        <f>IF(data[[#This Row],[type]]="score",SUMPRODUCT($J$1:$AF$1,data[[#This Row],[ci.hts_index]:[stat.tb]]),-1)</f>
        <v>-1</v>
      </c>
      <c r="AH1957">
        <f>IF(data[[#This Row],[type]]="score",RANK(data[[#This Row],[score]],data[score])+COUNTIF($AG$3:AG1957,AG1957)-1,0)</f>
        <v>0</v>
      </c>
    </row>
    <row r="1958" spans="27:34" x14ac:dyDescent="0.25">
      <c r="AA1958" s="1"/>
      <c r="AB1958" s="1"/>
      <c r="AG1958">
        <f>IF(data[[#This Row],[type]]="score",SUMPRODUCT($J$1:$AF$1,data[[#This Row],[ci.hts_index]:[stat.tb]]),-1)</f>
        <v>-1</v>
      </c>
      <c r="AH1958">
        <f>IF(data[[#This Row],[type]]="score",RANK(data[[#This Row],[score]],data[score])+COUNTIF($AG$3:AG1958,AG1958)-1,0)</f>
        <v>0</v>
      </c>
    </row>
    <row r="1959" spans="27:34" x14ac:dyDescent="0.25">
      <c r="AA1959" s="1"/>
      <c r="AB1959" s="1"/>
      <c r="AG1959">
        <f>IF(data[[#This Row],[type]]="score",SUMPRODUCT($J$1:$AF$1,data[[#This Row],[ci.hts_index]:[stat.tb]]),-1)</f>
        <v>-1</v>
      </c>
      <c r="AH1959">
        <f>IF(data[[#This Row],[type]]="score",RANK(data[[#This Row],[score]],data[score])+COUNTIF($AG$3:AG1959,AG1959)-1,0)</f>
        <v>0</v>
      </c>
    </row>
    <row r="1960" spans="27:34" x14ac:dyDescent="0.25">
      <c r="AA1960" s="1"/>
      <c r="AB1960" s="1"/>
      <c r="AG1960">
        <f>IF(data[[#This Row],[type]]="score",SUMPRODUCT($J$1:$AF$1,data[[#This Row],[ci.hts_index]:[stat.tb]]),-1)</f>
        <v>-1</v>
      </c>
      <c r="AH1960">
        <f>IF(data[[#This Row],[type]]="score",RANK(data[[#This Row],[score]],data[score])+COUNTIF($AG$3:AG1960,AG1960)-1,0)</f>
        <v>0</v>
      </c>
    </row>
    <row r="1961" spans="27:34" x14ac:dyDescent="0.25">
      <c r="AA1961" s="1"/>
      <c r="AB1961" s="1"/>
      <c r="AG1961">
        <f>IF(data[[#This Row],[type]]="score",SUMPRODUCT($J$1:$AF$1,data[[#This Row],[ci.hts_index]:[stat.tb]]),-1)</f>
        <v>-1</v>
      </c>
      <c r="AH1961">
        <f>IF(data[[#This Row],[type]]="score",RANK(data[[#This Row],[score]],data[score])+COUNTIF($AG$3:AG1961,AG1961)-1,0)</f>
        <v>0</v>
      </c>
    </row>
    <row r="1962" spans="27:34" x14ac:dyDescent="0.25">
      <c r="AA1962" s="1"/>
      <c r="AB1962" s="1"/>
      <c r="AG1962">
        <f>IF(data[[#This Row],[type]]="score",SUMPRODUCT($J$1:$AF$1,data[[#This Row],[ci.hts_index]:[stat.tb]]),-1)</f>
        <v>-1</v>
      </c>
      <c r="AH1962">
        <f>IF(data[[#This Row],[type]]="score",RANK(data[[#This Row],[score]],data[score])+COUNTIF($AG$3:AG1962,AG1962)-1,0)</f>
        <v>0</v>
      </c>
    </row>
    <row r="1963" spans="27:34" x14ac:dyDescent="0.25">
      <c r="AA1963" s="1"/>
      <c r="AB1963" s="1"/>
      <c r="AG1963">
        <f>IF(data[[#This Row],[type]]="score",SUMPRODUCT($J$1:$AF$1,data[[#This Row],[ci.hts_index]:[stat.tb]]),-1)</f>
        <v>-1</v>
      </c>
      <c r="AH1963">
        <f>IF(data[[#This Row],[type]]="score",RANK(data[[#This Row],[score]],data[score])+COUNTIF($AG$3:AG1963,AG1963)-1,0)</f>
        <v>0</v>
      </c>
    </row>
    <row r="1964" spans="27:34" x14ac:dyDescent="0.25">
      <c r="AA1964" s="1"/>
      <c r="AB1964" s="1"/>
      <c r="AG1964">
        <f>IF(data[[#This Row],[type]]="score",SUMPRODUCT($J$1:$AF$1,data[[#This Row],[ci.hts_index]:[stat.tb]]),-1)</f>
        <v>-1</v>
      </c>
      <c r="AH1964">
        <f>IF(data[[#This Row],[type]]="score",RANK(data[[#This Row],[score]],data[score])+COUNTIF($AG$3:AG1964,AG1964)-1,0)</f>
        <v>0</v>
      </c>
    </row>
    <row r="1965" spans="27:34" x14ac:dyDescent="0.25">
      <c r="AA1965" s="1"/>
      <c r="AB1965" s="1"/>
      <c r="AG1965">
        <f>IF(data[[#This Row],[type]]="score",SUMPRODUCT($J$1:$AF$1,data[[#This Row],[ci.hts_index]:[stat.tb]]),-1)</f>
        <v>-1</v>
      </c>
      <c r="AH1965">
        <f>IF(data[[#This Row],[type]]="score",RANK(data[[#This Row],[score]],data[score])+COUNTIF($AG$3:AG1965,AG1965)-1,0)</f>
        <v>0</v>
      </c>
    </row>
    <row r="1966" spans="27:34" x14ac:dyDescent="0.25">
      <c r="AA1966" s="1"/>
      <c r="AB1966" s="1"/>
      <c r="AG1966">
        <f>IF(data[[#This Row],[type]]="score",SUMPRODUCT($J$1:$AF$1,data[[#This Row],[ci.hts_index]:[stat.tb]]),-1)</f>
        <v>-1</v>
      </c>
      <c r="AH1966">
        <f>IF(data[[#This Row],[type]]="score",RANK(data[[#This Row],[score]],data[score])+COUNTIF($AG$3:AG1966,AG1966)-1,0)</f>
        <v>0</v>
      </c>
    </row>
    <row r="1967" spans="27:34" x14ac:dyDescent="0.25">
      <c r="AA1967" s="1"/>
      <c r="AB1967" s="1"/>
      <c r="AG1967">
        <f>IF(data[[#This Row],[type]]="score",SUMPRODUCT($J$1:$AF$1,data[[#This Row],[ci.hts_index]:[stat.tb]]),-1)</f>
        <v>-1</v>
      </c>
      <c r="AH1967">
        <f>IF(data[[#This Row],[type]]="score",RANK(data[[#This Row],[score]],data[score])+COUNTIF($AG$3:AG1967,AG1967)-1,0)</f>
        <v>0</v>
      </c>
    </row>
    <row r="1968" spans="27:34" x14ac:dyDescent="0.25">
      <c r="AA1968" s="1"/>
      <c r="AB1968" s="1"/>
      <c r="AG1968">
        <f>IF(data[[#This Row],[type]]="score",SUMPRODUCT($J$1:$AF$1,data[[#This Row],[ci.hts_index]:[stat.tb]]),-1)</f>
        <v>-1</v>
      </c>
      <c r="AH1968">
        <f>IF(data[[#This Row],[type]]="score",RANK(data[[#This Row],[score]],data[score])+COUNTIF($AG$3:AG1968,AG1968)-1,0)</f>
        <v>0</v>
      </c>
    </row>
    <row r="1969" spans="27:34" x14ac:dyDescent="0.25">
      <c r="AA1969" s="1"/>
      <c r="AB1969" s="1"/>
      <c r="AG1969">
        <f>IF(data[[#This Row],[type]]="score",SUMPRODUCT($J$1:$AF$1,data[[#This Row],[ci.hts_index]:[stat.tb]]),-1)</f>
        <v>-1</v>
      </c>
      <c r="AH1969">
        <f>IF(data[[#This Row],[type]]="score",RANK(data[[#This Row],[score]],data[score])+COUNTIF($AG$3:AG1969,AG1969)-1,0)</f>
        <v>0</v>
      </c>
    </row>
    <row r="1970" spans="27:34" x14ac:dyDescent="0.25">
      <c r="AA1970" s="1"/>
      <c r="AB1970" s="1"/>
      <c r="AG1970">
        <f>IF(data[[#This Row],[type]]="score",SUMPRODUCT($J$1:$AF$1,data[[#This Row],[ci.hts_index]:[stat.tb]]),-1)</f>
        <v>-1</v>
      </c>
      <c r="AH1970">
        <f>IF(data[[#This Row],[type]]="score",RANK(data[[#This Row],[score]],data[score])+COUNTIF($AG$3:AG1970,AG1970)-1,0)</f>
        <v>0</v>
      </c>
    </row>
    <row r="1971" spans="27:34" x14ac:dyDescent="0.25">
      <c r="AA1971" s="1"/>
      <c r="AB1971" s="1"/>
      <c r="AG1971">
        <f>IF(data[[#This Row],[type]]="score",SUMPRODUCT($J$1:$AF$1,data[[#This Row],[ci.hts_index]:[stat.tb]]),-1)</f>
        <v>-1</v>
      </c>
      <c r="AH1971">
        <f>IF(data[[#This Row],[type]]="score",RANK(data[[#This Row],[score]],data[score])+COUNTIF($AG$3:AG1971,AG1971)-1,0)</f>
        <v>0</v>
      </c>
    </row>
    <row r="1972" spans="27:34" x14ac:dyDescent="0.25">
      <c r="AA1972" s="1"/>
      <c r="AB1972" s="1"/>
      <c r="AG1972">
        <f>IF(data[[#This Row],[type]]="score",SUMPRODUCT($J$1:$AF$1,data[[#This Row],[ci.hts_index]:[stat.tb]]),-1)</f>
        <v>-1</v>
      </c>
      <c r="AH1972">
        <f>IF(data[[#This Row],[type]]="score",RANK(data[[#This Row],[score]],data[score])+COUNTIF($AG$3:AG1972,AG1972)-1,0)</f>
        <v>0</v>
      </c>
    </row>
    <row r="1973" spans="27:34" x14ac:dyDescent="0.25">
      <c r="AA1973" s="1"/>
      <c r="AB1973" s="1"/>
      <c r="AG1973">
        <f>IF(data[[#This Row],[type]]="score",SUMPRODUCT($J$1:$AF$1,data[[#This Row],[ci.hts_index]:[stat.tb]]),-1)</f>
        <v>-1</v>
      </c>
      <c r="AH1973">
        <f>IF(data[[#This Row],[type]]="score",RANK(data[[#This Row],[score]],data[score])+COUNTIF($AG$3:AG1973,AG1973)-1,0)</f>
        <v>0</v>
      </c>
    </row>
    <row r="1974" spans="27:34" x14ac:dyDescent="0.25">
      <c r="AA1974" s="1"/>
      <c r="AB1974" s="1"/>
      <c r="AG1974">
        <f>IF(data[[#This Row],[type]]="score",SUMPRODUCT($J$1:$AF$1,data[[#This Row],[ci.hts_index]:[stat.tb]]),-1)</f>
        <v>-1</v>
      </c>
      <c r="AH1974">
        <f>IF(data[[#This Row],[type]]="score",RANK(data[[#This Row],[score]],data[score])+COUNTIF($AG$3:AG1974,AG1974)-1,0)</f>
        <v>0</v>
      </c>
    </row>
    <row r="1975" spans="27:34" x14ac:dyDescent="0.25">
      <c r="AA1975" s="1"/>
      <c r="AB1975" s="1"/>
      <c r="AG1975">
        <f>IF(data[[#This Row],[type]]="score",SUMPRODUCT($J$1:$AF$1,data[[#This Row],[ci.hts_index]:[stat.tb]]),-1)</f>
        <v>-1</v>
      </c>
      <c r="AH1975">
        <f>IF(data[[#This Row],[type]]="score",RANK(data[[#This Row],[score]],data[score])+COUNTIF($AG$3:AG1975,AG1975)-1,0)</f>
        <v>0</v>
      </c>
    </row>
    <row r="1976" spans="27:34" x14ac:dyDescent="0.25">
      <c r="AA1976" s="1"/>
      <c r="AB1976" s="1"/>
      <c r="AG1976">
        <f>IF(data[[#This Row],[type]]="score",SUMPRODUCT($J$1:$AF$1,data[[#This Row],[ci.hts_index]:[stat.tb]]),-1)</f>
        <v>-1</v>
      </c>
      <c r="AH1976">
        <f>IF(data[[#This Row],[type]]="score",RANK(data[[#This Row],[score]],data[score])+COUNTIF($AG$3:AG1976,AG1976)-1,0)</f>
        <v>0</v>
      </c>
    </row>
    <row r="1977" spans="27:34" x14ac:dyDescent="0.25">
      <c r="AA1977" s="1"/>
      <c r="AB1977" s="1"/>
      <c r="AG1977">
        <f>IF(data[[#This Row],[type]]="score",SUMPRODUCT($J$1:$AF$1,data[[#This Row],[ci.hts_index]:[stat.tb]]),-1)</f>
        <v>-1</v>
      </c>
      <c r="AH1977">
        <f>IF(data[[#This Row],[type]]="score",RANK(data[[#This Row],[score]],data[score])+COUNTIF($AG$3:AG1977,AG1977)-1,0)</f>
        <v>0</v>
      </c>
    </row>
    <row r="1978" spans="27:34" x14ac:dyDescent="0.25">
      <c r="AA1978" s="1"/>
      <c r="AB1978" s="1"/>
      <c r="AG1978">
        <f>IF(data[[#This Row],[type]]="score",SUMPRODUCT($J$1:$AF$1,data[[#This Row],[ci.hts_index]:[stat.tb]]),-1)</f>
        <v>-1</v>
      </c>
      <c r="AH1978">
        <f>IF(data[[#This Row],[type]]="score",RANK(data[[#This Row],[score]],data[score])+COUNTIF($AG$3:AG1978,AG1978)-1,0)</f>
        <v>0</v>
      </c>
    </row>
    <row r="1979" spans="27:34" x14ac:dyDescent="0.25">
      <c r="AA1979" s="1"/>
      <c r="AB1979" s="1"/>
      <c r="AG1979">
        <f>IF(data[[#This Row],[type]]="score",SUMPRODUCT($J$1:$AF$1,data[[#This Row],[ci.hts_index]:[stat.tb]]),-1)</f>
        <v>-1</v>
      </c>
      <c r="AH1979">
        <f>IF(data[[#This Row],[type]]="score",RANK(data[[#This Row],[score]],data[score])+COUNTIF($AG$3:AG1979,AG1979)-1,0)</f>
        <v>0</v>
      </c>
    </row>
    <row r="1980" spans="27:34" x14ac:dyDescent="0.25">
      <c r="AA1980" s="1"/>
      <c r="AB1980" s="1"/>
      <c r="AG1980">
        <f>IF(data[[#This Row],[type]]="score",SUMPRODUCT($J$1:$AF$1,data[[#This Row],[ci.hts_index]:[stat.tb]]),-1)</f>
        <v>-1</v>
      </c>
      <c r="AH1980">
        <f>IF(data[[#This Row],[type]]="score",RANK(data[[#This Row],[score]],data[score])+COUNTIF($AG$3:AG1980,AG1980)-1,0)</f>
        <v>0</v>
      </c>
    </row>
    <row r="1981" spans="27:34" x14ac:dyDescent="0.25">
      <c r="AA1981" s="1"/>
      <c r="AB1981" s="1"/>
      <c r="AG1981">
        <f>IF(data[[#This Row],[type]]="score",SUMPRODUCT($J$1:$AF$1,data[[#This Row],[ci.hts_index]:[stat.tb]]),-1)</f>
        <v>-1</v>
      </c>
      <c r="AH1981">
        <f>IF(data[[#This Row],[type]]="score",RANK(data[[#This Row],[score]],data[score])+COUNTIF($AG$3:AG1981,AG1981)-1,0)</f>
        <v>0</v>
      </c>
    </row>
    <row r="1982" spans="27:34" x14ac:dyDescent="0.25">
      <c r="AA1982" s="1"/>
      <c r="AB1982" s="1"/>
      <c r="AG1982">
        <f>IF(data[[#This Row],[type]]="score",SUMPRODUCT($J$1:$AF$1,data[[#This Row],[ci.hts_index]:[stat.tb]]),-1)</f>
        <v>-1</v>
      </c>
      <c r="AH1982">
        <f>IF(data[[#This Row],[type]]="score",RANK(data[[#This Row],[score]],data[score])+COUNTIF($AG$3:AG1982,AG1982)-1,0)</f>
        <v>0</v>
      </c>
    </row>
    <row r="1983" spans="27:34" x14ac:dyDescent="0.25">
      <c r="AA1983" s="1"/>
      <c r="AB1983" s="1"/>
      <c r="AG1983">
        <f>IF(data[[#This Row],[type]]="score",SUMPRODUCT($J$1:$AF$1,data[[#This Row],[ci.hts_index]:[stat.tb]]),-1)</f>
        <v>-1</v>
      </c>
      <c r="AH1983">
        <f>IF(data[[#This Row],[type]]="score",RANK(data[[#This Row],[score]],data[score])+COUNTIF($AG$3:AG1983,AG1983)-1,0)</f>
        <v>0</v>
      </c>
    </row>
    <row r="1984" spans="27:34" x14ac:dyDescent="0.25">
      <c r="AA1984" s="1"/>
      <c r="AB1984" s="1"/>
      <c r="AG1984">
        <f>IF(data[[#This Row],[type]]="score",SUMPRODUCT($J$1:$AF$1,data[[#This Row],[ci.hts_index]:[stat.tb]]),-1)</f>
        <v>-1</v>
      </c>
      <c r="AH1984">
        <f>IF(data[[#This Row],[type]]="score",RANK(data[[#This Row],[score]],data[score])+COUNTIF($AG$3:AG1984,AG1984)-1,0)</f>
        <v>0</v>
      </c>
    </row>
    <row r="1985" spans="27:34" x14ac:dyDescent="0.25">
      <c r="AA1985" s="1"/>
      <c r="AB1985" s="1"/>
      <c r="AG1985">
        <f>IF(data[[#This Row],[type]]="score",SUMPRODUCT($J$1:$AF$1,data[[#This Row],[ci.hts_index]:[stat.tb]]),-1)</f>
        <v>-1</v>
      </c>
      <c r="AH1985">
        <f>IF(data[[#This Row],[type]]="score",RANK(data[[#This Row],[score]],data[score])+COUNTIF($AG$3:AG1985,AG1985)-1,0)</f>
        <v>0</v>
      </c>
    </row>
    <row r="1986" spans="27:34" x14ac:dyDescent="0.25">
      <c r="AA1986" s="1"/>
      <c r="AB1986" s="1"/>
      <c r="AG1986">
        <f>IF(data[[#This Row],[type]]="score",SUMPRODUCT($J$1:$AF$1,data[[#This Row],[ci.hts_index]:[stat.tb]]),-1)</f>
        <v>-1</v>
      </c>
      <c r="AH1986">
        <f>IF(data[[#This Row],[type]]="score",RANK(data[[#This Row],[score]],data[score])+COUNTIF($AG$3:AG1986,AG1986)-1,0)</f>
        <v>0</v>
      </c>
    </row>
    <row r="1987" spans="27:34" x14ac:dyDescent="0.25">
      <c r="AA1987" s="1"/>
      <c r="AB1987" s="1"/>
      <c r="AG1987">
        <f>IF(data[[#This Row],[type]]="score",SUMPRODUCT($J$1:$AF$1,data[[#This Row],[ci.hts_index]:[stat.tb]]),-1)</f>
        <v>-1</v>
      </c>
      <c r="AH1987">
        <f>IF(data[[#This Row],[type]]="score",RANK(data[[#This Row],[score]],data[score])+COUNTIF($AG$3:AG1987,AG1987)-1,0)</f>
        <v>0</v>
      </c>
    </row>
    <row r="1988" spans="27:34" x14ac:dyDescent="0.25">
      <c r="AA1988" s="1"/>
      <c r="AB1988" s="1"/>
      <c r="AG1988">
        <f>IF(data[[#This Row],[type]]="score",SUMPRODUCT($J$1:$AF$1,data[[#This Row],[ci.hts_index]:[stat.tb]]),-1)</f>
        <v>-1</v>
      </c>
      <c r="AH1988">
        <f>IF(data[[#This Row],[type]]="score",RANK(data[[#This Row],[score]],data[score])+COUNTIF($AG$3:AG1988,AG1988)-1,0)</f>
        <v>0</v>
      </c>
    </row>
    <row r="1989" spans="27:34" x14ac:dyDescent="0.25">
      <c r="AA1989" s="1"/>
      <c r="AB1989" s="1"/>
      <c r="AG1989">
        <f>IF(data[[#This Row],[type]]="score",SUMPRODUCT($J$1:$AF$1,data[[#This Row],[ci.hts_index]:[stat.tb]]),-1)</f>
        <v>-1</v>
      </c>
      <c r="AH1989">
        <f>IF(data[[#This Row],[type]]="score",RANK(data[[#This Row],[score]],data[score])+COUNTIF($AG$3:AG1989,AG1989)-1,0)</f>
        <v>0</v>
      </c>
    </row>
    <row r="1990" spans="27:34" x14ac:dyDescent="0.25">
      <c r="AA1990" s="1"/>
      <c r="AB1990" s="1"/>
      <c r="AG1990">
        <f>IF(data[[#This Row],[type]]="score",SUMPRODUCT($J$1:$AF$1,data[[#This Row],[ci.hts_index]:[stat.tb]]),-1)</f>
        <v>-1</v>
      </c>
      <c r="AH1990">
        <f>IF(data[[#This Row],[type]]="score",RANK(data[[#This Row],[score]],data[score])+COUNTIF($AG$3:AG1990,AG1990)-1,0)</f>
        <v>0</v>
      </c>
    </row>
    <row r="1991" spans="27:34" x14ac:dyDescent="0.25">
      <c r="AA1991" s="1"/>
      <c r="AB1991" s="1"/>
      <c r="AG1991">
        <f>IF(data[[#This Row],[type]]="score",SUMPRODUCT($J$1:$AF$1,data[[#This Row],[ci.hts_index]:[stat.tb]]),-1)</f>
        <v>-1</v>
      </c>
      <c r="AH1991">
        <f>IF(data[[#This Row],[type]]="score",RANK(data[[#This Row],[score]],data[score])+COUNTIF($AG$3:AG1991,AG1991)-1,0)</f>
        <v>0</v>
      </c>
    </row>
    <row r="1992" spans="27:34" x14ac:dyDescent="0.25">
      <c r="AA1992" s="1"/>
      <c r="AB1992" s="1"/>
      <c r="AG1992">
        <f>IF(data[[#This Row],[type]]="score",SUMPRODUCT($J$1:$AF$1,data[[#This Row],[ci.hts_index]:[stat.tb]]),-1)</f>
        <v>-1</v>
      </c>
      <c r="AH1992">
        <f>IF(data[[#This Row],[type]]="score",RANK(data[[#This Row],[score]],data[score])+COUNTIF($AG$3:AG1992,AG1992)-1,0)</f>
        <v>0</v>
      </c>
    </row>
    <row r="1993" spans="27:34" x14ac:dyDescent="0.25">
      <c r="AA1993" s="1"/>
      <c r="AB1993" s="1"/>
      <c r="AG1993">
        <f>IF(data[[#This Row],[type]]="score",SUMPRODUCT($J$1:$AF$1,data[[#This Row],[ci.hts_index]:[stat.tb]]),-1)</f>
        <v>-1</v>
      </c>
      <c r="AH1993">
        <f>IF(data[[#This Row],[type]]="score",RANK(data[[#This Row],[score]],data[score])+COUNTIF($AG$3:AG1993,AG1993)-1,0)</f>
        <v>0</v>
      </c>
    </row>
    <row r="1994" spans="27:34" x14ac:dyDescent="0.25">
      <c r="AA1994" s="1"/>
      <c r="AB1994" s="1"/>
      <c r="AG1994">
        <f>IF(data[[#This Row],[type]]="score",SUMPRODUCT($J$1:$AF$1,data[[#This Row],[ci.hts_index]:[stat.tb]]),-1)</f>
        <v>-1</v>
      </c>
      <c r="AH1994">
        <f>IF(data[[#This Row],[type]]="score",RANK(data[[#This Row],[score]],data[score])+COUNTIF($AG$3:AG1994,AG1994)-1,0)</f>
        <v>0</v>
      </c>
    </row>
    <row r="1995" spans="27:34" x14ac:dyDescent="0.25">
      <c r="AA1995" s="1"/>
      <c r="AB1995" s="1"/>
      <c r="AG1995">
        <f>IF(data[[#This Row],[type]]="score",SUMPRODUCT($J$1:$AF$1,data[[#This Row],[ci.hts_index]:[stat.tb]]),-1)</f>
        <v>-1</v>
      </c>
      <c r="AH1995">
        <f>IF(data[[#This Row],[type]]="score",RANK(data[[#This Row],[score]],data[score])+COUNTIF($AG$3:AG1995,AG1995)-1,0)</f>
        <v>0</v>
      </c>
    </row>
    <row r="1996" spans="27:34" x14ac:dyDescent="0.25">
      <c r="AA1996" s="1"/>
      <c r="AB1996" s="1"/>
      <c r="AG1996">
        <f>IF(data[[#This Row],[type]]="score",SUMPRODUCT($J$1:$AF$1,data[[#This Row],[ci.hts_index]:[stat.tb]]),-1)</f>
        <v>-1</v>
      </c>
      <c r="AH1996">
        <f>IF(data[[#This Row],[type]]="score",RANK(data[[#This Row],[score]],data[score])+COUNTIF($AG$3:AG1996,AG1996)-1,0)</f>
        <v>0</v>
      </c>
    </row>
    <row r="1997" spans="27:34" x14ac:dyDescent="0.25">
      <c r="AA1997" s="1"/>
      <c r="AB1997" s="1"/>
      <c r="AG1997">
        <f>IF(data[[#This Row],[type]]="score",SUMPRODUCT($J$1:$AF$1,data[[#This Row],[ci.hts_index]:[stat.tb]]),-1)</f>
        <v>-1</v>
      </c>
      <c r="AH1997">
        <f>IF(data[[#This Row],[type]]="score",RANK(data[[#This Row],[score]],data[score])+COUNTIF($AG$3:AG1997,AG1997)-1,0)</f>
        <v>0</v>
      </c>
    </row>
    <row r="1998" spans="27:34" x14ac:dyDescent="0.25">
      <c r="AA1998" s="1"/>
      <c r="AB1998" s="1"/>
      <c r="AG1998">
        <f>IF(data[[#This Row],[type]]="score",SUMPRODUCT($J$1:$AF$1,data[[#This Row],[ci.hts_index]:[stat.tb]]),-1)</f>
        <v>-1</v>
      </c>
      <c r="AH1998">
        <f>IF(data[[#This Row],[type]]="score",RANK(data[[#This Row],[score]],data[score])+COUNTIF($AG$3:AG1998,AG1998)-1,0)</f>
        <v>0</v>
      </c>
    </row>
    <row r="1999" spans="27:34" x14ac:dyDescent="0.25">
      <c r="AA1999" s="1"/>
      <c r="AB1999" s="1"/>
      <c r="AG1999">
        <f>IF(data[[#This Row],[type]]="score",SUMPRODUCT($J$1:$AF$1,data[[#This Row],[ci.hts_index]:[stat.tb]]),-1)</f>
        <v>-1</v>
      </c>
      <c r="AH1999">
        <f>IF(data[[#This Row],[type]]="score",RANK(data[[#This Row],[score]],data[score])+COUNTIF($AG$3:AG1999,AG1999)-1,0)</f>
        <v>0</v>
      </c>
    </row>
    <row r="2000" spans="27:34" x14ac:dyDescent="0.25">
      <c r="AA2000" s="1"/>
      <c r="AB2000" s="1"/>
      <c r="AG2000">
        <f>IF(data[[#This Row],[type]]="score",SUMPRODUCT($J$1:$AF$1,data[[#This Row],[ci.hts_index]:[stat.tb]]),-1)</f>
        <v>-1</v>
      </c>
      <c r="AH2000">
        <f>IF(data[[#This Row],[type]]="score",RANK(data[[#This Row],[score]],data[score])+COUNTIF($AG$3:AG2000,AG2000)-1,0)</f>
        <v>0</v>
      </c>
    </row>
    <row r="2001" spans="27:34" x14ac:dyDescent="0.25">
      <c r="AA2001" s="1"/>
      <c r="AB2001" s="1"/>
      <c r="AG2001">
        <f>IF(data[[#This Row],[type]]="score",SUMPRODUCT($J$1:$AF$1,data[[#This Row],[ci.hts_index]:[stat.tb]]),-1)</f>
        <v>-1</v>
      </c>
      <c r="AH2001">
        <f>IF(data[[#This Row],[type]]="score",RANK(data[[#This Row],[score]],data[score])+COUNTIF($AG$3:AG2001,AG2001)-1,0)</f>
        <v>0</v>
      </c>
    </row>
    <row r="2002" spans="27:34" x14ac:dyDescent="0.25">
      <c r="AA2002" s="1"/>
      <c r="AB2002" s="1"/>
      <c r="AG2002">
        <f>IF(data[[#This Row],[type]]="score",SUMPRODUCT($J$1:$AF$1,data[[#This Row],[ci.hts_index]:[stat.tb]]),-1)</f>
        <v>-1</v>
      </c>
      <c r="AH2002">
        <f>IF(data[[#This Row],[type]]="score",RANK(data[[#This Row],[score]],data[score])+COUNTIF($AG$3:AG2002,AG2002)-1,0)</f>
        <v>0</v>
      </c>
    </row>
    <row r="2003" spans="27:34" x14ac:dyDescent="0.25">
      <c r="AA2003" s="1"/>
      <c r="AB2003" s="1"/>
      <c r="AG2003">
        <f>IF(data[[#This Row],[type]]="score",SUMPRODUCT($J$1:$AF$1,data[[#This Row],[ci.hts_index]:[stat.tb]]),-1)</f>
        <v>-1</v>
      </c>
      <c r="AH2003">
        <f>IF(data[[#This Row],[type]]="score",RANK(data[[#This Row],[score]],data[score])+COUNTIF($AG$3:AG2003,AG2003)-1,0)</f>
        <v>0</v>
      </c>
    </row>
    <row r="2004" spans="27:34" x14ac:dyDescent="0.25">
      <c r="AA2004" s="1"/>
      <c r="AB2004" s="1"/>
      <c r="AG2004">
        <f>IF(data[[#This Row],[type]]="score",SUMPRODUCT($J$1:$AF$1,data[[#This Row],[ci.hts_index]:[stat.tb]]),-1)</f>
        <v>-1</v>
      </c>
      <c r="AH2004">
        <f>IF(data[[#This Row],[type]]="score",RANK(data[[#This Row],[score]],data[score])+COUNTIF($AG$3:AG2004,AG2004)-1,0)</f>
        <v>0</v>
      </c>
    </row>
    <row r="2005" spans="27:34" x14ac:dyDescent="0.25">
      <c r="AA2005" s="1"/>
      <c r="AB2005" s="1"/>
      <c r="AG2005">
        <f>IF(data[[#This Row],[type]]="score",SUMPRODUCT($J$1:$AF$1,data[[#This Row],[ci.hts_index]:[stat.tb]]),-1)</f>
        <v>-1</v>
      </c>
      <c r="AH2005">
        <f>IF(data[[#This Row],[type]]="score",RANK(data[[#This Row],[score]],data[score])+COUNTIF($AG$3:AG2005,AG2005)-1,0)</f>
        <v>0</v>
      </c>
    </row>
    <row r="2006" spans="27:34" x14ac:dyDescent="0.25">
      <c r="AA2006" s="1"/>
      <c r="AB2006" s="1"/>
      <c r="AG2006">
        <f>IF(data[[#This Row],[type]]="score",SUMPRODUCT($J$1:$AF$1,data[[#This Row],[ci.hts_index]:[stat.tb]]),-1)</f>
        <v>-1</v>
      </c>
      <c r="AH2006">
        <f>IF(data[[#This Row],[type]]="score",RANK(data[[#This Row],[score]],data[score])+COUNTIF($AG$3:AG2006,AG2006)-1,0)</f>
        <v>0</v>
      </c>
    </row>
    <row r="2007" spans="27:34" x14ac:dyDescent="0.25">
      <c r="AA2007" s="1"/>
      <c r="AB2007" s="1"/>
      <c r="AG2007">
        <f>IF(data[[#This Row],[type]]="score",SUMPRODUCT($J$1:$AF$1,data[[#This Row],[ci.hts_index]:[stat.tb]]),-1)</f>
        <v>-1</v>
      </c>
      <c r="AH2007">
        <f>IF(data[[#This Row],[type]]="score",RANK(data[[#This Row],[score]],data[score])+COUNTIF($AG$3:AG2007,AG2007)-1,0)</f>
        <v>0</v>
      </c>
    </row>
    <row r="2008" spans="27:34" x14ac:dyDescent="0.25">
      <c r="AA2008" s="1"/>
      <c r="AB2008" s="1"/>
      <c r="AG2008">
        <f>IF(data[[#This Row],[type]]="score",SUMPRODUCT($J$1:$AF$1,data[[#This Row],[ci.hts_index]:[stat.tb]]),-1)</f>
        <v>-1</v>
      </c>
      <c r="AH2008">
        <f>IF(data[[#This Row],[type]]="score",RANK(data[[#This Row],[score]],data[score])+COUNTIF($AG$3:AG2008,AG2008)-1,0)</f>
        <v>0</v>
      </c>
    </row>
    <row r="2009" spans="27:34" x14ac:dyDescent="0.25">
      <c r="AA2009" s="1"/>
      <c r="AB2009" s="1"/>
      <c r="AG2009">
        <f>IF(data[[#This Row],[type]]="score",SUMPRODUCT($J$1:$AF$1,data[[#This Row],[ci.hts_index]:[stat.tb]]),-1)</f>
        <v>-1</v>
      </c>
      <c r="AH2009">
        <f>IF(data[[#This Row],[type]]="score",RANK(data[[#This Row],[score]],data[score])+COUNTIF($AG$3:AG2009,AG2009)-1,0)</f>
        <v>0</v>
      </c>
    </row>
    <row r="2010" spans="27:34" x14ac:dyDescent="0.25">
      <c r="AA2010" s="1"/>
      <c r="AB2010" s="1"/>
      <c r="AG2010">
        <f>IF(data[[#This Row],[type]]="score",SUMPRODUCT($J$1:$AF$1,data[[#This Row],[ci.hts_index]:[stat.tb]]),-1)</f>
        <v>-1</v>
      </c>
      <c r="AH2010">
        <f>IF(data[[#This Row],[type]]="score",RANK(data[[#This Row],[score]],data[score])+COUNTIF($AG$3:AG2010,AG2010)-1,0)</f>
        <v>0</v>
      </c>
    </row>
    <row r="2011" spans="27:34" x14ac:dyDescent="0.25">
      <c r="AA2011" s="1"/>
      <c r="AB2011" s="1"/>
      <c r="AG2011">
        <f>IF(data[[#This Row],[type]]="score",SUMPRODUCT($J$1:$AF$1,data[[#This Row],[ci.hts_index]:[stat.tb]]),-1)</f>
        <v>-1</v>
      </c>
      <c r="AH2011">
        <f>IF(data[[#This Row],[type]]="score",RANK(data[[#This Row],[score]],data[score])+COUNTIF($AG$3:AG2011,AG2011)-1,0)</f>
        <v>0</v>
      </c>
    </row>
    <row r="2012" spans="27:34" x14ac:dyDescent="0.25">
      <c r="AA2012" s="1"/>
      <c r="AB2012" s="1"/>
      <c r="AG2012">
        <f>IF(data[[#This Row],[type]]="score",SUMPRODUCT($J$1:$AF$1,data[[#This Row],[ci.hts_index]:[stat.tb]]),-1)</f>
        <v>-1</v>
      </c>
      <c r="AH2012">
        <f>IF(data[[#This Row],[type]]="score",RANK(data[[#This Row],[score]],data[score])+COUNTIF($AG$3:AG2012,AG2012)-1,0)</f>
        <v>0</v>
      </c>
    </row>
    <row r="2013" spans="27:34" x14ac:dyDescent="0.25">
      <c r="AA2013" s="1"/>
      <c r="AB2013" s="1"/>
      <c r="AG2013">
        <f>IF(data[[#This Row],[type]]="score",SUMPRODUCT($J$1:$AF$1,data[[#This Row],[ci.hts_index]:[stat.tb]]),-1)</f>
        <v>-1</v>
      </c>
      <c r="AH2013">
        <f>IF(data[[#This Row],[type]]="score",RANK(data[[#This Row],[score]],data[score])+COUNTIF($AG$3:AG2013,AG2013)-1,0)</f>
        <v>0</v>
      </c>
    </row>
    <row r="2014" spans="27:34" x14ac:dyDescent="0.25">
      <c r="AA2014" s="1"/>
      <c r="AB2014" s="1"/>
      <c r="AG2014">
        <f>IF(data[[#This Row],[type]]="score",SUMPRODUCT($J$1:$AF$1,data[[#This Row],[ci.hts_index]:[stat.tb]]),-1)</f>
        <v>-1</v>
      </c>
      <c r="AH2014">
        <f>IF(data[[#This Row],[type]]="score",RANK(data[[#This Row],[score]],data[score])+COUNTIF($AG$3:AG2014,AG2014)-1,0)</f>
        <v>0</v>
      </c>
    </row>
    <row r="2015" spans="27:34" x14ac:dyDescent="0.25">
      <c r="AA2015" s="1"/>
      <c r="AB2015" s="1"/>
      <c r="AG2015">
        <f>IF(data[[#This Row],[type]]="score",SUMPRODUCT($J$1:$AF$1,data[[#This Row],[ci.hts_index]:[stat.tb]]),-1)</f>
        <v>-1</v>
      </c>
      <c r="AH2015">
        <f>IF(data[[#This Row],[type]]="score",RANK(data[[#This Row],[score]],data[score])+COUNTIF($AG$3:AG2015,AG2015)-1,0)</f>
        <v>0</v>
      </c>
    </row>
    <row r="2016" spans="27:34" x14ac:dyDescent="0.25">
      <c r="AA2016" s="1"/>
      <c r="AB2016" s="1"/>
      <c r="AG2016">
        <f>IF(data[[#This Row],[type]]="score",SUMPRODUCT($J$1:$AF$1,data[[#This Row],[ci.hts_index]:[stat.tb]]),-1)</f>
        <v>-1</v>
      </c>
      <c r="AH2016">
        <f>IF(data[[#This Row],[type]]="score",RANK(data[[#This Row],[score]],data[score])+COUNTIF($AG$3:AG2016,AG2016)-1,0)</f>
        <v>0</v>
      </c>
    </row>
    <row r="2017" spans="27:34" x14ac:dyDescent="0.25">
      <c r="AA2017" s="1"/>
      <c r="AB2017" s="1"/>
      <c r="AG2017">
        <f>IF(data[[#This Row],[type]]="score",SUMPRODUCT($J$1:$AF$1,data[[#This Row],[ci.hts_index]:[stat.tb]]),-1)</f>
        <v>-1</v>
      </c>
      <c r="AH2017">
        <f>IF(data[[#This Row],[type]]="score",RANK(data[[#This Row],[score]],data[score])+COUNTIF($AG$3:AG2017,AG2017)-1,0)</f>
        <v>0</v>
      </c>
    </row>
    <row r="2018" spans="27:34" x14ac:dyDescent="0.25">
      <c r="AA2018" s="1"/>
      <c r="AB2018" s="1"/>
      <c r="AG2018">
        <f>IF(data[[#This Row],[type]]="score",SUMPRODUCT($J$1:$AF$1,data[[#This Row],[ci.hts_index]:[stat.tb]]),-1)</f>
        <v>-1</v>
      </c>
      <c r="AH2018">
        <f>IF(data[[#This Row],[type]]="score",RANK(data[[#This Row],[score]],data[score])+COUNTIF($AG$3:AG2018,AG2018)-1,0)</f>
        <v>0</v>
      </c>
    </row>
    <row r="2019" spans="27:34" x14ac:dyDescent="0.25">
      <c r="AA2019" s="1"/>
      <c r="AB2019" s="1"/>
      <c r="AG2019">
        <f>IF(data[[#This Row],[type]]="score",SUMPRODUCT($J$1:$AF$1,data[[#This Row],[ci.hts_index]:[stat.tb]]),-1)</f>
        <v>-1</v>
      </c>
      <c r="AH2019">
        <f>IF(data[[#This Row],[type]]="score",RANK(data[[#This Row],[score]],data[score])+COUNTIF($AG$3:AG2019,AG2019)-1,0)</f>
        <v>0</v>
      </c>
    </row>
    <row r="2020" spans="27:34" x14ac:dyDescent="0.25">
      <c r="AA2020" s="1"/>
      <c r="AB2020" s="1"/>
      <c r="AG2020">
        <f>IF(data[[#This Row],[type]]="score",SUMPRODUCT($J$1:$AF$1,data[[#This Row],[ci.hts_index]:[stat.tb]]),-1)</f>
        <v>-1</v>
      </c>
      <c r="AH2020">
        <f>IF(data[[#This Row],[type]]="score",RANK(data[[#This Row],[score]],data[score])+COUNTIF($AG$3:AG2020,AG2020)-1,0)</f>
        <v>0</v>
      </c>
    </row>
    <row r="2021" spans="27:34" x14ac:dyDescent="0.25">
      <c r="AA2021" s="1"/>
      <c r="AB2021" s="1"/>
      <c r="AG2021">
        <f>IF(data[[#This Row],[type]]="score",SUMPRODUCT($J$1:$AF$1,data[[#This Row],[ci.hts_index]:[stat.tb]]),-1)</f>
        <v>-1</v>
      </c>
      <c r="AH2021">
        <f>IF(data[[#This Row],[type]]="score",RANK(data[[#This Row],[score]],data[score])+COUNTIF($AG$3:AG2021,AG2021)-1,0)</f>
        <v>0</v>
      </c>
    </row>
    <row r="2022" spans="27:34" x14ac:dyDescent="0.25">
      <c r="AA2022" s="1"/>
      <c r="AB2022" s="1"/>
      <c r="AG2022">
        <f>IF(data[[#This Row],[type]]="score",SUMPRODUCT($J$1:$AF$1,data[[#This Row],[ci.hts_index]:[stat.tb]]),-1)</f>
        <v>-1</v>
      </c>
      <c r="AH2022">
        <f>IF(data[[#This Row],[type]]="score",RANK(data[[#This Row],[score]],data[score])+COUNTIF($AG$3:AG2022,AG2022)-1,0)</f>
        <v>0</v>
      </c>
    </row>
    <row r="2023" spans="27:34" x14ac:dyDescent="0.25">
      <c r="AA2023" s="1"/>
      <c r="AB2023" s="1"/>
      <c r="AG2023">
        <f>IF(data[[#This Row],[type]]="score",SUMPRODUCT($J$1:$AF$1,data[[#This Row],[ci.hts_index]:[stat.tb]]),-1)</f>
        <v>-1</v>
      </c>
      <c r="AH2023">
        <f>IF(data[[#This Row],[type]]="score",RANK(data[[#This Row],[score]],data[score])+COUNTIF($AG$3:AG2023,AG2023)-1,0)</f>
        <v>0</v>
      </c>
    </row>
    <row r="2024" spans="27:34" x14ac:dyDescent="0.25">
      <c r="AA2024" s="1"/>
      <c r="AB2024" s="1"/>
      <c r="AG2024">
        <f>IF(data[[#This Row],[type]]="score",SUMPRODUCT($J$1:$AF$1,data[[#This Row],[ci.hts_index]:[stat.tb]]),-1)</f>
        <v>-1</v>
      </c>
      <c r="AH2024">
        <f>IF(data[[#This Row],[type]]="score",RANK(data[[#This Row],[score]],data[score])+COUNTIF($AG$3:AG2024,AG2024)-1,0)</f>
        <v>0</v>
      </c>
    </row>
    <row r="2025" spans="27:34" x14ac:dyDescent="0.25">
      <c r="AA2025" s="1"/>
      <c r="AB2025" s="1"/>
      <c r="AG2025">
        <f>IF(data[[#This Row],[type]]="score",SUMPRODUCT($J$1:$AF$1,data[[#This Row],[ci.hts_index]:[stat.tb]]),-1)</f>
        <v>-1</v>
      </c>
      <c r="AH2025">
        <f>IF(data[[#This Row],[type]]="score",RANK(data[[#This Row],[score]],data[score])+COUNTIF($AG$3:AG2025,AG2025)-1,0)</f>
        <v>0</v>
      </c>
    </row>
    <row r="2026" spans="27:34" x14ac:dyDescent="0.25">
      <c r="AA2026" s="1"/>
      <c r="AB2026" s="1"/>
      <c r="AG2026">
        <f>IF(data[[#This Row],[type]]="score",SUMPRODUCT($J$1:$AF$1,data[[#This Row],[ci.hts_index]:[stat.tb]]),-1)</f>
        <v>-1</v>
      </c>
      <c r="AH2026">
        <f>IF(data[[#This Row],[type]]="score",RANK(data[[#This Row],[score]],data[score])+COUNTIF($AG$3:AG2026,AG2026)-1,0)</f>
        <v>0</v>
      </c>
    </row>
    <row r="2027" spans="27:34" x14ac:dyDescent="0.25">
      <c r="AA2027" s="1"/>
      <c r="AB2027" s="1"/>
      <c r="AG2027">
        <f>IF(data[[#This Row],[type]]="score",SUMPRODUCT($J$1:$AF$1,data[[#This Row],[ci.hts_index]:[stat.tb]]),-1)</f>
        <v>-1</v>
      </c>
      <c r="AH2027">
        <f>IF(data[[#This Row],[type]]="score",RANK(data[[#This Row],[score]],data[score])+COUNTIF($AG$3:AG2027,AG2027)-1,0)</f>
        <v>0</v>
      </c>
    </row>
    <row r="2028" spans="27:34" x14ac:dyDescent="0.25">
      <c r="AA2028" s="1"/>
      <c r="AB2028" s="1"/>
      <c r="AG2028">
        <f>IF(data[[#This Row],[type]]="score",SUMPRODUCT($J$1:$AF$1,data[[#This Row],[ci.hts_index]:[stat.tb]]),-1)</f>
        <v>-1</v>
      </c>
      <c r="AH2028">
        <f>IF(data[[#This Row],[type]]="score",RANK(data[[#This Row],[score]],data[score])+COUNTIF($AG$3:AG2028,AG2028)-1,0)</f>
        <v>0</v>
      </c>
    </row>
    <row r="2029" spans="27:34" x14ac:dyDescent="0.25">
      <c r="AA2029" s="1"/>
      <c r="AB2029" s="1"/>
      <c r="AG2029">
        <f>IF(data[[#This Row],[type]]="score",SUMPRODUCT($J$1:$AF$1,data[[#This Row],[ci.hts_index]:[stat.tb]]),-1)</f>
        <v>-1</v>
      </c>
      <c r="AH2029">
        <f>IF(data[[#This Row],[type]]="score",RANK(data[[#This Row],[score]],data[score])+COUNTIF($AG$3:AG2029,AG2029)-1,0)</f>
        <v>0</v>
      </c>
    </row>
    <row r="2030" spans="27:34" x14ac:dyDescent="0.25">
      <c r="AA2030" s="1"/>
      <c r="AB2030" s="1"/>
      <c r="AG2030">
        <f>IF(data[[#This Row],[type]]="score",SUMPRODUCT($J$1:$AF$1,data[[#This Row],[ci.hts_index]:[stat.tb]]),-1)</f>
        <v>-1</v>
      </c>
      <c r="AH2030">
        <f>IF(data[[#This Row],[type]]="score",RANK(data[[#This Row],[score]],data[score])+COUNTIF($AG$3:AG2030,AG2030)-1,0)</f>
        <v>0</v>
      </c>
    </row>
    <row r="2031" spans="27:34" x14ac:dyDescent="0.25">
      <c r="AA2031" s="1"/>
      <c r="AB2031" s="1"/>
      <c r="AG2031">
        <f>IF(data[[#This Row],[type]]="score",SUMPRODUCT($J$1:$AF$1,data[[#This Row],[ci.hts_index]:[stat.tb]]),-1)</f>
        <v>-1</v>
      </c>
      <c r="AH2031">
        <f>IF(data[[#This Row],[type]]="score",RANK(data[[#This Row],[score]],data[score])+COUNTIF($AG$3:AG2031,AG2031)-1,0)</f>
        <v>0</v>
      </c>
    </row>
    <row r="2032" spans="27:34" x14ac:dyDescent="0.25">
      <c r="AA2032" s="1"/>
      <c r="AB2032" s="1"/>
      <c r="AG2032">
        <f>IF(data[[#This Row],[type]]="score",SUMPRODUCT($J$1:$AF$1,data[[#This Row],[ci.hts_index]:[stat.tb]]),-1)</f>
        <v>-1</v>
      </c>
      <c r="AH2032">
        <f>IF(data[[#This Row],[type]]="score",RANK(data[[#This Row],[score]],data[score])+COUNTIF($AG$3:AG2032,AG2032)-1,0)</f>
        <v>0</v>
      </c>
    </row>
    <row r="2033" spans="27:34" x14ac:dyDescent="0.25">
      <c r="AA2033" s="1"/>
      <c r="AB2033" s="1"/>
      <c r="AG2033">
        <f>IF(data[[#This Row],[type]]="score",SUMPRODUCT($J$1:$AF$1,data[[#This Row],[ci.hts_index]:[stat.tb]]),-1)</f>
        <v>-1</v>
      </c>
      <c r="AH2033">
        <f>IF(data[[#This Row],[type]]="score",RANK(data[[#This Row],[score]],data[score])+COUNTIF($AG$3:AG2033,AG2033)-1,0)</f>
        <v>0</v>
      </c>
    </row>
    <row r="2034" spans="27:34" x14ac:dyDescent="0.25">
      <c r="AA2034" s="1"/>
      <c r="AB2034" s="1"/>
      <c r="AG2034">
        <f>IF(data[[#This Row],[type]]="score",SUMPRODUCT($J$1:$AF$1,data[[#This Row],[ci.hts_index]:[stat.tb]]),-1)</f>
        <v>-1</v>
      </c>
      <c r="AH2034">
        <f>IF(data[[#This Row],[type]]="score",RANK(data[[#This Row],[score]],data[score])+COUNTIF($AG$3:AG2034,AG2034)-1,0)</f>
        <v>0</v>
      </c>
    </row>
    <row r="2035" spans="27:34" x14ac:dyDescent="0.25">
      <c r="AA2035" s="1"/>
      <c r="AB2035" s="1"/>
      <c r="AG2035">
        <f>IF(data[[#This Row],[type]]="score",SUMPRODUCT($J$1:$AF$1,data[[#This Row],[ci.hts_index]:[stat.tb]]),-1)</f>
        <v>-1</v>
      </c>
      <c r="AH2035">
        <f>IF(data[[#This Row],[type]]="score",RANK(data[[#This Row],[score]],data[score])+COUNTIF($AG$3:AG2035,AG2035)-1,0)</f>
        <v>0</v>
      </c>
    </row>
    <row r="2036" spans="27:34" x14ac:dyDescent="0.25">
      <c r="AA2036" s="1"/>
      <c r="AB2036" s="1"/>
      <c r="AG2036">
        <f>IF(data[[#This Row],[type]]="score",SUMPRODUCT($J$1:$AF$1,data[[#This Row],[ci.hts_index]:[stat.tb]]),-1)</f>
        <v>-1</v>
      </c>
      <c r="AH2036">
        <f>IF(data[[#This Row],[type]]="score",RANK(data[[#This Row],[score]],data[score])+COUNTIF($AG$3:AG2036,AG2036)-1,0)</f>
        <v>0</v>
      </c>
    </row>
    <row r="2037" spans="27:34" x14ac:dyDescent="0.25">
      <c r="AA2037" s="1"/>
      <c r="AB2037" s="1"/>
      <c r="AG2037">
        <f>IF(data[[#This Row],[type]]="score",SUMPRODUCT($J$1:$AF$1,data[[#This Row],[ci.hts_index]:[stat.tb]]),-1)</f>
        <v>-1</v>
      </c>
      <c r="AH2037">
        <f>IF(data[[#This Row],[type]]="score",RANK(data[[#This Row],[score]],data[score])+COUNTIF($AG$3:AG2037,AG2037)-1,0)</f>
        <v>0</v>
      </c>
    </row>
    <row r="2038" spans="27:34" x14ac:dyDescent="0.25">
      <c r="AA2038" s="1"/>
      <c r="AB2038" s="1"/>
      <c r="AG2038">
        <f>IF(data[[#This Row],[type]]="score",SUMPRODUCT($J$1:$AF$1,data[[#This Row],[ci.hts_index]:[stat.tb]]),-1)</f>
        <v>-1</v>
      </c>
      <c r="AH2038">
        <f>IF(data[[#This Row],[type]]="score",RANK(data[[#This Row],[score]],data[score])+COUNTIF($AG$3:AG2038,AG2038)-1,0)</f>
        <v>0</v>
      </c>
    </row>
    <row r="2039" spans="27:34" x14ac:dyDescent="0.25">
      <c r="AA2039" s="1"/>
      <c r="AB2039" s="1"/>
      <c r="AG2039">
        <f>IF(data[[#This Row],[type]]="score",SUMPRODUCT($J$1:$AF$1,data[[#This Row],[ci.hts_index]:[stat.tb]]),-1)</f>
        <v>-1</v>
      </c>
      <c r="AH2039">
        <f>IF(data[[#This Row],[type]]="score",RANK(data[[#This Row],[score]],data[score])+COUNTIF($AG$3:AG2039,AG2039)-1,0)</f>
        <v>0</v>
      </c>
    </row>
    <row r="2040" spans="27:34" x14ac:dyDescent="0.25">
      <c r="AA2040" s="1"/>
      <c r="AB2040" s="1"/>
      <c r="AG2040">
        <f>IF(data[[#This Row],[type]]="score",SUMPRODUCT($J$1:$AF$1,data[[#This Row],[ci.hts_index]:[stat.tb]]),-1)</f>
        <v>-1</v>
      </c>
      <c r="AH2040">
        <f>IF(data[[#This Row],[type]]="score",RANK(data[[#This Row],[score]],data[score])+COUNTIF($AG$3:AG2040,AG2040)-1,0)</f>
        <v>0</v>
      </c>
    </row>
    <row r="2041" spans="27:34" x14ac:dyDescent="0.25">
      <c r="AA2041" s="1"/>
      <c r="AB2041" s="1"/>
      <c r="AG2041">
        <f>IF(data[[#This Row],[type]]="score",SUMPRODUCT($J$1:$AF$1,data[[#This Row],[ci.hts_index]:[stat.tb]]),-1)</f>
        <v>-1</v>
      </c>
      <c r="AH2041">
        <f>IF(data[[#This Row],[type]]="score",RANK(data[[#This Row],[score]],data[score])+COUNTIF($AG$3:AG2041,AG2041)-1,0)</f>
        <v>0</v>
      </c>
    </row>
    <row r="2042" spans="27:34" x14ac:dyDescent="0.25">
      <c r="AA2042" s="1"/>
      <c r="AB2042" s="1"/>
      <c r="AG2042">
        <f>IF(data[[#This Row],[type]]="score",SUMPRODUCT($J$1:$AF$1,data[[#This Row],[ci.hts_index]:[stat.tb]]),-1)</f>
        <v>-1</v>
      </c>
      <c r="AH2042">
        <f>IF(data[[#This Row],[type]]="score",RANK(data[[#This Row],[score]],data[score])+COUNTIF($AG$3:AG2042,AG2042)-1,0)</f>
        <v>0</v>
      </c>
    </row>
    <row r="2043" spans="27:34" x14ac:dyDescent="0.25">
      <c r="AA2043" s="1"/>
      <c r="AB2043" s="1"/>
      <c r="AG2043">
        <f>IF(data[[#This Row],[type]]="score",SUMPRODUCT($J$1:$AF$1,data[[#This Row],[ci.hts_index]:[stat.tb]]),-1)</f>
        <v>-1</v>
      </c>
      <c r="AH2043">
        <f>IF(data[[#This Row],[type]]="score",RANK(data[[#This Row],[score]],data[score])+COUNTIF($AG$3:AG2043,AG2043)-1,0)</f>
        <v>0</v>
      </c>
    </row>
    <row r="2044" spans="27:34" x14ac:dyDescent="0.25">
      <c r="AA2044" s="1"/>
      <c r="AB2044" s="1"/>
      <c r="AG2044">
        <f>IF(data[[#This Row],[type]]="score",SUMPRODUCT($J$1:$AF$1,data[[#This Row],[ci.hts_index]:[stat.tb]]),-1)</f>
        <v>-1</v>
      </c>
      <c r="AH2044">
        <f>IF(data[[#This Row],[type]]="score",RANK(data[[#This Row],[score]],data[score])+COUNTIF($AG$3:AG2044,AG2044)-1,0)</f>
        <v>0</v>
      </c>
    </row>
    <row r="2045" spans="27:34" x14ac:dyDescent="0.25">
      <c r="AA2045" s="1"/>
      <c r="AB2045" s="1"/>
      <c r="AG2045">
        <f>IF(data[[#This Row],[type]]="score",SUMPRODUCT($J$1:$AF$1,data[[#This Row],[ci.hts_index]:[stat.tb]]),-1)</f>
        <v>-1</v>
      </c>
      <c r="AH2045">
        <f>IF(data[[#This Row],[type]]="score",RANK(data[[#This Row],[score]],data[score])+COUNTIF($AG$3:AG2045,AG2045)-1,0)</f>
        <v>0</v>
      </c>
    </row>
    <row r="2046" spans="27:34" x14ac:dyDescent="0.25">
      <c r="AA2046" s="1"/>
      <c r="AB2046" s="1"/>
      <c r="AG2046">
        <f>IF(data[[#This Row],[type]]="score",SUMPRODUCT($J$1:$AF$1,data[[#This Row],[ci.hts_index]:[stat.tb]]),-1)</f>
        <v>-1</v>
      </c>
      <c r="AH2046">
        <f>IF(data[[#This Row],[type]]="score",RANK(data[[#This Row],[score]],data[score])+COUNTIF($AG$3:AG2046,AG2046)-1,0)</f>
        <v>0</v>
      </c>
    </row>
    <row r="2047" spans="27:34" x14ac:dyDescent="0.25">
      <c r="AA2047" s="1"/>
      <c r="AB2047" s="1"/>
      <c r="AG2047">
        <f>IF(data[[#This Row],[type]]="score",SUMPRODUCT($J$1:$AF$1,data[[#This Row],[ci.hts_index]:[stat.tb]]),-1)</f>
        <v>-1</v>
      </c>
      <c r="AH2047">
        <f>IF(data[[#This Row],[type]]="score",RANK(data[[#This Row],[score]],data[score])+COUNTIF($AG$3:AG2047,AG2047)-1,0)</f>
        <v>0</v>
      </c>
    </row>
    <row r="2048" spans="27:34" x14ac:dyDescent="0.25">
      <c r="AA2048" s="1"/>
      <c r="AB2048" s="1"/>
      <c r="AG2048">
        <f>IF(data[[#This Row],[type]]="score",SUMPRODUCT($J$1:$AF$1,data[[#This Row],[ci.hts_index]:[stat.tb]]),-1)</f>
        <v>-1</v>
      </c>
      <c r="AH2048">
        <f>IF(data[[#This Row],[type]]="score",RANK(data[[#This Row],[score]],data[score])+COUNTIF($AG$3:AG2048,AG2048)-1,0)</f>
        <v>0</v>
      </c>
    </row>
    <row r="2049" spans="27:34" x14ac:dyDescent="0.25">
      <c r="AA2049" s="1"/>
      <c r="AB2049" s="1"/>
      <c r="AG2049">
        <f>IF(data[[#This Row],[type]]="score",SUMPRODUCT($J$1:$AF$1,data[[#This Row],[ci.hts_index]:[stat.tb]]),-1)</f>
        <v>-1</v>
      </c>
      <c r="AH2049">
        <f>IF(data[[#This Row],[type]]="score",RANK(data[[#This Row],[score]],data[score])+COUNTIF($AG$3:AG2049,AG2049)-1,0)</f>
        <v>0</v>
      </c>
    </row>
    <row r="2050" spans="27:34" x14ac:dyDescent="0.25">
      <c r="AA2050" s="1"/>
      <c r="AB2050" s="1"/>
      <c r="AG2050">
        <f>IF(data[[#This Row],[type]]="score",SUMPRODUCT($J$1:$AF$1,data[[#This Row],[ci.hts_index]:[stat.tb]]),-1)</f>
        <v>-1</v>
      </c>
      <c r="AH2050">
        <f>IF(data[[#This Row],[type]]="score",RANK(data[[#This Row],[score]],data[score])+COUNTIF($AG$3:AG2050,AG2050)-1,0)</f>
        <v>0</v>
      </c>
    </row>
    <row r="2051" spans="27:34" x14ac:dyDescent="0.25">
      <c r="AA2051" s="1"/>
      <c r="AB2051" s="1"/>
      <c r="AG2051">
        <f>IF(data[[#This Row],[type]]="score",SUMPRODUCT($J$1:$AF$1,data[[#This Row],[ci.hts_index]:[stat.tb]]),-1)</f>
        <v>-1</v>
      </c>
      <c r="AH2051">
        <f>IF(data[[#This Row],[type]]="score",RANK(data[[#This Row],[score]],data[score])+COUNTIF($AG$3:AG2051,AG2051)-1,0)</f>
        <v>0</v>
      </c>
    </row>
    <row r="2052" spans="27:34" x14ac:dyDescent="0.25">
      <c r="AA2052" s="1"/>
      <c r="AB2052" s="1"/>
      <c r="AG2052">
        <f>IF(data[[#This Row],[type]]="score",SUMPRODUCT($J$1:$AF$1,data[[#This Row],[ci.hts_index]:[stat.tb]]),-1)</f>
        <v>-1</v>
      </c>
      <c r="AH2052">
        <f>IF(data[[#This Row],[type]]="score",RANK(data[[#This Row],[score]],data[score])+COUNTIF($AG$3:AG2052,AG2052)-1,0)</f>
        <v>0</v>
      </c>
    </row>
    <row r="2053" spans="27:34" x14ac:dyDescent="0.25">
      <c r="AA2053" s="1"/>
      <c r="AB2053" s="1"/>
      <c r="AG2053">
        <f>IF(data[[#This Row],[type]]="score",SUMPRODUCT($J$1:$AF$1,data[[#This Row],[ci.hts_index]:[stat.tb]]),-1)</f>
        <v>-1</v>
      </c>
      <c r="AH2053">
        <f>IF(data[[#This Row],[type]]="score",RANK(data[[#This Row],[score]],data[score])+COUNTIF($AG$3:AG2053,AG2053)-1,0)</f>
        <v>0</v>
      </c>
    </row>
    <row r="2054" spans="27:34" x14ac:dyDescent="0.25">
      <c r="AA2054" s="1"/>
      <c r="AB2054" s="1"/>
      <c r="AG2054">
        <f>IF(data[[#This Row],[type]]="score",SUMPRODUCT($J$1:$AF$1,data[[#This Row],[ci.hts_index]:[stat.tb]]),-1)</f>
        <v>-1</v>
      </c>
      <c r="AH2054">
        <f>IF(data[[#This Row],[type]]="score",RANK(data[[#This Row],[score]],data[score])+COUNTIF($AG$3:AG2054,AG2054)-1,0)</f>
        <v>0</v>
      </c>
    </row>
    <row r="2055" spans="27:34" x14ac:dyDescent="0.25">
      <c r="AA2055" s="1"/>
      <c r="AB2055" s="1"/>
      <c r="AG2055">
        <f>IF(data[[#This Row],[type]]="score",SUMPRODUCT($J$1:$AF$1,data[[#This Row],[ci.hts_index]:[stat.tb]]),-1)</f>
        <v>-1</v>
      </c>
      <c r="AH2055">
        <f>IF(data[[#This Row],[type]]="score",RANK(data[[#This Row],[score]],data[score])+COUNTIF($AG$3:AG2055,AG2055)-1,0)</f>
        <v>0</v>
      </c>
    </row>
    <row r="2056" spans="27:34" x14ac:dyDescent="0.25">
      <c r="AA2056" s="1"/>
      <c r="AB2056" s="1"/>
      <c r="AG2056">
        <f>IF(data[[#This Row],[type]]="score",SUMPRODUCT($J$1:$AF$1,data[[#This Row],[ci.hts_index]:[stat.tb]]),-1)</f>
        <v>-1</v>
      </c>
      <c r="AH2056">
        <f>IF(data[[#This Row],[type]]="score",RANK(data[[#This Row],[score]],data[score])+COUNTIF($AG$3:AG2056,AG2056)-1,0)</f>
        <v>0</v>
      </c>
    </row>
    <row r="2057" spans="27:34" x14ac:dyDescent="0.25">
      <c r="AA2057" s="1"/>
      <c r="AB2057" s="1"/>
      <c r="AG2057">
        <f>IF(data[[#This Row],[type]]="score",SUMPRODUCT($J$1:$AF$1,data[[#This Row],[ci.hts_index]:[stat.tb]]),-1)</f>
        <v>-1</v>
      </c>
      <c r="AH2057">
        <f>IF(data[[#This Row],[type]]="score",RANK(data[[#This Row],[score]],data[score])+COUNTIF($AG$3:AG2057,AG2057)-1,0)</f>
        <v>0</v>
      </c>
    </row>
    <row r="2058" spans="27:34" x14ac:dyDescent="0.25">
      <c r="AA2058" s="1"/>
      <c r="AB2058" s="1"/>
      <c r="AG2058">
        <f>IF(data[[#This Row],[type]]="score",SUMPRODUCT($J$1:$AF$1,data[[#This Row],[ci.hts_index]:[stat.tb]]),-1)</f>
        <v>-1</v>
      </c>
      <c r="AH2058">
        <f>IF(data[[#This Row],[type]]="score",RANK(data[[#This Row],[score]],data[score])+COUNTIF($AG$3:AG2058,AG2058)-1,0)</f>
        <v>0</v>
      </c>
    </row>
    <row r="2059" spans="27:34" x14ac:dyDescent="0.25">
      <c r="AA2059" s="1"/>
      <c r="AB2059" s="1"/>
      <c r="AG2059">
        <f>IF(data[[#This Row],[type]]="score",SUMPRODUCT($J$1:$AF$1,data[[#This Row],[ci.hts_index]:[stat.tb]]),-1)</f>
        <v>-1</v>
      </c>
      <c r="AH2059">
        <f>IF(data[[#This Row],[type]]="score",RANK(data[[#This Row],[score]],data[score])+COUNTIF($AG$3:AG2059,AG2059)-1,0)</f>
        <v>0</v>
      </c>
    </row>
    <row r="2060" spans="27:34" x14ac:dyDescent="0.25">
      <c r="AA2060" s="1"/>
      <c r="AB2060" s="1"/>
      <c r="AG2060">
        <f>IF(data[[#This Row],[type]]="score",SUMPRODUCT($J$1:$AF$1,data[[#This Row],[ci.hts_index]:[stat.tb]]),-1)</f>
        <v>-1</v>
      </c>
      <c r="AH2060">
        <f>IF(data[[#This Row],[type]]="score",RANK(data[[#This Row],[score]],data[score])+COUNTIF($AG$3:AG2060,AG2060)-1,0)</f>
        <v>0</v>
      </c>
    </row>
    <row r="2061" spans="27:34" x14ac:dyDescent="0.25">
      <c r="AA2061" s="1"/>
      <c r="AB2061" s="1"/>
      <c r="AG2061">
        <f>IF(data[[#This Row],[type]]="score",SUMPRODUCT($J$1:$AF$1,data[[#This Row],[ci.hts_index]:[stat.tb]]),-1)</f>
        <v>-1</v>
      </c>
      <c r="AH2061">
        <f>IF(data[[#This Row],[type]]="score",RANK(data[[#This Row],[score]],data[score])+COUNTIF($AG$3:AG2061,AG2061)-1,0)</f>
        <v>0</v>
      </c>
    </row>
    <row r="2062" spans="27:34" x14ac:dyDescent="0.25">
      <c r="AA2062" s="1"/>
      <c r="AB2062" s="1"/>
      <c r="AG2062">
        <f>IF(data[[#This Row],[type]]="score",SUMPRODUCT($J$1:$AF$1,data[[#This Row],[ci.hts_index]:[stat.tb]]),-1)</f>
        <v>-1</v>
      </c>
      <c r="AH2062">
        <f>IF(data[[#This Row],[type]]="score",RANK(data[[#This Row],[score]],data[score])+COUNTIF($AG$3:AG2062,AG2062)-1,0)</f>
        <v>0</v>
      </c>
    </row>
    <row r="2063" spans="27:34" x14ac:dyDescent="0.25">
      <c r="AA2063" s="1"/>
      <c r="AB2063" s="1"/>
      <c r="AG2063">
        <f>IF(data[[#This Row],[type]]="score",SUMPRODUCT($J$1:$AF$1,data[[#This Row],[ci.hts_index]:[stat.tb]]),-1)</f>
        <v>-1</v>
      </c>
      <c r="AH2063">
        <f>IF(data[[#This Row],[type]]="score",RANK(data[[#This Row],[score]],data[score])+COUNTIF($AG$3:AG2063,AG2063)-1,0)</f>
        <v>0</v>
      </c>
    </row>
    <row r="2064" spans="27:34" x14ac:dyDescent="0.25">
      <c r="AA2064" s="1"/>
      <c r="AB2064" s="1"/>
      <c r="AG2064">
        <f>IF(data[[#This Row],[type]]="score",SUMPRODUCT($J$1:$AF$1,data[[#This Row],[ci.hts_index]:[stat.tb]]),-1)</f>
        <v>-1</v>
      </c>
      <c r="AH2064">
        <f>IF(data[[#This Row],[type]]="score",RANK(data[[#This Row],[score]],data[score])+COUNTIF($AG$3:AG2064,AG2064)-1,0)</f>
        <v>0</v>
      </c>
    </row>
    <row r="2065" spans="27:34" x14ac:dyDescent="0.25">
      <c r="AA2065" s="1"/>
      <c r="AB2065" s="1"/>
      <c r="AG2065">
        <f>IF(data[[#This Row],[type]]="score",SUMPRODUCT($J$1:$AF$1,data[[#This Row],[ci.hts_index]:[stat.tb]]),-1)</f>
        <v>-1</v>
      </c>
      <c r="AH2065">
        <f>IF(data[[#This Row],[type]]="score",RANK(data[[#This Row],[score]],data[score])+COUNTIF($AG$3:AG2065,AG2065)-1,0)</f>
        <v>0</v>
      </c>
    </row>
    <row r="2066" spans="27:34" x14ac:dyDescent="0.25">
      <c r="AA2066" s="1"/>
      <c r="AB2066" s="1"/>
      <c r="AG2066">
        <f>IF(data[[#This Row],[type]]="score",SUMPRODUCT($J$1:$AF$1,data[[#This Row],[ci.hts_index]:[stat.tb]]),-1)</f>
        <v>-1</v>
      </c>
      <c r="AH2066">
        <f>IF(data[[#This Row],[type]]="score",RANK(data[[#This Row],[score]],data[score])+COUNTIF($AG$3:AG2066,AG2066)-1,0)</f>
        <v>0</v>
      </c>
    </row>
    <row r="2067" spans="27:34" x14ac:dyDescent="0.25">
      <c r="AA2067" s="1"/>
      <c r="AB2067" s="1"/>
      <c r="AG2067">
        <f>IF(data[[#This Row],[type]]="score",SUMPRODUCT($J$1:$AF$1,data[[#This Row],[ci.hts_index]:[stat.tb]]),-1)</f>
        <v>-1</v>
      </c>
      <c r="AH2067">
        <f>IF(data[[#This Row],[type]]="score",RANK(data[[#This Row],[score]],data[score])+COUNTIF($AG$3:AG2067,AG2067)-1,0)</f>
        <v>0</v>
      </c>
    </row>
    <row r="2068" spans="27:34" x14ac:dyDescent="0.25">
      <c r="AA2068" s="1"/>
      <c r="AB2068" s="1"/>
      <c r="AG2068">
        <f>IF(data[[#This Row],[type]]="score",SUMPRODUCT($J$1:$AF$1,data[[#This Row],[ci.hts_index]:[stat.tb]]),-1)</f>
        <v>-1</v>
      </c>
      <c r="AH2068">
        <f>IF(data[[#This Row],[type]]="score",RANK(data[[#This Row],[score]],data[score])+COUNTIF($AG$3:AG2068,AG2068)-1,0)</f>
        <v>0</v>
      </c>
    </row>
    <row r="2069" spans="27:34" x14ac:dyDescent="0.25">
      <c r="AA2069" s="1"/>
      <c r="AB2069" s="1"/>
      <c r="AG2069">
        <f>IF(data[[#This Row],[type]]="score",SUMPRODUCT($J$1:$AF$1,data[[#This Row],[ci.hts_index]:[stat.tb]]),-1)</f>
        <v>-1</v>
      </c>
      <c r="AH2069">
        <f>IF(data[[#This Row],[type]]="score",RANK(data[[#This Row],[score]],data[score])+COUNTIF($AG$3:AG2069,AG2069)-1,0)</f>
        <v>0</v>
      </c>
    </row>
    <row r="2070" spans="27:34" x14ac:dyDescent="0.25">
      <c r="AA2070" s="1"/>
      <c r="AB2070" s="1"/>
      <c r="AG2070">
        <f>IF(data[[#This Row],[type]]="score",SUMPRODUCT($J$1:$AF$1,data[[#This Row],[ci.hts_index]:[stat.tb]]),-1)</f>
        <v>-1</v>
      </c>
      <c r="AH2070">
        <f>IF(data[[#This Row],[type]]="score",RANK(data[[#This Row],[score]],data[score])+COUNTIF($AG$3:AG2070,AG2070)-1,0)</f>
        <v>0</v>
      </c>
    </row>
    <row r="2071" spans="27:34" x14ac:dyDescent="0.25">
      <c r="AA2071" s="1"/>
      <c r="AB2071" s="1"/>
      <c r="AG2071">
        <f>IF(data[[#This Row],[type]]="score",SUMPRODUCT($J$1:$AF$1,data[[#This Row],[ci.hts_index]:[stat.tb]]),-1)</f>
        <v>-1</v>
      </c>
      <c r="AH2071">
        <f>IF(data[[#This Row],[type]]="score",RANK(data[[#This Row],[score]],data[score])+COUNTIF($AG$3:AG2071,AG2071)-1,0)</f>
        <v>0</v>
      </c>
    </row>
    <row r="2072" spans="27:34" x14ac:dyDescent="0.25">
      <c r="AA2072" s="1"/>
      <c r="AB2072" s="1"/>
      <c r="AG2072">
        <f>IF(data[[#This Row],[type]]="score",SUMPRODUCT($J$1:$AF$1,data[[#This Row],[ci.hts_index]:[stat.tb]]),-1)</f>
        <v>-1</v>
      </c>
      <c r="AH2072">
        <f>IF(data[[#This Row],[type]]="score",RANK(data[[#This Row],[score]],data[score])+COUNTIF($AG$3:AG2072,AG2072)-1,0)</f>
        <v>0</v>
      </c>
    </row>
    <row r="2073" spans="27:34" x14ac:dyDescent="0.25">
      <c r="AA2073" s="1"/>
      <c r="AB2073" s="1"/>
      <c r="AG2073">
        <f>IF(data[[#This Row],[type]]="score",SUMPRODUCT($J$1:$AF$1,data[[#This Row],[ci.hts_index]:[stat.tb]]),-1)</f>
        <v>-1</v>
      </c>
      <c r="AH2073">
        <f>IF(data[[#This Row],[type]]="score",RANK(data[[#This Row],[score]],data[score])+COUNTIF($AG$3:AG2073,AG2073)-1,0)</f>
        <v>0</v>
      </c>
    </row>
    <row r="2074" spans="27:34" x14ac:dyDescent="0.25">
      <c r="AA2074" s="1"/>
      <c r="AB2074" s="1"/>
      <c r="AG2074">
        <f>IF(data[[#This Row],[type]]="score",SUMPRODUCT($J$1:$AF$1,data[[#This Row],[ci.hts_index]:[stat.tb]]),-1)</f>
        <v>-1</v>
      </c>
      <c r="AH2074">
        <f>IF(data[[#This Row],[type]]="score",RANK(data[[#This Row],[score]],data[score])+COUNTIF($AG$3:AG2074,AG2074)-1,0)</f>
        <v>0</v>
      </c>
    </row>
    <row r="2075" spans="27:34" x14ac:dyDescent="0.25">
      <c r="AA2075" s="1"/>
      <c r="AB2075" s="1"/>
      <c r="AG2075">
        <f>IF(data[[#This Row],[type]]="score",SUMPRODUCT($J$1:$AF$1,data[[#This Row],[ci.hts_index]:[stat.tb]]),-1)</f>
        <v>-1</v>
      </c>
      <c r="AH2075">
        <f>IF(data[[#This Row],[type]]="score",RANK(data[[#This Row],[score]],data[score])+COUNTIF($AG$3:AG2075,AG2075)-1,0)</f>
        <v>0</v>
      </c>
    </row>
    <row r="2076" spans="27:34" x14ac:dyDescent="0.25">
      <c r="AA2076" s="1"/>
      <c r="AB2076" s="1"/>
      <c r="AG2076">
        <f>IF(data[[#This Row],[type]]="score",SUMPRODUCT($J$1:$AF$1,data[[#This Row],[ci.hts_index]:[stat.tb]]),-1)</f>
        <v>-1</v>
      </c>
      <c r="AH2076">
        <f>IF(data[[#This Row],[type]]="score",RANK(data[[#This Row],[score]],data[score])+COUNTIF($AG$3:AG2076,AG2076)-1,0)</f>
        <v>0</v>
      </c>
    </row>
    <row r="2077" spans="27:34" x14ac:dyDescent="0.25">
      <c r="AA2077" s="1"/>
      <c r="AB2077" s="1"/>
      <c r="AG2077">
        <f>IF(data[[#This Row],[type]]="score",SUMPRODUCT($J$1:$AF$1,data[[#This Row],[ci.hts_index]:[stat.tb]]),-1)</f>
        <v>-1</v>
      </c>
      <c r="AH2077">
        <f>IF(data[[#This Row],[type]]="score",RANK(data[[#This Row],[score]],data[score])+COUNTIF($AG$3:AG2077,AG2077)-1,0)</f>
        <v>0</v>
      </c>
    </row>
    <row r="2078" spans="27:34" x14ac:dyDescent="0.25">
      <c r="AA2078" s="1"/>
      <c r="AB2078" s="1"/>
      <c r="AG2078">
        <f>IF(data[[#This Row],[type]]="score",SUMPRODUCT($J$1:$AF$1,data[[#This Row],[ci.hts_index]:[stat.tb]]),-1)</f>
        <v>-1</v>
      </c>
      <c r="AH2078">
        <f>IF(data[[#This Row],[type]]="score",RANK(data[[#This Row],[score]],data[score])+COUNTIF($AG$3:AG2078,AG2078)-1,0)</f>
        <v>0</v>
      </c>
    </row>
    <row r="2079" spans="27:34" x14ac:dyDescent="0.25">
      <c r="AA2079" s="1"/>
      <c r="AB2079" s="1"/>
      <c r="AG2079">
        <f>IF(data[[#This Row],[type]]="score",SUMPRODUCT($J$1:$AF$1,data[[#This Row],[ci.hts_index]:[stat.tb]]),-1)</f>
        <v>-1</v>
      </c>
      <c r="AH2079">
        <f>IF(data[[#This Row],[type]]="score",RANK(data[[#This Row],[score]],data[score])+COUNTIF($AG$3:AG2079,AG2079)-1,0)</f>
        <v>0</v>
      </c>
    </row>
    <row r="2080" spans="27:34" x14ac:dyDescent="0.25">
      <c r="AA2080" s="1"/>
      <c r="AB2080" s="1"/>
      <c r="AG2080">
        <f>IF(data[[#This Row],[type]]="score",SUMPRODUCT($J$1:$AF$1,data[[#This Row],[ci.hts_index]:[stat.tb]]),-1)</f>
        <v>-1</v>
      </c>
      <c r="AH2080">
        <f>IF(data[[#This Row],[type]]="score",RANK(data[[#This Row],[score]],data[score])+COUNTIF($AG$3:AG2080,AG2080)-1,0)</f>
        <v>0</v>
      </c>
    </row>
    <row r="2081" spans="27:34" x14ac:dyDescent="0.25">
      <c r="AA2081" s="1"/>
      <c r="AB2081" s="1"/>
      <c r="AG2081">
        <f>IF(data[[#This Row],[type]]="score",SUMPRODUCT($J$1:$AF$1,data[[#This Row],[ci.hts_index]:[stat.tb]]),-1)</f>
        <v>-1</v>
      </c>
      <c r="AH2081">
        <f>IF(data[[#This Row],[type]]="score",RANK(data[[#This Row],[score]],data[score])+COUNTIF($AG$3:AG2081,AG2081)-1,0)</f>
        <v>0</v>
      </c>
    </row>
    <row r="2082" spans="27:34" x14ac:dyDescent="0.25">
      <c r="AA2082" s="1"/>
      <c r="AB2082" s="1"/>
      <c r="AG2082">
        <f>IF(data[[#This Row],[type]]="score",SUMPRODUCT($J$1:$AF$1,data[[#This Row],[ci.hts_index]:[stat.tb]]),-1)</f>
        <v>-1</v>
      </c>
      <c r="AH2082">
        <f>IF(data[[#This Row],[type]]="score",RANK(data[[#This Row],[score]],data[score])+COUNTIF($AG$3:AG2082,AG2082)-1,0)</f>
        <v>0</v>
      </c>
    </row>
    <row r="2083" spans="27:34" x14ac:dyDescent="0.25">
      <c r="AA2083" s="1"/>
      <c r="AB2083" s="1"/>
      <c r="AG2083">
        <f>IF(data[[#This Row],[type]]="score",SUMPRODUCT($J$1:$AF$1,data[[#This Row],[ci.hts_index]:[stat.tb]]),-1)</f>
        <v>-1</v>
      </c>
      <c r="AH2083">
        <f>IF(data[[#This Row],[type]]="score",RANK(data[[#This Row],[score]],data[score])+COUNTIF($AG$3:AG2083,AG2083)-1,0)</f>
        <v>0</v>
      </c>
    </row>
    <row r="2084" spans="27:34" x14ac:dyDescent="0.25">
      <c r="AA2084" s="1"/>
      <c r="AB2084" s="1"/>
      <c r="AG2084">
        <f>IF(data[[#This Row],[type]]="score",SUMPRODUCT($J$1:$AF$1,data[[#This Row],[ci.hts_index]:[stat.tb]]),-1)</f>
        <v>-1</v>
      </c>
      <c r="AH2084">
        <f>IF(data[[#This Row],[type]]="score",RANK(data[[#This Row],[score]],data[score])+COUNTIF($AG$3:AG2084,AG2084)-1,0)</f>
        <v>0</v>
      </c>
    </row>
    <row r="2085" spans="27:34" x14ac:dyDescent="0.25">
      <c r="AA2085" s="1"/>
      <c r="AB2085" s="1"/>
      <c r="AG2085">
        <f>IF(data[[#This Row],[type]]="score",SUMPRODUCT($J$1:$AF$1,data[[#This Row],[ci.hts_index]:[stat.tb]]),-1)</f>
        <v>-1</v>
      </c>
      <c r="AH2085">
        <f>IF(data[[#This Row],[type]]="score",RANK(data[[#This Row],[score]],data[score])+COUNTIF($AG$3:AG2085,AG2085)-1,0)</f>
        <v>0</v>
      </c>
    </row>
    <row r="2086" spans="27:34" x14ac:dyDescent="0.25">
      <c r="AA2086" s="1"/>
      <c r="AB2086" s="1"/>
      <c r="AG2086">
        <f>IF(data[[#This Row],[type]]="score",SUMPRODUCT($J$1:$AF$1,data[[#This Row],[ci.hts_index]:[stat.tb]]),-1)</f>
        <v>-1</v>
      </c>
      <c r="AH2086">
        <f>IF(data[[#This Row],[type]]="score",RANK(data[[#This Row],[score]],data[score])+COUNTIF($AG$3:AG2086,AG2086)-1,0)</f>
        <v>0</v>
      </c>
    </row>
    <row r="2087" spans="27:34" x14ac:dyDescent="0.25">
      <c r="AA2087" s="1"/>
      <c r="AB2087" s="1"/>
      <c r="AG2087">
        <f>IF(data[[#This Row],[type]]="score",SUMPRODUCT($J$1:$AF$1,data[[#This Row],[ci.hts_index]:[stat.tb]]),-1)</f>
        <v>-1</v>
      </c>
      <c r="AH2087">
        <f>IF(data[[#This Row],[type]]="score",RANK(data[[#This Row],[score]],data[score])+COUNTIF($AG$3:AG2087,AG2087)-1,0)</f>
        <v>0</v>
      </c>
    </row>
    <row r="2088" spans="27:34" x14ac:dyDescent="0.25">
      <c r="AA2088" s="1"/>
      <c r="AB2088" s="1"/>
      <c r="AG2088">
        <f>IF(data[[#This Row],[type]]="score",SUMPRODUCT($J$1:$AF$1,data[[#This Row],[ci.hts_index]:[stat.tb]]),-1)</f>
        <v>-1</v>
      </c>
      <c r="AH2088">
        <f>IF(data[[#This Row],[type]]="score",RANK(data[[#This Row],[score]],data[score])+COUNTIF($AG$3:AG2088,AG2088)-1,0)</f>
        <v>0</v>
      </c>
    </row>
    <row r="2089" spans="27:34" x14ac:dyDescent="0.25">
      <c r="AA2089" s="1"/>
      <c r="AB2089" s="1"/>
      <c r="AG2089">
        <f>IF(data[[#This Row],[type]]="score",SUMPRODUCT($J$1:$AF$1,data[[#This Row],[ci.hts_index]:[stat.tb]]),-1)</f>
        <v>-1</v>
      </c>
      <c r="AH2089">
        <f>IF(data[[#This Row],[type]]="score",RANK(data[[#This Row],[score]],data[score])+COUNTIF($AG$3:AG2089,AG2089)-1,0)</f>
        <v>0</v>
      </c>
    </row>
    <row r="2090" spans="27:34" x14ac:dyDescent="0.25">
      <c r="AA2090" s="1"/>
      <c r="AB2090" s="1"/>
      <c r="AG2090">
        <f>IF(data[[#This Row],[type]]="score",SUMPRODUCT($J$1:$AF$1,data[[#This Row],[ci.hts_index]:[stat.tb]]),-1)</f>
        <v>-1</v>
      </c>
      <c r="AH2090">
        <f>IF(data[[#This Row],[type]]="score",RANK(data[[#This Row],[score]],data[score])+COUNTIF($AG$3:AG2090,AG2090)-1,0)</f>
        <v>0</v>
      </c>
    </row>
    <row r="2091" spans="27:34" x14ac:dyDescent="0.25">
      <c r="AA2091" s="1"/>
      <c r="AB2091" s="1"/>
      <c r="AG2091">
        <f>IF(data[[#This Row],[type]]="score",SUMPRODUCT($J$1:$AF$1,data[[#This Row],[ci.hts_index]:[stat.tb]]),-1)</f>
        <v>-1</v>
      </c>
      <c r="AH2091">
        <f>IF(data[[#This Row],[type]]="score",RANK(data[[#This Row],[score]],data[score])+COUNTIF($AG$3:AG2091,AG2091)-1,0)</f>
        <v>0</v>
      </c>
    </row>
    <row r="2092" spans="27:34" x14ac:dyDescent="0.25">
      <c r="AA2092" s="1"/>
      <c r="AB2092" s="1"/>
      <c r="AG2092">
        <f>IF(data[[#This Row],[type]]="score",SUMPRODUCT($J$1:$AF$1,data[[#This Row],[ci.hts_index]:[stat.tb]]),-1)</f>
        <v>-1</v>
      </c>
      <c r="AH2092">
        <f>IF(data[[#This Row],[type]]="score",RANK(data[[#This Row],[score]],data[score])+COUNTIF($AG$3:AG2092,AG2092)-1,0)</f>
        <v>0</v>
      </c>
    </row>
    <row r="2093" spans="27:34" x14ac:dyDescent="0.25">
      <c r="AA2093" s="1"/>
      <c r="AB2093" s="1"/>
      <c r="AG2093">
        <f>IF(data[[#This Row],[type]]="score",SUMPRODUCT($J$1:$AF$1,data[[#This Row],[ci.hts_index]:[stat.tb]]),-1)</f>
        <v>-1</v>
      </c>
      <c r="AH2093">
        <f>IF(data[[#This Row],[type]]="score",RANK(data[[#This Row],[score]],data[score])+COUNTIF($AG$3:AG2093,AG2093)-1,0)</f>
        <v>0</v>
      </c>
    </row>
    <row r="2094" spans="27:34" x14ac:dyDescent="0.25">
      <c r="AA2094" s="1"/>
      <c r="AB2094" s="1"/>
      <c r="AG2094">
        <f>IF(data[[#This Row],[type]]="score",SUMPRODUCT($J$1:$AF$1,data[[#This Row],[ci.hts_index]:[stat.tb]]),-1)</f>
        <v>-1</v>
      </c>
      <c r="AH2094">
        <f>IF(data[[#This Row],[type]]="score",RANK(data[[#This Row],[score]],data[score])+COUNTIF($AG$3:AG2094,AG2094)-1,0)</f>
        <v>0</v>
      </c>
    </row>
    <row r="2095" spans="27:34" x14ac:dyDescent="0.25">
      <c r="AA2095" s="1"/>
      <c r="AB2095" s="1"/>
      <c r="AG2095">
        <f>IF(data[[#This Row],[type]]="score",SUMPRODUCT($J$1:$AF$1,data[[#This Row],[ci.hts_index]:[stat.tb]]),-1)</f>
        <v>-1</v>
      </c>
      <c r="AH2095">
        <f>IF(data[[#This Row],[type]]="score",RANK(data[[#This Row],[score]],data[score])+COUNTIF($AG$3:AG2095,AG2095)-1,0)</f>
        <v>0</v>
      </c>
    </row>
    <row r="2096" spans="27:34" x14ac:dyDescent="0.25">
      <c r="AA2096" s="1"/>
      <c r="AB2096" s="1"/>
      <c r="AG2096">
        <f>IF(data[[#This Row],[type]]="score",SUMPRODUCT($J$1:$AF$1,data[[#This Row],[ci.hts_index]:[stat.tb]]),-1)</f>
        <v>-1</v>
      </c>
      <c r="AH2096">
        <f>IF(data[[#This Row],[type]]="score",RANK(data[[#This Row],[score]],data[score])+COUNTIF($AG$3:AG2096,AG2096)-1,0)</f>
        <v>0</v>
      </c>
    </row>
    <row r="2097" spans="27:34" x14ac:dyDescent="0.25">
      <c r="AA2097" s="1"/>
      <c r="AB2097" s="1"/>
      <c r="AG2097">
        <f>IF(data[[#This Row],[type]]="score",SUMPRODUCT($J$1:$AF$1,data[[#This Row],[ci.hts_index]:[stat.tb]]),-1)</f>
        <v>-1</v>
      </c>
      <c r="AH2097">
        <f>IF(data[[#This Row],[type]]="score",RANK(data[[#This Row],[score]],data[score])+COUNTIF($AG$3:AG2097,AG2097)-1,0)</f>
        <v>0</v>
      </c>
    </row>
    <row r="2098" spans="27:34" x14ac:dyDescent="0.25">
      <c r="AA2098" s="1"/>
      <c r="AB2098" s="1"/>
      <c r="AG2098">
        <f>IF(data[[#This Row],[type]]="score",SUMPRODUCT($J$1:$AF$1,data[[#This Row],[ci.hts_index]:[stat.tb]]),-1)</f>
        <v>-1</v>
      </c>
      <c r="AH2098">
        <f>IF(data[[#This Row],[type]]="score",RANK(data[[#This Row],[score]],data[score])+COUNTIF($AG$3:AG2098,AG2098)-1,0)</f>
        <v>0</v>
      </c>
    </row>
    <row r="2099" spans="27:34" x14ac:dyDescent="0.25">
      <c r="AA2099" s="1"/>
      <c r="AB2099" s="1"/>
      <c r="AG2099">
        <f>IF(data[[#This Row],[type]]="score",SUMPRODUCT($J$1:$AF$1,data[[#This Row],[ci.hts_index]:[stat.tb]]),-1)</f>
        <v>-1</v>
      </c>
      <c r="AH2099">
        <f>IF(data[[#This Row],[type]]="score",RANK(data[[#This Row],[score]],data[score])+COUNTIF($AG$3:AG2099,AG2099)-1,0)</f>
        <v>0</v>
      </c>
    </row>
    <row r="2100" spans="27:34" x14ac:dyDescent="0.25">
      <c r="AA2100" s="1"/>
      <c r="AB2100" s="1"/>
      <c r="AG2100">
        <f>IF(data[[#This Row],[type]]="score",SUMPRODUCT($J$1:$AF$1,data[[#This Row],[ci.hts_index]:[stat.tb]]),-1)</f>
        <v>-1</v>
      </c>
      <c r="AH2100">
        <f>IF(data[[#This Row],[type]]="score",RANK(data[[#This Row],[score]],data[score])+COUNTIF($AG$3:AG2100,AG2100)-1,0)</f>
        <v>0</v>
      </c>
    </row>
    <row r="2101" spans="27:34" x14ac:dyDescent="0.25">
      <c r="AA2101" s="1"/>
      <c r="AB2101" s="1"/>
      <c r="AG2101">
        <f>IF(data[[#This Row],[type]]="score",SUMPRODUCT($J$1:$AF$1,data[[#This Row],[ci.hts_index]:[stat.tb]]),-1)</f>
        <v>-1</v>
      </c>
      <c r="AH2101">
        <f>IF(data[[#This Row],[type]]="score",RANK(data[[#This Row],[score]],data[score])+COUNTIF($AG$3:AG2101,AG2101)-1,0)</f>
        <v>0</v>
      </c>
    </row>
    <row r="2102" spans="27:34" x14ac:dyDescent="0.25">
      <c r="AA2102" s="1"/>
      <c r="AB2102" s="1"/>
      <c r="AG2102">
        <f>IF(data[[#This Row],[type]]="score",SUMPRODUCT($J$1:$AF$1,data[[#This Row],[ci.hts_index]:[stat.tb]]),-1)</f>
        <v>-1</v>
      </c>
      <c r="AH2102">
        <f>IF(data[[#This Row],[type]]="score",RANK(data[[#This Row],[score]],data[score])+COUNTIF($AG$3:AG2102,AG2102)-1,0)</f>
        <v>0</v>
      </c>
    </row>
    <row r="2103" spans="27:34" x14ac:dyDescent="0.25">
      <c r="AA2103" s="1"/>
      <c r="AB2103" s="1"/>
      <c r="AG2103">
        <f>IF(data[[#This Row],[type]]="score",SUMPRODUCT($J$1:$AF$1,data[[#This Row],[ci.hts_index]:[stat.tb]]),-1)</f>
        <v>-1</v>
      </c>
      <c r="AH2103">
        <f>IF(data[[#This Row],[type]]="score",RANK(data[[#This Row],[score]],data[score])+COUNTIF($AG$3:AG2103,AG2103)-1,0)</f>
        <v>0</v>
      </c>
    </row>
    <row r="2104" spans="27:34" x14ac:dyDescent="0.25">
      <c r="AA2104" s="1"/>
      <c r="AB2104" s="1"/>
      <c r="AG2104">
        <f>IF(data[[#This Row],[type]]="score",SUMPRODUCT($J$1:$AF$1,data[[#This Row],[ci.hts_index]:[stat.tb]]),-1)</f>
        <v>-1</v>
      </c>
      <c r="AH2104">
        <f>IF(data[[#This Row],[type]]="score",RANK(data[[#This Row],[score]],data[score])+COUNTIF($AG$3:AG2104,AG2104)-1,0)</f>
        <v>0</v>
      </c>
    </row>
    <row r="2105" spans="27:34" x14ac:dyDescent="0.25">
      <c r="AA2105" s="1"/>
      <c r="AB2105" s="1"/>
      <c r="AG2105">
        <f>IF(data[[#This Row],[type]]="score",SUMPRODUCT($J$1:$AF$1,data[[#This Row],[ci.hts_index]:[stat.tb]]),-1)</f>
        <v>-1</v>
      </c>
      <c r="AH2105">
        <f>IF(data[[#This Row],[type]]="score",RANK(data[[#This Row],[score]],data[score])+COUNTIF($AG$3:AG2105,AG2105)-1,0)</f>
        <v>0</v>
      </c>
    </row>
    <row r="2106" spans="27:34" x14ac:dyDescent="0.25">
      <c r="AA2106" s="1"/>
      <c r="AB2106" s="1"/>
      <c r="AG2106">
        <f>IF(data[[#This Row],[type]]="score",SUMPRODUCT($J$1:$AF$1,data[[#This Row],[ci.hts_index]:[stat.tb]]),-1)</f>
        <v>-1</v>
      </c>
      <c r="AH2106">
        <f>IF(data[[#This Row],[type]]="score",RANK(data[[#This Row],[score]],data[score])+COUNTIF($AG$3:AG2106,AG2106)-1,0)</f>
        <v>0</v>
      </c>
    </row>
    <row r="2107" spans="27:34" x14ac:dyDescent="0.25">
      <c r="AA2107" s="1"/>
      <c r="AB2107" s="1"/>
      <c r="AG2107">
        <f>IF(data[[#This Row],[type]]="score",SUMPRODUCT($J$1:$AF$1,data[[#This Row],[ci.hts_index]:[stat.tb]]),-1)</f>
        <v>-1</v>
      </c>
      <c r="AH2107">
        <f>IF(data[[#This Row],[type]]="score",RANK(data[[#This Row],[score]],data[score])+COUNTIF($AG$3:AG2107,AG2107)-1,0)</f>
        <v>0</v>
      </c>
    </row>
    <row r="2108" spans="27:34" x14ac:dyDescent="0.25">
      <c r="AA2108" s="1"/>
      <c r="AB2108" s="1"/>
      <c r="AG2108">
        <f>IF(data[[#This Row],[type]]="score",SUMPRODUCT($J$1:$AF$1,data[[#This Row],[ci.hts_index]:[stat.tb]]),-1)</f>
        <v>-1</v>
      </c>
      <c r="AH2108">
        <f>IF(data[[#This Row],[type]]="score",RANK(data[[#This Row],[score]],data[score])+COUNTIF($AG$3:AG2108,AG2108)-1,0)</f>
        <v>0</v>
      </c>
    </row>
    <row r="2109" spans="27:34" x14ac:dyDescent="0.25">
      <c r="AA2109" s="1"/>
      <c r="AB2109" s="1"/>
      <c r="AG2109">
        <f>IF(data[[#This Row],[type]]="score",SUMPRODUCT($J$1:$AF$1,data[[#This Row],[ci.hts_index]:[stat.tb]]),-1)</f>
        <v>-1</v>
      </c>
      <c r="AH2109">
        <f>IF(data[[#This Row],[type]]="score",RANK(data[[#This Row],[score]],data[score])+COUNTIF($AG$3:AG2109,AG2109)-1,0)</f>
        <v>0</v>
      </c>
    </row>
    <row r="2110" spans="27:34" x14ac:dyDescent="0.25">
      <c r="AA2110" s="1"/>
      <c r="AB2110" s="1"/>
      <c r="AG2110">
        <f>IF(data[[#This Row],[type]]="score",SUMPRODUCT($J$1:$AF$1,data[[#This Row],[ci.hts_index]:[stat.tb]]),-1)</f>
        <v>-1</v>
      </c>
      <c r="AH2110">
        <f>IF(data[[#This Row],[type]]="score",RANK(data[[#This Row],[score]],data[score])+COUNTIF($AG$3:AG2110,AG2110)-1,0)</f>
        <v>0</v>
      </c>
    </row>
    <row r="2111" spans="27:34" x14ac:dyDescent="0.25">
      <c r="AA2111" s="1"/>
      <c r="AB2111" s="1"/>
      <c r="AG2111">
        <f>IF(data[[#This Row],[type]]="score",SUMPRODUCT($J$1:$AF$1,data[[#This Row],[ci.hts_index]:[stat.tb]]),-1)</f>
        <v>-1</v>
      </c>
      <c r="AH2111">
        <f>IF(data[[#This Row],[type]]="score",RANK(data[[#This Row],[score]],data[score])+COUNTIF($AG$3:AG2111,AG2111)-1,0)</f>
        <v>0</v>
      </c>
    </row>
    <row r="2112" spans="27:34" x14ac:dyDescent="0.25">
      <c r="AA2112" s="1"/>
      <c r="AB2112" s="1"/>
      <c r="AG2112">
        <f>IF(data[[#This Row],[type]]="score",SUMPRODUCT($J$1:$AF$1,data[[#This Row],[ci.hts_index]:[stat.tb]]),-1)</f>
        <v>-1</v>
      </c>
      <c r="AH2112">
        <f>IF(data[[#This Row],[type]]="score",RANK(data[[#This Row],[score]],data[score])+COUNTIF($AG$3:AG2112,AG2112)-1,0)</f>
        <v>0</v>
      </c>
    </row>
    <row r="2113" spans="27:34" x14ac:dyDescent="0.25">
      <c r="AA2113" s="1"/>
      <c r="AB2113" s="1"/>
      <c r="AG2113">
        <f>IF(data[[#This Row],[type]]="score",SUMPRODUCT($J$1:$AF$1,data[[#This Row],[ci.hts_index]:[stat.tb]]),-1)</f>
        <v>-1</v>
      </c>
      <c r="AH2113">
        <f>IF(data[[#This Row],[type]]="score",RANK(data[[#This Row],[score]],data[score])+COUNTIF($AG$3:AG2113,AG2113)-1,0)</f>
        <v>0</v>
      </c>
    </row>
    <row r="2114" spans="27:34" x14ac:dyDescent="0.25">
      <c r="AA2114" s="1"/>
      <c r="AB2114" s="1"/>
      <c r="AG2114">
        <f>IF(data[[#This Row],[type]]="score",SUMPRODUCT($J$1:$AF$1,data[[#This Row],[ci.hts_index]:[stat.tb]]),-1)</f>
        <v>-1</v>
      </c>
      <c r="AH2114">
        <f>IF(data[[#This Row],[type]]="score",RANK(data[[#This Row],[score]],data[score])+COUNTIF($AG$3:AG2114,AG2114)-1,0)</f>
        <v>0</v>
      </c>
    </row>
    <row r="2115" spans="27:34" x14ac:dyDescent="0.25">
      <c r="AA2115" s="1"/>
      <c r="AB2115" s="1"/>
      <c r="AG2115">
        <f>IF(data[[#This Row],[type]]="score",SUMPRODUCT($J$1:$AF$1,data[[#This Row],[ci.hts_index]:[stat.tb]]),-1)</f>
        <v>-1</v>
      </c>
      <c r="AH2115">
        <f>IF(data[[#This Row],[type]]="score",RANK(data[[#This Row],[score]],data[score])+COUNTIF($AG$3:AG2115,AG2115)-1,0)</f>
        <v>0</v>
      </c>
    </row>
    <row r="2116" spans="27:34" x14ac:dyDescent="0.25">
      <c r="AA2116" s="1"/>
      <c r="AB2116" s="1"/>
      <c r="AG2116">
        <f>IF(data[[#This Row],[type]]="score",SUMPRODUCT($J$1:$AF$1,data[[#This Row],[ci.hts_index]:[stat.tb]]),-1)</f>
        <v>-1</v>
      </c>
      <c r="AH2116">
        <f>IF(data[[#This Row],[type]]="score",RANK(data[[#This Row],[score]],data[score])+COUNTIF($AG$3:AG2116,AG2116)-1,0)</f>
        <v>0</v>
      </c>
    </row>
    <row r="2117" spans="27:34" x14ac:dyDescent="0.25">
      <c r="AA2117" s="1"/>
      <c r="AB2117" s="1"/>
      <c r="AG2117">
        <f>IF(data[[#This Row],[type]]="score",SUMPRODUCT($J$1:$AF$1,data[[#This Row],[ci.hts_index]:[stat.tb]]),-1)</f>
        <v>-1</v>
      </c>
      <c r="AH2117">
        <f>IF(data[[#This Row],[type]]="score",RANK(data[[#This Row],[score]],data[score])+COUNTIF($AG$3:AG2117,AG2117)-1,0)</f>
        <v>0</v>
      </c>
    </row>
    <row r="2118" spans="27:34" x14ac:dyDescent="0.25">
      <c r="AA2118" s="1"/>
      <c r="AB2118" s="1"/>
      <c r="AG2118">
        <f>IF(data[[#This Row],[type]]="score",SUMPRODUCT($J$1:$AF$1,data[[#This Row],[ci.hts_index]:[stat.tb]]),-1)</f>
        <v>-1</v>
      </c>
      <c r="AH2118">
        <f>IF(data[[#This Row],[type]]="score",RANK(data[[#This Row],[score]],data[score])+COUNTIF($AG$3:AG2118,AG2118)-1,0)</f>
        <v>0</v>
      </c>
    </row>
    <row r="2119" spans="27:34" x14ac:dyDescent="0.25">
      <c r="AA2119" s="1"/>
      <c r="AB2119" s="1"/>
      <c r="AG2119">
        <f>IF(data[[#This Row],[type]]="score",SUMPRODUCT($J$1:$AF$1,data[[#This Row],[ci.hts_index]:[stat.tb]]),-1)</f>
        <v>-1</v>
      </c>
      <c r="AH2119">
        <f>IF(data[[#This Row],[type]]="score",RANK(data[[#This Row],[score]],data[score])+COUNTIF($AG$3:AG2119,AG2119)-1,0)</f>
        <v>0</v>
      </c>
    </row>
    <row r="2120" spans="27:34" x14ac:dyDescent="0.25">
      <c r="AA2120" s="1"/>
      <c r="AB2120" s="1"/>
      <c r="AG2120">
        <f>IF(data[[#This Row],[type]]="score",SUMPRODUCT($J$1:$AF$1,data[[#This Row],[ci.hts_index]:[stat.tb]]),-1)</f>
        <v>-1</v>
      </c>
      <c r="AH2120">
        <f>IF(data[[#This Row],[type]]="score",RANK(data[[#This Row],[score]],data[score])+COUNTIF($AG$3:AG2120,AG2120)-1,0)</f>
        <v>0</v>
      </c>
    </row>
    <row r="2121" spans="27:34" x14ac:dyDescent="0.25">
      <c r="AA2121" s="1"/>
      <c r="AB2121" s="1"/>
      <c r="AG2121">
        <f>IF(data[[#This Row],[type]]="score",SUMPRODUCT($J$1:$AF$1,data[[#This Row],[ci.hts_index]:[stat.tb]]),-1)</f>
        <v>-1</v>
      </c>
      <c r="AH2121">
        <f>IF(data[[#This Row],[type]]="score",RANK(data[[#This Row],[score]],data[score])+COUNTIF($AG$3:AG2121,AG2121)-1,0)</f>
        <v>0</v>
      </c>
    </row>
    <row r="2122" spans="27:34" x14ac:dyDescent="0.25">
      <c r="AA2122" s="1"/>
      <c r="AB2122" s="1"/>
      <c r="AG2122">
        <f>IF(data[[#This Row],[type]]="score",SUMPRODUCT($J$1:$AF$1,data[[#This Row],[ci.hts_index]:[stat.tb]]),-1)</f>
        <v>-1</v>
      </c>
      <c r="AH2122">
        <f>IF(data[[#This Row],[type]]="score",RANK(data[[#This Row],[score]],data[score])+COUNTIF($AG$3:AG2122,AG2122)-1,0)</f>
        <v>0</v>
      </c>
    </row>
    <row r="2123" spans="27:34" x14ac:dyDescent="0.25">
      <c r="AA2123" s="1"/>
      <c r="AB2123" s="1"/>
      <c r="AG2123">
        <f>IF(data[[#This Row],[type]]="score",SUMPRODUCT($J$1:$AF$1,data[[#This Row],[ci.hts_index]:[stat.tb]]),-1)</f>
        <v>-1</v>
      </c>
      <c r="AH2123">
        <f>IF(data[[#This Row],[type]]="score",RANK(data[[#This Row],[score]],data[score])+COUNTIF($AG$3:AG2123,AG2123)-1,0)</f>
        <v>0</v>
      </c>
    </row>
    <row r="2124" spans="27:34" x14ac:dyDescent="0.25">
      <c r="AA2124" s="1"/>
      <c r="AB2124" s="1"/>
      <c r="AG2124">
        <f>IF(data[[#This Row],[type]]="score",SUMPRODUCT($J$1:$AF$1,data[[#This Row],[ci.hts_index]:[stat.tb]]),-1)</f>
        <v>-1</v>
      </c>
      <c r="AH2124">
        <f>IF(data[[#This Row],[type]]="score",RANK(data[[#This Row],[score]],data[score])+COUNTIF($AG$3:AG2124,AG2124)-1,0)</f>
        <v>0</v>
      </c>
    </row>
    <row r="2125" spans="27:34" x14ac:dyDescent="0.25">
      <c r="AA2125" s="1"/>
      <c r="AB2125" s="1"/>
      <c r="AG2125">
        <f>IF(data[[#This Row],[type]]="score",SUMPRODUCT($J$1:$AF$1,data[[#This Row],[ci.hts_index]:[stat.tb]]),-1)</f>
        <v>-1</v>
      </c>
      <c r="AH2125">
        <f>IF(data[[#This Row],[type]]="score",RANK(data[[#This Row],[score]],data[score])+COUNTIF($AG$3:AG2125,AG2125)-1,0)</f>
        <v>0</v>
      </c>
    </row>
    <row r="2126" spans="27:34" x14ac:dyDescent="0.25">
      <c r="AA2126" s="1"/>
      <c r="AB2126" s="1"/>
      <c r="AG2126">
        <f>IF(data[[#This Row],[type]]="score",SUMPRODUCT($J$1:$AF$1,data[[#This Row],[ci.hts_index]:[stat.tb]]),-1)</f>
        <v>-1</v>
      </c>
      <c r="AH2126">
        <f>IF(data[[#This Row],[type]]="score",RANK(data[[#This Row],[score]],data[score])+COUNTIF($AG$3:AG2126,AG2126)-1,0)</f>
        <v>0</v>
      </c>
    </row>
    <row r="2127" spans="27:34" x14ac:dyDescent="0.25">
      <c r="AA2127" s="1"/>
      <c r="AB2127" s="1"/>
      <c r="AG2127">
        <f>IF(data[[#This Row],[type]]="score",SUMPRODUCT($J$1:$AF$1,data[[#This Row],[ci.hts_index]:[stat.tb]]),-1)</f>
        <v>-1</v>
      </c>
      <c r="AH2127">
        <f>IF(data[[#This Row],[type]]="score",RANK(data[[#This Row],[score]],data[score])+COUNTIF($AG$3:AG2127,AG2127)-1,0)</f>
        <v>0</v>
      </c>
    </row>
    <row r="2128" spans="27:34" x14ac:dyDescent="0.25">
      <c r="AA2128" s="1"/>
      <c r="AB2128" s="1"/>
      <c r="AG2128">
        <f>IF(data[[#This Row],[type]]="score",SUMPRODUCT($J$1:$AF$1,data[[#This Row],[ci.hts_index]:[stat.tb]]),-1)</f>
        <v>-1</v>
      </c>
      <c r="AH2128">
        <f>IF(data[[#This Row],[type]]="score",RANK(data[[#This Row],[score]],data[score])+COUNTIF($AG$3:AG2128,AG2128)-1,0)</f>
        <v>0</v>
      </c>
    </row>
    <row r="2129" spans="27:34" x14ac:dyDescent="0.25">
      <c r="AA2129" s="1"/>
      <c r="AB2129" s="1"/>
      <c r="AG2129">
        <f>IF(data[[#This Row],[type]]="score",SUMPRODUCT($J$1:$AF$1,data[[#This Row],[ci.hts_index]:[stat.tb]]),-1)</f>
        <v>-1</v>
      </c>
      <c r="AH2129">
        <f>IF(data[[#This Row],[type]]="score",RANK(data[[#This Row],[score]],data[score])+COUNTIF($AG$3:AG2129,AG2129)-1,0)</f>
        <v>0</v>
      </c>
    </row>
    <row r="2130" spans="27:34" x14ac:dyDescent="0.25">
      <c r="AA2130" s="1"/>
      <c r="AB2130" s="1"/>
      <c r="AG2130">
        <f>IF(data[[#This Row],[type]]="score",SUMPRODUCT($J$1:$AF$1,data[[#This Row],[ci.hts_index]:[stat.tb]]),-1)</f>
        <v>-1</v>
      </c>
      <c r="AH2130">
        <f>IF(data[[#This Row],[type]]="score",RANK(data[[#This Row],[score]],data[score])+COUNTIF($AG$3:AG2130,AG2130)-1,0)</f>
        <v>0</v>
      </c>
    </row>
    <row r="2131" spans="27:34" x14ac:dyDescent="0.25">
      <c r="AA2131" s="1"/>
      <c r="AB2131" s="1"/>
      <c r="AG2131">
        <f>IF(data[[#This Row],[type]]="score",SUMPRODUCT($J$1:$AF$1,data[[#This Row],[ci.hts_index]:[stat.tb]]),-1)</f>
        <v>-1</v>
      </c>
      <c r="AH2131">
        <f>IF(data[[#This Row],[type]]="score",RANK(data[[#This Row],[score]],data[score])+COUNTIF($AG$3:AG2131,AG2131)-1,0)</f>
        <v>0</v>
      </c>
    </row>
    <row r="2132" spans="27:34" x14ac:dyDescent="0.25">
      <c r="AA2132" s="1"/>
      <c r="AB2132" s="1"/>
      <c r="AG2132">
        <f>IF(data[[#This Row],[type]]="score",SUMPRODUCT($J$1:$AF$1,data[[#This Row],[ci.hts_index]:[stat.tb]]),-1)</f>
        <v>-1</v>
      </c>
      <c r="AH2132">
        <f>IF(data[[#This Row],[type]]="score",RANK(data[[#This Row],[score]],data[score])+COUNTIF($AG$3:AG2132,AG2132)-1,0)</f>
        <v>0</v>
      </c>
    </row>
    <row r="2133" spans="27:34" x14ac:dyDescent="0.25">
      <c r="AA2133" s="1"/>
      <c r="AB2133" s="1"/>
      <c r="AG2133">
        <f>IF(data[[#This Row],[type]]="score",SUMPRODUCT($J$1:$AF$1,data[[#This Row],[ci.hts_index]:[stat.tb]]),-1)</f>
        <v>-1</v>
      </c>
      <c r="AH2133">
        <f>IF(data[[#This Row],[type]]="score",RANK(data[[#This Row],[score]],data[score])+COUNTIF($AG$3:AG2133,AG2133)-1,0)</f>
        <v>0</v>
      </c>
    </row>
    <row r="2134" spans="27:34" x14ac:dyDescent="0.25">
      <c r="AA2134" s="1"/>
      <c r="AB2134" s="1"/>
      <c r="AG2134">
        <f>IF(data[[#This Row],[type]]="score",SUMPRODUCT($J$1:$AF$1,data[[#This Row],[ci.hts_index]:[stat.tb]]),-1)</f>
        <v>-1</v>
      </c>
      <c r="AH2134">
        <f>IF(data[[#This Row],[type]]="score",RANK(data[[#This Row],[score]],data[score])+COUNTIF($AG$3:AG2134,AG2134)-1,0)</f>
        <v>0</v>
      </c>
    </row>
    <row r="2135" spans="27:34" x14ac:dyDescent="0.25">
      <c r="AA2135" s="1"/>
      <c r="AB2135" s="1"/>
      <c r="AG2135">
        <f>IF(data[[#This Row],[type]]="score",SUMPRODUCT($J$1:$AF$1,data[[#This Row],[ci.hts_index]:[stat.tb]]),-1)</f>
        <v>-1</v>
      </c>
      <c r="AH2135">
        <f>IF(data[[#This Row],[type]]="score",RANK(data[[#This Row],[score]],data[score])+COUNTIF($AG$3:AG2135,AG2135)-1,0)</f>
        <v>0</v>
      </c>
    </row>
    <row r="2136" spans="27:34" x14ac:dyDescent="0.25">
      <c r="AA2136" s="1"/>
      <c r="AB2136" s="1"/>
      <c r="AG2136">
        <f>IF(data[[#This Row],[type]]="score",SUMPRODUCT($J$1:$AF$1,data[[#This Row],[ci.hts_index]:[stat.tb]]),-1)</f>
        <v>-1</v>
      </c>
      <c r="AH2136">
        <f>IF(data[[#This Row],[type]]="score",RANK(data[[#This Row],[score]],data[score])+COUNTIF($AG$3:AG2136,AG2136)-1,0)</f>
        <v>0</v>
      </c>
    </row>
    <row r="2137" spans="27:34" x14ac:dyDescent="0.25">
      <c r="AA2137" s="1"/>
      <c r="AB2137" s="1"/>
      <c r="AG2137">
        <f>IF(data[[#This Row],[type]]="score",SUMPRODUCT($J$1:$AF$1,data[[#This Row],[ci.hts_index]:[stat.tb]]),-1)</f>
        <v>-1</v>
      </c>
      <c r="AH2137">
        <f>IF(data[[#This Row],[type]]="score",RANK(data[[#This Row],[score]],data[score])+COUNTIF($AG$3:AG2137,AG2137)-1,0)</f>
        <v>0</v>
      </c>
    </row>
    <row r="2138" spans="27:34" x14ac:dyDescent="0.25">
      <c r="AA2138" s="1"/>
      <c r="AB2138" s="1"/>
      <c r="AG2138">
        <f>IF(data[[#This Row],[type]]="score",SUMPRODUCT($J$1:$AF$1,data[[#This Row],[ci.hts_index]:[stat.tb]]),-1)</f>
        <v>-1</v>
      </c>
      <c r="AH2138">
        <f>IF(data[[#This Row],[type]]="score",RANK(data[[#This Row],[score]],data[score])+COUNTIF($AG$3:AG2138,AG2138)-1,0)</f>
        <v>0</v>
      </c>
    </row>
    <row r="2139" spans="27:34" x14ac:dyDescent="0.25">
      <c r="AA2139" s="1"/>
      <c r="AB2139" s="1"/>
      <c r="AG2139">
        <f>IF(data[[#This Row],[type]]="score",SUMPRODUCT($J$1:$AF$1,data[[#This Row],[ci.hts_index]:[stat.tb]]),-1)</f>
        <v>-1</v>
      </c>
      <c r="AH2139">
        <f>IF(data[[#This Row],[type]]="score",RANK(data[[#This Row],[score]],data[score])+COUNTIF($AG$3:AG2139,AG2139)-1,0)</f>
        <v>0</v>
      </c>
    </row>
    <row r="2140" spans="27:34" x14ac:dyDescent="0.25">
      <c r="AA2140" s="1"/>
      <c r="AB2140" s="1"/>
      <c r="AG2140">
        <f>IF(data[[#This Row],[type]]="score",SUMPRODUCT($J$1:$AF$1,data[[#This Row],[ci.hts_index]:[stat.tb]]),-1)</f>
        <v>-1</v>
      </c>
      <c r="AH2140">
        <f>IF(data[[#This Row],[type]]="score",RANK(data[[#This Row],[score]],data[score])+COUNTIF($AG$3:AG2140,AG2140)-1,0)</f>
        <v>0</v>
      </c>
    </row>
    <row r="2141" spans="27:34" x14ac:dyDescent="0.25">
      <c r="AA2141" s="1"/>
      <c r="AB2141" s="1"/>
      <c r="AG2141">
        <f>IF(data[[#This Row],[type]]="score",SUMPRODUCT($J$1:$AF$1,data[[#This Row],[ci.hts_index]:[stat.tb]]),-1)</f>
        <v>-1</v>
      </c>
      <c r="AH2141">
        <f>IF(data[[#This Row],[type]]="score",RANK(data[[#This Row],[score]],data[score])+COUNTIF($AG$3:AG2141,AG2141)-1,0)</f>
        <v>0</v>
      </c>
    </row>
    <row r="2142" spans="27:34" x14ac:dyDescent="0.25">
      <c r="AA2142" s="1"/>
      <c r="AB2142" s="1"/>
      <c r="AG2142">
        <f>IF(data[[#This Row],[type]]="score",SUMPRODUCT($J$1:$AF$1,data[[#This Row],[ci.hts_index]:[stat.tb]]),-1)</f>
        <v>-1</v>
      </c>
      <c r="AH2142">
        <f>IF(data[[#This Row],[type]]="score",RANK(data[[#This Row],[score]],data[score])+COUNTIF($AG$3:AG2142,AG2142)-1,0)</f>
        <v>0</v>
      </c>
    </row>
    <row r="2143" spans="27:34" x14ac:dyDescent="0.25">
      <c r="AA2143" s="1"/>
      <c r="AB2143" s="1"/>
      <c r="AG2143">
        <f>IF(data[[#This Row],[type]]="score",SUMPRODUCT($J$1:$AF$1,data[[#This Row],[ci.hts_index]:[stat.tb]]),-1)</f>
        <v>-1</v>
      </c>
      <c r="AH2143">
        <f>IF(data[[#This Row],[type]]="score",RANK(data[[#This Row],[score]],data[score])+COUNTIF($AG$3:AG2143,AG2143)-1,0)</f>
        <v>0</v>
      </c>
    </row>
    <row r="2144" spans="27:34" x14ac:dyDescent="0.25">
      <c r="AA2144" s="1"/>
      <c r="AB2144" s="1"/>
      <c r="AG2144">
        <f>IF(data[[#This Row],[type]]="score",SUMPRODUCT($J$1:$AF$1,data[[#This Row],[ci.hts_index]:[stat.tb]]),-1)</f>
        <v>-1</v>
      </c>
      <c r="AH2144">
        <f>IF(data[[#This Row],[type]]="score",RANK(data[[#This Row],[score]],data[score])+COUNTIF($AG$3:AG2144,AG2144)-1,0)</f>
        <v>0</v>
      </c>
    </row>
    <row r="2145" spans="27:34" x14ac:dyDescent="0.25">
      <c r="AA2145" s="1"/>
      <c r="AB2145" s="1"/>
      <c r="AG2145">
        <f>IF(data[[#This Row],[type]]="score",SUMPRODUCT($J$1:$AF$1,data[[#This Row],[ci.hts_index]:[stat.tb]]),-1)</f>
        <v>-1</v>
      </c>
      <c r="AH2145">
        <f>IF(data[[#This Row],[type]]="score",RANK(data[[#This Row],[score]],data[score])+COUNTIF($AG$3:AG2145,AG2145)-1,0)</f>
        <v>0</v>
      </c>
    </row>
    <row r="2146" spans="27:34" x14ac:dyDescent="0.25">
      <c r="AA2146" s="1"/>
      <c r="AB2146" s="1"/>
      <c r="AG2146">
        <f>IF(data[[#This Row],[type]]="score",SUMPRODUCT($J$1:$AF$1,data[[#This Row],[ci.hts_index]:[stat.tb]]),-1)</f>
        <v>-1</v>
      </c>
      <c r="AH2146">
        <f>IF(data[[#This Row],[type]]="score",RANK(data[[#This Row],[score]],data[score])+COUNTIF($AG$3:AG2146,AG2146)-1,0)</f>
        <v>0</v>
      </c>
    </row>
    <row r="2147" spans="27:34" x14ac:dyDescent="0.25">
      <c r="AA2147" s="1"/>
      <c r="AB2147" s="1"/>
      <c r="AG2147">
        <f>IF(data[[#This Row],[type]]="score",SUMPRODUCT($J$1:$AF$1,data[[#This Row],[ci.hts_index]:[stat.tb]]),-1)</f>
        <v>-1</v>
      </c>
      <c r="AH2147">
        <f>IF(data[[#This Row],[type]]="score",RANK(data[[#This Row],[score]],data[score])+COUNTIF($AG$3:AG2147,AG2147)-1,0)</f>
        <v>0</v>
      </c>
    </row>
    <row r="2148" spans="27:34" x14ac:dyDescent="0.25">
      <c r="AA2148" s="1"/>
      <c r="AB2148" s="1"/>
      <c r="AG2148">
        <f>IF(data[[#This Row],[type]]="score",SUMPRODUCT($J$1:$AF$1,data[[#This Row],[ci.hts_index]:[stat.tb]]),-1)</f>
        <v>-1</v>
      </c>
      <c r="AH2148">
        <f>IF(data[[#This Row],[type]]="score",RANK(data[[#This Row],[score]],data[score])+COUNTIF($AG$3:AG2148,AG2148)-1,0)</f>
        <v>0</v>
      </c>
    </row>
    <row r="2149" spans="27:34" x14ac:dyDescent="0.25">
      <c r="AA2149" s="1"/>
      <c r="AB2149" s="1"/>
      <c r="AG2149">
        <f>IF(data[[#This Row],[type]]="score",SUMPRODUCT($J$1:$AF$1,data[[#This Row],[ci.hts_index]:[stat.tb]]),-1)</f>
        <v>-1</v>
      </c>
      <c r="AH2149">
        <f>IF(data[[#This Row],[type]]="score",RANK(data[[#This Row],[score]],data[score])+COUNTIF($AG$3:AG2149,AG2149)-1,0)</f>
        <v>0</v>
      </c>
    </row>
    <row r="2150" spans="27:34" x14ac:dyDescent="0.25">
      <c r="AA2150" s="1"/>
      <c r="AB2150" s="1"/>
      <c r="AG2150">
        <f>IF(data[[#This Row],[type]]="score",SUMPRODUCT($J$1:$AF$1,data[[#This Row],[ci.hts_index]:[stat.tb]]),-1)</f>
        <v>-1</v>
      </c>
      <c r="AH2150">
        <f>IF(data[[#This Row],[type]]="score",RANK(data[[#This Row],[score]],data[score])+COUNTIF($AG$3:AG2150,AG2150)-1,0)</f>
        <v>0</v>
      </c>
    </row>
    <row r="2151" spans="27:34" x14ac:dyDescent="0.25">
      <c r="AA2151" s="1"/>
      <c r="AB2151" s="1"/>
      <c r="AG2151">
        <f>IF(data[[#This Row],[type]]="score",SUMPRODUCT($J$1:$AF$1,data[[#This Row],[ci.hts_index]:[stat.tb]]),-1)</f>
        <v>-1</v>
      </c>
      <c r="AH2151">
        <f>IF(data[[#This Row],[type]]="score",RANK(data[[#This Row],[score]],data[score])+COUNTIF($AG$3:AG2151,AG2151)-1,0)</f>
        <v>0</v>
      </c>
    </row>
    <row r="2152" spans="27:34" x14ac:dyDescent="0.25">
      <c r="AA2152" s="1"/>
      <c r="AB2152" s="1"/>
      <c r="AG2152">
        <f>IF(data[[#This Row],[type]]="score",SUMPRODUCT($J$1:$AF$1,data[[#This Row],[ci.hts_index]:[stat.tb]]),-1)</f>
        <v>-1</v>
      </c>
      <c r="AH2152">
        <f>IF(data[[#This Row],[type]]="score",RANK(data[[#This Row],[score]],data[score])+COUNTIF($AG$3:AG2152,AG2152)-1,0)</f>
        <v>0</v>
      </c>
    </row>
    <row r="2153" spans="27:34" x14ac:dyDescent="0.25">
      <c r="AA2153" s="1"/>
      <c r="AB2153" s="1"/>
      <c r="AG2153">
        <f>IF(data[[#This Row],[type]]="score",SUMPRODUCT($J$1:$AF$1,data[[#This Row],[ci.hts_index]:[stat.tb]]),-1)</f>
        <v>-1</v>
      </c>
      <c r="AH2153">
        <f>IF(data[[#This Row],[type]]="score",RANK(data[[#This Row],[score]],data[score])+COUNTIF($AG$3:AG2153,AG2153)-1,0)</f>
        <v>0</v>
      </c>
    </row>
    <row r="2154" spans="27:34" x14ac:dyDescent="0.25">
      <c r="AA2154" s="1"/>
      <c r="AB2154" s="1"/>
      <c r="AG2154">
        <f>IF(data[[#This Row],[type]]="score",SUMPRODUCT($J$1:$AF$1,data[[#This Row],[ci.hts_index]:[stat.tb]]),-1)</f>
        <v>-1</v>
      </c>
      <c r="AH2154">
        <f>IF(data[[#This Row],[type]]="score",RANK(data[[#This Row],[score]],data[score])+COUNTIF($AG$3:AG2154,AG2154)-1,0)</f>
        <v>0</v>
      </c>
    </row>
    <row r="2155" spans="27:34" x14ac:dyDescent="0.25">
      <c r="AA2155" s="1"/>
      <c r="AB2155" s="1"/>
      <c r="AG2155">
        <f>IF(data[[#This Row],[type]]="score",SUMPRODUCT($J$1:$AF$1,data[[#This Row],[ci.hts_index]:[stat.tb]]),-1)</f>
        <v>-1</v>
      </c>
      <c r="AH2155">
        <f>IF(data[[#This Row],[type]]="score",RANK(data[[#This Row],[score]],data[score])+COUNTIF($AG$3:AG2155,AG2155)-1,0)</f>
        <v>0</v>
      </c>
    </row>
    <row r="2156" spans="27:34" x14ac:dyDescent="0.25">
      <c r="AA2156" s="1"/>
      <c r="AB2156" s="1"/>
      <c r="AG2156">
        <f>IF(data[[#This Row],[type]]="score",SUMPRODUCT($J$1:$AF$1,data[[#This Row],[ci.hts_index]:[stat.tb]]),-1)</f>
        <v>-1</v>
      </c>
      <c r="AH2156">
        <f>IF(data[[#This Row],[type]]="score",RANK(data[[#This Row],[score]],data[score])+COUNTIF($AG$3:AG2156,AG2156)-1,0)</f>
        <v>0</v>
      </c>
    </row>
    <row r="2157" spans="27:34" x14ac:dyDescent="0.25">
      <c r="AA2157" s="1"/>
      <c r="AB2157" s="1"/>
      <c r="AG2157">
        <f>IF(data[[#This Row],[type]]="score",SUMPRODUCT($J$1:$AF$1,data[[#This Row],[ci.hts_index]:[stat.tb]]),-1)</f>
        <v>-1</v>
      </c>
      <c r="AH2157">
        <f>IF(data[[#This Row],[type]]="score",RANK(data[[#This Row],[score]],data[score])+COUNTIF($AG$3:AG2157,AG2157)-1,0)</f>
        <v>0</v>
      </c>
    </row>
    <row r="2158" spans="27:34" x14ac:dyDescent="0.25">
      <c r="AA2158" s="1"/>
      <c r="AB2158" s="1"/>
      <c r="AG2158">
        <f>IF(data[[#This Row],[type]]="score",SUMPRODUCT($J$1:$AF$1,data[[#This Row],[ci.hts_index]:[stat.tb]]),-1)</f>
        <v>-1</v>
      </c>
      <c r="AH2158">
        <f>IF(data[[#This Row],[type]]="score",RANK(data[[#This Row],[score]],data[score])+COUNTIF($AG$3:AG2158,AG2158)-1,0)</f>
        <v>0</v>
      </c>
    </row>
    <row r="2159" spans="27:34" x14ac:dyDescent="0.25">
      <c r="AA2159" s="1"/>
      <c r="AB2159" s="1"/>
      <c r="AG2159">
        <f>IF(data[[#This Row],[type]]="score",SUMPRODUCT($J$1:$AF$1,data[[#This Row],[ci.hts_index]:[stat.tb]]),-1)</f>
        <v>-1</v>
      </c>
      <c r="AH2159">
        <f>IF(data[[#This Row],[type]]="score",RANK(data[[#This Row],[score]],data[score])+COUNTIF($AG$3:AG2159,AG2159)-1,0)</f>
        <v>0</v>
      </c>
    </row>
    <row r="2160" spans="27:34" x14ac:dyDescent="0.25">
      <c r="AA2160" s="1"/>
      <c r="AB2160" s="1"/>
      <c r="AG2160">
        <f>IF(data[[#This Row],[type]]="score",SUMPRODUCT($J$1:$AF$1,data[[#This Row],[ci.hts_index]:[stat.tb]]),-1)</f>
        <v>-1</v>
      </c>
      <c r="AH2160">
        <f>IF(data[[#This Row],[type]]="score",RANK(data[[#This Row],[score]],data[score])+COUNTIF($AG$3:AG2160,AG2160)-1,0)</f>
        <v>0</v>
      </c>
    </row>
    <row r="2161" spans="27:34" x14ac:dyDescent="0.25">
      <c r="AA2161" s="1"/>
      <c r="AB2161" s="1"/>
      <c r="AG2161">
        <f>IF(data[[#This Row],[type]]="score",SUMPRODUCT($J$1:$AF$1,data[[#This Row],[ci.hts_index]:[stat.tb]]),-1)</f>
        <v>-1</v>
      </c>
      <c r="AH2161">
        <f>IF(data[[#This Row],[type]]="score",RANK(data[[#This Row],[score]],data[score])+COUNTIF($AG$3:AG2161,AG2161)-1,0)</f>
        <v>0</v>
      </c>
    </row>
    <row r="2162" spans="27:34" x14ac:dyDescent="0.25">
      <c r="AA2162" s="1"/>
      <c r="AB2162" s="1"/>
      <c r="AG2162">
        <f>IF(data[[#This Row],[type]]="score",SUMPRODUCT($J$1:$AF$1,data[[#This Row],[ci.hts_index]:[stat.tb]]),-1)</f>
        <v>-1</v>
      </c>
      <c r="AH2162">
        <f>IF(data[[#This Row],[type]]="score",RANK(data[[#This Row],[score]],data[score])+COUNTIF($AG$3:AG2162,AG2162)-1,0)</f>
        <v>0</v>
      </c>
    </row>
    <row r="2163" spans="27:34" x14ac:dyDescent="0.25">
      <c r="AA2163" s="1"/>
      <c r="AB2163" s="1"/>
      <c r="AG2163">
        <f>IF(data[[#This Row],[type]]="score",SUMPRODUCT($J$1:$AF$1,data[[#This Row],[ci.hts_index]:[stat.tb]]),-1)</f>
        <v>-1</v>
      </c>
      <c r="AH2163">
        <f>IF(data[[#This Row],[type]]="score",RANK(data[[#This Row],[score]],data[score])+COUNTIF($AG$3:AG2163,AG2163)-1,0)</f>
        <v>0</v>
      </c>
    </row>
    <row r="2164" spans="27:34" x14ac:dyDescent="0.25">
      <c r="AA2164" s="1"/>
      <c r="AB2164" s="1"/>
      <c r="AG2164">
        <f>IF(data[[#This Row],[type]]="score",SUMPRODUCT($J$1:$AF$1,data[[#This Row],[ci.hts_index]:[stat.tb]]),-1)</f>
        <v>-1</v>
      </c>
      <c r="AH2164">
        <f>IF(data[[#This Row],[type]]="score",RANK(data[[#This Row],[score]],data[score])+COUNTIF($AG$3:AG2164,AG2164)-1,0)</f>
        <v>0</v>
      </c>
    </row>
    <row r="2165" spans="27:34" x14ac:dyDescent="0.25">
      <c r="AA2165" s="1"/>
      <c r="AB2165" s="1"/>
      <c r="AG2165">
        <f>IF(data[[#This Row],[type]]="score",SUMPRODUCT($J$1:$AF$1,data[[#This Row],[ci.hts_index]:[stat.tb]]),-1)</f>
        <v>-1</v>
      </c>
      <c r="AH2165">
        <f>IF(data[[#This Row],[type]]="score",RANK(data[[#This Row],[score]],data[score])+COUNTIF($AG$3:AG2165,AG2165)-1,0)</f>
        <v>0</v>
      </c>
    </row>
    <row r="2166" spans="27:34" x14ac:dyDescent="0.25">
      <c r="AA2166" s="1"/>
      <c r="AB2166" s="1"/>
      <c r="AG2166">
        <f>IF(data[[#This Row],[type]]="score",SUMPRODUCT($J$1:$AF$1,data[[#This Row],[ci.hts_index]:[stat.tb]]),-1)</f>
        <v>-1</v>
      </c>
      <c r="AH2166">
        <f>IF(data[[#This Row],[type]]="score",RANK(data[[#This Row],[score]],data[score])+COUNTIF($AG$3:AG2166,AG2166)-1,0)</f>
        <v>0</v>
      </c>
    </row>
    <row r="2167" spans="27:34" x14ac:dyDescent="0.25">
      <c r="AA2167" s="1"/>
      <c r="AB2167" s="1"/>
      <c r="AG2167">
        <f>IF(data[[#This Row],[type]]="score",SUMPRODUCT($J$1:$AF$1,data[[#This Row],[ci.hts_index]:[stat.tb]]),-1)</f>
        <v>-1</v>
      </c>
      <c r="AH2167">
        <f>IF(data[[#This Row],[type]]="score",RANK(data[[#This Row],[score]],data[score])+COUNTIF($AG$3:AG2167,AG2167)-1,0)</f>
        <v>0</v>
      </c>
    </row>
    <row r="2168" spans="27:34" x14ac:dyDescent="0.25">
      <c r="AA2168" s="1"/>
      <c r="AB2168" s="1"/>
      <c r="AG2168">
        <f>IF(data[[#This Row],[type]]="score",SUMPRODUCT($J$1:$AF$1,data[[#This Row],[ci.hts_index]:[stat.tb]]),-1)</f>
        <v>-1</v>
      </c>
      <c r="AH2168">
        <f>IF(data[[#This Row],[type]]="score",RANK(data[[#This Row],[score]],data[score])+COUNTIF($AG$3:AG2168,AG2168)-1,0)</f>
        <v>0</v>
      </c>
    </row>
    <row r="2169" spans="27:34" x14ac:dyDescent="0.25">
      <c r="AA2169" s="1"/>
      <c r="AB2169" s="1"/>
      <c r="AG2169">
        <f>IF(data[[#This Row],[type]]="score",SUMPRODUCT($J$1:$AF$1,data[[#This Row],[ci.hts_index]:[stat.tb]]),-1)</f>
        <v>-1</v>
      </c>
      <c r="AH2169">
        <f>IF(data[[#This Row],[type]]="score",RANK(data[[#This Row],[score]],data[score])+COUNTIF($AG$3:AG2169,AG2169)-1,0)</f>
        <v>0</v>
      </c>
    </row>
    <row r="2170" spans="27:34" x14ac:dyDescent="0.25">
      <c r="AA2170" s="1"/>
      <c r="AB2170" s="1"/>
      <c r="AG2170">
        <f>IF(data[[#This Row],[type]]="score",SUMPRODUCT($J$1:$AF$1,data[[#This Row],[ci.hts_index]:[stat.tb]]),-1)</f>
        <v>-1</v>
      </c>
      <c r="AH2170">
        <f>IF(data[[#This Row],[type]]="score",RANK(data[[#This Row],[score]],data[score])+COUNTIF($AG$3:AG2170,AG2170)-1,0)</f>
        <v>0</v>
      </c>
    </row>
    <row r="2171" spans="27:34" x14ac:dyDescent="0.25">
      <c r="AA2171" s="1"/>
      <c r="AB2171" s="1"/>
      <c r="AG2171">
        <f>IF(data[[#This Row],[type]]="score",SUMPRODUCT($J$1:$AF$1,data[[#This Row],[ci.hts_index]:[stat.tb]]),-1)</f>
        <v>-1</v>
      </c>
      <c r="AH2171">
        <f>IF(data[[#This Row],[type]]="score",RANK(data[[#This Row],[score]],data[score])+COUNTIF($AG$3:AG2171,AG2171)-1,0)</f>
        <v>0</v>
      </c>
    </row>
    <row r="2172" spans="27:34" x14ac:dyDescent="0.25">
      <c r="AA2172" s="1"/>
      <c r="AB2172" s="1"/>
      <c r="AG2172">
        <f>IF(data[[#This Row],[type]]="score",SUMPRODUCT($J$1:$AF$1,data[[#This Row],[ci.hts_index]:[stat.tb]]),-1)</f>
        <v>-1</v>
      </c>
      <c r="AH2172">
        <f>IF(data[[#This Row],[type]]="score",RANK(data[[#This Row],[score]],data[score])+COUNTIF($AG$3:AG2172,AG2172)-1,0)</f>
        <v>0</v>
      </c>
    </row>
    <row r="2173" spans="27:34" x14ac:dyDescent="0.25">
      <c r="AA2173" s="1"/>
      <c r="AB2173" s="1"/>
      <c r="AG2173">
        <f>IF(data[[#This Row],[type]]="score",SUMPRODUCT($J$1:$AF$1,data[[#This Row],[ci.hts_index]:[stat.tb]]),-1)</f>
        <v>-1</v>
      </c>
      <c r="AH2173">
        <f>IF(data[[#This Row],[type]]="score",RANK(data[[#This Row],[score]],data[score])+COUNTIF($AG$3:AG2173,AG2173)-1,0)</f>
        <v>0</v>
      </c>
    </row>
    <row r="2174" spans="27:34" x14ac:dyDescent="0.25">
      <c r="AA2174" s="1"/>
      <c r="AB2174" s="1"/>
      <c r="AG2174">
        <f>IF(data[[#This Row],[type]]="score",SUMPRODUCT($J$1:$AF$1,data[[#This Row],[ci.hts_index]:[stat.tb]]),-1)</f>
        <v>-1</v>
      </c>
      <c r="AH2174">
        <f>IF(data[[#This Row],[type]]="score",RANK(data[[#This Row],[score]],data[score])+COUNTIF($AG$3:AG2174,AG2174)-1,0)</f>
        <v>0</v>
      </c>
    </row>
    <row r="2175" spans="27:34" x14ac:dyDescent="0.25">
      <c r="AA2175" s="1"/>
      <c r="AB2175" s="1"/>
      <c r="AG2175">
        <f>IF(data[[#This Row],[type]]="score",SUMPRODUCT($J$1:$AF$1,data[[#This Row],[ci.hts_index]:[stat.tb]]),-1)</f>
        <v>-1</v>
      </c>
      <c r="AH2175">
        <f>IF(data[[#This Row],[type]]="score",RANK(data[[#This Row],[score]],data[score])+COUNTIF($AG$3:AG2175,AG2175)-1,0)</f>
        <v>0</v>
      </c>
    </row>
    <row r="2176" spans="27:34" x14ac:dyDescent="0.25">
      <c r="AA2176" s="1"/>
      <c r="AB2176" s="1"/>
      <c r="AG2176">
        <f>IF(data[[#This Row],[type]]="score",SUMPRODUCT($J$1:$AF$1,data[[#This Row],[ci.hts_index]:[stat.tb]]),-1)</f>
        <v>-1</v>
      </c>
      <c r="AH2176">
        <f>IF(data[[#This Row],[type]]="score",RANK(data[[#This Row],[score]],data[score])+COUNTIF($AG$3:AG2176,AG2176)-1,0)</f>
        <v>0</v>
      </c>
    </row>
    <row r="2177" spans="27:34" x14ac:dyDescent="0.25">
      <c r="AA2177" s="1"/>
      <c r="AB2177" s="1"/>
      <c r="AG2177">
        <f>IF(data[[#This Row],[type]]="score",SUMPRODUCT($J$1:$AF$1,data[[#This Row],[ci.hts_index]:[stat.tb]]),-1)</f>
        <v>-1</v>
      </c>
      <c r="AH2177">
        <f>IF(data[[#This Row],[type]]="score",RANK(data[[#This Row],[score]],data[score])+COUNTIF($AG$3:AG2177,AG2177)-1,0)</f>
        <v>0</v>
      </c>
    </row>
    <row r="2178" spans="27:34" x14ac:dyDescent="0.25">
      <c r="AA2178" s="1"/>
      <c r="AB2178" s="1"/>
      <c r="AG2178">
        <f>IF(data[[#This Row],[type]]="score",SUMPRODUCT($J$1:$AF$1,data[[#This Row],[ci.hts_index]:[stat.tb]]),-1)</f>
        <v>-1</v>
      </c>
      <c r="AH2178">
        <f>IF(data[[#This Row],[type]]="score",RANK(data[[#This Row],[score]],data[score])+COUNTIF($AG$3:AG2178,AG2178)-1,0)</f>
        <v>0</v>
      </c>
    </row>
    <row r="2179" spans="27:34" x14ac:dyDescent="0.25">
      <c r="AA2179" s="1"/>
      <c r="AB2179" s="1"/>
      <c r="AG2179">
        <f>IF(data[[#This Row],[type]]="score",SUMPRODUCT($J$1:$AF$1,data[[#This Row],[ci.hts_index]:[stat.tb]]),-1)</f>
        <v>-1</v>
      </c>
      <c r="AH2179">
        <f>IF(data[[#This Row],[type]]="score",RANK(data[[#This Row],[score]],data[score])+COUNTIF($AG$3:AG2179,AG2179)-1,0)</f>
        <v>0</v>
      </c>
    </row>
    <row r="2180" spans="27:34" x14ac:dyDescent="0.25">
      <c r="AA2180" s="1"/>
      <c r="AB2180" s="1"/>
      <c r="AG2180">
        <f>IF(data[[#This Row],[type]]="score",SUMPRODUCT($J$1:$AF$1,data[[#This Row],[ci.hts_index]:[stat.tb]]),-1)</f>
        <v>-1</v>
      </c>
      <c r="AH2180">
        <f>IF(data[[#This Row],[type]]="score",RANK(data[[#This Row],[score]],data[score])+COUNTIF($AG$3:AG2180,AG2180)-1,0)</f>
        <v>0</v>
      </c>
    </row>
    <row r="2181" spans="27:34" x14ac:dyDescent="0.25">
      <c r="AA2181" s="1"/>
      <c r="AB2181" s="1"/>
      <c r="AG2181">
        <f>IF(data[[#This Row],[type]]="score",SUMPRODUCT($J$1:$AF$1,data[[#This Row],[ci.hts_index]:[stat.tb]]),-1)</f>
        <v>-1</v>
      </c>
      <c r="AH2181">
        <f>IF(data[[#This Row],[type]]="score",RANK(data[[#This Row],[score]],data[score])+COUNTIF($AG$3:AG2181,AG2181)-1,0)</f>
        <v>0</v>
      </c>
    </row>
    <row r="2182" spans="27:34" x14ac:dyDescent="0.25">
      <c r="AA2182" s="1"/>
      <c r="AB2182" s="1"/>
      <c r="AG2182">
        <f>IF(data[[#This Row],[type]]="score",SUMPRODUCT($J$1:$AF$1,data[[#This Row],[ci.hts_index]:[stat.tb]]),-1)</f>
        <v>-1</v>
      </c>
      <c r="AH2182">
        <f>IF(data[[#This Row],[type]]="score",RANK(data[[#This Row],[score]],data[score])+COUNTIF($AG$3:AG2182,AG2182)-1,0)</f>
        <v>0</v>
      </c>
    </row>
    <row r="2183" spans="27:34" x14ac:dyDescent="0.25">
      <c r="AA2183" s="1"/>
      <c r="AB2183" s="1"/>
      <c r="AG2183">
        <f>IF(data[[#This Row],[type]]="score",SUMPRODUCT($J$1:$AF$1,data[[#This Row],[ci.hts_index]:[stat.tb]]),-1)</f>
        <v>-1</v>
      </c>
      <c r="AH2183">
        <f>IF(data[[#This Row],[type]]="score",RANK(data[[#This Row],[score]],data[score])+COUNTIF($AG$3:AG2183,AG2183)-1,0)</f>
        <v>0</v>
      </c>
    </row>
    <row r="2184" spans="27:34" x14ac:dyDescent="0.25">
      <c r="AA2184" s="1"/>
      <c r="AB2184" s="1"/>
      <c r="AG2184">
        <f>IF(data[[#This Row],[type]]="score",SUMPRODUCT($J$1:$AF$1,data[[#This Row],[ci.hts_index]:[stat.tb]]),-1)</f>
        <v>-1</v>
      </c>
      <c r="AH2184">
        <f>IF(data[[#This Row],[type]]="score",RANK(data[[#This Row],[score]],data[score])+COUNTIF($AG$3:AG2184,AG2184)-1,0)</f>
        <v>0</v>
      </c>
    </row>
    <row r="2185" spans="27:34" x14ac:dyDescent="0.25">
      <c r="AA2185" s="1"/>
      <c r="AB2185" s="1"/>
      <c r="AG2185">
        <f>IF(data[[#This Row],[type]]="score",SUMPRODUCT($J$1:$AF$1,data[[#This Row],[ci.hts_index]:[stat.tb]]),-1)</f>
        <v>-1</v>
      </c>
      <c r="AH2185">
        <f>IF(data[[#This Row],[type]]="score",RANK(data[[#This Row],[score]],data[score])+COUNTIF($AG$3:AG2185,AG2185)-1,0)</f>
        <v>0</v>
      </c>
    </row>
    <row r="2186" spans="27:34" x14ac:dyDescent="0.25">
      <c r="AA2186" s="1"/>
      <c r="AB2186" s="1"/>
      <c r="AG2186">
        <f>IF(data[[#This Row],[type]]="score",SUMPRODUCT($J$1:$AF$1,data[[#This Row],[ci.hts_index]:[stat.tb]]),-1)</f>
        <v>-1</v>
      </c>
      <c r="AH2186">
        <f>IF(data[[#This Row],[type]]="score",RANK(data[[#This Row],[score]],data[score])+COUNTIF($AG$3:AG2186,AG2186)-1,0)</f>
        <v>0</v>
      </c>
    </row>
    <row r="2187" spans="27:34" x14ac:dyDescent="0.25">
      <c r="AA2187" s="1"/>
      <c r="AB2187" s="1"/>
      <c r="AG2187">
        <f>IF(data[[#This Row],[type]]="score",SUMPRODUCT($J$1:$AF$1,data[[#This Row],[ci.hts_index]:[stat.tb]]),-1)</f>
        <v>-1</v>
      </c>
      <c r="AH2187">
        <f>IF(data[[#This Row],[type]]="score",RANK(data[[#This Row],[score]],data[score])+COUNTIF($AG$3:AG2187,AG2187)-1,0)</f>
        <v>0</v>
      </c>
    </row>
    <row r="2188" spans="27:34" x14ac:dyDescent="0.25">
      <c r="AA2188" s="1"/>
      <c r="AB2188" s="1"/>
      <c r="AG2188">
        <f>IF(data[[#This Row],[type]]="score",SUMPRODUCT($J$1:$AF$1,data[[#This Row],[ci.hts_index]:[stat.tb]]),-1)</f>
        <v>-1</v>
      </c>
      <c r="AH2188">
        <f>IF(data[[#This Row],[type]]="score",RANK(data[[#This Row],[score]],data[score])+COUNTIF($AG$3:AG2188,AG2188)-1,0)</f>
        <v>0</v>
      </c>
    </row>
    <row r="2189" spans="27:34" x14ac:dyDescent="0.25">
      <c r="AA2189" s="1"/>
      <c r="AB2189" s="1"/>
      <c r="AG2189">
        <f>IF(data[[#This Row],[type]]="score",SUMPRODUCT($J$1:$AF$1,data[[#This Row],[ci.hts_index]:[stat.tb]]),-1)</f>
        <v>-1</v>
      </c>
      <c r="AH2189">
        <f>IF(data[[#This Row],[type]]="score",RANK(data[[#This Row],[score]],data[score])+COUNTIF($AG$3:AG2189,AG2189)-1,0)</f>
        <v>0</v>
      </c>
    </row>
    <row r="2190" spans="27:34" x14ac:dyDescent="0.25">
      <c r="AA2190" s="1"/>
      <c r="AB2190" s="1"/>
      <c r="AG2190">
        <f>IF(data[[#This Row],[type]]="score",SUMPRODUCT($J$1:$AF$1,data[[#This Row],[ci.hts_index]:[stat.tb]]),-1)</f>
        <v>-1</v>
      </c>
      <c r="AH2190">
        <f>IF(data[[#This Row],[type]]="score",RANK(data[[#This Row],[score]],data[score])+COUNTIF($AG$3:AG2190,AG2190)-1,0)</f>
        <v>0</v>
      </c>
    </row>
    <row r="2191" spans="27:34" x14ac:dyDescent="0.25">
      <c r="AA2191" s="1"/>
      <c r="AB2191" s="1"/>
      <c r="AG2191">
        <f>IF(data[[#This Row],[type]]="score",SUMPRODUCT($J$1:$AF$1,data[[#This Row],[ci.hts_index]:[stat.tb]]),-1)</f>
        <v>-1</v>
      </c>
      <c r="AH2191">
        <f>IF(data[[#This Row],[type]]="score",RANK(data[[#This Row],[score]],data[score])+COUNTIF($AG$3:AG2191,AG2191)-1,0)</f>
        <v>0</v>
      </c>
    </row>
    <row r="2192" spans="27:34" x14ac:dyDescent="0.25">
      <c r="AA2192" s="1"/>
      <c r="AB2192" s="1"/>
      <c r="AG2192">
        <f>IF(data[[#This Row],[type]]="score",SUMPRODUCT($J$1:$AF$1,data[[#This Row],[ci.hts_index]:[stat.tb]]),-1)</f>
        <v>-1</v>
      </c>
      <c r="AH2192">
        <f>IF(data[[#This Row],[type]]="score",RANK(data[[#This Row],[score]],data[score])+COUNTIF($AG$3:AG2192,AG2192)-1,0)</f>
        <v>0</v>
      </c>
    </row>
    <row r="2193" spans="27:34" x14ac:dyDescent="0.25">
      <c r="AA2193" s="1"/>
      <c r="AB2193" s="1"/>
      <c r="AG2193">
        <f>IF(data[[#This Row],[type]]="score",SUMPRODUCT($J$1:$AF$1,data[[#This Row],[ci.hts_index]:[stat.tb]]),-1)</f>
        <v>-1</v>
      </c>
      <c r="AH2193">
        <f>IF(data[[#This Row],[type]]="score",RANK(data[[#This Row],[score]],data[score])+COUNTIF($AG$3:AG2193,AG2193)-1,0)</f>
        <v>0</v>
      </c>
    </row>
    <row r="2194" spans="27:34" x14ac:dyDescent="0.25">
      <c r="AA2194" s="1"/>
      <c r="AB2194" s="1"/>
      <c r="AG2194">
        <f>IF(data[[#This Row],[type]]="score",SUMPRODUCT($J$1:$AF$1,data[[#This Row],[ci.hts_index]:[stat.tb]]),-1)</f>
        <v>-1</v>
      </c>
      <c r="AH2194">
        <f>IF(data[[#This Row],[type]]="score",RANK(data[[#This Row],[score]],data[score])+COUNTIF($AG$3:AG2194,AG2194)-1,0)</f>
        <v>0</v>
      </c>
    </row>
    <row r="2195" spans="27:34" x14ac:dyDescent="0.25">
      <c r="AA2195" s="1"/>
      <c r="AB2195" s="1"/>
      <c r="AG2195">
        <f>IF(data[[#This Row],[type]]="score",SUMPRODUCT($J$1:$AF$1,data[[#This Row],[ci.hts_index]:[stat.tb]]),-1)</f>
        <v>-1</v>
      </c>
      <c r="AH2195">
        <f>IF(data[[#This Row],[type]]="score",RANK(data[[#This Row],[score]],data[score])+COUNTIF($AG$3:AG2195,AG2195)-1,0)</f>
        <v>0</v>
      </c>
    </row>
    <row r="2196" spans="27:34" x14ac:dyDescent="0.25">
      <c r="AA2196" s="1"/>
      <c r="AB2196" s="1"/>
      <c r="AG2196">
        <f>IF(data[[#This Row],[type]]="score",SUMPRODUCT($J$1:$AF$1,data[[#This Row],[ci.hts_index]:[stat.tb]]),-1)</f>
        <v>-1</v>
      </c>
      <c r="AH2196">
        <f>IF(data[[#This Row],[type]]="score",RANK(data[[#This Row],[score]],data[score])+COUNTIF($AG$3:AG2196,AG2196)-1,0)</f>
        <v>0</v>
      </c>
    </row>
    <row r="2197" spans="27:34" x14ac:dyDescent="0.25">
      <c r="AA2197" s="1"/>
      <c r="AB2197" s="1"/>
      <c r="AG2197">
        <f>IF(data[[#This Row],[type]]="score",SUMPRODUCT($J$1:$AF$1,data[[#This Row],[ci.hts_index]:[stat.tb]]),-1)</f>
        <v>-1</v>
      </c>
      <c r="AH2197">
        <f>IF(data[[#This Row],[type]]="score",RANK(data[[#This Row],[score]],data[score])+COUNTIF($AG$3:AG2197,AG2197)-1,0)</f>
        <v>0</v>
      </c>
    </row>
    <row r="2198" spans="27:34" x14ac:dyDescent="0.25">
      <c r="AA2198" s="1"/>
      <c r="AB2198" s="1"/>
      <c r="AG2198">
        <f>IF(data[[#This Row],[type]]="score",SUMPRODUCT($J$1:$AF$1,data[[#This Row],[ci.hts_index]:[stat.tb]]),-1)</f>
        <v>-1</v>
      </c>
      <c r="AH2198">
        <f>IF(data[[#This Row],[type]]="score",RANK(data[[#This Row],[score]],data[score])+COUNTIF($AG$3:AG2198,AG2198)-1,0)</f>
        <v>0</v>
      </c>
    </row>
    <row r="2199" spans="27:34" x14ac:dyDescent="0.25">
      <c r="AA2199" s="1"/>
      <c r="AB2199" s="1"/>
      <c r="AG2199">
        <f>IF(data[[#This Row],[type]]="score",SUMPRODUCT($J$1:$AF$1,data[[#This Row],[ci.hts_index]:[stat.tb]]),-1)</f>
        <v>-1</v>
      </c>
      <c r="AH2199">
        <f>IF(data[[#This Row],[type]]="score",RANK(data[[#This Row],[score]],data[score])+COUNTIF($AG$3:AG2199,AG2199)-1,0)</f>
        <v>0</v>
      </c>
    </row>
    <row r="2200" spans="27:34" x14ac:dyDescent="0.25">
      <c r="AA2200" s="1"/>
      <c r="AB2200" s="1"/>
      <c r="AG2200">
        <f>IF(data[[#This Row],[type]]="score",SUMPRODUCT($J$1:$AF$1,data[[#This Row],[ci.hts_index]:[stat.tb]]),-1)</f>
        <v>-1</v>
      </c>
      <c r="AH2200">
        <f>IF(data[[#This Row],[type]]="score",RANK(data[[#This Row],[score]],data[score])+COUNTIF($AG$3:AG2200,AG2200)-1,0)</f>
        <v>0</v>
      </c>
    </row>
    <row r="2201" spans="27:34" x14ac:dyDescent="0.25">
      <c r="AA2201" s="1"/>
      <c r="AB2201" s="1"/>
      <c r="AG2201">
        <f>IF(data[[#This Row],[type]]="score",SUMPRODUCT($J$1:$AF$1,data[[#This Row],[ci.hts_index]:[stat.tb]]),-1)</f>
        <v>-1</v>
      </c>
      <c r="AH2201">
        <f>IF(data[[#This Row],[type]]="score",RANK(data[[#This Row],[score]],data[score])+COUNTIF($AG$3:AG2201,AG2201)-1,0)</f>
        <v>0</v>
      </c>
    </row>
    <row r="2202" spans="27:34" x14ac:dyDescent="0.25">
      <c r="AA2202" s="1"/>
      <c r="AB2202" s="1"/>
      <c r="AG2202">
        <f>IF(data[[#This Row],[type]]="score",SUMPRODUCT($J$1:$AF$1,data[[#This Row],[ci.hts_index]:[stat.tb]]),-1)</f>
        <v>-1</v>
      </c>
      <c r="AH2202">
        <f>IF(data[[#This Row],[type]]="score",RANK(data[[#This Row],[score]],data[score])+COUNTIF($AG$3:AG2202,AG2202)-1,0)</f>
        <v>0</v>
      </c>
    </row>
    <row r="2203" spans="27:34" x14ac:dyDescent="0.25">
      <c r="AA2203" s="1"/>
      <c r="AB2203" s="1"/>
      <c r="AG2203">
        <f>IF(data[[#This Row],[type]]="score",SUMPRODUCT($J$1:$AF$1,data[[#This Row],[ci.hts_index]:[stat.tb]]),-1)</f>
        <v>-1</v>
      </c>
      <c r="AH2203">
        <f>IF(data[[#This Row],[type]]="score",RANK(data[[#This Row],[score]],data[score])+COUNTIF($AG$3:AG2203,AG2203)-1,0)</f>
        <v>0</v>
      </c>
    </row>
    <row r="2204" spans="27:34" x14ac:dyDescent="0.25">
      <c r="AA2204" s="1"/>
      <c r="AB2204" s="1"/>
      <c r="AG2204">
        <f>IF(data[[#This Row],[type]]="score",SUMPRODUCT($J$1:$AF$1,data[[#This Row],[ci.hts_index]:[stat.tb]]),-1)</f>
        <v>-1</v>
      </c>
      <c r="AH2204">
        <f>IF(data[[#This Row],[type]]="score",RANK(data[[#This Row],[score]],data[score])+COUNTIF($AG$3:AG2204,AG2204)-1,0)</f>
        <v>0</v>
      </c>
    </row>
    <row r="2205" spans="27:34" x14ac:dyDescent="0.25">
      <c r="AA2205" s="1"/>
      <c r="AB2205" s="1"/>
      <c r="AG2205">
        <f>IF(data[[#This Row],[type]]="score",SUMPRODUCT($J$1:$AF$1,data[[#This Row],[ci.hts_index]:[stat.tb]]),-1)</f>
        <v>-1</v>
      </c>
      <c r="AH2205">
        <f>IF(data[[#This Row],[type]]="score",RANK(data[[#This Row],[score]],data[score])+COUNTIF($AG$3:AG2205,AG2205)-1,0)</f>
        <v>0</v>
      </c>
    </row>
    <row r="2206" spans="27:34" x14ac:dyDescent="0.25">
      <c r="AA2206" s="1"/>
      <c r="AB2206" s="1"/>
      <c r="AG2206">
        <f>IF(data[[#This Row],[type]]="score",SUMPRODUCT($J$1:$AF$1,data[[#This Row],[ci.hts_index]:[stat.tb]]),-1)</f>
        <v>-1</v>
      </c>
      <c r="AH2206">
        <f>IF(data[[#This Row],[type]]="score",RANK(data[[#This Row],[score]],data[score])+COUNTIF($AG$3:AG2206,AG2206)-1,0)</f>
        <v>0</v>
      </c>
    </row>
    <row r="2207" spans="27:34" x14ac:dyDescent="0.25">
      <c r="AA2207" s="1"/>
      <c r="AB2207" s="1"/>
      <c r="AG2207">
        <f>IF(data[[#This Row],[type]]="score",SUMPRODUCT($J$1:$AF$1,data[[#This Row],[ci.hts_index]:[stat.tb]]),-1)</f>
        <v>-1</v>
      </c>
      <c r="AH2207">
        <f>IF(data[[#This Row],[type]]="score",RANK(data[[#This Row],[score]],data[score])+COUNTIF($AG$3:AG2207,AG2207)-1,0)</f>
        <v>0</v>
      </c>
    </row>
    <row r="2208" spans="27:34" x14ac:dyDescent="0.25">
      <c r="AA2208" s="1"/>
      <c r="AB2208" s="1"/>
      <c r="AG2208">
        <f>IF(data[[#This Row],[type]]="score",SUMPRODUCT($J$1:$AF$1,data[[#This Row],[ci.hts_index]:[stat.tb]]),-1)</f>
        <v>-1</v>
      </c>
      <c r="AH2208">
        <f>IF(data[[#This Row],[type]]="score",RANK(data[[#This Row],[score]],data[score])+COUNTIF($AG$3:AG2208,AG2208)-1,0)</f>
        <v>0</v>
      </c>
    </row>
    <row r="2209" spans="27:34" x14ac:dyDescent="0.25">
      <c r="AA2209" s="1"/>
      <c r="AB2209" s="1"/>
      <c r="AG2209">
        <f>IF(data[[#This Row],[type]]="score",SUMPRODUCT($J$1:$AF$1,data[[#This Row],[ci.hts_index]:[stat.tb]]),-1)</f>
        <v>-1</v>
      </c>
      <c r="AH2209">
        <f>IF(data[[#This Row],[type]]="score",RANK(data[[#This Row],[score]],data[score])+COUNTIF($AG$3:AG2209,AG2209)-1,0)</f>
        <v>0</v>
      </c>
    </row>
    <row r="2210" spans="27:34" x14ac:dyDescent="0.25">
      <c r="AA2210" s="1"/>
      <c r="AB2210" s="1"/>
      <c r="AG2210">
        <f>IF(data[[#This Row],[type]]="score",SUMPRODUCT($J$1:$AF$1,data[[#This Row],[ci.hts_index]:[stat.tb]]),-1)</f>
        <v>-1</v>
      </c>
      <c r="AH2210">
        <f>IF(data[[#This Row],[type]]="score",RANK(data[[#This Row],[score]],data[score])+COUNTIF($AG$3:AG2210,AG2210)-1,0)</f>
        <v>0</v>
      </c>
    </row>
    <row r="2211" spans="27:34" x14ac:dyDescent="0.25">
      <c r="AA2211" s="1"/>
      <c r="AB2211" s="1"/>
      <c r="AG2211">
        <f>IF(data[[#This Row],[type]]="score",SUMPRODUCT($J$1:$AF$1,data[[#This Row],[ci.hts_index]:[stat.tb]]),-1)</f>
        <v>-1</v>
      </c>
      <c r="AH2211">
        <f>IF(data[[#This Row],[type]]="score",RANK(data[[#This Row],[score]],data[score])+COUNTIF($AG$3:AG2211,AG2211)-1,0)</f>
        <v>0</v>
      </c>
    </row>
    <row r="2212" spans="27:34" x14ac:dyDescent="0.25">
      <c r="AA2212" s="1"/>
      <c r="AB2212" s="1"/>
      <c r="AG2212">
        <f>IF(data[[#This Row],[type]]="score",SUMPRODUCT($J$1:$AF$1,data[[#This Row],[ci.hts_index]:[stat.tb]]),-1)</f>
        <v>-1</v>
      </c>
      <c r="AH2212">
        <f>IF(data[[#This Row],[type]]="score",RANK(data[[#This Row],[score]],data[score])+COUNTIF($AG$3:AG2212,AG2212)-1,0)</f>
        <v>0</v>
      </c>
    </row>
    <row r="2213" spans="27:34" x14ac:dyDescent="0.25">
      <c r="AA2213" s="1"/>
      <c r="AB2213" s="1"/>
      <c r="AG2213">
        <f>IF(data[[#This Row],[type]]="score",SUMPRODUCT($J$1:$AF$1,data[[#This Row],[ci.hts_index]:[stat.tb]]),-1)</f>
        <v>-1</v>
      </c>
      <c r="AH2213">
        <f>IF(data[[#This Row],[type]]="score",RANK(data[[#This Row],[score]],data[score])+COUNTIF($AG$3:AG2213,AG2213)-1,0)</f>
        <v>0</v>
      </c>
    </row>
    <row r="2214" spans="27:34" x14ac:dyDescent="0.25">
      <c r="AA2214" s="1"/>
      <c r="AB2214" s="1"/>
      <c r="AG2214">
        <f>IF(data[[#This Row],[type]]="score",SUMPRODUCT($J$1:$AF$1,data[[#This Row],[ci.hts_index]:[stat.tb]]),-1)</f>
        <v>-1</v>
      </c>
      <c r="AH2214">
        <f>IF(data[[#This Row],[type]]="score",RANK(data[[#This Row],[score]],data[score])+COUNTIF($AG$3:AG2214,AG2214)-1,0)</f>
        <v>0</v>
      </c>
    </row>
    <row r="2215" spans="27:34" x14ac:dyDescent="0.25">
      <c r="AA2215" s="1"/>
      <c r="AB2215" s="1"/>
      <c r="AG2215">
        <f>IF(data[[#This Row],[type]]="score",SUMPRODUCT($J$1:$AF$1,data[[#This Row],[ci.hts_index]:[stat.tb]]),-1)</f>
        <v>-1</v>
      </c>
      <c r="AH2215">
        <f>IF(data[[#This Row],[type]]="score",RANK(data[[#This Row],[score]],data[score])+COUNTIF($AG$3:AG2215,AG2215)-1,0)</f>
        <v>0</v>
      </c>
    </row>
    <row r="2216" spans="27:34" x14ac:dyDescent="0.25">
      <c r="AA2216" s="1"/>
      <c r="AB2216" s="1"/>
      <c r="AG2216">
        <f>IF(data[[#This Row],[type]]="score",SUMPRODUCT($J$1:$AF$1,data[[#This Row],[ci.hts_index]:[stat.tb]]),-1)</f>
        <v>-1</v>
      </c>
      <c r="AH2216">
        <f>IF(data[[#This Row],[type]]="score",RANK(data[[#This Row],[score]],data[score])+COUNTIF($AG$3:AG2216,AG2216)-1,0)</f>
        <v>0</v>
      </c>
    </row>
    <row r="2217" spans="27:34" x14ac:dyDescent="0.25">
      <c r="AA2217" s="1"/>
      <c r="AB2217" s="1"/>
      <c r="AG2217">
        <f>IF(data[[#This Row],[type]]="score",SUMPRODUCT($J$1:$AF$1,data[[#This Row],[ci.hts_index]:[stat.tb]]),-1)</f>
        <v>-1</v>
      </c>
      <c r="AH2217">
        <f>IF(data[[#This Row],[type]]="score",RANK(data[[#This Row],[score]],data[score])+COUNTIF($AG$3:AG2217,AG2217)-1,0)</f>
        <v>0</v>
      </c>
    </row>
    <row r="2218" spans="27:34" x14ac:dyDescent="0.25">
      <c r="AA2218" s="1"/>
      <c r="AB2218" s="1"/>
      <c r="AG2218">
        <f>IF(data[[#This Row],[type]]="score",SUMPRODUCT($J$1:$AF$1,data[[#This Row],[ci.hts_index]:[stat.tb]]),-1)</f>
        <v>-1</v>
      </c>
      <c r="AH2218">
        <f>IF(data[[#This Row],[type]]="score",RANK(data[[#This Row],[score]],data[score])+COUNTIF($AG$3:AG2218,AG2218)-1,0)</f>
        <v>0</v>
      </c>
    </row>
    <row r="2219" spans="27:34" x14ac:dyDescent="0.25">
      <c r="AA2219" s="1"/>
      <c r="AB2219" s="1"/>
      <c r="AG2219">
        <f>IF(data[[#This Row],[type]]="score",SUMPRODUCT($J$1:$AF$1,data[[#This Row],[ci.hts_index]:[stat.tb]]),-1)</f>
        <v>-1</v>
      </c>
      <c r="AH2219">
        <f>IF(data[[#This Row],[type]]="score",RANK(data[[#This Row],[score]],data[score])+COUNTIF($AG$3:AG2219,AG2219)-1,0)</f>
        <v>0</v>
      </c>
    </row>
    <row r="2220" spans="27:34" x14ac:dyDescent="0.25">
      <c r="AA2220" s="1"/>
      <c r="AB2220" s="1"/>
      <c r="AG2220">
        <f>IF(data[[#This Row],[type]]="score",SUMPRODUCT($J$1:$AF$1,data[[#This Row],[ci.hts_index]:[stat.tb]]),-1)</f>
        <v>-1</v>
      </c>
      <c r="AH2220">
        <f>IF(data[[#This Row],[type]]="score",RANK(data[[#This Row],[score]],data[score])+COUNTIF($AG$3:AG2220,AG2220)-1,0)</f>
        <v>0</v>
      </c>
    </row>
    <row r="2221" spans="27:34" x14ac:dyDescent="0.25">
      <c r="AA2221" s="1"/>
      <c r="AB2221" s="1"/>
      <c r="AG2221">
        <f>IF(data[[#This Row],[type]]="score",SUMPRODUCT($J$1:$AF$1,data[[#This Row],[ci.hts_index]:[stat.tb]]),-1)</f>
        <v>-1</v>
      </c>
      <c r="AH2221">
        <f>IF(data[[#This Row],[type]]="score",RANK(data[[#This Row],[score]],data[score])+COUNTIF($AG$3:AG2221,AG2221)-1,0)</f>
        <v>0</v>
      </c>
    </row>
    <row r="2222" spans="27:34" x14ac:dyDescent="0.25">
      <c r="AA2222" s="1"/>
      <c r="AB2222" s="1"/>
      <c r="AG2222">
        <f>IF(data[[#This Row],[type]]="score",SUMPRODUCT($J$1:$AF$1,data[[#This Row],[ci.hts_index]:[stat.tb]]),-1)</f>
        <v>-1</v>
      </c>
      <c r="AH2222">
        <f>IF(data[[#This Row],[type]]="score",RANK(data[[#This Row],[score]],data[score])+COUNTIF($AG$3:AG2222,AG2222)-1,0)</f>
        <v>0</v>
      </c>
    </row>
    <row r="2223" spans="27:34" x14ac:dyDescent="0.25">
      <c r="AA2223" s="1"/>
      <c r="AB2223" s="1"/>
      <c r="AG2223">
        <f>IF(data[[#This Row],[type]]="score",SUMPRODUCT($J$1:$AF$1,data[[#This Row],[ci.hts_index]:[stat.tb]]),-1)</f>
        <v>-1</v>
      </c>
      <c r="AH2223">
        <f>IF(data[[#This Row],[type]]="score",RANK(data[[#This Row],[score]],data[score])+COUNTIF($AG$3:AG2223,AG2223)-1,0)</f>
        <v>0</v>
      </c>
    </row>
    <row r="2224" spans="27:34" x14ac:dyDescent="0.25">
      <c r="AA2224" s="1"/>
      <c r="AB2224" s="1"/>
      <c r="AG2224">
        <f>IF(data[[#This Row],[type]]="score",SUMPRODUCT($J$1:$AF$1,data[[#This Row],[ci.hts_index]:[stat.tb]]),-1)</f>
        <v>-1</v>
      </c>
      <c r="AH2224">
        <f>IF(data[[#This Row],[type]]="score",RANK(data[[#This Row],[score]],data[score])+COUNTIF($AG$3:AG2224,AG2224)-1,0)</f>
        <v>0</v>
      </c>
    </row>
    <row r="2225" spans="27:34" x14ac:dyDescent="0.25">
      <c r="AA2225" s="1"/>
      <c r="AB2225" s="1"/>
      <c r="AG2225">
        <f>IF(data[[#This Row],[type]]="score",SUMPRODUCT($J$1:$AF$1,data[[#This Row],[ci.hts_index]:[stat.tb]]),-1)</f>
        <v>-1</v>
      </c>
      <c r="AH2225">
        <f>IF(data[[#This Row],[type]]="score",RANK(data[[#This Row],[score]],data[score])+COUNTIF($AG$3:AG2225,AG2225)-1,0)</f>
        <v>0</v>
      </c>
    </row>
    <row r="2226" spans="27:34" x14ac:dyDescent="0.25">
      <c r="AA2226" s="1"/>
      <c r="AB2226" s="1"/>
      <c r="AG2226">
        <f>IF(data[[#This Row],[type]]="score",SUMPRODUCT($J$1:$AF$1,data[[#This Row],[ci.hts_index]:[stat.tb]]),-1)</f>
        <v>-1</v>
      </c>
      <c r="AH2226">
        <f>IF(data[[#This Row],[type]]="score",RANK(data[[#This Row],[score]],data[score])+COUNTIF($AG$3:AG2226,AG2226)-1,0)</f>
        <v>0</v>
      </c>
    </row>
    <row r="2227" spans="27:34" x14ac:dyDescent="0.25">
      <c r="AA2227" s="1"/>
      <c r="AB2227" s="1"/>
      <c r="AG2227">
        <f>IF(data[[#This Row],[type]]="score",SUMPRODUCT($J$1:$AF$1,data[[#This Row],[ci.hts_index]:[stat.tb]]),-1)</f>
        <v>-1</v>
      </c>
      <c r="AH2227">
        <f>IF(data[[#This Row],[type]]="score",RANK(data[[#This Row],[score]],data[score])+COUNTIF($AG$3:AG2227,AG2227)-1,0)</f>
        <v>0</v>
      </c>
    </row>
    <row r="2228" spans="27:34" x14ac:dyDescent="0.25">
      <c r="AA2228" s="1"/>
      <c r="AB2228" s="1"/>
      <c r="AG2228">
        <f>IF(data[[#This Row],[type]]="score",SUMPRODUCT($J$1:$AF$1,data[[#This Row],[ci.hts_index]:[stat.tb]]),-1)</f>
        <v>-1</v>
      </c>
      <c r="AH2228">
        <f>IF(data[[#This Row],[type]]="score",RANK(data[[#This Row],[score]],data[score])+COUNTIF($AG$3:AG2228,AG2228)-1,0)</f>
        <v>0</v>
      </c>
    </row>
    <row r="2229" spans="27:34" x14ac:dyDescent="0.25">
      <c r="AA2229" s="1"/>
      <c r="AB2229" s="1"/>
      <c r="AG2229">
        <f>IF(data[[#This Row],[type]]="score",SUMPRODUCT($J$1:$AF$1,data[[#This Row],[ci.hts_index]:[stat.tb]]),-1)</f>
        <v>-1</v>
      </c>
      <c r="AH2229">
        <f>IF(data[[#This Row],[type]]="score",RANK(data[[#This Row],[score]],data[score])+COUNTIF($AG$3:AG2229,AG2229)-1,0)</f>
        <v>0</v>
      </c>
    </row>
    <row r="2230" spans="27:34" x14ac:dyDescent="0.25">
      <c r="AA2230" s="1"/>
      <c r="AB2230" s="1"/>
      <c r="AG2230">
        <f>IF(data[[#This Row],[type]]="score",SUMPRODUCT($J$1:$AF$1,data[[#This Row],[ci.hts_index]:[stat.tb]]),-1)</f>
        <v>-1</v>
      </c>
      <c r="AH2230">
        <f>IF(data[[#This Row],[type]]="score",RANK(data[[#This Row],[score]],data[score])+COUNTIF($AG$3:AG2230,AG2230)-1,0)</f>
        <v>0</v>
      </c>
    </row>
    <row r="2231" spans="27:34" x14ac:dyDescent="0.25">
      <c r="AA2231" s="1"/>
      <c r="AB2231" s="1"/>
      <c r="AG2231">
        <f>IF(data[[#This Row],[type]]="score",SUMPRODUCT($J$1:$AF$1,data[[#This Row],[ci.hts_index]:[stat.tb]]),-1)</f>
        <v>-1</v>
      </c>
      <c r="AH2231">
        <f>IF(data[[#This Row],[type]]="score",RANK(data[[#This Row],[score]],data[score])+COUNTIF($AG$3:AG2231,AG2231)-1,0)</f>
        <v>0</v>
      </c>
    </row>
    <row r="2232" spans="27:34" x14ac:dyDescent="0.25">
      <c r="AA2232" s="1"/>
      <c r="AB2232" s="1"/>
      <c r="AG2232">
        <f>IF(data[[#This Row],[type]]="score",SUMPRODUCT($J$1:$AF$1,data[[#This Row],[ci.hts_index]:[stat.tb]]),-1)</f>
        <v>-1</v>
      </c>
      <c r="AH2232">
        <f>IF(data[[#This Row],[type]]="score",RANK(data[[#This Row],[score]],data[score])+COUNTIF($AG$3:AG2232,AG2232)-1,0)</f>
        <v>0</v>
      </c>
    </row>
    <row r="2233" spans="27:34" x14ac:dyDescent="0.25">
      <c r="AA2233" s="1"/>
      <c r="AB2233" s="1"/>
      <c r="AG2233">
        <f>IF(data[[#This Row],[type]]="score",SUMPRODUCT($J$1:$AF$1,data[[#This Row],[ci.hts_index]:[stat.tb]]),-1)</f>
        <v>-1</v>
      </c>
      <c r="AH2233">
        <f>IF(data[[#This Row],[type]]="score",RANK(data[[#This Row],[score]],data[score])+COUNTIF($AG$3:AG2233,AG2233)-1,0)</f>
        <v>0</v>
      </c>
    </row>
    <row r="2234" spans="27:34" x14ac:dyDescent="0.25">
      <c r="AA2234" s="1"/>
      <c r="AB2234" s="1"/>
      <c r="AG2234">
        <f>IF(data[[#This Row],[type]]="score",SUMPRODUCT($J$1:$AF$1,data[[#This Row],[ci.hts_index]:[stat.tb]]),-1)</f>
        <v>-1</v>
      </c>
      <c r="AH2234">
        <f>IF(data[[#This Row],[type]]="score",RANK(data[[#This Row],[score]],data[score])+COUNTIF($AG$3:AG2234,AG2234)-1,0)</f>
        <v>0</v>
      </c>
    </row>
    <row r="2235" spans="27:34" x14ac:dyDescent="0.25">
      <c r="AA2235" s="1"/>
      <c r="AB2235" s="1"/>
      <c r="AG2235">
        <f>IF(data[[#This Row],[type]]="score",SUMPRODUCT($J$1:$AF$1,data[[#This Row],[ci.hts_index]:[stat.tb]]),-1)</f>
        <v>-1</v>
      </c>
      <c r="AH2235">
        <f>IF(data[[#This Row],[type]]="score",RANK(data[[#This Row],[score]],data[score])+COUNTIF($AG$3:AG2235,AG2235)-1,0)</f>
        <v>0</v>
      </c>
    </row>
    <row r="2236" spans="27:34" x14ac:dyDescent="0.25">
      <c r="AA2236" s="1"/>
      <c r="AB2236" s="1"/>
      <c r="AG2236">
        <f>IF(data[[#This Row],[type]]="score",SUMPRODUCT($J$1:$AF$1,data[[#This Row],[ci.hts_index]:[stat.tb]]),-1)</f>
        <v>-1</v>
      </c>
      <c r="AH2236">
        <f>IF(data[[#This Row],[type]]="score",RANK(data[[#This Row],[score]],data[score])+COUNTIF($AG$3:AG2236,AG2236)-1,0)</f>
        <v>0</v>
      </c>
    </row>
    <row r="2237" spans="27:34" x14ac:dyDescent="0.25">
      <c r="AA2237" s="1"/>
      <c r="AB2237" s="1"/>
      <c r="AG2237">
        <f>IF(data[[#This Row],[type]]="score",SUMPRODUCT($J$1:$AF$1,data[[#This Row],[ci.hts_index]:[stat.tb]]),-1)</f>
        <v>-1</v>
      </c>
      <c r="AH2237">
        <f>IF(data[[#This Row],[type]]="score",RANK(data[[#This Row],[score]],data[score])+COUNTIF($AG$3:AG2237,AG2237)-1,0)</f>
        <v>0</v>
      </c>
    </row>
    <row r="2238" spans="27:34" x14ac:dyDescent="0.25">
      <c r="AA2238" s="1"/>
      <c r="AB2238" s="1"/>
      <c r="AG2238">
        <f>IF(data[[#This Row],[type]]="score",SUMPRODUCT($J$1:$AF$1,data[[#This Row],[ci.hts_index]:[stat.tb]]),-1)</f>
        <v>-1</v>
      </c>
      <c r="AH2238">
        <f>IF(data[[#This Row],[type]]="score",RANK(data[[#This Row],[score]],data[score])+COUNTIF($AG$3:AG2238,AG2238)-1,0)</f>
        <v>0</v>
      </c>
    </row>
    <row r="2239" spans="27:34" x14ac:dyDescent="0.25">
      <c r="AA2239" s="1"/>
      <c r="AB2239" s="1"/>
      <c r="AG2239">
        <f>IF(data[[#This Row],[type]]="score",SUMPRODUCT($J$1:$AF$1,data[[#This Row],[ci.hts_index]:[stat.tb]]),-1)</f>
        <v>-1</v>
      </c>
      <c r="AH2239">
        <f>IF(data[[#This Row],[type]]="score",RANK(data[[#This Row],[score]],data[score])+COUNTIF($AG$3:AG2239,AG2239)-1,0)</f>
        <v>0</v>
      </c>
    </row>
    <row r="2240" spans="27:34" x14ac:dyDescent="0.25">
      <c r="AA2240" s="1"/>
      <c r="AB2240" s="1"/>
      <c r="AG2240">
        <f>IF(data[[#This Row],[type]]="score",SUMPRODUCT($J$1:$AF$1,data[[#This Row],[ci.hts_index]:[stat.tb]]),-1)</f>
        <v>-1</v>
      </c>
      <c r="AH2240">
        <f>IF(data[[#This Row],[type]]="score",RANK(data[[#This Row],[score]],data[score])+COUNTIF($AG$3:AG2240,AG2240)-1,0)</f>
        <v>0</v>
      </c>
    </row>
    <row r="2241" spans="27:34" x14ac:dyDescent="0.25">
      <c r="AA2241" s="1"/>
      <c r="AB2241" s="1"/>
      <c r="AG2241">
        <f>IF(data[[#This Row],[type]]="score",SUMPRODUCT($J$1:$AF$1,data[[#This Row],[ci.hts_index]:[stat.tb]]),-1)</f>
        <v>-1</v>
      </c>
      <c r="AH2241">
        <f>IF(data[[#This Row],[type]]="score",RANK(data[[#This Row],[score]],data[score])+COUNTIF($AG$3:AG2241,AG2241)-1,0)</f>
        <v>0</v>
      </c>
    </row>
    <row r="2242" spans="27:34" x14ac:dyDescent="0.25">
      <c r="AA2242" s="1"/>
      <c r="AB2242" s="1"/>
      <c r="AG2242">
        <f>IF(data[[#This Row],[type]]="score",SUMPRODUCT($J$1:$AF$1,data[[#This Row],[ci.hts_index]:[stat.tb]]),-1)</f>
        <v>-1</v>
      </c>
      <c r="AH2242">
        <f>IF(data[[#This Row],[type]]="score",RANK(data[[#This Row],[score]],data[score])+COUNTIF($AG$3:AG2242,AG2242)-1,0)</f>
        <v>0</v>
      </c>
    </row>
    <row r="2243" spans="27:34" x14ac:dyDescent="0.25">
      <c r="AA2243" s="1"/>
      <c r="AB2243" s="1"/>
      <c r="AG2243">
        <f>IF(data[[#This Row],[type]]="score",SUMPRODUCT($J$1:$AF$1,data[[#This Row],[ci.hts_index]:[stat.tb]]),-1)</f>
        <v>-1</v>
      </c>
      <c r="AH2243">
        <f>IF(data[[#This Row],[type]]="score",RANK(data[[#This Row],[score]],data[score])+COUNTIF($AG$3:AG2243,AG2243)-1,0)</f>
        <v>0</v>
      </c>
    </row>
    <row r="2244" spans="27:34" x14ac:dyDescent="0.25">
      <c r="AA2244" s="1"/>
      <c r="AB2244" s="1"/>
      <c r="AG2244">
        <f>IF(data[[#This Row],[type]]="score",SUMPRODUCT($J$1:$AF$1,data[[#This Row],[ci.hts_index]:[stat.tb]]),-1)</f>
        <v>-1</v>
      </c>
      <c r="AH2244">
        <f>IF(data[[#This Row],[type]]="score",RANK(data[[#This Row],[score]],data[score])+COUNTIF($AG$3:AG2244,AG2244)-1,0)</f>
        <v>0</v>
      </c>
    </row>
    <row r="2245" spans="27:34" x14ac:dyDescent="0.25">
      <c r="AA2245" s="1"/>
      <c r="AB2245" s="1"/>
      <c r="AG2245">
        <f>IF(data[[#This Row],[type]]="score",SUMPRODUCT($J$1:$AF$1,data[[#This Row],[ci.hts_index]:[stat.tb]]),-1)</f>
        <v>-1</v>
      </c>
      <c r="AH2245">
        <f>IF(data[[#This Row],[type]]="score",RANK(data[[#This Row],[score]],data[score])+COUNTIF($AG$3:AG2245,AG2245)-1,0)</f>
        <v>0</v>
      </c>
    </row>
    <row r="2246" spans="27:34" x14ac:dyDescent="0.25">
      <c r="AA2246" s="1"/>
      <c r="AB2246" s="1"/>
      <c r="AG2246">
        <f>IF(data[[#This Row],[type]]="score",SUMPRODUCT($J$1:$AF$1,data[[#This Row],[ci.hts_index]:[stat.tb]]),-1)</f>
        <v>-1</v>
      </c>
      <c r="AH2246">
        <f>IF(data[[#This Row],[type]]="score",RANK(data[[#This Row],[score]],data[score])+COUNTIF($AG$3:AG2246,AG2246)-1,0)</f>
        <v>0</v>
      </c>
    </row>
    <row r="2247" spans="27:34" x14ac:dyDescent="0.25">
      <c r="AA2247" s="1"/>
      <c r="AB2247" s="1"/>
      <c r="AG2247">
        <f>IF(data[[#This Row],[type]]="score",SUMPRODUCT($J$1:$AF$1,data[[#This Row],[ci.hts_index]:[stat.tb]]),-1)</f>
        <v>-1</v>
      </c>
      <c r="AH2247">
        <f>IF(data[[#This Row],[type]]="score",RANK(data[[#This Row],[score]],data[score])+COUNTIF($AG$3:AG2247,AG2247)-1,0)</f>
        <v>0</v>
      </c>
    </row>
    <row r="2248" spans="27:34" x14ac:dyDescent="0.25">
      <c r="AA2248" s="1"/>
      <c r="AB2248" s="1"/>
      <c r="AG2248">
        <f>IF(data[[#This Row],[type]]="score",SUMPRODUCT($J$1:$AF$1,data[[#This Row],[ci.hts_index]:[stat.tb]]),-1)</f>
        <v>-1</v>
      </c>
      <c r="AH2248">
        <f>IF(data[[#This Row],[type]]="score",RANK(data[[#This Row],[score]],data[score])+COUNTIF($AG$3:AG2248,AG2248)-1,0)</f>
        <v>0</v>
      </c>
    </row>
    <row r="2249" spans="27:34" x14ac:dyDescent="0.25">
      <c r="AA2249" s="1"/>
      <c r="AB2249" s="1"/>
      <c r="AG2249">
        <f>IF(data[[#This Row],[type]]="score",SUMPRODUCT($J$1:$AF$1,data[[#This Row],[ci.hts_index]:[stat.tb]]),-1)</f>
        <v>-1</v>
      </c>
      <c r="AH2249">
        <f>IF(data[[#This Row],[type]]="score",RANK(data[[#This Row],[score]],data[score])+COUNTIF($AG$3:AG2249,AG2249)-1,0)</f>
        <v>0</v>
      </c>
    </row>
    <row r="2250" spans="27:34" x14ac:dyDescent="0.25">
      <c r="AA2250" s="1"/>
      <c r="AB2250" s="1"/>
      <c r="AG2250">
        <f>IF(data[[#This Row],[type]]="score",SUMPRODUCT($J$1:$AF$1,data[[#This Row],[ci.hts_index]:[stat.tb]]),-1)</f>
        <v>-1</v>
      </c>
      <c r="AH2250">
        <f>IF(data[[#This Row],[type]]="score",RANK(data[[#This Row],[score]],data[score])+COUNTIF($AG$3:AG2250,AG2250)-1,0)</f>
        <v>0</v>
      </c>
    </row>
    <row r="2251" spans="27:34" x14ac:dyDescent="0.25">
      <c r="AA2251" s="1"/>
      <c r="AB2251" s="1"/>
      <c r="AG2251">
        <f>IF(data[[#This Row],[type]]="score",SUMPRODUCT($J$1:$AF$1,data[[#This Row],[ci.hts_index]:[stat.tb]]),-1)</f>
        <v>-1</v>
      </c>
      <c r="AH2251">
        <f>IF(data[[#This Row],[type]]="score",RANK(data[[#This Row],[score]],data[score])+COUNTIF($AG$3:AG2251,AG2251)-1,0)</f>
        <v>0</v>
      </c>
    </row>
    <row r="2252" spans="27:34" x14ac:dyDescent="0.25">
      <c r="AA2252" s="1"/>
      <c r="AB2252" s="1"/>
      <c r="AG2252">
        <f>IF(data[[#This Row],[type]]="score",SUMPRODUCT($J$1:$AF$1,data[[#This Row],[ci.hts_index]:[stat.tb]]),-1)</f>
        <v>-1</v>
      </c>
      <c r="AH2252">
        <f>IF(data[[#This Row],[type]]="score",RANK(data[[#This Row],[score]],data[score])+COUNTIF($AG$3:AG2252,AG2252)-1,0)</f>
        <v>0</v>
      </c>
    </row>
    <row r="2253" spans="27:34" x14ac:dyDescent="0.25">
      <c r="AA2253" s="1"/>
      <c r="AB2253" s="1"/>
      <c r="AG2253">
        <f>IF(data[[#This Row],[type]]="score",SUMPRODUCT($J$1:$AF$1,data[[#This Row],[ci.hts_index]:[stat.tb]]),-1)</f>
        <v>-1</v>
      </c>
      <c r="AH2253">
        <f>IF(data[[#This Row],[type]]="score",RANK(data[[#This Row],[score]],data[score])+COUNTIF($AG$3:AG2253,AG2253)-1,0)</f>
        <v>0</v>
      </c>
    </row>
    <row r="2254" spans="27:34" x14ac:dyDescent="0.25">
      <c r="AA2254" s="1"/>
      <c r="AB2254" s="1"/>
      <c r="AG2254">
        <f>IF(data[[#This Row],[type]]="score",SUMPRODUCT($J$1:$AF$1,data[[#This Row],[ci.hts_index]:[stat.tb]]),-1)</f>
        <v>-1</v>
      </c>
      <c r="AH2254">
        <f>IF(data[[#This Row],[type]]="score",RANK(data[[#This Row],[score]],data[score])+COUNTIF($AG$3:AG2254,AG2254)-1,0)</f>
        <v>0</v>
      </c>
    </row>
    <row r="2255" spans="27:34" x14ac:dyDescent="0.25">
      <c r="AA2255" s="1"/>
      <c r="AB2255" s="1"/>
      <c r="AG2255">
        <f>IF(data[[#This Row],[type]]="score",SUMPRODUCT($J$1:$AF$1,data[[#This Row],[ci.hts_index]:[stat.tb]]),-1)</f>
        <v>-1</v>
      </c>
      <c r="AH2255">
        <f>IF(data[[#This Row],[type]]="score",RANK(data[[#This Row],[score]],data[score])+COUNTIF($AG$3:AG2255,AG2255)-1,0)</f>
        <v>0</v>
      </c>
    </row>
    <row r="2256" spans="27:34" x14ac:dyDescent="0.25">
      <c r="AA2256" s="1"/>
      <c r="AB2256" s="1"/>
      <c r="AG2256">
        <f>IF(data[[#This Row],[type]]="score",SUMPRODUCT($J$1:$AF$1,data[[#This Row],[ci.hts_index]:[stat.tb]]),-1)</f>
        <v>-1</v>
      </c>
      <c r="AH2256">
        <f>IF(data[[#This Row],[type]]="score",RANK(data[[#This Row],[score]],data[score])+COUNTIF($AG$3:AG2256,AG2256)-1,0)</f>
        <v>0</v>
      </c>
    </row>
    <row r="2257" spans="27:34" x14ac:dyDescent="0.25">
      <c r="AA2257" s="1"/>
      <c r="AB2257" s="1"/>
      <c r="AG2257">
        <f>IF(data[[#This Row],[type]]="score",SUMPRODUCT($J$1:$AF$1,data[[#This Row],[ci.hts_index]:[stat.tb]]),-1)</f>
        <v>-1</v>
      </c>
      <c r="AH2257">
        <f>IF(data[[#This Row],[type]]="score",RANK(data[[#This Row],[score]],data[score])+COUNTIF($AG$3:AG2257,AG2257)-1,0)</f>
        <v>0</v>
      </c>
    </row>
    <row r="2258" spans="27:34" x14ac:dyDescent="0.25">
      <c r="AA2258" s="1"/>
      <c r="AB2258" s="1"/>
      <c r="AG2258">
        <f>IF(data[[#This Row],[type]]="score",SUMPRODUCT($J$1:$AF$1,data[[#This Row],[ci.hts_index]:[stat.tb]]),-1)</f>
        <v>-1</v>
      </c>
      <c r="AH2258">
        <f>IF(data[[#This Row],[type]]="score",RANK(data[[#This Row],[score]],data[score])+COUNTIF($AG$3:AG2258,AG2258)-1,0)</f>
        <v>0</v>
      </c>
    </row>
    <row r="2259" spans="27:34" x14ac:dyDescent="0.25">
      <c r="AA2259" s="1"/>
      <c r="AB2259" s="1"/>
      <c r="AG2259">
        <f>IF(data[[#This Row],[type]]="score",SUMPRODUCT($J$1:$AF$1,data[[#This Row],[ci.hts_index]:[stat.tb]]),-1)</f>
        <v>-1</v>
      </c>
      <c r="AH2259">
        <f>IF(data[[#This Row],[type]]="score",RANK(data[[#This Row],[score]],data[score])+COUNTIF($AG$3:AG2259,AG2259)-1,0)</f>
        <v>0</v>
      </c>
    </row>
    <row r="2260" spans="27:34" x14ac:dyDescent="0.25">
      <c r="AA2260" s="1"/>
      <c r="AB2260" s="1"/>
      <c r="AG2260">
        <f>IF(data[[#This Row],[type]]="score",SUMPRODUCT($J$1:$AF$1,data[[#This Row],[ci.hts_index]:[stat.tb]]),-1)</f>
        <v>-1</v>
      </c>
      <c r="AH2260">
        <f>IF(data[[#This Row],[type]]="score",RANK(data[[#This Row],[score]],data[score])+COUNTIF($AG$3:AG2260,AG2260)-1,0)</f>
        <v>0</v>
      </c>
    </row>
    <row r="2261" spans="27:34" x14ac:dyDescent="0.25">
      <c r="AA2261" s="1"/>
      <c r="AB2261" s="1"/>
      <c r="AG2261">
        <f>IF(data[[#This Row],[type]]="score",SUMPRODUCT($J$1:$AF$1,data[[#This Row],[ci.hts_index]:[stat.tb]]),-1)</f>
        <v>-1</v>
      </c>
      <c r="AH2261">
        <f>IF(data[[#This Row],[type]]="score",RANK(data[[#This Row],[score]],data[score])+COUNTIF($AG$3:AG2261,AG2261)-1,0)</f>
        <v>0</v>
      </c>
    </row>
    <row r="2262" spans="27:34" x14ac:dyDescent="0.25">
      <c r="AA2262" s="1"/>
      <c r="AB2262" s="1"/>
      <c r="AG2262">
        <f>IF(data[[#This Row],[type]]="score",SUMPRODUCT($J$1:$AF$1,data[[#This Row],[ci.hts_index]:[stat.tb]]),-1)</f>
        <v>-1</v>
      </c>
      <c r="AH2262">
        <f>IF(data[[#This Row],[type]]="score",RANK(data[[#This Row],[score]],data[score])+COUNTIF($AG$3:AG2262,AG2262)-1,0)</f>
        <v>0</v>
      </c>
    </row>
    <row r="2263" spans="27:34" x14ac:dyDescent="0.25">
      <c r="AA2263" s="1"/>
      <c r="AB2263" s="1"/>
      <c r="AG2263">
        <f>IF(data[[#This Row],[type]]="score",SUMPRODUCT($J$1:$AF$1,data[[#This Row],[ci.hts_index]:[stat.tb]]),-1)</f>
        <v>-1</v>
      </c>
      <c r="AH2263">
        <f>IF(data[[#This Row],[type]]="score",RANK(data[[#This Row],[score]],data[score])+COUNTIF($AG$3:AG2263,AG2263)-1,0)</f>
        <v>0</v>
      </c>
    </row>
    <row r="2264" spans="27:34" x14ac:dyDescent="0.25">
      <c r="AA2264" s="1"/>
      <c r="AB2264" s="1"/>
      <c r="AG2264">
        <f>IF(data[[#This Row],[type]]="score",SUMPRODUCT($J$1:$AF$1,data[[#This Row],[ci.hts_index]:[stat.tb]]),-1)</f>
        <v>-1</v>
      </c>
      <c r="AH2264">
        <f>IF(data[[#This Row],[type]]="score",RANK(data[[#This Row],[score]],data[score])+COUNTIF($AG$3:AG2264,AG2264)-1,0)</f>
        <v>0</v>
      </c>
    </row>
    <row r="2265" spans="27:34" x14ac:dyDescent="0.25">
      <c r="AA2265" s="1"/>
      <c r="AB2265" s="1"/>
      <c r="AG2265">
        <f>IF(data[[#This Row],[type]]="score",SUMPRODUCT($J$1:$AF$1,data[[#This Row],[ci.hts_index]:[stat.tb]]),-1)</f>
        <v>-1</v>
      </c>
      <c r="AH2265">
        <f>IF(data[[#This Row],[type]]="score",RANK(data[[#This Row],[score]],data[score])+COUNTIF($AG$3:AG2265,AG2265)-1,0)</f>
        <v>0</v>
      </c>
    </row>
    <row r="2266" spans="27:34" x14ac:dyDescent="0.25">
      <c r="AA2266" s="1"/>
      <c r="AB2266" s="1"/>
      <c r="AG2266">
        <f>IF(data[[#This Row],[type]]="score",SUMPRODUCT($J$1:$AF$1,data[[#This Row],[ci.hts_index]:[stat.tb]]),-1)</f>
        <v>-1</v>
      </c>
      <c r="AH2266">
        <f>IF(data[[#This Row],[type]]="score",RANK(data[[#This Row],[score]],data[score])+COUNTIF($AG$3:AG2266,AG2266)-1,0)</f>
        <v>0</v>
      </c>
    </row>
    <row r="2267" spans="27:34" x14ac:dyDescent="0.25">
      <c r="AA2267" s="1"/>
      <c r="AB2267" s="1"/>
      <c r="AG2267">
        <f>IF(data[[#This Row],[type]]="score",SUMPRODUCT($J$1:$AF$1,data[[#This Row],[ci.hts_index]:[stat.tb]]),-1)</f>
        <v>-1</v>
      </c>
      <c r="AH2267">
        <f>IF(data[[#This Row],[type]]="score",RANK(data[[#This Row],[score]],data[score])+COUNTIF($AG$3:AG2267,AG2267)-1,0)</f>
        <v>0</v>
      </c>
    </row>
    <row r="2268" spans="27:34" x14ac:dyDescent="0.25">
      <c r="AA2268" s="1"/>
      <c r="AB2268" s="1"/>
      <c r="AG2268">
        <f>IF(data[[#This Row],[type]]="score",SUMPRODUCT($J$1:$AF$1,data[[#This Row],[ci.hts_index]:[stat.tb]]),-1)</f>
        <v>-1</v>
      </c>
      <c r="AH2268">
        <f>IF(data[[#This Row],[type]]="score",RANK(data[[#This Row],[score]],data[score])+COUNTIF($AG$3:AG2268,AG2268)-1,0)</f>
        <v>0</v>
      </c>
    </row>
    <row r="2269" spans="27:34" x14ac:dyDescent="0.25">
      <c r="AA2269" s="1"/>
      <c r="AB2269" s="1"/>
      <c r="AG2269">
        <f>IF(data[[#This Row],[type]]="score",SUMPRODUCT($J$1:$AF$1,data[[#This Row],[ci.hts_index]:[stat.tb]]),-1)</f>
        <v>-1</v>
      </c>
      <c r="AH2269">
        <f>IF(data[[#This Row],[type]]="score",RANK(data[[#This Row],[score]],data[score])+COUNTIF($AG$3:AG2269,AG2269)-1,0)</f>
        <v>0</v>
      </c>
    </row>
    <row r="2270" spans="27:34" x14ac:dyDescent="0.25">
      <c r="AA2270" s="1"/>
      <c r="AB2270" s="1"/>
      <c r="AG2270">
        <f>IF(data[[#This Row],[type]]="score",SUMPRODUCT($J$1:$AF$1,data[[#This Row],[ci.hts_index]:[stat.tb]]),-1)</f>
        <v>-1</v>
      </c>
      <c r="AH2270">
        <f>IF(data[[#This Row],[type]]="score",RANK(data[[#This Row],[score]],data[score])+COUNTIF($AG$3:AG2270,AG2270)-1,0)</f>
        <v>0</v>
      </c>
    </row>
    <row r="2271" spans="27:34" x14ac:dyDescent="0.25">
      <c r="AA2271" s="1"/>
      <c r="AB2271" s="1"/>
      <c r="AG2271">
        <f>IF(data[[#This Row],[type]]="score",SUMPRODUCT($J$1:$AF$1,data[[#This Row],[ci.hts_index]:[stat.tb]]),-1)</f>
        <v>-1</v>
      </c>
      <c r="AH2271">
        <f>IF(data[[#This Row],[type]]="score",RANK(data[[#This Row],[score]],data[score])+COUNTIF($AG$3:AG2271,AG2271)-1,0)</f>
        <v>0</v>
      </c>
    </row>
    <row r="2272" spans="27:34" x14ac:dyDescent="0.25">
      <c r="AA2272" s="1"/>
      <c r="AB2272" s="1"/>
      <c r="AG2272">
        <f>IF(data[[#This Row],[type]]="score",SUMPRODUCT($J$1:$AF$1,data[[#This Row],[ci.hts_index]:[stat.tb]]),-1)</f>
        <v>-1</v>
      </c>
      <c r="AH2272">
        <f>IF(data[[#This Row],[type]]="score",RANK(data[[#This Row],[score]],data[score])+COUNTIF($AG$3:AG2272,AG2272)-1,0)</f>
        <v>0</v>
      </c>
    </row>
    <row r="2273" spans="27:34" x14ac:dyDescent="0.25">
      <c r="AA2273" s="1"/>
      <c r="AB2273" s="1"/>
      <c r="AG2273">
        <f>IF(data[[#This Row],[type]]="score",SUMPRODUCT($J$1:$AF$1,data[[#This Row],[ci.hts_index]:[stat.tb]]),-1)</f>
        <v>-1</v>
      </c>
      <c r="AH2273">
        <f>IF(data[[#This Row],[type]]="score",RANK(data[[#This Row],[score]],data[score])+COUNTIF($AG$3:AG2273,AG2273)-1,0)</f>
        <v>0</v>
      </c>
    </row>
    <row r="2274" spans="27:34" x14ac:dyDescent="0.25">
      <c r="AA2274" s="1"/>
      <c r="AB2274" s="1"/>
      <c r="AG2274">
        <f>IF(data[[#This Row],[type]]="score",SUMPRODUCT($J$1:$AF$1,data[[#This Row],[ci.hts_index]:[stat.tb]]),-1)</f>
        <v>-1</v>
      </c>
      <c r="AH2274">
        <f>IF(data[[#This Row],[type]]="score",RANK(data[[#This Row],[score]],data[score])+COUNTIF($AG$3:AG2274,AG2274)-1,0)</f>
        <v>0</v>
      </c>
    </row>
    <row r="2275" spans="27:34" x14ac:dyDescent="0.25">
      <c r="AA2275" s="1"/>
      <c r="AB2275" s="1"/>
      <c r="AG2275">
        <f>IF(data[[#This Row],[type]]="score",SUMPRODUCT($J$1:$AF$1,data[[#This Row],[ci.hts_index]:[stat.tb]]),-1)</f>
        <v>-1</v>
      </c>
      <c r="AH2275">
        <f>IF(data[[#This Row],[type]]="score",RANK(data[[#This Row],[score]],data[score])+COUNTIF($AG$3:AG2275,AG2275)-1,0)</f>
        <v>0</v>
      </c>
    </row>
    <row r="2276" spans="27:34" x14ac:dyDescent="0.25">
      <c r="AA2276" s="1"/>
      <c r="AB2276" s="1"/>
      <c r="AG2276">
        <f>IF(data[[#This Row],[type]]="score",SUMPRODUCT($J$1:$AF$1,data[[#This Row],[ci.hts_index]:[stat.tb]]),-1)</f>
        <v>-1</v>
      </c>
      <c r="AH2276">
        <f>IF(data[[#This Row],[type]]="score",RANK(data[[#This Row],[score]],data[score])+COUNTIF($AG$3:AG2276,AG2276)-1,0)</f>
        <v>0</v>
      </c>
    </row>
    <row r="2277" spans="27:34" x14ac:dyDescent="0.25">
      <c r="AA2277" s="1"/>
      <c r="AB2277" s="1"/>
      <c r="AG2277">
        <f>IF(data[[#This Row],[type]]="score",SUMPRODUCT($J$1:$AF$1,data[[#This Row],[ci.hts_index]:[stat.tb]]),-1)</f>
        <v>-1</v>
      </c>
      <c r="AH2277">
        <f>IF(data[[#This Row],[type]]="score",RANK(data[[#This Row],[score]],data[score])+COUNTIF($AG$3:AG2277,AG2277)-1,0)</f>
        <v>0</v>
      </c>
    </row>
    <row r="2278" spans="27:34" x14ac:dyDescent="0.25">
      <c r="AA2278" s="1"/>
      <c r="AB2278" s="1"/>
      <c r="AG2278">
        <f>IF(data[[#This Row],[type]]="score",SUMPRODUCT($J$1:$AF$1,data[[#This Row],[ci.hts_index]:[stat.tb]]),-1)</f>
        <v>-1</v>
      </c>
      <c r="AH2278">
        <f>IF(data[[#This Row],[type]]="score",RANK(data[[#This Row],[score]],data[score])+COUNTIF($AG$3:AG2278,AG2278)-1,0)</f>
        <v>0</v>
      </c>
    </row>
    <row r="2279" spans="27:34" x14ac:dyDescent="0.25">
      <c r="AA2279" s="1"/>
      <c r="AB2279" s="1"/>
      <c r="AG2279">
        <f>IF(data[[#This Row],[type]]="score",SUMPRODUCT($J$1:$AF$1,data[[#This Row],[ci.hts_index]:[stat.tb]]),-1)</f>
        <v>-1</v>
      </c>
      <c r="AH2279">
        <f>IF(data[[#This Row],[type]]="score",RANK(data[[#This Row],[score]],data[score])+COUNTIF($AG$3:AG2279,AG2279)-1,0)</f>
        <v>0</v>
      </c>
    </row>
    <row r="2280" spans="27:34" x14ac:dyDescent="0.25">
      <c r="AA2280" s="1"/>
      <c r="AB2280" s="1"/>
      <c r="AG2280">
        <f>IF(data[[#This Row],[type]]="score",SUMPRODUCT($J$1:$AF$1,data[[#This Row],[ci.hts_index]:[stat.tb]]),-1)</f>
        <v>-1</v>
      </c>
      <c r="AH2280">
        <f>IF(data[[#This Row],[type]]="score",RANK(data[[#This Row],[score]],data[score])+COUNTIF($AG$3:AG2280,AG2280)-1,0)</f>
        <v>0</v>
      </c>
    </row>
    <row r="2281" spans="27:34" x14ac:dyDescent="0.25">
      <c r="AA2281" s="1"/>
      <c r="AB2281" s="1"/>
      <c r="AG2281">
        <f>IF(data[[#This Row],[type]]="score",SUMPRODUCT($J$1:$AF$1,data[[#This Row],[ci.hts_index]:[stat.tb]]),-1)</f>
        <v>-1</v>
      </c>
      <c r="AH2281">
        <f>IF(data[[#This Row],[type]]="score",RANK(data[[#This Row],[score]],data[score])+COUNTIF($AG$3:AG2281,AG2281)-1,0)</f>
        <v>0</v>
      </c>
    </row>
    <row r="2282" spans="27:34" x14ac:dyDescent="0.25">
      <c r="AA2282" s="1"/>
      <c r="AB2282" s="1"/>
      <c r="AG2282">
        <f>IF(data[[#This Row],[type]]="score",SUMPRODUCT($J$1:$AF$1,data[[#This Row],[ci.hts_index]:[stat.tb]]),-1)</f>
        <v>-1</v>
      </c>
      <c r="AH2282">
        <f>IF(data[[#This Row],[type]]="score",RANK(data[[#This Row],[score]],data[score])+COUNTIF($AG$3:AG2282,AG2282)-1,0)</f>
        <v>0</v>
      </c>
    </row>
    <row r="2283" spans="27:34" x14ac:dyDescent="0.25">
      <c r="AA2283" s="1"/>
      <c r="AB2283" s="1"/>
      <c r="AG2283">
        <f>IF(data[[#This Row],[type]]="score",SUMPRODUCT($J$1:$AF$1,data[[#This Row],[ci.hts_index]:[stat.tb]]),-1)</f>
        <v>-1</v>
      </c>
      <c r="AH2283">
        <f>IF(data[[#This Row],[type]]="score",RANK(data[[#This Row],[score]],data[score])+COUNTIF($AG$3:AG2283,AG2283)-1,0)</f>
        <v>0</v>
      </c>
    </row>
    <row r="2284" spans="27:34" x14ac:dyDescent="0.25">
      <c r="AA2284" s="1"/>
      <c r="AB2284" s="1"/>
      <c r="AG2284">
        <f>IF(data[[#This Row],[type]]="score",SUMPRODUCT($J$1:$AF$1,data[[#This Row],[ci.hts_index]:[stat.tb]]),-1)</f>
        <v>-1</v>
      </c>
      <c r="AH2284">
        <f>IF(data[[#This Row],[type]]="score",RANK(data[[#This Row],[score]],data[score])+COUNTIF($AG$3:AG2284,AG2284)-1,0)</f>
        <v>0</v>
      </c>
    </row>
    <row r="2285" spans="27:34" x14ac:dyDescent="0.25">
      <c r="AA2285" s="1"/>
      <c r="AB2285" s="1"/>
      <c r="AG2285">
        <f>IF(data[[#This Row],[type]]="score",SUMPRODUCT($J$1:$AF$1,data[[#This Row],[ci.hts_index]:[stat.tb]]),-1)</f>
        <v>-1</v>
      </c>
      <c r="AH2285">
        <f>IF(data[[#This Row],[type]]="score",RANK(data[[#This Row],[score]],data[score])+COUNTIF($AG$3:AG2285,AG2285)-1,0)</f>
        <v>0</v>
      </c>
    </row>
    <row r="2286" spans="27:34" x14ac:dyDescent="0.25">
      <c r="AA2286" s="1"/>
      <c r="AB2286" s="1"/>
      <c r="AG2286">
        <f>IF(data[[#This Row],[type]]="score",SUMPRODUCT($J$1:$AF$1,data[[#This Row],[ci.hts_index]:[stat.tb]]),-1)</f>
        <v>-1</v>
      </c>
      <c r="AH2286">
        <f>IF(data[[#This Row],[type]]="score",RANK(data[[#This Row],[score]],data[score])+COUNTIF($AG$3:AG2286,AG2286)-1,0)</f>
        <v>0</v>
      </c>
    </row>
    <row r="2287" spans="27:34" x14ac:dyDescent="0.25">
      <c r="AA2287" s="1"/>
      <c r="AB2287" s="1"/>
      <c r="AG2287">
        <f>IF(data[[#This Row],[type]]="score",SUMPRODUCT($J$1:$AF$1,data[[#This Row],[ci.hts_index]:[stat.tb]]),-1)</f>
        <v>-1</v>
      </c>
      <c r="AH2287">
        <f>IF(data[[#This Row],[type]]="score",RANK(data[[#This Row],[score]],data[score])+COUNTIF($AG$3:AG2287,AG2287)-1,0)</f>
        <v>0</v>
      </c>
    </row>
    <row r="2288" spans="27:34" x14ac:dyDescent="0.25">
      <c r="AA2288" s="1"/>
      <c r="AB2288" s="1"/>
      <c r="AG2288">
        <f>IF(data[[#This Row],[type]]="score",SUMPRODUCT($J$1:$AF$1,data[[#This Row],[ci.hts_index]:[stat.tb]]),-1)</f>
        <v>-1</v>
      </c>
      <c r="AH2288">
        <f>IF(data[[#This Row],[type]]="score",RANK(data[[#This Row],[score]],data[score])+COUNTIF($AG$3:AG2288,AG2288)-1,0)</f>
        <v>0</v>
      </c>
    </row>
    <row r="2289" spans="27:34" x14ac:dyDescent="0.25">
      <c r="AA2289" s="1"/>
      <c r="AB2289" s="1"/>
      <c r="AG2289">
        <f>IF(data[[#This Row],[type]]="score",SUMPRODUCT($J$1:$AF$1,data[[#This Row],[ci.hts_index]:[stat.tb]]),-1)</f>
        <v>-1</v>
      </c>
      <c r="AH2289">
        <f>IF(data[[#This Row],[type]]="score",RANK(data[[#This Row],[score]],data[score])+COUNTIF($AG$3:AG2289,AG2289)-1,0)</f>
        <v>0</v>
      </c>
    </row>
    <row r="2290" spans="27:34" x14ac:dyDescent="0.25">
      <c r="AA2290" s="1"/>
      <c r="AB2290" s="1"/>
      <c r="AG2290">
        <f>IF(data[[#This Row],[type]]="score",SUMPRODUCT($J$1:$AF$1,data[[#This Row],[ci.hts_index]:[stat.tb]]),-1)</f>
        <v>-1</v>
      </c>
      <c r="AH2290">
        <f>IF(data[[#This Row],[type]]="score",RANK(data[[#This Row],[score]],data[score])+COUNTIF($AG$3:AG2290,AG2290)-1,0)</f>
        <v>0</v>
      </c>
    </row>
    <row r="2291" spans="27:34" x14ac:dyDescent="0.25">
      <c r="AA2291" s="1"/>
      <c r="AB2291" s="1"/>
      <c r="AG2291">
        <f>IF(data[[#This Row],[type]]="score",SUMPRODUCT($J$1:$AF$1,data[[#This Row],[ci.hts_index]:[stat.tb]]),-1)</f>
        <v>-1</v>
      </c>
      <c r="AH2291">
        <f>IF(data[[#This Row],[type]]="score",RANK(data[[#This Row],[score]],data[score])+COUNTIF($AG$3:AG2291,AG2291)-1,0)</f>
        <v>0</v>
      </c>
    </row>
    <row r="2292" spans="27:34" x14ac:dyDescent="0.25">
      <c r="AA2292" s="1"/>
      <c r="AB2292" s="1"/>
      <c r="AG2292">
        <f>IF(data[[#This Row],[type]]="score",SUMPRODUCT($J$1:$AF$1,data[[#This Row],[ci.hts_index]:[stat.tb]]),-1)</f>
        <v>-1</v>
      </c>
      <c r="AH2292">
        <f>IF(data[[#This Row],[type]]="score",RANK(data[[#This Row],[score]],data[score])+COUNTIF($AG$3:AG2292,AG2292)-1,0)</f>
        <v>0</v>
      </c>
    </row>
    <row r="2293" spans="27:34" x14ac:dyDescent="0.25">
      <c r="AA2293" s="1"/>
      <c r="AB2293" s="1"/>
      <c r="AG2293">
        <f>IF(data[[#This Row],[type]]="score",SUMPRODUCT($J$1:$AF$1,data[[#This Row],[ci.hts_index]:[stat.tb]]),-1)</f>
        <v>-1</v>
      </c>
      <c r="AH2293">
        <f>IF(data[[#This Row],[type]]="score",RANK(data[[#This Row],[score]],data[score])+COUNTIF($AG$3:AG2293,AG2293)-1,0)</f>
        <v>0</v>
      </c>
    </row>
    <row r="2294" spans="27:34" x14ac:dyDescent="0.25">
      <c r="AA2294" s="1"/>
      <c r="AB2294" s="1"/>
      <c r="AG2294">
        <f>IF(data[[#This Row],[type]]="score",SUMPRODUCT($J$1:$AF$1,data[[#This Row],[ci.hts_index]:[stat.tb]]),-1)</f>
        <v>-1</v>
      </c>
      <c r="AH2294">
        <f>IF(data[[#This Row],[type]]="score",RANK(data[[#This Row],[score]],data[score])+COUNTIF($AG$3:AG2294,AG2294)-1,0)</f>
        <v>0</v>
      </c>
    </row>
    <row r="2295" spans="27:34" x14ac:dyDescent="0.25">
      <c r="AA2295" s="1"/>
      <c r="AB2295" s="1"/>
      <c r="AG2295">
        <f>IF(data[[#This Row],[type]]="score",SUMPRODUCT($J$1:$AF$1,data[[#This Row],[ci.hts_index]:[stat.tb]]),-1)</f>
        <v>-1</v>
      </c>
      <c r="AH2295">
        <f>IF(data[[#This Row],[type]]="score",RANK(data[[#This Row],[score]],data[score])+COUNTIF($AG$3:AG2295,AG2295)-1,0)</f>
        <v>0</v>
      </c>
    </row>
    <row r="2296" spans="27:34" x14ac:dyDescent="0.25">
      <c r="AA2296" s="1"/>
      <c r="AB2296" s="1"/>
      <c r="AG2296">
        <f>IF(data[[#This Row],[type]]="score",SUMPRODUCT($J$1:$AF$1,data[[#This Row],[ci.hts_index]:[stat.tb]]),-1)</f>
        <v>-1</v>
      </c>
      <c r="AH2296">
        <f>IF(data[[#This Row],[type]]="score",RANK(data[[#This Row],[score]],data[score])+COUNTIF($AG$3:AG2296,AG2296)-1,0)</f>
        <v>0</v>
      </c>
    </row>
    <row r="2297" spans="27:34" x14ac:dyDescent="0.25">
      <c r="AA2297" s="1"/>
      <c r="AB2297" s="1"/>
      <c r="AG2297">
        <f>IF(data[[#This Row],[type]]="score",SUMPRODUCT($J$1:$AF$1,data[[#This Row],[ci.hts_index]:[stat.tb]]),-1)</f>
        <v>-1</v>
      </c>
      <c r="AH2297">
        <f>IF(data[[#This Row],[type]]="score",RANK(data[[#This Row],[score]],data[score])+COUNTIF($AG$3:AG2297,AG2297)-1,0)</f>
        <v>0</v>
      </c>
    </row>
    <row r="2298" spans="27:34" x14ac:dyDescent="0.25">
      <c r="AA2298" s="1"/>
      <c r="AB2298" s="1"/>
      <c r="AG2298">
        <f>IF(data[[#This Row],[type]]="score",SUMPRODUCT($J$1:$AF$1,data[[#This Row],[ci.hts_index]:[stat.tb]]),-1)</f>
        <v>-1</v>
      </c>
      <c r="AH2298">
        <f>IF(data[[#This Row],[type]]="score",RANK(data[[#This Row],[score]],data[score])+COUNTIF($AG$3:AG2298,AG2298)-1,0)</f>
        <v>0</v>
      </c>
    </row>
    <row r="2299" spans="27:34" x14ac:dyDescent="0.25">
      <c r="AA2299" s="1"/>
      <c r="AB2299" s="1"/>
      <c r="AG2299">
        <f>IF(data[[#This Row],[type]]="score",SUMPRODUCT($J$1:$AF$1,data[[#This Row],[ci.hts_index]:[stat.tb]]),-1)</f>
        <v>-1</v>
      </c>
      <c r="AH2299">
        <f>IF(data[[#This Row],[type]]="score",RANK(data[[#This Row],[score]],data[score])+COUNTIF($AG$3:AG2299,AG2299)-1,0)</f>
        <v>0</v>
      </c>
    </row>
    <row r="2300" spans="27:34" x14ac:dyDescent="0.25">
      <c r="AA2300" s="1"/>
      <c r="AB2300" s="1"/>
      <c r="AG2300">
        <f>IF(data[[#This Row],[type]]="score",SUMPRODUCT($J$1:$AF$1,data[[#This Row],[ci.hts_index]:[stat.tb]]),-1)</f>
        <v>-1</v>
      </c>
      <c r="AH2300">
        <f>IF(data[[#This Row],[type]]="score",RANK(data[[#This Row],[score]],data[score])+COUNTIF($AG$3:AG2300,AG2300)-1,0)</f>
        <v>0</v>
      </c>
    </row>
    <row r="2301" spans="27:34" x14ac:dyDescent="0.25">
      <c r="AA2301" s="1"/>
      <c r="AB2301" s="1"/>
      <c r="AG2301">
        <f>IF(data[[#This Row],[type]]="score",SUMPRODUCT($J$1:$AF$1,data[[#This Row],[ci.hts_index]:[stat.tb]]),-1)</f>
        <v>-1</v>
      </c>
      <c r="AH2301">
        <f>IF(data[[#This Row],[type]]="score",RANK(data[[#This Row],[score]],data[score])+COUNTIF($AG$3:AG2301,AG2301)-1,0)</f>
        <v>0</v>
      </c>
    </row>
    <row r="2302" spans="27:34" x14ac:dyDescent="0.25">
      <c r="AA2302" s="1"/>
      <c r="AB2302" s="1"/>
      <c r="AG2302">
        <f>IF(data[[#This Row],[type]]="score",SUMPRODUCT($J$1:$AF$1,data[[#This Row],[ci.hts_index]:[stat.tb]]),-1)</f>
        <v>-1</v>
      </c>
      <c r="AH2302">
        <f>IF(data[[#This Row],[type]]="score",RANK(data[[#This Row],[score]],data[score])+COUNTIF($AG$3:AG2302,AG2302)-1,0)</f>
        <v>0</v>
      </c>
    </row>
    <row r="2303" spans="27:34" x14ac:dyDescent="0.25">
      <c r="AA2303" s="1"/>
      <c r="AB2303" s="1"/>
      <c r="AG2303">
        <f>IF(data[[#This Row],[type]]="score",SUMPRODUCT($J$1:$AF$1,data[[#This Row],[ci.hts_index]:[stat.tb]]),-1)</f>
        <v>-1</v>
      </c>
      <c r="AH2303">
        <f>IF(data[[#This Row],[type]]="score",RANK(data[[#This Row],[score]],data[score])+COUNTIF($AG$3:AG2303,AG2303)-1,0)</f>
        <v>0</v>
      </c>
    </row>
    <row r="2304" spans="27:34" x14ac:dyDescent="0.25">
      <c r="AA2304" s="1"/>
      <c r="AB2304" s="1"/>
      <c r="AG2304">
        <f>IF(data[[#This Row],[type]]="score",SUMPRODUCT($J$1:$AF$1,data[[#This Row],[ci.hts_index]:[stat.tb]]),-1)</f>
        <v>-1</v>
      </c>
      <c r="AH2304">
        <f>IF(data[[#This Row],[type]]="score",RANK(data[[#This Row],[score]],data[score])+COUNTIF($AG$3:AG2304,AG2304)-1,0)</f>
        <v>0</v>
      </c>
    </row>
    <row r="2305" spans="27:34" x14ac:dyDescent="0.25">
      <c r="AA2305" s="1"/>
      <c r="AB2305" s="1"/>
      <c r="AG2305">
        <f>IF(data[[#This Row],[type]]="score",SUMPRODUCT($J$1:$AF$1,data[[#This Row],[ci.hts_index]:[stat.tb]]),-1)</f>
        <v>-1</v>
      </c>
      <c r="AH2305">
        <f>IF(data[[#This Row],[type]]="score",RANK(data[[#This Row],[score]],data[score])+COUNTIF($AG$3:AG2305,AG2305)-1,0)</f>
        <v>0</v>
      </c>
    </row>
    <row r="2306" spans="27:34" x14ac:dyDescent="0.25">
      <c r="AA2306" s="1"/>
      <c r="AB2306" s="1"/>
      <c r="AG2306">
        <f>IF(data[[#This Row],[type]]="score",SUMPRODUCT($J$1:$AF$1,data[[#This Row],[ci.hts_index]:[stat.tb]]),-1)</f>
        <v>-1</v>
      </c>
      <c r="AH2306">
        <f>IF(data[[#This Row],[type]]="score",RANK(data[[#This Row],[score]],data[score])+COUNTIF($AG$3:AG2306,AG2306)-1,0)</f>
        <v>0</v>
      </c>
    </row>
    <row r="2307" spans="27:34" x14ac:dyDescent="0.25">
      <c r="AA2307" s="1"/>
      <c r="AB2307" s="1"/>
      <c r="AG2307">
        <f>IF(data[[#This Row],[type]]="score",SUMPRODUCT($J$1:$AF$1,data[[#This Row],[ci.hts_index]:[stat.tb]]),-1)</f>
        <v>-1</v>
      </c>
      <c r="AH2307">
        <f>IF(data[[#This Row],[type]]="score",RANK(data[[#This Row],[score]],data[score])+COUNTIF($AG$3:AG2307,AG2307)-1,0)</f>
        <v>0</v>
      </c>
    </row>
    <row r="2308" spans="27:34" x14ac:dyDescent="0.25">
      <c r="AA2308" s="1"/>
      <c r="AB2308" s="1"/>
      <c r="AG2308">
        <f>IF(data[[#This Row],[type]]="score",SUMPRODUCT($J$1:$AF$1,data[[#This Row],[ci.hts_index]:[stat.tb]]),-1)</f>
        <v>-1</v>
      </c>
      <c r="AH2308">
        <f>IF(data[[#This Row],[type]]="score",RANK(data[[#This Row],[score]],data[score])+COUNTIF($AG$3:AG2308,AG2308)-1,0)</f>
        <v>0</v>
      </c>
    </row>
    <row r="2309" spans="27:34" x14ac:dyDescent="0.25">
      <c r="AA2309" s="1"/>
      <c r="AB2309" s="1"/>
      <c r="AG2309">
        <f>IF(data[[#This Row],[type]]="score",SUMPRODUCT($J$1:$AF$1,data[[#This Row],[ci.hts_index]:[stat.tb]]),-1)</f>
        <v>-1</v>
      </c>
      <c r="AH2309">
        <f>IF(data[[#This Row],[type]]="score",RANK(data[[#This Row],[score]],data[score])+COUNTIF($AG$3:AG2309,AG2309)-1,0)</f>
        <v>0</v>
      </c>
    </row>
    <row r="2310" spans="27:34" x14ac:dyDescent="0.25">
      <c r="AA2310" s="1"/>
      <c r="AB2310" s="1"/>
      <c r="AG2310">
        <f>IF(data[[#This Row],[type]]="score",SUMPRODUCT($J$1:$AF$1,data[[#This Row],[ci.hts_index]:[stat.tb]]),-1)</f>
        <v>-1</v>
      </c>
      <c r="AH2310">
        <f>IF(data[[#This Row],[type]]="score",RANK(data[[#This Row],[score]],data[score])+COUNTIF($AG$3:AG2310,AG2310)-1,0)</f>
        <v>0</v>
      </c>
    </row>
    <row r="2311" spans="27:34" x14ac:dyDescent="0.25">
      <c r="AA2311" s="1"/>
      <c r="AB2311" s="1"/>
      <c r="AG2311">
        <f>IF(data[[#This Row],[type]]="score",SUMPRODUCT($J$1:$AF$1,data[[#This Row],[ci.hts_index]:[stat.tb]]),-1)</f>
        <v>-1</v>
      </c>
      <c r="AH2311">
        <f>IF(data[[#This Row],[type]]="score",RANK(data[[#This Row],[score]],data[score])+COUNTIF($AG$3:AG2311,AG2311)-1,0)</f>
        <v>0</v>
      </c>
    </row>
    <row r="2312" spans="27:34" x14ac:dyDescent="0.25">
      <c r="AA2312" s="1"/>
      <c r="AB2312" s="1"/>
      <c r="AG2312">
        <f>IF(data[[#This Row],[type]]="score",SUMPRODUCT($J$1:$AF$1,data[[#This Row],[ci.hts_index]:[stat.tb]]),-1)</f>
        <v>-1</v>
      </c>
      <c r="AH2312">
        <f>IF(data[[#This Row],[type]]="score",RANK(data[[#This Row],[score]],data[score])+COUNTIF($AG$3:AG2312,AG2312)-1,0)</f>
        <v>0</v>
      </c>
    </row>
    <row r="2313" spans="27:34" x14ac:dyDescent="0.25">
      <c r="AA2313" s="1"/>
      <c r="AB2313" s="1"/>
      <c r="AG2313">
        <f>IF(data[[#This Row],[type]]="score",SUMPRODUCT($J$1:$AF$1,data[[#This Row],[ci.hts_index]:[stat.tb]]),-1)</f>
        <v>-1</v>
      </c>
      <c r="AH2313">
        <f>IF(data[[#This Row],[type]]="score",RANK(data[[#This Row],[score]],data[score])+COUNTIF($AG$3:AG2313,AG2313)-1,0)</f>
        <v>0</v>
      </c>
    </row>
    <row r="2314" spans="27:34" x14ac:dyDescent="0.25">
      <c r="AA2314" s="1"/>
      <c r="AB2314" s="1"/>
      <c r="AG2314">
        <f>IF(data[[#This Row],[type]]="score",SUMPRODUCT($J$1:$AF$1,data[[#This Row],[ci.hts_index]:[stat.tb]]),-1)</f>
        <v>-1</v>
      </c>
      <c r="AH2314">
        <f>IF(data[[#This Row],[type]]="score",RANK(data[[#This Row],[score]],data[score])+COUNTIF($AG$3:AG2314,AG2314)-1,0)</f>
        <v>0</v>
      </c>
    </row>
    <row r="2315" spans="27:34" x14ac:dyDescent="0.25">
      <c r="AA2315" s="1"/>
      <c r="AB2315" s="1"/>
      <c r="AG2315">
        <f>IF(data[[#This Row],[type]]="score",SUMPRODUCT($J$1:$AF$1,data[[#This Row],[ci.hts_index]:[stat.tb]]),-1)</f>
        <v>-1</v>
      </c>
      <c r="AH2315">
        <f>IF(data[[#This Row],[type]]="score",RANK(data[[#This Row],[score]],data[score])+COUNTIF($AG$3:AG2315,AG2315)-1,0)</f>
        <v>0</v>
      </c>
    </row>
    <row r="2316" spans="27:34" x14ac:dyDescent="0.25">
      <c r="AA2316" s="1"/>
      <c r="AB2316" s="1"/>
      <c r="AG2316">
        <f>IF(data[[#This Row],[type]]="score",SUMPRODUCT($J$1:$AF$1,data[[#This Row],[ci.hts_index]:[stat.tb]]),-1)</f>
        <v>-1</v>
      </c>
      <c r="AH2316">
        <f>IF(data[[#This Row],[type]]="score",RANK(data[[#This Row],[score]],data[score])+COUNTIF($AG$3:AG2316,AG2316)-1,0)</f>
        <v>0</v>
      </c>
    </row>
    <row r="2317" spans="27:34" x14ac:dyDescent="0.25">
      <c r="AA2317" s="1"/>
      <c r="AB2317" s="1"/>
      <c r="AG2317">
        <f>IF(data[[#This Row],[type]]="score",SUMPRODUCT($J$1:$AF$1,data[[#This Row],[ci.hts_index]:[stat.tb]]),-1)</f>
        <v>-1</v>
      </c>
      <c r="AH2317">
        <f>IF(data[[#This Row],[type]]="score",RANK(data[[#This Row],[score]],data[score])+COUNTIF($AG$3:AG2317,AG2317)-1,0)</f>
        <v>0</v>
      </c>
    </row>
    <row r="2318" spans="27:34" x14ac:dyDescent="0.25">
      <c r="AA2318" s="1"/>
      <c r="AB2318" s="1"/>
      <c r="AG2318">
        <f>IF(data[[#This Row],[type]]="score",SUMPRODUCT($J$1:$AF$1,data[[#This Row],[ci.hts_index]:[stat.tb]]),-1)</f>
        <v>-1</v>
      </c>
      <c r="AH2318">
        <f>IF(data[[#This Row],[type]]="score",RANK(data[[#This Row],[score]],data[score])+COUNTIF($AG$3:AG2318,AG2318)-1,0)</f>
        <v>0</v>
      </c>
    </row>
    <row r="2319" spans="27:34" x14ac:dyDescent="0.25">
      <c r="AA2319" s="1"/>
      <c r="AB2319" s="1"/>
      <c r="AG2319">
        <f>IF(data[[#This Row],[type]]="score",SUMPRODUCT($J$1:$AF$1,data[[#This Row],[ci.hts_index]:[stat.tb]]),-1)</f>
        <v>-1</v>
      </c>
      <c r="AH2319">
        <f>IF(data[[#This Row],[type]]="score",RANK(data[[#This Row],[score]],data[score])+COUNTIF($AG$3:AG2319,AG2319)-1,0)</f>
        <v>0</v>
      </c>
    </row>
    <row r="2320" spans="27:34" x14ac:dyDescent="0.25">
      <c r="AA2320" s="1"/>
      <c r="AB2320" s="1"/>
      <c r="AG2320">
        <f>IF(data[[#This Row],[type]]="score",SUMPRODUCT($J$1:$AF$1,data[[#This Row],[ci.hts_index]:[stat.tb]]),-1)</f>
        <v>-1</v>
      </c>
      <c r="AH2320">
        <f>IF(data[[#This Row],[type]]="score",RANK(data[[#This Row],[score]],data[score])+COUNTIF($AG$3:AG2320,AG2320)-1,0)</f>
        <v>0</v>
      </c>
    </row>
    <row r="2321" spans="27:34" x14ac:dyDescent="0.25">
      <c r="AA2321" s="1"/>
      <c r="AB2321" s="1"/>
      <c r="AG2321">
        <f>IF(data[[#This Row],[type]]="score",SUMPRODUCT($J$1:$AF$1,data[[#This Row],[ci.hts_index]:[stat.tb]]),-1)</f>
        <v>-1</v>
      </c>
      <c r="AH2321">
        <f>IF(data[[#This Row],[type]]="score",RANK(data[[#This Row],[score]],data[score])+COUNTIF($AG$3:AG2321,AG2321)-1,0)</f>
        <v>0</v>
      </c>
    </row>
    <row r="2322" spans="27:34" x14ac:dyDescent="0.25">
      <c r="AA2322" s="1"/>
      <c r="AB2322" s="1"/>
      <c r="AG2322">
        <f>IF(data[[#This Row],[type]]="score",SUMPRODUCT($J$1:$AF$1,data[[#This Row],[ci.hts_index]:[stat.tb]]),-1)</f>
        <v>-1</v>
      </c>
      <c r="AH2322">
        <f>IF(data[[#This Row],[type]]="score",RANK(data[[#This Row],[score]],data[score])+COUNTIF($AG$3:AG2322,AG2322)-1,0)</f>
        <v>0</v>
      </c>
    </row>
    <row r="2323" spans="27:34" x14ac:dyDescent="0.25">
      <c r="AA2323" s="1"/>
      <c r="AB2323" s="1"/>
      <c r="AG2323">
        <f>IF(data[[#This Row],[type]]="score",SUMPRODUCT($J$1:$AF$1,data[[#This Row],[ci.hts_index]:[stat.tb]]),-1)</f>
        <v>-1</v>
      </c>
      <c r="AH2323">
        <f>IF(data[[#This Row],[type]]="score",RANK(data[[#This Row],[score]],data[score])+COUNTIF($AG$3:AG2323,AG2323)-1,0)</f>
        <v>0</v>
      </c>
    </row>
    <row r="2324" spans="27:34" x14ac:dyDescent="0.25">
      <c r="AA2324" s="1"/>
      <c r="AB2324" s="1"/>
      <c r="AG2324">
        <f>IF(data[[#This Row],[type]]="score",SUMPRODUCT($J$1:$AF$1,data[[#This Row],[ci.hts_index]:[stat.tb]]),-1)</f>
        <v>-1</v>
      </c>
      <c r="AH2324">
        <f>IF(data[[#This Row],[type]]="score",RANK(data[[#This Row],[score]],data[score])+COUNTIF($AG$3:AG2324,AG2324)-1,0)</f>
        <v>0</v>
      </c>
    </row>
    <row r="2325" spans="27:34" x14ac:dyDescent="0.25">
      <c r="AA2325" s="1"/>
      <c r="AB2325" s="1"/>
      <c r="AG2325">
        <f>IF(data[[#This Row],[type]]="score",SUMPRODUCT($J$1:$AF$1,data[[#This Row],[ci.hts_index]:[stat.tb]]),-1)</f>
        <v>-1</v>
      </c>
      <c r="AH2325">
        <f>IF(data[[#This Row],[type]]="score",RANK(data[[#This Row],[score]],data[score])+COUNTIF($AG$3:AG2325,AG2325)-1,0)</f>
        <v>0</v>
      </c>
    </row>
    <row r="2326" spans="27:34" x14ac:dyDescent="0.25">
      <c r="AA2326" s="1"/>
      <c r="AB2326" s="1"/>
      <c r="AG2326">
        <f>IF(data[[#This Row],[type]]="score",SUMPRODUCT($J$1:$AF$1,data[[#This Row],[ci.hts_index]:[stat.tb]]),-1)</f>
        <v>-1</v>
      </c>
      <c r="AH2326">
        <f>IF(data[[#This Row],[type]]="score",RANK(data[[#This Row],[score]],data[score])+COUNTIF($AG$3:AG2326,AG2326)-1,0)</f>
        <v>0</v>
      </c>
    </row>
    <row r="2327" spans="27:34" x14ac:dyDescent="0.25">
      <c r="AA2327" s="1"/>
      <c r="AB2327" s="1"/>
      <c r="AG2327">
        <f>IF(data[[#This Row],[type]]="score",SUMPRODUCT($J$1:$AF$1,data[[#This Row],[ci.hts_index]:[stat.tb]]),-1)</f>
        <v>-1</v>
      </c>
      <c r="AH2327">
        <f>IF(data[[#This Row],[type]]="score",RANK(data[[#This Row],[score]],data[score])+COUNTIF($AG$3:AG2327,AG2327)-1,0)</f>
        <v>0</v>
      </c>
    </row>
    <row r="2328" spans="27:34" x14ac:dyDescent="0.25">
      <c r="AA2328" s="1"/>
      <c r="AB2328" s="1"/>
      <c r="AG2328">
        <f>IF(data[[#This Row],[type]]="score",SUMPRODUCT($J$1:$AF$1,data[[#This Row],[ci.hts_index]:[stat.tb]]),-1)</f>
        <v>-1</v>
      </c>
      <c r="AH2328">
        <f>IF(data[[#This Row],[type]]="score",RANK(data[[#This Row],[score]],data[score])+COUNTIF($AG$3:AG2328,AG2328)-1,0)</f>
        <v>0</v>
      </c>
    </row>
    <row r="2329" spans="27:34" x14ac:dyDescent="0.25">
      <c r="AA2329" s="1"/>
      <c r="AB2329" s="1"/>
      <c r="AG2329">
        <f>IF(data[[#This Row],[type]]="score",SUMPRODUCT($J$1:$AF$1,data[[#This Row],[ci.hts_index]:[stat.tb]]),-1)</f>
        <v>-1</v>
      </c>
      <c r="AH2329">
        <f>IF(data[[#This Row],[type]]="score",RANK(data[[#This Row],[score]],data[score])+COUNTIF($AG$3:AG2329,AG2329)-1,0)</f>
        <v>0</v>
      </c>
    </row>
    <row r="2330" spans="27:34" x14ac:dyDescent="0.25">
      <c r="AA2330" s="1"/>
      <c r="AB2330" s="1"/>
      <c r="AG2330">
        <f>IF(data[[#This Row],[type]]="score",SUMPRODUCT($J$1:$AF$1,data[[#This Row],[ci.hts_index]:[stat.tb]]),-1)</f>
        <v>-1</v>
      </c>
      <c r="AH2330">
        <f>IF(data[[#This Row],[type]]="score",RANK(data[[#This Row],[score]],data[score])+COUNTIF($AG$3:AG2330,AG2330)-1,0)</f>
        <v>0</v>
      </c>
    </row>
    <row r="2331" spans="27:34" x14ac:dyDescent="0.25">
      <c r="AA2331" s="1"/>
      <c r="AB2331" s="1"/>
      <c r="AG2331">
        <f>IF(data[[#This Row],[type]]="score",SUMPRODUCT($J$1:$AF$1,data[[#This Row],[ci.hts_index]:[stat.tb]]),-1)</f>
        <v>-1</v>
      </c>
      <c r="AH2331">
        <f>IF(data[[#This Row],[type]]="score",RANK(data[[#This Row],[score]],data[score])+COUNTIF($AG$3:AG2331,AG2331)-1,0)</f>
        <v>0</v>
      </c>
    </row>
    <row r="2332" spans="27:34" x14ac:dyDescent="0.25">
      <c r="AA2332" s="1"/>
      <c r="AB2332" s="1"/>
      <c r="AG2332">
        <f>IF(data[[#This Row],[type]]="score",SUMPRODUCT($J$1:$AF$1,data[[#This Row],[ci.hts_index]:[stat.tb]]),-1)</f>
        <v>-1</v>
      </c>
      <c r="AH2332">
        <f>IF(data[[#This Row],[type]]="score",RANK(data[[#This Row],[score]],data[score])+COUNTIF($AG$3:AG2332,AG2332)-1,0)</f>
        <v>0</v>
      </c>
    </row>
    <row r="2333" spans="27:34" x14ac:dyDescent="0.25">
      <c r="AA2333" s="1"/>
      <c r="AB2333" s="1"/>
      <c r="AG2333">
        <f>IF(data[[#This Row],[type]]="score",SUMPRODUCT($J$1:$AF$1,data[[#This Row],[ci.hts_index]:[stat.tb]]),-1)</f>
        <v>-1</v>
      </c>
      <c r="AH2333">
        <f>IF(data[[#This Row],[type]]="score",RANK(data[[#This Row],[score]],data[score])+COUNTIF($AG$3:AG2333,AG2333)-1,0)</f>
        <v>0</v>
      </c>
    </row>
    <row r="2334" spans="27:34" x14ac:dyDescent="0.25">
      <c r="AA2334" s="1"/>
      <c r="AB2334" s="1"/>
      <c r="AG2334">
        <f>IF(data[[#This Row],[type]]="score",SUMPRODUCT($J$1:$AF$1,data[[#This Row],[ci.hts_index]:[stat.tb]]),-1)</f>
        <v>-1</v>
      </c>
      <c r="AH2334">
        <f>IF(data[[#This Row],[type]]="score",RANK(data[[#This Row],[score]],data[score])+COUNTIF($AG$3:AG2334,AG2334)-1,0)</f>
        <v>0</v>
      </c>
    </row>
    <row r="2335" spans="27:34" x14ac:dyDescent="0.25">
      <c r="AA2335" s="1"/>
      <c r="AB2335" s="1"/>
      <c r="AG2335">
        <f>IF(data[[#This Row],[type]]="score",SUMPRODUCT($J$1:$AF$1,data[[#This Row],[ci.hts_index]:[stat.tb]]),-1)</f>
        <v>-1</v>
      </c>
      <c r="AH2335">
        <f>IF(data[[#This Row],[type]]="score",RANK(data[[#This Row],[score]],data[score])+COUNTIF($AG$3:AG2335,AG2335)-1,0)</f>
        <v>0</v>
      </c>
    </row>
    <row r="2336" spans="27:34" x14ac:dyDescent="0.25">
      <c r="AA2336" s="1"/>
      <c r="AB2336" s="1"/>
      <c r="AG2336">
        <f>IF(data[[#This Row],[type]]="score",SUMPRODUCT($J$1:$AF$1,data[[#This Row],[ci.hts_index]:[stat.tb]]),-1)</f>
        <v>-1</v>
      </c>
      <c r="AH2336">
        <f>IF(data[[#This Row],[type]]="score",RANK(data[[#This Row],[score]],data[score])+COUNTIF($AG$3:AG2336,AG2336)-1,0)</f>
        <v>0</v>
      </c>
    </row>
    <row r="2337" spans="27:34" x14ac:dyDescent="0.25">
      <c r="AA2337" s="1"/>
      <c r="AB2337" s="1"/>
      <c r="AG2337">
        <f>IF(data[[#This Row],[type]]="score",SUMPRODUCT($J$1:$AF$1,data[[#This Row],[ci.hts_index]:[stat.tb]]),-1)</f>
        <v>-1</v>
      </c>
      <c r="AH2337">
        <f>IF(data[[#This Row],[type]]="score",RANK(data[[#This Row],[score]],data[score])+COUNTIF($AG$3:AG2337,AG2337)-1,0)</f>
        <v>0</v>
      </c>
    </row>
    <row r="2338" spans="27:34" x14ac:dyDescent="0.25">
      <c r="AA2338" s="1"/>
      <c r="AB2338" s="1"/>
      <c r="AG2338">
        <f>IF(data[[#This Row],[type]]="score",SUMPRODUCT($J$1:$AF$1,data[[#This Row],[ci.hts_index]:[stat.tb]]),-1)</f>
        <v>-1</v>
      </c>
      <c r="AH2338">
        <f>IF(data[[#This Row],[type]]="score",RANK(data[[#This Row],[score]],data[score])+COUNTIF($AG$3:AG2338,AG2338)-1,0)</f>
        <v>0</v>
      </c>
    </row>
    <row r="2339" spans="27:34" x14ac:dyDescent="0.25">
      <c r="AA2339" s="1"/>
      <c r="AB2339" s="1"/>
      <c r="AG2339">
        <f>IF(data[[#This Row],[type]]="score",SUMPRODUCT($J$1:$AF$1,data[[#This Row],[ci.hts_index]:[stat.tb]]),-1)</f>
        <v>-1</v>
      </c>
      <c r="AH2339">
        <f>IF(data[[#This Row],[type]]="score",RANK(data[[#This Row],[score]],data[score])+COUNTIF($AG$3:AG2339,AG2339)-1,0)</f>
        <v>0</v>
      </c>
    </row>
    <row r="2340" spans="27:34" x14ac:dyDescent="0.25">
      <c r="AA2340" s="1"/>
      <c r="AB2340" s="1"/>
      <c r="AG2340">
        <f>IF(data[[#This Row],[type]]="score",SUMPRODUCT($J$1:$AF$1,data[[#This Row],[ci.hts_index]:[stat.tb]]),-1)</f>
        <v>-1</v>
      </c>
      <c r="AH2340">
        <f>IF(data[[#This Row],[type]]="score",RANK(data[[#This Row],[score]],data[score])+COUNTIF($AG$3:AG2340,AG2340)-1,0)</f>
        <v>0</v>
      </c>
    </row>
    <row r="2341" spans="27:34" x14ac:dyDescent="0.25">
      <c r="AA2341" s="1"/>
      <c r="AB2341" s="1"/>
      <c r="AG2341">
        <f>IF(data[[#This Row],[type]]="score",SUMPRODUCT($J$1:$AF$1,data[[#This Row],[ci.hts_index]:[stat.tb]]),-1)</f>
        <v>-1</v>
      </c>
      <c r="AH2341">
        <f>IF(data[[#This Row],[type]]="score",RANK(data[[#This Row],[score]],data[score])+COUNTIF($AG$3:AG2341,AG2341)-1,0)</f>
        <v>0</v>
      </c>
    </row>
    <row r="2342" spans="27:34" x14ac:dyDescent="0.25">
      <c r="AA2342" s="1"/>
      <c r="AB2342" s="1"/>
      <c r="AG2342">
        <f>IF(data[[#This Row],[type]]="score",SUMPRODUCT($J$1:$AF$1,data[[#This Row],[ci.hts_index]:[stat.tb]]),-1)</f>
        <v>-1</v>
      </c>
      <c r="AH2342">
        <f>IF(data[[#This Row],[type]]="score",RANK(data[[#This Row],[score]],data[score])+COUNTIF($AG$3:AG2342,AG2342)-1,0)</f>
        <v>0</v>
      </c>
    </row>
    <row r="2343" spans="27:34" x14ac:dyDescent="0.25">
      <c r="AA2343" s="1"/>
      <c r="AB2343" s="1"/>
      <c r="AG2343">
        <f>IF(data[[#This Row],[type]]="score",SUMPRODUCT($J$1:$AF$1,data[[#This Row],[ci.hts_index]:[stat.tb]]),-1)</f>
        <v>-1</v>
      </c>
      <c r="AH2343">
        <f>IF(data[[#This Row],[type]]="score",RANK(data[[#This Row],[score]],data[score])+COUNTIF($AG$3:AG2343,AG2343)-1,0)</f>
        <v>0</v>
      </c>
    </row>
    <row r="2344" spans="27:34" x14ac:dyDescent="0.25">
      <c r="AA2344" s="1"/>
      <c r="AB2344" s="1"/>
      <c r="AG2344">
        <f>IF(data[[#This Row],[type]]="score",SUMPRODUCT($J$1:$AF$1,data[[#This Row],[ci.hts_index]:[stat.tb]]),-1)</f>
        <v>-1</v>
      </c>
      <c r="AH2344">
        <f>IF(data[[#This Row],[type]]="score",RANK(data[[#This Row],[score]],data[score])+COUNTIF($AG$3:AG2344,AG2344)-1,0)</f>
        <v>0</v>
      </c>
    </row>
    <row r="2345" spans="27:34" x14ac:dyDescent="0.25">
      <c r="AA2345" s="1"/>
      <c r="AB2345" s="1"/>
      <c r="AG2345">
        <f>IF(data[[#This Row],[type]]="score",SUMPRODUCT($J$1:$AF$1,data[[#This Row],[ci.hts_index]:[stat.tb]]),-1)</f>
        <v>-1</v>
      </c>
      <c r="AH2345">
        <f>IF(data[[#This Row],[type]]="score",RANK(data[[#This Row],[score]],data[score])+COUNTIF($AG$3:AG2345,AG2345)-1,0)</f>
        <v>0</v>
      </c>
    </row>
    <row r="2346" spans="27:34" x14ac:dyDescent="0.25">
      <c r="AA2346" s="1"/>
      <c r="AB2346" s="1"/>
      <c r="AG2346">
        <f>IF(data[[#This Row],[type]]="score",SUMPRODUCT($J$1:$AF$1,data[[#This Row],[ci.hts_index]:[stat.tb]]),-1)</f>
        <v>-1</v>
      </c>
      <c r="AH2346">
        <f>IF(data[[#This Row],[type]]="score",RANK(data[[#This Row],[score]],data[score])+COUNTIF($AG$3:AG2346,AG2346)-1,0)</f>
        <v>0</v>
      </c>
    </row>
    <row r="2347" spans="27:34" x14ac:dyDescent="0.25">
      <c r="AA2347" s="1"/>
      <c r="AB2347" s="1"/>
      <c r="AG2347">
        <f>IF(data[[#This Row],[type]]="score",SUMPRODUCT($J$1:$AF$1,data[[#This Row],[ci.hts_index]:[stat.tb]]),-1)</f>
        <v>-1</v>
      </c>
      <c r="AH2347">
        <f>IF(data[[#This Row],[type]]="score",RANK(data[[#This Row],[score]],data[score])+COUNTIF($AG$3:AG2347,AG2347)-1,0)</f>
        <v>0</v>
      </c>
    </row>
    <row r="2348" spans="27:34" x14ac:dyDescent="0.25">
      <c r="AA2348" s="1"/>
      <c r="AB2348" s="1"/>
      <c r="AG2348">
        <f>IF(data[[#This Row],[type]]="score",SUMPRODUCT($J$1:$AF$1,data[[#This Row],[ci.hts_index]:[stat.tb]]),-1)</f>
        <v>-1</v>
      </c>
      <c r="AH2348">
        <f>IF(data[[#This Row],[type]]="score",RANK(data[[#This Row],[score]],data[score])+COUNTIF($AG$3:AG2348,AG2348)-1,0)</f>
        <v>0</v>
      </c>
    </row>
    <row r="2349" spans="27:34" x14ac:dyDescent="0.25">
      <c r="AA2349" s="1"/>
      <c r="AB2349" s="1"/>
      <c r="AG2349">
        <f>IF(data[[#This Row],[type]]="score",SUMPRODUCT($J$1:$AF$1,data[[#This Row],[ci.hts_index]:[stat.tb]]),-1)</f>
        <v>-1</v>
      </c>
      <c r="AH2349">
        <f>IF(data[[#This Row],[type]]="score",RANK(data[[#This Row],[score]],data[score])+COUNTIF($AG$3:AG2349,AG2349)-1,0)</f>
        <v>0</v>
      </c>
    </row>
    <row r="2350" spans="27:34" x14ac:dyDescent="0.25">
      <c r="AA2350" s="1"/>
      <c r="AB2350" s="1"/>
      <c r="AG2350">
        <f>IF(data[[#This Row],[type]]="score",SUMPRODUCT($J$1:$AF$1,data[[#This Row],[ci.hts_index]:[stat.tb]]),-1)</f>
        <v>-1</v>
      </c>
      <c r="AH2350">
        <f>IF(data[[#This Row],[type]]="score",RANK(data[[#This Row],[score]],data[score])+COUNTIF($AG$3:AG2350,AG2350)-1,0)</f>
        <v>0</v>
      </c>
    </row>
    <row r="2351" spans="27:34" x14ac:dyDescent="0.25">
      <c r="AA2351" s="1"/>
      <c r="AB2351" s="1"/>
      <c r="AG2351">
        <f>IF(data[[#This Row],[type]]="score",SUMPRODUCT($J$1:$AF$1,data[[#This Row],[ci.hts_index]:[stat.tb]]),-1)</f>
        <v>-1</v>
      </c>
      <c r="AH2351">
        <f>IF(data[[#This Row],[type]]="score",RANK(data[[#This Row],[score]],data[score])+COUNTIF($AG$3:AG2351,AG2351)-1,0)</f>
        <v>0</v>
      </c>
    </row>
    <row r="2352" spans="27:34" x14ac:dyDescent="0.25">
      <c r="AA2352" s="1"/>
      <c r="AB2352" s="1"/>
      <c r="AG2352">
        <f>IF(data[[#This Row],[type]]="score",SUMPRODUCT($J$1:$AF$1,data[[#This Row],[ci.hts_index]:[stat.tb]]),-1)</f>
        <v>-1</v>
      </c>
      <c r="AH2352">
        <f>IF(data[[#This Row],[type]]="score",RANK(data[[#This Row],[score]],data[score])+COUNTIF($AG$3:AG2352,AG2352)-1,0)</f>
        <v>0</v>
      </c>
    </row>
    <row r="2353" spans="27:34" x14ac:dyDescent="0.25">
      <c r="AA2353" s="1"/>
      <c r="AB2353" s="1"/>
      <c r="AG2353">
        <f>IF(data[[#This Row],[type]]="score",SUMPRODUCT($J$1:$AF$1,data[[#This Row],[ci.hts_index]:[stat.tb]]),-1)</f>
        <v>-1</v>
      </c>
      <c r="AH2353">
        <f>IF(data[[#This Row],[type]]="score",RANK(data[[#This Row],[score]],data[score])+COUNTIF($AG$3:AG2353,AG2353)-1,0)</f>
        <v>0</v>
      </c>
    </row>
    <row r="2354" spans="27:34" x14ac:dyDescent="0.25">
      <c r="AA2354" s="1"/>
      <c r="AB2354" s="1"/>
      <c r="AG2354">
        <f>IF(data[[#This Row],[type]]="score",SUMPRODUCT($J$1:$AF$1,data[[#This Row],[ci.hts_index]:[stat.tb]]),-1)</f>
        <v>-1</v>
      </c>
      <c r="AH2354">
        <f>IF(data[[#This Row],[type]]="score",RANK(data[[#This Row],[score]],data[score])+COUNTIF($AG$3:AG2354,AG2354)-1,0)</f>
        <v>0</v>
      </c>
    </row>
    <row r="2355" spans="27:34" x14ac:dyDescent="0.25">
      <c r="AA2355" s="1"/>
      <c r="AB2355" s="1"/>
      <c r="AG2355">
        <f>IF(data[[#This Row],[type]]="score",SUMPRODUCT($J$1:$AF$1,data[[#This Row],[ci.hts_index]:[stat.tb]]),-1)</f>
        <v>-1</v>
      </c>
      <c r="AH2355">
        <f>IF(data[[#This Row],[type]]="score",RANK(data[[#This Row],[score]],data[score])+COUNTIF($AG$3:AG2355,AG2355)-1,0)</f>
        <v>0</v>
      </c>
    </row>
    <row r="2356" spans="27:34" x14ac:dyDescent="0.25">
      <c r="AA2356" s="1"/>
      <c r="AB2356" s="1"/>
      <c r="AG2356">
        <f>IF(data[[#This Row],[type]]="score",SUMPRODUCT($J$1:$AF$1,data[[#This Row],[ci.hts_index]:[stat.tb]]),-1)</f>
        <v>-1</v>
      </c>
      <c r="AH2356">
        <f>IF(data[[#This Row],[type]]="score",RANK(data[[#This Row],[score]],data[score])+COUNTIF($AG$3:AG2356,AG2356)-1,0)</f>
        <v>0</v>
      </c>
    </row>
    <row r="2357" spans="27:34" x14ac:dyDescent="0.25">
      <c r="AA2357" s="1"/>
      <c r="AB2357" s="1"/>
      <c r="AG2357">
        <f>IF(data[[#This Row],[type]]="score",SUMPRODUCT($J$1:$AF$1,data[[#This Row],[ci.hts_index]:[stat.tb]]),-1)</f>
        <v>-1</v>
      </c>
      <c r="AH2357">
        <f>IF(data[[#This Row],[type]]="score",RANK(data[[#This Row],[score]],data[score])+COUNTIF($AG$3:AG2357,AG2357)-1,0)</f>
        <v>0</v>
      </c>
    </row>
    <row r="2358" spans="27:34" x14ac:dyDescent="0.25">
      <c r="AA2358" s="1"/>
      <c r="AB2358" s="1"/>
      <c r="AG2358">
        <f>IF(data[[#This Row],[type]]="score",SUMPRODUCT($J$1:$AF$1,data[[#This Row],[ci.hts_index]:[stat.tb]]),-1)</f>
        <v>-1</v>
      </c>
      <c r="AH2358">
        <f>IF(data[[#This Row],[type]]="score",RANK(data[[#This Row],[score]],data[score])+COUNTIF($AG$3:AG2358,AG2358)-1,0)</f>
        <v>0</v>
      </c>
    </row>
    <row r="2359" spans="27:34" x14ac:dyDescent="0.25">
      <c r="AA2359" s="1"/>
      <c r="AB2359" s="1"/>
      <c r="AG2359">
        <f>IF(data[[#This Row],[type]]="score",SUMPRODUCT($J$1:$AF$1,data[[#This Row],[ci.hts_index]:[stat.tb]]),-1)</f>
        <v>-1</v>
      </c>
      <c r="AH2359">
        <f>IF(data[[#This Row],[type]]="score",RANK(data[[#This Row],[score]],data[score])+COUNTIF($AG$3:AG2359,AG2359)-1,0)</f>
        <v>0</v>
      </c>
    </row>
    <row r="2360" spans="27:34" x14ac:dyDescent="0.25">
      <c r="AA2360" s="1"/>
      <c r="AB2360" s="1"/>
      <c r="AG2360">
        <f>IF(data[[#This Row],[type]]="score",SUMPRODUCT($J$1:$AF$1,data[[#This Row],[ci.hts_index]:[stat.tb]]),-1)</f>
        <v>-1</v>
      </c>
      <c r="AH2360">
        <f>IF(data[[#This Row],[type]]="score",RANK(data[[#This Row],[score]],data[score])+COUNTIF($AG$3:AG2360,AG2360)-1,0)</f>
        <v>0</v>
      </c>
    </row>
    <row r="2361" spans="27:34" x14ac:dyDescent="0.25">
      <c r="AA2361" s="1"/>
      <c r="AB2361" s="1"/>
      <c r="AG2361">
        <f>IF(data[[#This Row],[type]]="score",SUMPRODUCT($J$1:$AF$1,data[[#This Row],[ci.hts_index]:[stat.tb]]),-1)</f>
        <v>-1</v>
      </c>
      <c r="AH2361">
        <f>IF(data[[#This Row],[type]]="score",RANK(data[[#This Row],[score]],data[score])+COUNTIF($AG$3:AG2361,AG2361)-1,0)</f>
        <v>0</v>
      </c>
    </row>
    <row r="2362" spans="27:34" x14ac:dyDescent="0.25">
      <c r="AA2362" s="1"/>
      <c r="AB2362" s="1"/>
      <c r="AG2362">
        <f>IF(data[[#This Row],[type]]="score",SUMPRODUCT($J$1:$AF$1,data[[#This Row],[ci.hts_index]:[stat.tb]]),-1)</f>
        <v>-1</v>
      </c>
      <c r="AH2362">
        <f>IF(data[[#This Row],[type]]="score",RANK(data[[#This Row],[score]],data[score])+COUNTIF($AG$3:AG2362,AG2362)-1,0)</f>
        <v>0</v>
      </c>
    </row>
    <row r="2363" spans="27:34" x14ac:dyDescent="0.25">
      <c r="AA2363" s="1"/>
      <c r="AB2363" s="1"/>
      <c r="AG2363">
        <f>IF(data[[#This Row],[type]]="score",SUMPRODUCT($J$1:$AF$1,data[[#This Row],[ci.hts_index]:[stat.tb]]),-1)</f>
        <v>-1</v>
      </c>
      <c r="AH2363">
        <f>IF(data[[#This Row],[type]]="score",RANK(data[[#This Row],[score]],data[score])+COUNTIF($AG$3:AG2363,AG2363)-1,0)</f>
        <v>0</v>
      </c>
    </row>
    <row r="2364" spans="27:34" x14ac:dyDescent="0.25">
      <c r="AA2364" s="1"/>
      <c r="AB2364" s="1"/>
      <c r="AG2364">
        <f>IF(data[[#This Row],[type]]="score",SUMPRODUCT($J$1:$AF$1,data[[#This Row],[ci.hts_index]:[stat.tb]]),-1)</f>
        <v>-1</v>
      </c>
      <c r="AH2364">
        <f>IF(data[[#This Row],[type]]="score",RANK(data[[#This Row],[score]],data[score])+COUNTIF($AG$3:AG2364,AG2364)-1,0)</f>
        <v>0</v>
      </c>
    </row>
    <row r="2365" spans="27:34" x14ac:dyDescent="0.25">
      <c r="AA2365" s="1"/>
      <c r="AB2365" s="1"/>
      <c r="AG2365">
        <f>IF(data[[#This Row],[type]]="score",SUMPRODUCT($J$1:$AF$1,data[[#This Row],[ci.hts_index]:[stat.tb]]),-1)</f>
        <v>-1</v>
      </c>
      <c r="AH2365">
        <f>IF(data[[#This Row],[type]]="score",RANK(data[[#This Row],[score]],data[score])+COUNTIF($AG$3:AG2365,AG2365)-1,0)</f>
        <v>0</v>
      </c>
    </row>
    <row r="2366" spans="27:34" x14ac:dyDescent="0.25">
      <c r="AA2366" s="1"/>
      <c r="AB2366" s="1"/>
      <c r="AG2366">
        <f>IF(data[[#This Row],[type]]="score",SUMPRODUCT($J$1:$AF$1,data[[#This Row],[ci.hts_index]:[stat.tb]]),-1)</f>
        <v>-1</v>
      </c>
      <c r="AH2366">
        <f>IF(data[[#This Row],[type]]="score",RANK(data[[#This Row],[score]],data[score])+COUNTIF($AG$3:AG2366,AG2366)-1,0)</f>
        <v>0</v>
      </c>
    </row>
    <row r="2367" spans="27:34" x14ac:dyDescent="0.25">
      <c r="AA2367" s="1"/>
      <c r="AB2367" s="1"/>
      <c r="AG2367">
        <f>IF(data[[#This Row],[type]]="score",SUMPRODUCT($J$1:$AF$1,data[[#This Row],[ci.hts_index]:[stat.tb]]),-1)</f>
        <v>-1</v>
      </c>
      <c r="AH2367">
        <f>IF(data[[#This Row],[type]]="score",RANK(data[[#This Row],[score]],data[score])+COUNTIF($AG$3:AG2367,AG2367)-1,0)</f>
        <v>0</v>
      </c>
    </row>
    <row r="2368" spans="27:34" x14ac:dyDescent="0.25">
      <c r="AA2368" s="1"/>
      <c r="AB2368" s="1"/>
      <c r="AG2368">
        <f>IF(data[[#This Row],[type]]="score",SUMPRODUCT($J$1:$AF$1,data[[#This Row],[ci.hts_index]:[stat.tb]]),-1)</f>
        <v>-1</v>
      </c>
      <c r="AH2368">
        <f>IF(data[[#This Row],[type]]="score",RANK(data[[#This Row],[score]],data[score])+COUNTIF($AG$3:AG2368,AG2368)-1,0)</f>
        <v>0</v>
      </c>
    </row>
    <row r="2369" spans="27:34" x14ac:dyDescent="0.25">
      <c r="AA2369" s="1"/>
      <c r="AB2369" s="1"/>
      <c r="AG2369">
        <f>IF(data[[#This Row],[type]]="score",SUMPRODUCT($J$1:$AF$1,data[[#This Row],[ci.hts_index]:[stat.tb]]),-1)</f>
        <v>-1</v>
      </c>
      <c r="AH2369">
        <f>IF(data[[#This Row],[type]]="score",RANK(data[[#This Row],[score]],data[score])+COUNTIF($AG$3:AG2369,AG2369)-1,0)</f>
        <v>0</v>
      </c>
    </row>
    <row r="2370" spans="27:34" x14ac:dyDescent="0.25">
      <c r="AA2370" s="1"/>
      <c r="AB2370" s="1"/>
      <c r="AG2370">
        <f>IF(data[[#This Row],[type]]="score",SUMPRODUCT($J$1:$AF$1,data[[#This Row],[ci.hts_index]:[stat.tb]]),-1)</f>
        <v>-1</v>
      </c>
      <c r="AH2370">
        <f>IF(data[[#This Row],[type]]="score",RANK(data[[#This Row],[score]],data[score])+COUNTIF($AG$3:AG2370,AG2370)-1,0)</f>
        <v>0</v>
      </c>
    </row>
    <row r="2371" spans="27:34" x14ac:dyDescent="0.25">
      <c r="AA2371" s="1"/>
      <c r="AB2371" s="1"/>
      <c r="AG2371">
        <f>IF(data[[#This Row],[type]]="score",SUMPRODUCT($J$1:$AF$1,data[[#This Row],[ci.hts_index]:[stat.tb]]),-1)</f>
        <v>-1</v>
      </c>
      <c r="AH2371">
        <f>IF(data[[#This Row],[type]]="score",RANK(data[[#This Row],[score]],data[score])+COUNTIF($AG$3:AG2371,AG2371)-1,0)</f>
        <v>0</v>
      </c>
    </row>
    <row r="2372" spans="27:34" x14ac:dyDescent="0.25">
      <c r="AA2372" s="1"/>
      <c r="AB2372" s="1"/>
      <c r="AG2372">
        <f>IF(data[[#This Row],[type]]="score",SUMPRODUCT($J$1:$AF$1,data[[#This Row],[ci.hts_index]:[stat.tb]]),-1)</f>
        <v>-1</v>
      </c>
      <c r="AH2372">
        <f>IF(data[[#This Row],[type]]="score",RANK(data[[#This Row],[score]],data[score])+COUNTIF($AG$3:AG2372,AG2372)-1,0)</f>
        <v>0</v>
      </c>
    </row>
    <row r="2373" spans="27:34" x14ac:dyDescent="0.25">
      <c r="AA2373" s="1"/>
      <c r="AB2373" s="1"/>
      <c r="AG2373">
        <f>IF(data[[#This Row],[type]]="score",SUMPRODUCT($J$1:$AF$1,data[[#This Row],[ci.hts_index]:[stat.tb]]),-1)</f>
        <v>-1</v>
      </c>
      <c r="AH2373">
        <f>IF(data[[#This Row],[type]]="score",RANK(data[[#This Row],[score]],data[score])+COUNTIF($AG$3:AG2373,AG2373)-1,0)</f>
        <v>0</v>
      </c>
    </row>
    <row r="2374" spans="27:34" x14ac:dyDescent="0.25">
      <c r="AA2374" s="1"/>
      <c r="AB2374" s="1"/>
      <c r="AG2374">
        <f>IF(data[[#This Row],[type]]="score",SUMPRODUCT($J$1:$AF$1,data[[#This Row],[ci.hts_index]:[stat.tb]]),-1)</f>
        <v>-1</v>
      </c>
      <c r="AH2374">
        <f>IF(data[[#This Row],[type]]="score",RANK(data[[#This Row],[score]],data[score])+COUNTIF($AG$3:AG2374,AG2374)-1,0)</f>
        <v>0</v>
      </c>
    </row>
    <row r="2375" spans="27:34" x14ac:dyDescent="0.25">
      <c r="AA2375" s="1"/>
      <c r="AB2375" s="1"/>
      <c r="AG2375">
        <f>IF(data[[#This Row],[type]]="score",SUMPRODUCT($J$1:$AF$1,data[[#This Row],[ci.hts_index]:[stat.tb]]),-1)</f>
        <v>-1</v>
      </c>
      <c r="AH2375">
        <f>IF(data[[#This Row],[type]]="score",RANK(data[[#This Row],[score]],data[score])+COUNTIF($AG$3:AG2375,AG2375)-1,0)</f>
        <v>0</v>
      </c>
    </row>
    <row r="2376" spans="27:34" x14ac:dyDescent="0.25">
      <c r="AA2376" s="1"/>
      <c r="AB2376" s="1"/>
      <c r="AG2376">
        <f>IF(data[[#This Row],[type]]="score",SUMPRODUCT($J$1:$AF$1,data[[#This Row],[ci.hts_index]:[stat.tb]]),-1)</f>
        <v>-1</v>
      </c>
      <c r="AH2376">
        <f>IF(data[[#This Row],[type]]="score",RANK(data[[#This Row],[score]],data[score])+COUNTIF($AG$3:AG2376,AG2376)-1,0)</f>
        <v>0</v>
      </c>
    </row>
    <row r="2377" spans="27:34" x14ac:dyDescent="0.25">
      <c r="AA2377" s="1"/>
      <c r="AB2377" s="1"/>
      <c r="AG2377">
        <f>IF(data[[#This Row],[type]]="score",SUMPRODUCT($J$1:$AF$1,data[[#This Row],[ci.hts_index]:[stat.tb]]),-1)</f>
        <v>-1</v>
      </c>
      <c r="AH2377">
        <f>IF(data[[#This Row],[type]]="score",RANK(data[[#This Row],[score]],data[score])+COUNTIF($AG$3:AG2377,AG2377)-1,0)</f>
        <v>0</v>
      </c>
    </row>
    <row r="2378" spans="27:34" x14ac:dyDescent="0.25">
      <c r="AA2378" s="1"/>
      <c r="AB2378" s="1"/>
      <c r="AG2378">
        <f>IF(data[[#This Row],[type]]="score",SUMPRODUCT($J$1:$AF$1,data[[#This Row],[ci.hts_index]:[stat.tb]]),-1)</f>
        <v>-1</v>
      </c>
      <c r="AH2378">
        <f>IF(data[[#This Row],[type]]="score",RANK(data[[#This Row],[score]],data[score])+COUNTIF($AG$3:AG2378,AG2378)-1,0)</f>
        <v>0</v>
      </c>
    </row>
    <row r="2379" spans="27:34" x14ac:dyDescent="0.25">
      <c r="AA2379" s="1"/>
      <c r="AB2379" s="1"/>
      <c r="AG2379">
        <f>IF(data[[#This Row],[type]]="score",SUMPRODUCT($J$1:$AF$1,data[[#This Row],[ci.hts_index]:[stat.tb]]),-1)</f>
        <v>-1</v>
      </c>
      <c r="AH2379">
        <f>IF(data[[#This Row],[type]]="score",RANK(data[[#This Row],[score]],data[score])+COUNTIF($AG$3:AG2379,AG2379)-1,0)</f>
        <v>0</v>
      </c>
    </row>
    <row r="2380" spans="27:34" x14ac:dyDescent="0.25">
      <c r="AA2380" s="1"/>
      <c r="AB2380" s="1"/>
      <c r="AG2380">
        <f>IF(data[[#This Row],[type]]="score",SUMPRODUCT($J$1:$AF$1,data[[#This Row],[ci.hts_index]:[stat.tb]]),-1)</f>
        <v>-1</v>
      </c>
      <c r="AH2380">
        <f>IF(data[[#This Row],[type]]="score",RANK(data[[#This Row],[score]],data[score])+COUNTIF($AG$3:AG2380,AG2380)-1,0)</f>
        <v>0</v>
      </c>
    </row>
    <row r="2381" spans="27:34" x14ac:dyDescent="0.25">
      <c r="AA2381" s="1"/>
      <c r="AB2381" s="1"/>
      <c r="AG2381">
        <f>IF(data[[#This Row],[type]]="score",SUMPRODUCT($J$1:$AF$1,data[[#This Row],[ci.hts_index]:[stat.tb]]),-1)</f>
        <v>-1</v>
      </c>
      <c r="AH2381">
        <f>IF(data[[#This Row],[type]]="score",RANK(data[[#This Row],[score]],data[score])+COUNTIF($AG$3:AG2381,AG2381)-1,0)</f>
        <v>0</v>
      </c>
    </row>
    <row r="2382" spans="27:34" x14ac:dyDescent="0.25">
      <c r="AA2382" s="1"/>
      <c r="AB2382" s="1"/>
      <c r="AG2382">
        <f>IF(data[[#This Row],[type]]="score",SUMPRODUCT($J$1:$AF$1,data[[#This Row],[ci.hts_index]:[stat.tb]]),-1)</f>
        <v>-1</v>
      </c>
      <c r="AH2382">
        <f>IF(data[[#This Row],[type]]="score",RANK(data[[#This Row],[score]],data[score])+COUNTIF($AG$3:AG2382,AG2382)-1,0)</f>
        <v>0</v>
      </c>
    </row>
    <row r="2383" spans="27:34" x14ac:dyDescent="0.25">
      <c r="AA2383" s="1"/>
      <c r="AB2383" s="1"/>
      <c r="AG2383">
        <f>IF(data[[#This Row],[type]]="score",SUMPRODUCT($J$1:$AF$1,data[[#This Row],[ci.hts_index]:[stat.tb]]),-1)</f>
        <v>-1</v>
      </c>
      <c r="AH2383">
        <f>IF(data[[#This Row],[type]]="score",RANK(data[[#This Row],[score]],data[score])+COUNTIF($AG$3:AG2383,AG2383)-1,0)</f>
        <v>0</v>
      </c>
    </row>
    <row r="2384" spans="27:34" x14ac:dyDescent="0.25">
      <c r="AA2384" s="1"/>
      <c r="AB2384" s="1"/>
      <c r="AG2384">
        <f>IF(data[[#This Row],[type]]="score",SUMPRODUCT($J$1:$AF$1,data[[#This Row],[ci.hts_index]:[stat.tb]]),-1)</f>
        <v>-1</v>
      </c>
      <c r="AH2384">
        <f>IF(data[[#This Row],[type]]="score",RANK(data[[#This Row],[score]],data[score])+COUNTIF($AG$3:AG2384,AG2384)-1,0)</f>
        <v>0</v>
      </c>
    </row>
    <row r="2385" spans="27:34" x14ac:dyDescent="0.25">
      <c r="AA2385" s="1"/>
      <c r="AB2385" s="1"/>
      <c r="AG2385">
        <f>IF(data[[#This Row],[type]]="score",SUMPRODUCT($J$1:$AF$1,data[[#This Row],[ci.hts_index]:[stat.tb]]),-1)</f>
        <v>-1</v>
      </c>
      <c r="AH2385">
        <f>IF(data[[#This Row],[type]]="score",RANK(data[[#This Row],[score]],data[score])+COUNTIF($AG$3:AG2385,AG2385)-1,0)</f>
        <v>0</v>
      </c>
    </row>
    <row r="2386" spans="27:34" x14ac:dyDescent="0.25">
      <c r="AA2386" s="1"/>
      <c r="AB2386" s="1"/>
      <c r="AG2386">
        <f>IF(data[[#This Row],[type]]="score",SUMPRODUCT($J$1:$AF$1,data[[#This Row],[ci.hts_index]:[stat.tb]]),-1)</f>
        <v>-1</v>
      </c>
      <c r="AH2386">
        <f>IF(data[[#This Row],[type]]="score",RANK(data[[#This Row],[score]],data[score])+COUNTIF($AG$3:AG2386,AG2386)-1,0)</f>
        <v>0</v>
      </c>
    </row>
    <row r="2387" spans="27:34" x14ac:dyDescent="0.25">
      <c r="AA2387" s="1"/>
      <c r="AB2387" s="1"/>
      <c r="AG2387">
        <f>IF(data[[#This Row],[type]]="score",SUMPRODUCT($J$1:$AF$1,data[[#This Row],[ci.hts_index]:[stat.tb]]),-1)</f>
        <v>-1</v>
      </c>
      <c r="AH2387">
        <f>IF(data[[#This Row],[type]]="score",RANK(data[[#This Row],[score]],data[score])+COUNTIF($AG$3:AG2387,AG2387)-1,0)</f>
        <v>0</v>
      </c>
    </row>
    <row r="2388" spans="27:34" x14ac:dyDescent="0.25">
      <c r="AA2388" s="1"/>
      <c r="AB2388" s="1"/>
      <c r="AG2388">
        <f>IF(data[[#This Row],[type]]="score",SUMPRODUCT($J$1:$AF$1,data[[#This Row],[ci.hts_index]:[stat.tb]]),-1)</f>
        <v>-1</v>
      </c>
      <c r="AH2388">
        <f>IF(data[[#This Row],[type]]="score",RANK(data[[#This Row],[score]],data[score])+COUNTIF($AG$3:AG2388,AG2388)-1,0)</f>
        <v>0</v>
      </c>
    </row>
    <row r="2389" spans="27:34" x14ac:dyDescent="0.25">
      <c r="AA2389" s="1"/>
      <c r="AB2389" s="1"/>
      <c r="AG2389">
        <f>IF(data[[#This Row],[type]]="score",SUMPRODUCT($J$1:$AF$1,data[[#This Row],[ci.hts_index]:[stat.tb]]),-1)</f>
        <v>-1</v>
      </c>
      <c r="AH2389">
        <f>IF(data[[#This Row],[type]]="score",RANK(data[[#This Row],[score]],data[score])+COUNTIF($AG$3:AG2389,AG2389)-1,0)</f>
        <v>0</v>
      </c>
    </row>
    <row r="2390" spans="27:34" x14ac:dyDescent="0.25">
      <c r="AA2390" s="1"/>
      <c r="AB2390" s="1"/>
      <c r="AG2390">
        <f>IF(data[[#This Row],[type]]="score",SUMPRODUCT($J$1:$AF$1,data[[#This Row],[ci.hts_index]:[stat.tb]]),-1)</f>
        <v>-1</v>
      </c>
      <c r="AH2390">
        <f>IF(data[[#This Row],[type]]="score",RANK(data[[#This Row],[score]],data[score])+COUNTIF($AG$3:AG2390,AG2390)-1,0)</f>
        <v>0</v>
      </c>
    </row>
    <row r="2391" spans="27:34" x14ac:dyDescent="0.25">
      <c r="AA2391" s="1"/>
      <c r="AB2391" s="1"/>
      <c r="AG2391">
        <f>IF(data[[#This Row],[type]]="score",SUMPRODUCT($J$1:$AF$1,data[[#This Row],[ci.hts_index]:[stat.tb]]),-1)</f>
        <v>-1</v>
      </c>
      <c r="AH2391">
        <f>IF(data[[#This Row],[type]]="score",RANK(data[[#This Row],[score]],data[score])+COUNTIF($AG$3:AG2391,AG2391)-1,0)</f>
        <v>0</v>
      </c>
    </row>
    <row r="2392" spans="27:34" x14ac:dyDescent="0.25">
      <c r="AA2392" s="1"/>
      <c r="AB2392" s="1"/>
      <c r="AG2392">
        <f>IF(data[[#This Row],[type]]="score",SUMPRODUCT($J$1:$AF$1,data[[#This Row],[ci.hts_index]:[stat.tb]]),-1)</f>
        <v>-1</v>
      </c>
      <c r="AH2392">
        <f>IF(data[[#This Row],[type]]="score",RANK(data[[#This Row],[score]],data[score])+COUNTIF($AG$3:AG2392,AG2392)-1,0)</f>
        <v>0</v>
      </c>
    </row>
    <row r="2393" spans="27:34" x14ac:dyDescent="0.25">
      <c r="AA2393" s="1"/>
      <c r="AB2393" s="1"/>
      <c r="AG2393">
        <f>IF(data[[#This Row],[type]]="score",SUMPRODUCT($J$1:$AF$1,data[[#This Row],[ci.hts_index]:[stat.tb]]),-1)</f>
        <v>-1</v>
      </c>
      <c r="AH2393">
        <f>IF(data[[#This Row],[type]]="score",RANK(data[[#This Row],[score]],data[score])+COUNTIF($AG$3:AG2393,AG2393)-1,0)</f>
        <v>0</v>
      </c>
    </row>
    <row r="2394" spans="27:34" x14ac:dyDescent="0.25">
      <c r="AA2394" s="1"/>
      <c r="AB2394" s="1"/>
      <c r="AG2394">
        <f>IF(data[[#This Row],[type]]="score",SUMPRODUCT($J$1:$AF$1,data[[#This Row],[ci.hts_index]:[stat.tb]]),-1)</f>
        <v>-1</v>
      </c>
      <c r="AH2394">
        <f>IF(data[[#This Row],[type]]="score",RANK(data[[#This Row],[score]],data[score])+COUNTIF($AG$3:AG2394,AG2394)-1,0)</f>
        <v>0</v>
      </c>
    </row>
    <row r="2395" spans="27:34" x14ac:dyDescent="0.25">
      <c r="AA2395" s="1"/>
      <c r="AB2395" s="1"/>
      <c r="AG2395">
        <f>IF(data[[#This Row],[type]]="score",SUMPRODUCT($J$1:$AF$1,data[[#This Row],[ci.hts_index]:[stat.tb]]),-1)</f>
        <v>-1</v>
      </c>
      <c r="AH2395">
        <f>IF(data[[#This Row],[type]]="score",RANK(data[[#This Row],[score]],data[score])+COUNTIF($AG$3:AG2395,AG2395)-1,0)</f>
        <v>0</v>
      </c>
    </row>
    <row r="2396" spans="27:34" x14ac:dyDescent="0.25">
      <c r="AA2396" s="1"/>
      <c r="AB2396" s="1"/>
      <c r="AG2396">
        <f>IF(data[[#This Row],[type]]="score",SUMPRODUCT($J$1:$AF$1,data[[#This Row],[ci.hts_index]:[stat.tb]]),-1)</f>
        <v>-1</v>
      </c>
      <c r="AH2396">
        <f>IF(data[[#This Row],[type]]="score",RANK(data[[#This Row],[score]],data[score])+COUNTIF($AG$3:AG2396,AG2396)-1,0)</f>
        <v>0</v>
      </c>
    </row>
    <row r="2397" spans="27:34" x14ac:dyDescent="0.25">
      <c r="AA2397" s="1"/>
      <c r="AB2397" s="1"/>
      <c r="AG2397">
        <f>IF(data[[#This Row],[type]]="score",SUMPRODUCT($J$1:$AF$1,data[[#This Row],[ci.hts_index]:[stat.tb]]),-1)</f>
        <v>-1</v>
      </c>
      <c r="AH2397">
        <f>IF(data[[#This Row],[type]]="score",RANK(data[[#This Row],[score]],data[score])+COUNTIF($AG$3:AG2397,AG2397)-1,0)</f>
        <v>0</v>
      </c>
    </row>
    <row r="2398" spans="27:34" x14ac:dyDescent="0.25">
      <c r="AA2398" s="1"/>
      <c r="AB2398" s="1"/>
      <c r="AG2398">
        <f>IF(data[[#This Row],[type]]="score",SUMPRODUCT($J$1:$AF$1,data[[#This Row],[ci.hts_index]:[stat.tb]]),-1)</f>
        <v>-1</v>
      </c>
      <c r="AH2398">
        <f>IF(data[[#This Row],[type]]="score",RANK(data[[#This Row],[score]],data[score])+COUNTIF($AG$3:AG2398,AG2398)-1,0)</f>
        <v>0</v>
      </c>
    </row>
    <row r="2399" spans="27:34" x14ac:dyDescent="0.25">
      <c r="AA2399" s="1"/>
      <c r="AB2399" s="1"/>
      <c r="AG2399">
        <f>IF(data[[#This Row],[type]]="score",SUMPRODUCT($J$1:$AF$1,data[[#This Row],[ci.hts_index]:[stat.tb]]),-1)</f>
        <v>-1</v>
      </c>
      <c r="AH2399">
        <f>IF(data[[#This Row],[type]]="score",RANK(data[[#This Row],[score]],data[score])+COUNTIF($AG$3:AG2399,AG2399)-1,0)</f>
        <v>0</v>
      </c>
    </row>
    <row r="2400" spans="27:34" x14ac:dyDescent="0.25">
      <c r="AA2400" s="1"/>
      <c r="AB2400" s="1"/>
      <c r="AG2400">
        <f>IF(data[[#This Row],[type]]="score",SUMPRODUCT($J$1:$AF$1,data[[#This Row],[ci.hts_index]:[stat.tb]]),-1)</f>
        <v>-1</v>
      </c>
      <c r="AH2400">
        <f>IF(data[[#This Row],[type]]="score",RANK(data[[#This Row],[score]],data[score])+COUNTIF($AG$3:AG2400,AG2400)-1,0)</f>
        <v>0</v>
      </c>
    </row>
    <row r="2401" spans="27:34" x14ac:dyDescent="0.25">
      <c r="AA2401" s="1"/>
      <c r="AB2401" s="1"/>
      <c r="AG2401">
        <f>IF(data[[#This Row],[type]]="score",SUMPRODUCT($J$1:$AF$1,data[[#This Row],[ci.hts_index]:[stat.tb]]),-1)</f>
        <v>-1</v>
      </c>
      <c r="AH2401">
        <f>IF(data[[#This Row],[type]]="score",RANK(data[[#This Row],[score]],data[score])+COUNTIF($AG$3:AG2401,AG2401)-1,0)</f>
        <v>0</v>
      </c>
    </row>
    <row r="2402" spans="27:34" x14ac:dyDescent="0.25">
      <c r="AA2402" s="1"/>
      <c r="AB2402" s="1"/>
      <c r="AG2402">
        <f>IF(data[[#This Row],[type]]="score",SUMPRODUCT($J$1:$AF$1,data[[#This Row],[ci.hts_index]:[stat.tb]]),-1)</f>
        <v>-1</v>
      </c>
      <c r="AH2402">
        <f>IF(data[[#This Row],[type]]="score",RANK(data[[#This Row],[score]],data[score])+COUNTIF($AG$3:AG2402,AG2402)-1,0)</f>
        <v>0</v>
      </c>
    </row>
    <row r="2403" spans="27:34" x14ac:dyDescent="0.25">
      <c r="AA2403" s="1"/>
      <c r="AB2403" s="1"/>
      <c r="AG2403">
        <f>IF(data[[#This Row],[type]]="score",SUMPRODUCT($J$1:$AF$1,data[[#This Row],[ci.hts_index]:[stat.tb]]),-1)</f>
        <v>-1</v>
      </c>
      <c r="AH2403">
        <f>IF(data[[#This Row],[type]]="score",RANK(data[[#This Row],[score]],data[score])+COUNTIF($AG$3:AG2403,AG2403)-1,0)</f>
        <v>0</v>
      </c>
    </row>
    <row r="2404" spans="27:34" x14ac:dyDescent="0.25">
      <c r="AA2404" s="1"/>
      <c r="AB2404" s="1"/>
      <c r="AG2404">
        <f>IF(data[[#This Row],[type]]="score",SUMPRODUCT($J$1:$AF$1,data[[#This Row],[ci.hts_index]:[stat.tb]]),-1)</f>
        <v>-1</v>
      </c>
      <c r="AH2404">
        <f>IF(data[[#This Row],[type]]="score",RANK(data[[#This Row],[score]],data[score])+COUNTIF($AG$3:AG2404,AG2404)-1,0)</f>
        <v>0</v>
      </c>
    </row>
    <row r="2405" spans="27:34" x14ac:dyDescent="0.25">
      <c r="AA2405" s="1"/>
      <c r="AB2405" s="1"/>
      <c r="AG2405">
        <f>IF(data[[#This Row],[type]]="score",SUMPRODUCT($J$1:$AF$1,data[[#This Row],[ci.hts_index]:[stat.tb]]),-1)</f>
        <v>-1</v>
      </c>
      <c r="AH2405">
        <f>IF(data[[#This Row],[type]]="score",RANK(data[[#This Row],[score]],data[score])+COUNTIF($AG$3:AG2405,AG2405)-1,0)</f>
        <v>0</v>
      </c>
    </row>
    <row r="2406" spans="27:34" x14ac:dyDescent="0.25">
      <c r="AA2406" s="1"/>
      <c r="AB2406" s="1"/>
      <c r="AG2406">
        <f>IF(data[[#This Row],[type]]="score",SUMPRODUCT($J$1:$AF$1,data[[#This Row],[ci.hts_index]:[stat.tb]]),-1)</f>
        <v>-1</v>
      </c>
      <c r="AH2406">
        <f>IF(data[[#This Row],[type]]="score",RANK(data[[#This Row],[score]],data[score])+COUNTIF($AG$3:AG2406,AG2406)-1,0)</f>
        <v>0</v>
      </c>
    </row>
    <row r="2407" spans="27:34" x14ac:dyDescent="0.25">
      <c r="AA2407" s="1"/>
      <c r="AB2407" s="1"/>
      <c r="AG2407">
        <f>IF(data[[#This Row],[type]]="score",SUMPRODUCT($J$1:$AF$1,data[[#This Row],[ci.hts_index]:[stat.tb]]),-1)</f>
        <v>-1</v>
      </c>
      <c r="AH2407">
        <f>IF(data[[#This Row],[type]]="score",RANK(data[[#This Row],[score]],data[score])+COUNTIF($AG$3:AG2407,AG2407)-1,0)</f>
        <v>0</v>
      </c>
    </row>
    <row r="2408" spans="27:34" x14ac:dyDescent="0.25">
      <c r="AA2408" s="1"/>
      <c r="AB2408" s="1"/>
      <c r="AG2408">
        <f>IF(data[[#This Row],[type]]="score",SUMPRODUCT($J$1:$AF$1,data[[#This Row],[ci.hts_index]:[stat.tb]]),-1)</f>
        <v>-1</v>
      </c>
      <c r="AH2408">
        <f>IF(data[[#This Row],[type]]="score",RANK(data[[#This Row],[score]],data[score])+COUNTIF($AG$3:AG2408,AG2408)-1,0)</f>
        <v>0</v>
      </c>
    </row>
    <row r="2409" spans="27:34" x14ac:dyDescent="0.25">
      <c r="AA2409" s="1"/>
      <c r="AB2409" s="1"/>
      <c r="AG2409">
        <f>IF(data[[#This Row],[type]]="score",SUMPRODUCT($J$1:$AF$1,data[[#This Row],[ci.hts_index]:[stat.tb]]),-1)</f>
        <v>-1</v>
      </c>
      <c r="AH2409">
        <f>IF(data[[#This Row],[type]]="score",RANK(data[[#This Row],[score]],data[score])+COUNTIF($AG$3:AG2409,AG2409)-1,0)</f>
        <v>0</v>
      </c>
    </row>
    <row r="2410" spans="27:34" x14ac:dyDescent="0.25">
      <c r="AA2410" s="1"/>
      <c r="AB2410" s="1"/>
      <c r="AG2410">
        <f>IF(data[[#This Row],[type]]="score",SUMPRODUCT($J$1:$AF$1,data[[#This Row],[ci.hts_index]:[stat.tb]]),-1)</f>
        <v>-1</v>
      </c>
      <c r="AH2410">
        <f>IF(data[[#This Row],[type]]="score",RANK(data[[#This Row],[score]],data[score])+COUNTIF($AG$3:AG2410,AG2410)-1,0)</f>
        <v>0</v>
      </c>
    </row>
    <row r="2411" spans="27:34" x14ac:dyDescent="0.25">
      <c r="AA2411" s="1"/>
      <c r="AB2411" s="1"/>
      <c r="AG2411">
        <f>IF(data[[#This Row],[type]]="score",SUMPRODUCT($J$1:$AF$1,data[[#This Row],[ci.hts_index]:[stat.tb]]),-1)</f>
        <v>-1</v>
      </c>
      <c r="AH2411">
        <f>IF(data[[#This Row],[type]]="score",RANK(data[[#This Row],[score]],data[score])+COUNTIF($AG$3:AG2411,AG2411)-1,0)</f>
        <v>0</v>
      </c>
    </row>
    <row r="2412" spans="27:34" x14ac:dyDescent="0.25">
      <c r="AA2412" s="1"/>
      <c r="AB2412" s="1"/>
      <c r="AG2412">
        <f>IF(data[[#This Row],[type]]="score",SUMPRODUCT($J$1:$AF$1,data[[#This Row],[ci.hts_index]:[stat.tb]]),-1)</f>
        <v>-1</v>
      </c>
      <c r="AH2412">
        <f>IF(data[[#This Row],[type]]="score",RANK(data[[#This Row],[score]],data[score])+COUNTIF($AG$3:AG2412,AG2412)-1,0)</f>
        <v>0</v>
      </c>
    </row>
    <row r="2413" spans="27:34" x14ac:dyDescent="0.25">
      <c r="AA2413" s="1"/>
      <c r="AB2413" s="1"/>
      <c r="AG2413">
        <f>IF(data[[#This Row],[type]]="score",SUMPRODUCT($J$1:$AF$1,data[[#This Row],[ci.hts_index]:[stat.tb]]),-1)</f>
        <v>-1</v>
      </c>
      <c r="AH2413">
        <f>IF(data[[#This Row],[type]]="score",RANK(data[[#This Row],[score]],data[score])+COUNTIF($AG$3:AG2413,AG2413)-1,0)</f>
        <v>0</v>
      </c>
    </row>
    <row r="2414" spans="27:34" x14ac:dyDescent="0.25">
      <c r="AA2414" s="1"/>
      <c r="AB2414" s="1"/>
      <c r="AG2414">
        <f>IF(data[[#This Row],[type]]="score",SUMPRODUCT($J$1:$AF$1,data[[#This Row],[ci.hts_index]:[stat.tb]]),-1)</f>
        <v>-1</v>
      </c>
      <c r="AH2414">
        <f>IF(data[[#This Row],[type]]="score",RANK(data[[#This Row],[score]],data[score])+COUNTIF($AG$3:AG2414,AG2414)-1,0)</f>
        <v>0</v>
      </c>
    </row>
    <row r="2415" spans="27:34" x14ac:dyDescent="0.25">
      <c r="AA2415" s="1"/>
      <c r="AB2415" s="1"/>
      <c r="AG2415">
        <f>IF(data[[#This Row],[type]]="score",SUMPRODUCT($J$1:$AF$1,data[[#This Row],[ci.hts_index]:[stat.tb]]),-1)</f>
        <v>-1</v>
      </c>
      <c r="AH2415">
        <f>IF(data[[#This Row],[type]]="score",RANK(data[[#This Row],[score]],data[score])+COUNTIF($AG$3:AG2415,AG2415)-1,0)</f>
        <v>0</v>
      </c>
    </row>
    <row r="2416" spans="27:34" x14ac:dyDescent="0.25">
      <c r="AA2416" s="1"/>
      <c r="AB2416" s="1"/>
      <c r="AG2416">
        <f>IF(data[[#This Row],[type]]="score",SUMPRODUCT($J$1:$AF$1,data[[#This Row],[ci.hts_index]:[stat.tb]]),-1)</f>
        <v>-1</v>
      </c>
      <c r="AH2416">
        <f>IF(data[[#This Row],[type]]="score",RANK(data[[#This Row],[score]],data[score])+COUNTIF($AG$3:AG2416,AG2416)-1,0)</f>
        <v>0</v>
      </c>
    </row>
    <row r="2417" spans="27:34" x14ac:dyDescent="0.25">
      <c r="AA2417" s="1"/>
      <c r="AB2417" s="1"/>
      <c r="AG2417">
        <f>IF(data[[#This Row],[type]]="score",SUMPRODUCT($J$1:$AF$1,data[[#This Row],[ci.hts_index]:[stat.tb]]),-1)</f>
        <v>-1</v>
      </c>
      <c r="AH2417">
        <f>IF(data[[#This Row],[type]]="score",RANK(data[[#This Row],[score]],data[score])+COUNTIF($AG$3:AG2417,AG2417)-1,0)</f>
        <v>0</v>
      </c>
    </row>
    <row r="2418" spans="27:34" x14ac:dyDescent="0.25">
      <c r="AA2418" s="1"/>
      <c r="AB2418" s="1"/>
      <c r="AG2418">
        <f>IF(data[[#This Row],[type]]="score",SUMPRODUCT($J$1:$AF$1,data[[#This Row],[ci.hts_index]:[stat.tb]]),-1)</f>
        <v>-1</v>
      </c>
      <c r="AH2418">
        <f>IF(data[[#This Row],[type]]="score",RANK(data[[#This Row],[score]],data[score])+COUNTIF($AG$3:AG2418,AG2418)-1,0)</f>
        <v>0</v>
      </c>
    </row>
    <row r="2419" spans="27:34" x14ac:dyDescent="0.25">
      <c r="AA2419" s="1"/>
      <c r="AB2419" s="1"/>
      <c r="AG2419">
        <f>IF(data[[#This Row],[type]]="score",SUMPRODUCT($J$1:$AF$1,data[[#This Row],[ci.hts_index]:[stat.tb]]),-1)</f>
        <v>-1</v>
      </c>
      <c r="AH2419">
        <f>IF(data[[#This Row],[type]]="score",RANK(data[[#This Row],[score]],data[score])+COUNTIF($AG$3:AG2419,AG2419)-1,0)</f>
        <v>0</v>
      </c>
    </row>
    <row r="2420" spans="27:34" x14ac:dyDescent="0.25">
      <c r="AA2420" s="1"/>
      <c r="AB2420" s="1"/>
      <c r="AG2420">
        <f>IF(data[[#This Row],[type]]="score",SUMPRODUCT($J$1:$AF$1,data[[#This Row],[ci.hts_index]:[stat.tb]]),-1)</f>
        <v>-1</v>
      </c>
      <c r="AH2420">
        <f>IF(data[[#This Row],[type]]="score",RANK(data[[#This Row],[score]],data[score])+COUNTIF($AG$3:AG2420,AG2420)-1,0)</f>
        <v>0</v>
      </c>
    </row>
    <row r="2421" spans="27:34" x14ac:dyDescent="0.25">
      <c r="AA2421" s="1"/>
      <c r="AB2421" s="1"/>
      <c r="AG2421">
        <f>IF(data[[#This Row],[type]]="score",SUMPRODUCT($J$1:$AF$1,data[[#This Row],[ci.hts_index]:[stat.tb]]),-1)</f>
        <v>-1</v>
      </c>
      <c r="AH2421">
        <f>IF(data[[#This Row],[type]]="score",RANK(data[[#This Row],[score]],data[score])+COUNTIF($AG$3:AG2421,AG2421)-1,0)</f>
        <v>0</v>
      </c>
    </row>
    <row r="2422" spans="27:34" x14ac:dyDescent="0.25">
      <c r="AA2422" s="1"/>
      <c r="AB2422" s="1"/>
      <c r="AG2422">
        <f>IF(data[[#This Row],[type]]="score",SUMPRODUCT($J$1:$AF$1,data[[#This Row],[ci.hts_index]:[stat.tb]]),-1)</f>
        <v>-1</v>
      </c>
      <c r="AH2422">
        <f>IF(data[[#This Row],[type]]="score",RANK(data[[#This Row],[score]],data[score])+COUNTIF($AG$3:AG2422,AG2422)-1,0)</f>
        <v>0</v>
      </c>
    </row>
    <row r="2423" spans="27:34" x14ac:dyDescent="0.25">
      <c r="AA2423" s="1"/>
      <c r="AB2423" s="1"/>
      <c r="AG2423">
        <f>IF(data[[#This Row],[type]]="score",SUMPRODUCT($J$1:$AF$1,data[[#This Row],[ci.hts_index]:[stat.tb]]),-1)</f>
        <v>-1</v>
      </c>
      <c r="AH2423">
        <f>IF(data[[#This Row],[type]]="score",RANK(data[[#This Row],[score]],data[score])+COUNTIF($AG$3:AG2423,AG2423)-1,0)</f>
        <v>0</v>
      </c>
    </row>
    <row r="2424" spans="27:34" x14ac:dyDescent="0.25">
      <c r="AA2424" s="1"/>
      <c r="AB2424" s="1"/>
      <c r="AG2424">
        <f>IF(data[[#This Row],[type]]="score",SUMPRODUCT($J$1:$AF$1,data[[#This Row],[ci.hts_index]:[stat.tb]]),-1)</f>
        <v>-1</v>
      </c>
      <c r="AH2424">
        <f>IF(data[[#This Row],[type]]="score",RANK(data[[#This Row],[score]],data[score])+COUNTIF($AG$3:AG2424,AG2424)-1,0)</f>
        <v>0</v>
      </c>
    </row>
    <row r="2425" spans="27:34" x14ac:dyDescent="0.25">
      <c r="AA2425" s="1"/>
      <c r="AB2425" s="1"/>
      <c r="AG2425">
        <f>IF(data[[#This Row],[type]]="score",SUMPRODUCT($J$1:$AF$1,data[[#This Row],[ci.hts_index]:[stat.tb]]),-1)</f>
        <v>-1</v>
      </c>
      <c r="AH2425">
        <f>IF(data[[#This Row],[type]]="score",RANK(data[[#This Row],[score]],data[score])+COUNTIF($AG$3:AG2425,AG2425)-1,0)</f>
        <v>0</v>
      </c>
    </row>
    <row r="2426" spans="27:34" x14ac:dyDescent="0.25">
      <c r="AA2426" s="1"/>
      <c r="AB2426" s="1"/>
      <c r="AG2426">
        <f>IF(data[[#This Row],[type]]="score",SUMPRODUCT($J$1:$AF$1,data[[#This Row],[ci.hts_index]:[stat.tb]]),-1)</f>
        <v>-1</v>
      </c>
      <c r="AH2426">
        <f>IF(data[[#This Row],[type]]="score",RANK(data[[#This Row],[score]],data[score])+COUNTIF($AG$3:AG2426,AG2426)-1,0)</f>
        <v>0</v>
      </c>
    </row>
    <row r="2427" spans="27:34" x14ac:dyDescent="0.25">
      <c r="AA2427" s="1"/>
      <c r="AB2427" s="1"/>
      <c r="AG2427">
        <f>IF(data[[#This Row],[type]]="score",SUMPRODUCT($J$1:$AF$1,data[[#This Row],[ci.hts_index]:[stat.tb]]),-1)</f>
        <v>-1</v>
      </c>
      <c r="AH2427">
        <f>IF(data[[#This Row],[type]]="score",RANK(data[[#This Row],[score]],data[score])+COUNTIF($AG$3:AG2427,AG2427)-1,0)</f>
        <v>0</v>
      </c>
    </row>
    <row r="2428" spans="27:34" x14ac:dyDescent="0.25">
      <c r="AA2428" s="1"/>
      <c r="AB2428" s="1"/>
      <c r="AG2428">
        <f>IF(data[[#This Row],[type]]="score",SUMPRODUCT($J$1:$AF$1,data[[#This Row],[ci.hts_index]:[stat.tb]]),-1)</f>
        <v>-1</v>
      </c>
      <c r="AH2428">
        <f>IF(data[[#This Row],[type]]="score",RANK(data[[#This Row],[score]],data[score])+COUNTIF($AG$3:AG2428,AG2428)-1,0)</f>
        <v>0</v>
      </c>
    </row>
    <row r="2429" spans="27:34" x14ac:dyDescent="0.25">
      <c r="AA2429" s="1"/>
      <c r="AB2429" s="1"/>
      <c r="AG2429">
        <f>IF(data[[#This Row],[type]]="score",SUMPRODUCT($J$1:$AF$1,data[[#This Row],[ci.hts_index]:[stat.tb]]),-1)</f>
        <v>-1</v>
      </c>
      <c r="AH2429">
        <f>IF(data[[#This Row],[type]]="score",RANK(data[[#This Row],[score]],data[score])+COUNTIF($AG$3:AG2429,AG2429)-1,0)</f>
        <v>0</v>
      </c>
    </row>
    <row r="2430" spans="27:34" x14ac:dyDescent="0.25">
      <c r="AA2430" s="1"/>
      <c r="AB2430" s="1"/>
      <c r="AG2430">
        <f>IF(data[[#This Row],[type]]="score",SUMPRODUCT($J$1:$AF$1,data[[#This Row],[ci.hts_index]:[stat.tb]]),-1)</f>
        <v>-1</v>
      </c>
      <c r="AH2430">
        <f>IF(data[[#This Row],[type]]="score",RANK(data[[#This Row],[score]],data[score])+COUNTIF($AG$3:AG2430,AG2430)-1,0)</f>
        <v>0</v>
      </c>
    </row>
    <row r="2431" spans="27:34" x14ac:dyDescent="0.25">
      <c r="AA2431" s="1"/>
      <c r="AB2431" s="1"/>
      <c r="AG2431">
        <f>IF(data[[#This Row],[type]]="score",SUMPRODUCT($J$1:$AF$1,data[[#This Row],[ci.hts_index]:[stat.tb]]),-1)</f>
        <v>-1</v>
      </c>
      <c r="AH2431">
        <f>IF(data[[#This Row],[type]]="score",RANK(data[[#This Row],[score]],data[score])+COUNTIF($AG$3:AG2431,AG2431)-1,0)</f>
        <v>0</v>
      </c>
    </row>
    <row r="2432" spans="27:34" x14ac:dyDescent="0.25">
      <c r="AA2432" s="1"/>
      <c r="AB2432" s="1"/>
      <c r="AG2432">
        <f>IF(data[[#This Row],[type]]="score",SUMPRODUCT($J$1:$AF$1,data[[#This Row],[ci.hts_index]:[stat.tb]]),-1)</f>
        <v>-1</v>
      </c>
      <c r="AH2432">
        <f>IF(data[[#This Row],[type]]="score",RANK(data[[#This Row],[score]],data[score])+COUNTIF($AG$3:AG2432,AG2432)-1,0)</f>
        <v>0</v>
      </c>
    </row>
    <row r="2433" spans="27:34" x14ac:dyDescent="0.25">
      <c r="AA2433" s="1"/>
      <c r="AB2433" s="1"/>
      <c r="AG2433">
        <f>IF(data[[#This Row],[type]]="score",SUMPRODUCT($J$1:$AF$1,data[[#This Row],[ci.hts_index]:[stat.tb]]),-1)</f>
        <v>-1</v>
      </c>
      <c r="AH2433">
        <f>IF(data[[#This Row],[type]]="score",RANK(data[[#This Row],[score]],data[score])+COUNTIF($AG$3:AG2433,AG2433)-1,0)</f>
        <v>0</v>
      </c>
    </row>
    <row r="2434" spans="27:34" x14ac:dyDescent="0.25">
      <c r="AA2434" s="1"/>
      <c r="AB2434" s="1"/>
      <c r="AG2434">
        <f>IF(data[[#This Row],[type]]="score",SUMPRODUCT($J$1:$AF$1,data[[#This Row],[ci.hts_index]:[stat.tb]]),-1)</f>
        <v>-1</v>
      </c>
      <c r="AH2434">
        <f>IF(data[[#This Row],[type]]="score",RANK(data[[#This Row],[score]],data[score])+COUNTIF($AG$3:AG2434,AG2434)-1,0)</f>
        <v>0</v>
      </c>
    </row>
    <row r="2435" spans="27:34" x14ac:dyDescent="0.25">
      <c r="AA2435" s="1"/>
      <c r="AB2435" s="1"/>
      <c r="AG2435">
        <f>IF(data[[#This Row],[type]]="score",SUMPRODUCT($J$1:$AF$1,data[[#This Row],[ci.hts_index]:[stat.tb]]),-1)</f>
        <v>-1</v>
      </c>
      <c r="AH2435">
        <f>IF(data[[#This Row],[type]]="score",RANK(data[[#This Row],[score]],data[score])+COUNTIF($AG$3:AG2435,AG2435)-1,0)</f>
        <v>0</v>
      </c>
    </row>
    <row r="2436" spans="27:34" x14ac:dyDescent="0.25">
      <c r="AA2436" s="1"/>
      <c r="AB2436" s="1"/>
      <c r="AG2436">
        <f>IF(data[[#This Row],[type]]="score",SUMPRODUCT($J$1:$AF$1,data[[#This Row],[ci.hts_index]:[stat.tb]]),-1)</f>
        <v>-1</v>
      </c>
      <c r="AH2436">
        <f>IF(data[[#This Row],[type]]="score",RANK(data[[#This Row],[score]],data[score])+COUNTIF($AG$3:AG2436,AG2436)-1,0)</f>
        <v>0</v>
      </c>
    </row>
    <row r="2437" spans="27:34" x14ac:dyDescent="0.25">
      <c r="AA2437" s="1"/>
      <c r="AB2437" s="1"/>
      <c r="AG2437">
        <f>IF(data[[#This Row],[type]]="score",SUMPRODUCT($J$1:$AF$1,data[[#This Row],[ci.hts_index]:[stat.tb]]),-1)</f>
        <v>-1</v>
      </c>
      <c r="AH2437">
        <f>IF(data[[#This Row],[type]]="score",RANK(data[[#This Row],[score]],data[score])+COUNTIF($AG$3:AG2437,AG2437)-1,0)</f>
        <v>0</v>
      </c>
    </row>
    <row r="2438" spans="27:34" x14ac:dyDescent="0.25">
      <c r="AA2438" s="1"/>
      <c r="AB2438" s="1"/>
      <c r="AG2438">
        <f>IF(data[[#This Row],[type]]="score",SUMPRODUCT($J$1:$AF$1,data[[#This Row],[ci.hts_index]:[stat.tb]]),-1)</f>
        <v>-1</v>
      </c>
      <c r="AH2438">
        <f>IF(data[[#This Row],[type]]="score",RANK(data[[#This Row],[score]],data[score])+COUNTIF($AG$3:AG2438,AG2438)-1,0)</f>
        <v>0</v>
      </c>
    </row>
    <row r="2439" spans="27:34" x14ac:dyDescent="0.25">
      <c r="AA2439" s="1"/>
      <c r="AB2439" s="1"/>
      <c r="AG2439">
        <f>IF(data[[#This Row],[type]]="score",SUMPRODUCT($J$1:$AF$1,data[[#This Row],[ci.hts_index]:[stat.tb]]),-1)</f>
        <v>-1</v>
      </c>
      <c r="AH2439">
        <f>IF(data[[#This Row],[type]]="score",RANK(data[[#This Row],[score]],data[score])+COUNTIF($AG$3:AG2439,AG2439)-1,0)</f>
        <v>0</v>
      </c>
    </row>
    <row r="2440" spans="27:34" x14ac:dyDescent="0.25">
      <c r="AA2440" s="1"/>
      <c r="AB2440" s="1"/>
      <c r="AG2440">
        <f>IF(data[[#This Row],[type]]="score",SUMPRODUCT($J$1:$AF$1,data[[#This Row],[ci.hts_index]:[stat.tb]]),-1)</f>
        <v>-1</v>
      </c>
      <c r="AH2440">
        <f>IF(data[[#This Row],[type]]="score",RANK(data[[#This Row],[score]],data[score])+COUNTIF($AG$3:AG2440,AG2440)-1,0)</f>
        <v>0</v>
      </c>
    </row>
    <row r="2441" spans="27:34" x14ac:dyDescent="0.25">
      <c r="AA2441" s="1"/>
      <c r="AB2441" s="1"/>
      <c r="AG2441">
        <f>IF(data[[#This Row],[type]]="score",SUMPRODUCT($J$1:$AF$1,data[[#This Row],[ci.hts_index]:[stat.tb]]),-1)</f>
        <v>-1</v>
      </c>
      <c r="AH2441">
        <f>IF(data[[#This Row],[type]]="score",RANK(data[[#This Row],[score]],data[score])+COUNTIF($AG$3:AG2441,AG2441)-1,0)</f>
        <v>0</v>
      </c>
    </row>
    <row r="2442" spans="27:34" x14ac:dyDescent="0.25">
      <c r="AA2442" s="1"/>
      <c r="AB2442" s="1"/>
      <c r="AG2442">
        <f>IF(data[[#This Row],[type]]="score",SUMPRODUCT($J$1:$AF$1,data[[#This Row],[ci.hts_index]:[stat.tb]]),-1)</f>
        <v>-1</v>
      </c>
      <c r="AH2442">
        <f>IF(data[[#This Row],[type]]="score",RANK(data[[#This Row],[score]],data[score])+COUNTIF($AG$3:AG2442,AG2442)-1,0)</f>
        <v>0</v>
      </c>
    </row>
    <row r="2443" spans="27:34" x14ac:dyDescent="0.25">
      <c r="AA2443" s="1"/>
      <c r="AB2443" s="1"/>
      <c r="AG2443">
        <f>IF(data[[#This Row],[type]]="score",SUMPRODUCT($J$1:$AF$1,data[[#This Row],[ci.hts_index]:[stat.tb]]),-1)</f>
        <v>-1</v>
      </c>
      <c r="AH2443">
        <f>IF(data[[#This Row],[type]]="score",RANK(data[[#This Row],[score]],data[score])+COUNTIF($AG$3:AG2443,AG2443)-1,0)</f>
        <v>0</v>
      </c>
    </row>
    <row r="2444" spans="27:34" x14ac:dyDescent="0.25">
      <c r="AA2444" s="1"/>
      <c r="AB2444" s="1"/>
      <c r="AG2444">
        <f>IF(data[[#This Row],[type]]="score",SUMPRODUCT($J$1:$AF$1,data[[#This Row],[ci.hts_index]:[stat.tb]]),-1)</f>
        <v>-1</v>
      </c>
      <c r="AH2444">
        <f>IF(data[[#This Row],[type]]="score",RANK(data[[#This Row],[score]],data[score])+COUNTIF($AG$3:AG2444,AG2444)-1,0)</f>
        <v>0</v>
      </c>
    </row>
    <row r="2445" spans="27:34" x14ac:dyDescent="0.25">
      <c r="AA2445" s="1"/>
      <c r="AB2445" s="1"/>
      <c r="AG2445">
        <f>IF(data[[#This Row],[type]]="score",SUMPRODUCT($J$1:$AF$1,data[[#This Row],[ci.hts_index]:[stat.tb]]),-1)</f>
        <v>-1</v>
      </c>
      <c r="AH2445">
        <f>IF(data[[#This Row],[type]]="score",RANK(data[[#This Row],[score]],data[score])+COUNTIF($AG$3:AG2445,AG2445)-1,0)</f>
        <v>0</v>
      </c>
    </row>
    <row r="2446" spans="27:34" x14ac:dyDescent="0.25">
      <c r="AA2446" s="1"/>
      <c r="AB2446" s="1"/>
      <c r="AG2446">
        <f>IF(data[[#This Row],[type]]="score",SUMPRODUCT($J$1:$AF$1,data[[#This Row],[ci.hts_index]:[stat.tb]]),-1)</f>
        <v>-1</v>
      </c>
      <c r="AH2446">
        <f>IF(data[[#This Row],[type]]="score",RANK(data[[#This Row],[score]],data[score])+COUNTIF($AG$3:AG2446,AG2446)-1,0)</f>
        <v>0</v>
      </c>
    </row>
    <row r="2447" spans="27:34" x14ac:dyDescent="0.25">
      <c r="AA2447" s="1"/>
      <c r="AB2447" s="1"/>
      <c r="AG2447">
        <f>IF(data[[#This Row],[type]]="score",SUMPRODUCT($J$1:$AF$1,data[[#This Row],[ci.hts_index]:[stat.tb]]),-1)</f>
        <v>-1</v>
      </c>
      <c r="AH2447">
        <f>IF(data[[#This Row],[type]]="score",RANK(data[[#This Row],[score]],data[score])+COUNTIF($AG$3:AG2447,AG2447)-1,0)</f>
        <v>0</v>
      </c>
    </row>
    <row r="2448" spans="27:34" x14ac:dyDescent="0.25">
      <c r="AA2448" s="1"/>
      <c r="AB2448" s="1"/>
      <c r="AG2448">
        <f>IF(data[[#This Row],[type]]="score",SUMPRODUCT($J$1:$AF$1,data[[#This Row],[ci.hts_index]:[stat.tb]]),-1)</f>
        <v>-1</v>
      </c>
      <c r="AH2448">
        <f>IF(data[[#This Row],[type]]="score",RANK(data[[#This Row],[score]],data[score])+COUNTIF($AG$3:AG2448,AG2448)-1,0)</f>
        <v>0</v>
      </c>
    </row>
    <row r="2449" spans="27:34" x14ac:dyDescent="0.25">
      <c r="AA2449" s="1"/>
      <c r="AB2449" s="1"/>
      <c r="AG2449">
        <f>IF(data[[#This Row],[type]]="score",SUMPRODUCT($J$1:$AF$1,data[[#This Row],[ci.hts_index]:[stat.tb]]),-1)</f>
        <v>-1</v>
      </c>
      <c r="AH2449">
        <f>IF(data[[#This Row],[type]]="score",RANK(data[[#This Row],[score]],data[score])+COUNTIF($AG$3:AG2449,AG2449)-1,0)</f>
        <v>0</v>
      </c>
    </row>
    <row r="2450" spans="27:34" x14ac:dyDescent="0.25">
      <c r="AA2450" s="1"/>
      <c r="AB2450" s="1"/>
      <c r="AG2450">
        <f>IF(data[[#This Row],[type]]="score",SUMPRODUCT($J$1:$AF$1,data[[#This Row],[ci.hts_index]:[stat.tb]]),-1)</f>
        <v>-1</v>
      </c>
      <c r="AH2450">
        <f>IF(data[[#This Row],[type]]="score",RANK(data[[#This Row],[score]],data[score])+COUNTIF($AG$3:AG2450,AG2450)-1,0)</f>
        <v>0</v>
      </c>
    </row>
    <row r="2451" spans="27:34" x14ac:dyDescent="0.25">
      <c r="AA2451" s="1"/>
      <c r="AB2451" s="1"/>
      <c r="AG2451">
        <f>IF(data[[#This Row],[type]]="score",SUMPRODUCT($J$1:$AF$1,data[[#This Row],[ci.hts_index]:[stat.tb]]),-1)</f>
        <v>-1</v>
      </c>
      <c r="AH2451">
        <f>IF(data[[#This Row],[type]]="score",RANK(data[[#This Row],[score]],data[score])+COUNTIF($AG$3:AG2451,AG2451)-1,0)</f>
        <v>0</v>
      </c>
    </row>
    <row r="2452" spans="27:34" x14ac:dyDescent="0.25">
      <c r="AA2452" s="1"/>
      <c r="AB2452" s="1"/>
      <c r="AG2452">
        <f>IF(data[[#This Row],[type]]="score",SUMPRODUCT($J$1:$AF$1,data[[#This Row],[ci.hts_index]:[stat.tb]]),-1)</f>
        <v>-1</v>
      </c>
      <c r="AH2452">
        <f>IF(data[[#This Row],[type]]="score",RANK(data[[#This Row],[score]],data[score])+COUNTIF($AG$3:AG2452,AG2452)-1,0)</f>
        <v>0</v>
      </c>
    </row>
    <row r="2453" spans="27:34" x14ac:dyDescent="0.25">
      <c r="AA2453" s="1"/>
      <c r="AB2453" s="1"/>
      <c r="AG2453">
        <f>IF(data[[#This Row],[type]]="score",SUMPRODUCT($J$1:$AF$1,data[[#This Row],[ci.hts_index]:[stat.tb]]),-1)</f>
        <v>-1</v>
      </c>
      <c r="AH2453">
        <f>IF(data[[#This Row],[type]]="score",RANK(data[[#This Row],[score]],data[score])+COUNTIF($AG$3:AG2453,AG2453)-1,0)</f>
        <v>0</v>
      </c>
    </row>
    <row r="2454" spans="27:34" x14ac:dyDescent="0.25">
      <c r="AA2454" s="1"/>
      <c r="AB2454" s="1"/>
      <c r="AG2454">
        <f>IF(data[[#This Row],[type]]="score",SUMPRODUCT($J$1:$AF$1,data[[#This Row],[ci.hts_index]:[stat.tb]]),-1)</f>
        <v>-1</v>
      </c>
      <c r="AH2454">
        <f>IF(data[[#This Row],[type]]="score",RANK(data[[#This Row],[score]],data[score])+COUNTIF($AG$3:AG2454,AG2454)-1,0)</f>
        <v>0</v>
      </c>
    </row>
    <row r="2455" spans="27:34" x14ac:dyDescent="0.25">
      <c r="AA2455" s="1"/>
      <c r="AB2455" s="1"/>
      <c r="AG2455">
        <f>IF(data[[#This Row],[type]]="score",SUMPRODUCT($J$1:$AF$1,data[[#This Row],[ci.hts_index]:[stat.tb]]),-1)</f>
        <v>-1</v>
      </c>
      <c r="AH2455">
        <f>IF(data[[#This Row],[type]]="score",RANK(data[[#This Row],[score]],data[score])+COUNTIF($AG$3:AG2455,AG2455)-1,0)</f>
        <v>0</v>
      </c>
    </row>
    <row r="2456" spans="27:34" x14ac:dyDescent="0.25">
      <c r="AA2456" s="1"/>
      <c r="AB2456" s="1"/>
      <c r="AG2456">
        <f>IF(data[[#This Row],[type]]="score",SUMPRODUCT($J$1:$AF$1,data[[#This Row],[ci.hts_index]:[stat.tb]]),-1)</f>
        <v>-1</v>
      </c>
      <c r="AH2456">
        <f>IF(data[[#This Row],[type]]="score",RANK(data[[#This Row],[score]],data[score])+COUNTIF($AG$3:AG2456,AG2456)-1,0)</f>
        <v>0</v>
      </c>
    </row>
    <row r="2457" spans="27:34" x14ac:dyDescent="0.25">
      <c r="AA2457" s="1"/>
      <c r="AB2457" s="1"/>
      <c r="AG2457">
        <f>IF(data[[#This Row],[type]]="score",SUMPRODUCT($J$1:$AF$1,data[[#This Row],[ci.hts_index]:[stat.tb]]),-1)</f>
        <v>-1</v>
      </c>
      <c r="AH2457">
        <f>IF(data[[#This Row],[type]]="score",RANK(data[[#This Row],[score]],data[score])+COUNTIF($AG$3:AG2457,AG2457)-1,0)</f>
        <v>0</v>
      </c>
    </row>
    <row r="2458" spans="27:34" x14ac:dyDescent="0.25">
      <c r="AA2458" s="1"/>
      <c r="AB2458" s="1"/>
      <c r="AG2458">
        <f>IF(data[[#This Row],[type]]="score",SUMPRODUCT($J$1:$AF$1,data[[#This Row],[ci.hts_index]:[stat.tb]]),-1)</f>
        <v>-1</v>
      </c>
      <c r="AH2458">
        <f>IF(data[[#This Row],[type]]="score",RANK(data[[#This Row],[score]],data[score])+COUNTIF($AG$3:AG2458,AG2458)-1,0)</f>
        <v>0</v>
      </c>
    </row>
    <row r="2459" spans="27:34" x14ac:dyDescent="0.25">
      <c r="AA2459" s="1"/>
      <c r="AB2459" s="1"/>
      <c r="AG2459">
        <f>IF(data[[#This Row],[type]]="score",SUMPRODUCT($J$1:$AF$1,data[[#This Row],[ci.hts_index]:[stat.tb]]),-1)</f>
        <v>-1</v>
      </c>
      <c r="AH2459">
        <f>IF(data[[#This Row],[type]]="score",RANK(data[[#This Row],[score]],data[score])+COUNTIF($AG$3:AG2459,AG2459)-1,0)</f>
        <v>0</v>
      </c>
    </row>
    <row r="2460" spans="27:34" x14ac:dyDescent="0.25">
      <c r="AA2460" s="1"/>
      <c r="AB2460" s="1"/>
      <c r="AG2460">
        <f>IF(data[[#This Row],[type]]="score",SUMPRODUCT($J$1:$AF$1,data[[#This Row],[ci.hts_index]:[stat.tb]]),-1)</f>
        <v>-1</v>
      </c>
      <c r="AH2460">
        <f>IF(data[[#This Row],[type]]="score",RANK(data[[#This Row],[score]],data[score])+COUNTIF($AG$3:AG2460,AG2460)-1,0)</f>
        <v>0</v>
      </c>
    </row>
    <row r="2461" spans="27:34" x14ac:dyDescent="0.25">
      <c r="AA2461" s="1"/>
      <c r="AB2461" s="1"/>
      <c r="AG2461">
        <f>IF(data[[#This Row],[type]]="score",SUMPRODUCT($J$1:$AF$1,data[[#This Row],[ci.hts_index]:[stat.tb]]),-1)</f>
        <v>-1</v>
      </c>
      <c r="AH2461">
        <f>IF(data[[#This Row],[type]]="score",RANK(data[[#This Row],[score]],data[score])+COUNTIF($AG$3:AG2461,AG2461)-1,0)</f>
        <v>0</v>
      </c>
    </row>
    <row r="2462" spans="27:34" x14ac:dyDescent="0.25">
      <c r="AA2462" s="1"/>
      <c r="AB2462" s="1"/>
      <c r="AG2462">
        <f>IF(data[[#This Row],[type]]="score",SUMPRODUCT($J$1:$AF$1,data[[#This Row],[ci.hts_index]:[stat.tb]]),-1)</f>
        <v>-1</v>
      </c>
      <c r="AH2462">
        <f>IF(data[[#This Row],[type]]="score",RANK(data[[#This Row],[score]],data[score])+COUNTIF($AG$3:AG2462,AG2462)-1,0)</f>
        <v>0</v>
      </c>
    </row>
    <row r="2463" spans="27:34" x14ac:dyDescent="0.25">
      <c r="AA2463" s="1"/>
      <c r="AB2463" s="1"/>
      <c r="AG2463">
        <f>IF(data[[#This Row],[type]]="score",SUMPRODUCT($J$1:$AF$1,data[[#This Row],[ci.hts_index]:[stat.tb]]),-1)</f>
        <v>-1</v>
      </c>
      <c r="AH2463">
        <f>IF(data[[#This Row],[type]]="score",RANK(data[[#This Row],[score]],data[score])+COUNTIF($AG$3:AG2463,AG2463)-1,0)</f>
        <v>0</v>
      </c>
    </row>
    <row r="2464" spans="27:34" x14ac:dyDescent="0.25">
      <c r="AA2464" s="1"/>
      <c r="AB2464" s="1"/>
      <c r="AG2464">
        <f>IF(data[[#This Row],[type]]="score",SUMPRODUCT($J$1:$AF$1,data[[#This Row],[ci.hts_index]:[stat.tb]]),-1)</f>
        <v>-1</v>
      </c>
      <c r="AH2464">
        <f>IF(data[[#This Row],[type]]="score",RANK(data[[#This Row],[score]],data[score])+COUNTIF($AG$3:AG2464,AG2464)-1,0)</f>
        <v>0</v>
      </c>
    </row>
    <row r="2465" spans="27:34" x14ac:dyDescent="0.25">
      <c r="AA2465" s="1"/>
      <c r="AB2465" s="1"/>
      <c r="AG2465">
        <f>IF(data[[#This Row],[type]]="score",SUMPRODUCT($J$1:$AF$1,data[[#This Row],[ci.hts_index]:[stat.tb]]),-1)</f>
        <v>-1</v>
      </c>
      <c r="AH2465">
        <f>IF(data[[#This Row],[type]]="score",RANK(data[[#This Row],[score]],data[score])+COUNTIF($AG$3:AG2465,AG2465)-1,0)</f>
        <v>0</v>
      </c>
    </row>
    <row r="2466" spans="27:34" x14ac:dyDescent="0.25">
      <c r="AA2466" s="1"/>
      <c r="AB2466" s="1"/>
      <c r="AG2466">
        <f>IF(data[[#This Row],[type]]="score",SUMPRODUCT($J$1:$AF$1,data[[#This Row],[ci.hts_index]:[stat.tb]]),-1)</f>
        <v>-1</v>
      </c>
      <c r="AH2466">
        <f>IF(data[[#This Row],[type]]="score",RANK(data[[#This Row],[score]],data[score])+COUNTIF($AG$3:AG2466,AG2466)-1,0)</f>
        <v>0</v>
      </c>
    </row>
    <row r="2467" spans="27:34" x14ac:dyDescent="0.25">
      <c r="AA2467" s="1"/>
      <c r="AB2467" s="1"/>
      <c r="AG2467">
        <f>IF(data[[#This Row],[type]]="score",SUMPRODUCT($J$1:$AF$1,data[[#This Row],[ci.hts_index]:[stat.tb]]),-1)</f>
        <v>-1</v>
      </c>
      <c r="AH2467">
        <f>IF(data[[#This Row],[type]]="score",RANK(data[[#This Row],[score]],data[score])+COUNTIF($AG$3:AG2467,AG2467)-1,0)</f>
        <v>0</v>
      </c>
    </row>
    <row r="2468" spans="27:34" x14ac:dyDescent="0.25">
      <c r="AA2468" s="1"/>
      <c r="AB2468" s="1"/>
      <c r="AG2468">
        <f>IF(data[[#This Row],[type]]="score",SUMPRODUCT($J$1:$AF$1,data[[#This Row],[ci.hts_index]:[stat.tb]]),-1)</f>
        <v>-1</v>
      </c>
      <c r="AH2468">
        <f>IF(data[[#This Row],[type]]="score",RANK(data[[#This Row],[score]],data[score])+COUNTIF($AG$3:AG2468,AG2468)-1,0)</f>
        <v>0</v>
      </c>
    </row>
    <row r="2469" spans="27:34" x14ac:dyDescent="0.25">
      <c r="AA2469" s="1"/>
      <c r="AB2469" s="1"/>
      <c r="AG2469">
        <f>IF(data[[#This Row],[type]]="score",SUMPRODUCT($J$1:$AF$1,data[[#This Row],[ci.hts_index]:[stat.tb]]),-1)</f>
        <v>-1</v>
      </c>
      <c r="AH2469">
        <f>IF(data[[#This Row],[type]]="score",RANK(data[[#This Row],[score]],data[score])+COUNTIF($AG$3:AG2469,AG2469)-1,0)</f>
        <v>0</v>
      </c>
    </row>
    <row r="2470" spans="27:34" x14ac:dyDescent="0.25">
      <c r="AA2470" s="1"/>
      <c r="AB2470" s="1"/>
      <c r="AG2470">
        <f>IF(data[[#This Row],[type]]="score",SUMPRODUCT($J$1:$AF$1,data[[#This Row],[ci.hts_index]:[stat.tb]]),-1)</f>
        <v>-1</v>
      </c>
      <c r="AH2470">
        <f>IF(data[[#This Row],[type]]="score",RANK(data[[#This Row],[score]],data[score])+COUNTIF($AG$3:AG2470,AG2470)-1,0)</f>
        <v>0</v>
      </c>
    </row>
    <row r="2471" spans="27:34" x14ac:dyDescent="0.25">
      <c r="AA2471" s="1"/>
      <c r="AB2471" s="1"/>
      <c r="AG2471">
        <f>IF(data[[#This Row],[type]]="score",SUMPRODUCT($J$1:$AF$1,data[[#This Row],[ci.hts_index]:[stat.tb]]),-1)</f>
        <v>-1</v>
      </c>
      <c r="AH2471">
        <f>IF(data[[#This Row],[type]]="score",RANK(data[[#This Row],[score]],data[score])+COUNTIF($AG$3:AG2471,AG2471)-1,0)</f>
        <v>0</v>
      </c>
    </row>
    <row r="2472" spans="27:34" x14ac:dyDescent="0.25">
      <c r="AA2472" s="1"/>
      <c r="AB2472" s="1"/>
      <c r="AG2472">
        <f>IF(data[[#This Row],[type]]="score",SUMPRODUCT($J$1:$AF$1,data[[#This Row],[ci.hts_index]:[stat.tb]]),-1)</f>
        <v>-1</v>
      </c>
      <c r="AH2472">
        <f>IF(data[[#This Row],[type]]="score",RANK(data[[#This Row],[score]],data[score])+COUNTIF($AG$3:AG2472,AG2472)-1,0)</f>
        <v>0</v>
      </c>
    </row>
    <row r="2473" spans="27:34" x14ac:dyDescent="0.25">
      <c r="AA2473" s="1"/>
      <c r="AB2473" s="1"/>
      <c r="AG2473">
        <f>IF(data[[#This Row],[type]]="score",SUMPRODUCT($J$1:$AF$1,data[[#This Row],[ci.hts_index]:[stat.tb]]),-1)</f>
        <v>-1</v>
      </c>
      <c r="AH2473">
        <f>IF(data[[#This Row],[type]]="score",RANK(data[[#This Row],[score]],data[score])+COUNTIF($AG$3:AG2473,AG2473)-1,0)</f>
        <v>0</v>
      </c>
    </row>
    <row r="2474" spans="27:34" x14ac:dyDescent="0.25">
      <c r="AA2474" s="1"/>
      <c r="AB2474" s="1"/>
      <c r="AG2474">
        <f>IF(data[[#This Row],[type]]="score",SUMPRODUCT($J$1:$AF$1,data[[#This Row],[ci.hts_index]:[stat.tb]]),-1)</f>
        <v>-1</v>
      </c>
      <c r="AH2474">
        <f>IF(data[[#This Row],[type]]="score",RANK(data[[#This Row],[score]],data[score])+COUNTIF($AG$3:AG2474,AG2474)-1,0)</f>
        <v>0</v>
      </c>
    </row>
    <row r="2475" spans="27:34" x14ac:dyDescent="0.25">
      <c r="AA2475" s="1"/>
      <c r="AB2475" s="1"/>
      <c r="AG2475">
        <f>IF(data[[#This Row],[type]]="score",SUMPRODUCT($J$1:$AF$1,data[[#This Row],[ci.hts_index]:[stat.tb]]),-1)</f>
        <v>-1</v>
      </c>
      <c r="AH2475">
        <f>IF(data[[#This Row],[type]]="score",RANK(data[[#This Row],[score]],data[score])+COUNTIF($AG$3:AG2475,AG2475)-1,0)</f>
        <v>0</v>
      </c>
    </row>
    <row r="2476" spans="27:34" x14ac:dyDescent="0.25">
      <c r="AA2476" s="1"/>
      <c r="AB2476" s="1"/>
      <c r="AG2476">
        <f>IF(data[[#This Row],[type]]="score",SUMPRODUCT($J$1:$AF$1,data[[#This Row],[ci.hts_index]:[stat.tb]]),-1)</f>
        <v>-1</v>
      </c>
      <c r="AH2476">
        <f>IF(data[[#This Row],[type]]="score",RANK(data[[#This Row],[score]],data[score])+COUNTIF($AG$3:AG2476,AG2476)-1,0)</f>
        <v>0</v>
      </c>
    </row>
    <row r="2477" spans="27:34" x14ac:dyDescent="0.25">
      <c r="AA2477" s="1"/>
      <c r="AB2477" s="1"/>
      <c r="AG2477">
        <f>IF(data[[#This Row],[type]]="score",SUMPRODUCT($J$1:$AF$1,data[[#This Row],[ci.hts_index]:[stat.tb]]),-1)</f>
        <v>-1</v>
      </c>
      <c r="AH2477">
        <f>IF(data[[#This Row],[type]]="score",RANK(data[[#This Row],[score]],data[score])+COUNTIF($AG$3:AG2477,AG2477)-1,0)</f>
        <v>0</v>
      </c>
    </row>
    <row r="2478" spans="27:34" x14ac:dyDescent="0.25">
      <c r="AA2478" s="1"/>
      <c r="AB2478" s="1"/>
      <c r="AG2478">
        <f>IF(data[[#This Row],[type]]="score",SUMPRODUCT($J$1:$AF$1,data[[#This Row],[ci.hts_index]:[stat.tb]]),-1)</f>
        <v>-1</v>
      </c>
      <c r="AH2478">
        <f>IF(data[[#This Row],[type]]="score",RANK(data[[#This Row],[score]],data[score])+COUNTIF($AG$3:AG2478,AG2478)-1,0)</f>
        <v>0</v>
      </c>
    </row>
    <row r="2479" spans="27:34" x14ac:dyDescent="0.25">
      <c r="AA2479" s="1"/>
      <c r="AB2479" s="1"/>
      <c r="AG2479">
        <f>IF(data[[#This Row],[type]]="score",SUMPRODUCT($J$1:$AF$1,data[[#This Row],[ci.hts_index]:[stat.tb]]),-1)</f>
        <v>-1</v>
      </c>
      <c r="AH2479">
        <f>IF(data[[#This Row],[type]]="score",RANK(data[[#This Row],[score]],data[score])+COUNTIF($AG$3:AG2479,AG2479)-1,0)</f>
        <v>0</v>
      </c>
    </row>
    <row r="2480" spans="27:34" x14ac:dyDescent="0.25">
      <c r="AA2480" s="1"/>
      <c r="AB2480" s="1"/>
      <c r="AG2480">
        <f>IF(data[[#This Row],[type]]="score",SUMPRODUCT($J$1:$AF$1,data[[#This Row],[ci.hts_index]:[stat.tb]]),-1)</f>
        <v>-1</v>
      </c>
      <c r="AH2480">
        <f>IF(data[[#This Row],[type]]="score",RANK(data[[#This Row],[score]],data[score])+COUNTIF($AG$3:AG2480,AG2480)-1,0)</f>
        <v>0</v>
      </c>
    </row>
    <row r="2481" spans="27:34" x14ac:dyDescent="0.25">
      <c r="AA2481" s="1"/>
      <c r="AB2481" s="1"/>
      <c r="AG2481">
        <f>IF(data[[#This Row],[type]]="score",SUMPRODUCT($J$1:$AF$1,data[[#This Row],[ci.hts_index]:[stat.tb]]),-1)</f>
        <v>-1</v>
      </c>
      <c r="AH2481">
        <f>IF(data[[#This Row],[type]]="score",RANK(data[[#This Row],[score]],data[score])+COUNTIF($AG$3:AG2481,AG2481)-1,0)</f>
        <v>0</v>
      </c>
    </row>
    <row r="2482" spans="27:34" x14ac:dyDescent="0.25">
      <c r="AA2482" s="1"/>
      <c r="AB2482" s="1"/>
      <c r="AG2482">
        <f>IF(data[[#This Row],[type]]="score",SUMPRODUCT($J$1:$AF$1,data[[#This Row],[ci.hts_index]:[stat.tb]]),-1)</f>
        <v>-1</v>
      </c>
      <c r="AH2482">
        <f>IF(data[[#This Row],[type]]="score",RANK(data[[#This Row],[score]],data[score])+COUNTIF($AG$3:AG2482,AG2482)-1,0)</f>
        <v>0</v>
      </c>
    </row>
    <row r="2483" spans="27:34" x14ac:dyDescent="0.25">
      <c r="AA2483" s="1"/>
      <c r="AB2483" s="1"/>
      <c r="AG2483">
        <f>IF(data[[#This Row],[type]]="score",SUMPRODUCT($J$1:$AF$1,data[[#This Row],[ci.hts_index]:[stat.tb]]),-1)</f>
        <v>-1</v>
      </c>
      <c r="AH2483">
        <f>IF(data[[#This Row],[type]]="score",RANK(data[[#This Row],[score]],data[score])+COUNTIF($AG$3:AG2483,AG2483)-1,0)</f>
        <v>0</v>
      </c>
    </row>
    <row r="2484" spans="27:34" x14ac:dyDescent="0.25">
      <c r="AA2484" s="1"/>
      <c r="AB2484" s="1"/>
      <c r="AG2484">
        <f>IF(data[[#This Row],[type]]="score",SUMPRODUCT($J$1:$AF$1,data[[#This Row],[ci.hts_index]:[stat.tb]]),-1)</f>
        <v>-1</v>
      </c>
      <c r="AH2484">
        <f>IF(data[[#This Row],[type]]="score",RANK(data[[#This Row],[score]],data[score])+COUNTIF($AG$3:AG2484,AG2484)-1,0)</f>
        <v>0</v>
      </c>
    </row>
    <row r="2485" spans="27:34" x14ac:dyDescent="0.25">
      <c r="AA2485" s="1"/>
      <c r="AB2485" s="1"/>
      <c r="AG2485">
        <f>IF(data[[#This Row],[type]]="score",SUMPRODUCT($J$1:$AF$1,data[[#This Row],[ci.hts_index]:[stat.tb]]),-1)</f>
        <v>-1</v>
      </c>
      <c r="AH2485">
        <f>IF(data[[#This Row],[type]]="score",RANK(data[[#This Row],[score]],data[score])+COUNTIF($AG$3:AG2485,AG2485)-1,0)</f>
        <v>0</v>
      </c>
    </row>
    <row r="2486" spans="27:34" x14ac:dyDescent="0.25">
      <c r="AA2486" s="1"/>
      <c r="AB2486" s="1"/>
      <c r="AG2486">
        <f>IF(data[[#This Row],[type]]="score",SUMPRODUCT($J$1:$AF$1,data[[#This Row],[ci.hts_index]:[stat.tb]]),-1)</f>
        <v>-1</v>
      </c>
      <c r="AH2486">
        <f>IF(data[[#This Row],[type]]="score",RANK(data[[#This Row],[score]],data[score])+COUNTIF($AG$3:AG2486,AG2486)-1,0)</f>
        <v>0</v>
      </c>
    </row>
    <row r="2487" spans="27:34" x14ac:dyDescent="0.25">
      <c r="AA2487" s="1"/>
      <c r="AB2487" s="1"/>
      <c r="AG2487">
        <f>IF(data[[#This Row],[type]]="score",SUMPRODUCT($J$1:$AF$1,data[[#This Row],[ci.hts_index]:[stat.tb]]),-1)</f>
        <v>-1</v>
      </c>
      <c r="AH2487">
        <f>IF(data[[#This Row],[type]]="score",RANK(data[[#This Row],[score]],data[score])+COUNTIF($AG$3:AG2487,AG2487)-1,0)</f>
        <v>0</v>
      </c>
    </row>
    <row r="2488" spans="27:34" x14ac:dyDescent="0.25">
      <c r="AA2488" s="1"/>
      <c r="AB2488" s="1"/>
      <c r="AG2488">
        <f>IF(data[[#This Row],[type]]="score",SUMPRODUCT($J$1:$AF$1,data[[#This Row],[ci.hts_index]:[stat.tb]]),-1)</f>
        <v>-1</v>
      </c>
      <c r="AH2488">
        <f>IF(data[[#This Row],[type]]="score",RANK(data[[#This Row],[score]],data[score])+COUNTIF($AG$3:AG2488,AG2488)-1,0)</f>
        <v>0</v>
      </c>
    </row>
    <row r="2489" spans="27:34" x14ac:dyDescent="0.25">
      <c r="AA2489" s="1"/>
      <c r="AB2489" s="1"/>
      <c r="AG2489">
        <f>IF(data[[#This Row],[type]]="score",SUMPRODUCT($J$1:$AF$1,data[[#This Row],[ci.hts_index]:[stat.tb]]),-1)</f>
        <v>-1</v>
      </c>
      <c r="AH2489">
        <f>IF(data[[#This Row],[type]]="score",RANK(data[[#This Row],[score]],data[score])+COUNTIF($AG$3:AG2489,AG2489)-1,0)</f>
        <v>0</v>
      </c>
    </row>
    <row r="2490" spans="27:34" x14ac:dyDescent="0.25">
      <c r="AA2490" s="1"/>
      <c r="AB2490" s="1"/>
      <c r="AG2490">
        <f>IF(data[[#This Row],[type]]="score",SUMPRODUCT($J$1:$AF$1,data[[#This Row],[ci.hts_index]:[stat.tb]]),-1)</f>
        <v>-1</v>
      </c>
      <c r="AH2490">
        <f>IF(data[[#This Row],[type]]="score",RANK(data[[#This Row],[score]],data[score])+COUNTIF($AG$3:AG2490,AG2490)-1,0)</f>
        <v>0</v>
      </c>
    </row>
    <row r="2491" spans="27:34" x14ac:dyDescent="0.25">
      <c r="AA2491" s="1"/>
      <c r="AB2491" s="1"/>
      <c r="AG2491">
        <f>IF(data[[#This Row],[type]]="score",SUMPRODUCT($J$1:$AF$1,data[[#This Row],[ci.hts_index]:[stat.tb]]),-1)</f>
        <v>-1</v>
      </c>
      <c r="AH2491">
        <f>IF(data[[#This Row],[type]]="score",RANK(data[[#This Row],[score]],data[score])+COUNTIF($AG$3:AG2491,AG2491)-1,0)</f>
        <v>0</v>
      </c>
    </row>
    <row r="2492" spans="27:34" x14ac:dyDescent="0.25">
      <c r="AA2492" s="1"/>
      <c r="AB2492" s="1"/>
      <c r="AG2492">
        <f>IF(data[[#This Row],[type]]="score",SUMPRODUCT($J$1:$AF$1,data[[#This Row],[ci.hts_index]:[stat.tb]]),-1)</f>
        <v>-1</v>
      </c>
      <c r="AH2492">
        <f>IF(data[[#This Row],[type]]="score",RANK(data[[#This Row],[score]],data[score])+COUNTIF($AG$3:AG2492,AG2492)-1,0)</f>
        <v>0</v>
      </c>
    </row>
    <row r="2493" spans="27:34" x14ac:dyDescent="0.25">
      <c r="AA2493" s="1"/>
      <c r="AB2493" s="1"/>
      <c r="AG2493">
        <f>IF(data[[#This Row],[type]]="score",SUMPRODUCT($J$1:$AF$1,data[[#This Row],[ci.hts_index]:[stat.tb]]),-1)</f>
        <v>-1</v>
      </c>
      <c r="AH2493">
        <f>IF(data[[#This Row],[type]]="score",RANK(data[[#This Row],[score]],data[score])+COUNTIF($AG$3:AG2493,AG2493)-1,0)</f>
        <v>0</v>
      </c>
    </row>
    <row r="2494" spans="27:34" x14ac:dyDescent="0.25">
      <c r="AA2494" s="1"/>
      <c r="AB2494" s="1"/>
      <c r="AG2494">
        <f>IF(data[[#This Row],[type]]="score",SUMPRODUCT($J$1:$AF$1,data[[#This Row],[ci.hts_index]:[stat.tb]]),-1)</f>
        <v>-1</v>
      </c>
      <c r="AH2494">
        <f>IF(data[[#This Row],[type]]="score",RANK(data[[#This Row],[score]],data[score])+COUNTIF($AG$3:AG2494,AG2494)-1,0)</f>
        <v>0</v>
      </c>
    </row>
    <row r="2495" spans="27:34" x14ac:dyDescent="0.25">
      <c r="AA2495" s="1"/>
      <c r="AB2495" s="1"/>
      <c r="AG2495">
        <f>IF(data[[#This Row],[type]]="score",SUMPRODUCT($J$1:$AF$1,data[[#This Row],[ci.hts_index]:[stat.tb]]),-1)</f>
        <v>-1</v>
      </c>
      <c r="AH2495">
        <f>IF(data[[#This Row],[type]]="score",RANK(data[[#This Row],[score]],data[score])+COUNTIF($AG$3:AG2495,AG2495)-1,0)</f>
        <v>0</v>
      </c>
    </row>
    <row r="2496" spans="27:34" x14ac:dyDescent="0.25">
      <c r="AA2496" s="1"/>
      <c r="AB2496" s="1"/>
      <c r="AG2496">
        <f>IF(data[[#This Row],[type]]="score",SUMPRODUCT($J$1:$AF$1,data[[#This Row],[ci.hts_index]:[stat.tb]]),-1)</f>
        <v>-1</v>
      </c>
      <c r="AH2496">
        <f>IF(data[[#This Row],[type]]="score",RANK(data[[#This Row],[score]],data[score])+COUNTIF($AG$3:AG2496,AG2496)-1,0)</f>
        <v>0</v>
      </c>
    </row>
    <row r="2497" spans="27:34" x14ac:dyDescent="0.25">
      <c r="AA2497" s="1"/>
      <c r="AB2497" s="1"/>
      <c r="AG2497">
        <f>IF(data[[#This Row],[type]]="score",SUMPRODUCT($J$1:$AF$1,data[[#This Row],[ci.hts_index]:[stat.tb]]),-1)</f>
        <v>-1</v>
      </c>
      <c r="AH2497">
        <f>IF(data[[#This Row],[type]]="score",RANK(data[[#This Row],[score]],data[score])+COUNTIF($AG$3:AG2497,AG2497)-1,0)</f>
        <v>0</v>
      </c>
    </row>
    <row r="2498" spans="27:34" x14ac:dyDescent="0.25">
      <c r="AA2498" s="1"/>
      <c r="AB2498" s="1"/>
      <c r="AG2498">
        <f>IF(data[[#This Row],[type]]="score",SUMPRODUCT($J$1:$AF$1,data[[#This Row],[ci.hts_index]:[stat.tb]]),-1)</f>
        <v>-1</v>
      </c>
      <c r="AH2498">
        <f>IF(data[[#This Row],[type]]="score",RANK(data[[#This Row],[score]],data[score])+COUNTIF($AG$3:AG2498,AG2498)-1,0)</f>
        <v>0</v>
      </c>
    </row>
    <row r="2499" spans="27:34" x14ac:dyDescent="0.25">
      <c r="AA2499" s="1"/>
      <c r="AB2499" s="1"/>
      <c r="AG2499">
        <f>IF(data[[#This Row],[type]]="score",SUMPRODUCT($J$1:$AF$1,data[[#This Row],[ci.hts_index]:[stat.tb]]),-1)</f>
        <v>-1</v>
      </c>
      <c r="AH2499">
        <f>IF(data[[#This Row],[type]]="score",RANK(data[[#This Row],[score]],data[score])+COUNTIF($AG$3:AG2499,AG2499)-1,0)</f>
        <v>0</v>
      </c>
    </row>
    <row r="2500" spans="27:34" x14ac:dyDescent="0.25">
      <c r="AA2500" s="1"/>
      <c r="AB2500" s="1"/>
      <c r="AG2500">
        <f>IF(data[[#This Row],[type]]="score",SUMPRODUCT($J$1:$AF$1,data[[#This Row],[ci.hts_index]:[stat.tb]]),-1)</f>
        <v>-1</v>
      </c>
      <c r="AH2500">
        <f>IF(data[[#This Row],[type]]="score",RANK(data[[#This Row],[score]],data[score])+COUNTIF($AG$3:AG2500,AG2500)-1,0)</f>
        <v>0</v>
      </c>
    </row>
    <row r="2501" spans="27:34" x14ac:dyDescent="0.25">
      <c r="AA2501" s="1"/>
      <c r="AB2501" s="1"/>
      <c r="AG2501">
        <f>IF(data[[#This Row],[type]]="score",SUMPRODUCT($J$1:$AF$1,data[[#This Row],[ci.hts_index]:[stat.tb]]),-1)</f>
        <v>-1</v>
      </c>
      <c r="AH2501">
        <f>IF(data[[#This Row],[type]]="score",RANK(data[[#This Row],[score]],data[score])+COUNTIF($AG$3:AG2501,AG2501)-1,0)</f>
        <v>0</v>
      </c>
    </row>
    <row r="2502" spans="27:34" x14ac:dyDescent="0.25">
      <c r="AA2502" s="1"/>
      <c r="AB2502" s="1"/>
      <c r="AG2502">
        <f>IF(data[[#This Row],[type]]="score",SUMPRODUCT($J$1:$AF$1,data[[#This Row],[ci.hts_index]:[stat.tb]]),-1)</f>
        <v>-1</v>
      </c>
      <c r="AH2502">
        <f>IF(data[[#This Row],[type]]="score",RANK(data[[#This Row],[score]],data[score])+COUNTIF($AG$3:AG2502,AG2502)-1,0)</f>
        <v>0</v>
      </c>
    </row>
    <row r="2503" spans="27:34" x14ac:dyDescent="0.25">
      <c r="AA2503" s="1"/>
      <c r="AB2503" s="1"/>
      <c r="AG2503">
        <f>IF(data[[#This Row],[type]]="score",SUMPRODUCT($J$1:$AF$1,data[[#This Row],[ci.hts_index]:[stat.tb]]),-1)</f>
        <v>-1</v>
      </c>
      <c r="AH2503">
        <f>IF(data[[#This Row],[type]]="score",RANK(data[[#This Row],[score]],data[score])+COUNTIF($AG$3:AG2503,AG2503)-1,0)</f>
        <v>0</v>
      </c>
    </row>
    <row r="2504" spans="27:34" x14ac:dyDescent="0.25">
      <c r="AA2504" s="1"/>
      <c r="AB2504" s="1"/>
      <c r="AG2504">
        <f>IF(data[[#This Row],[type]]="score",SUMPRODUCT($J$1:$AF$1,data[[#This Row],[ci.hts_index]:[stat.tb]]),-1)</f>
        <v>-1</v>
      </c>
      <c r="AH2504">
        <f>IF(data[[#This Row],[type]]="score",RANK(data[[#This Row],[score]],data[score])+COUNTIF($AG$3:AG2504,AG2504)-1,0)</f>
        <v>0</v>
      </c>
    </row>
    <row r="2505" spans="27:34" x14ac:dyDescent="0.25">
      <c r="AA2505" s="1"/>
      <c r="AB2505" s="1"/>
      <c r="AG2505">
        <f>IF(data[[#This Row],[type]]="score",SUMPRODUCT($J$1:$AF$1,data[[#This Row],[ci.hts_index]:[stat.tb]]),-1)</f>
        <v>-1</v>
      </c>
      <c r="AH2505">
        <f>IF(data[[#This Row],[type]]="score",RANK(data[[#This Row],[score]],data[score])+COUNTIF($AG$3:AG2505,AG2505)-1,0)</f>
        <v>0</v>
      </c>
    </row>
    <row r="2506" spans="27:34" x14ac:dyDescent="0.25">
      <c r="AA2506" s="1"/>
      <c r="AB2506" s="1"/>
      <c r="AG2506">
        <f>IF(data[[#This Row],[type]]="score",SUMPRODUCT($J$1:$AF$1,data[[#This Row],[ci.hts_index]:[stat.tb]]),-1)</f>
        <v>-1</v>
      </c>
      <c r="AH2506">
        <f>IF(data[[#This Row],[type]]="score",RANK(data[[#This Row],[score]],data[score])+COUNTIF($AG$3:AG2506,AG2506)-1,0)</f>
        <v>0</v>
      </c>
    </row>
    <row r="2507" spans="27:34" x14ac:dyDescent="0.25">
      <c r="AA2507" s="1"/>
      <c r="AB2507" s="1"/>
      <c r="AG2507">
        <f>IF(data[[#This Row],[type]]="score",SUMPRODUCT($J$1:$AF$1,data[[#This Row],[ci.hts_index]:[stat.tb]]),-1)</f>
        <v>-1</v>
      </c>
      <c r="AH2507">
        <f>IF(data[[#This Row],[type]]="score",RANK(data[[#This Row],[score]],data[score])+COUNTIF($AG$3:AG2507,AG2507)-1,0)</f>
        <v>0</v>
      </c>
    </row>
    <row r="2508" spans="27:34" x14ac:dyDescent="0.25">
      <c r="AA2508" s="1"/>
      <c r="AB2508" s="1"/>
      <c r="AG2508">
        <f>IF(data[[#This Row],[type]]="score",SUMPRODUCT($J$1:$AF$1,data[[#This Row],[ci.hts_index]:[stat.tb]]),-1)</f>
        <v>-1</v>
      </c>
      <c r="AH2508">
        <f>IF(data[[#This Row],[type]]="score",RANK(data[[#This Row],[score]],data[score])+COUNTIF($AG$3:AG2508,AG2508)-1,0)</f>
        <v>0</v>
      </c>
    </row>
    <row r="2509" spans="27:34" x14ac:dyDescent="0.25">
      <c r="AA2509" s="1"/>
      <c r="AB2509" s="1"/>
      <c r="AG2509">
        <f>IF(data[[#This Row],[type]]="score",SUMPRODUCT($J$1:$AF$1,data[[#This Row],[ci.hts_index]:[stat.tb]]),-1)</f>
        <v>-1</v>
      </c>
      <c r="AH2509">
        <f>IF(data[[#This Row],[type]]="score",RANK(data[[#This Row],[score]],data[score])+COUNTIF($AG$3:AG2509,AG2509)-1,0)</f>
        <v>0</v>
      </c>
    </row>
    <row r="2510" spans="27:34" x14ac:dyDescent="0.25">
      <c r="AA2510" s="1"/>
      <c r="AB2510" s="1"/>
      <c r="AG2510">
        <f>IF(data[[#This Row],[type]]="score",SUMPRODUCT($J$1:$AF$1,data[[#This Row],[ci.hts_index]:[stat.tb]]),-1)</f>
        <v>-1</v>
      </c>
      <c r="AH2510">
        <f>IF(data[[#This Row],[type]]="score",RANK(data[[#This Row],[score]],data[score])+COUNTIF($AG$3:AG2510,AG2510)-1,0)</f>
        <v>0</v>
      </c>
    </row>
    <row r="2511" spans="27:34" x14ac:dyDescent="0.25">
      <c r="AA2511" s="1"/>
      <c r="AB2511" s="1"/>
      <c r="AG2511">
        <f>IF(data[[#This Row],[type]]="score",SUMPRODUCT($J$1:$AF$1,data[[#This Row],[ci.hts_index]:[stat.tb]]),-1)</f>
        <v>-1</v>
      </c>
      <c r="AH2511">
        <f>IF(data[[#This Row],[type]]="score",RANK(data[[#This Row],[score]],data[score])+COUNTIF($AG$3:AG2511,AG2511)-1,0)</f>
        <v>0</v>
      </c>
    </row>
    <row r="2512" spans="27:34" x14ac:dyDescent="0.25">
      <c r="AA2512" s="1"/>
      <c r="AB2512" s="1"/>
      <c r="AG2512">
        <f>IF(data[[#This Row],[type]]="score",SUMPRODUCT($J$1:$AF$1,data[[#This Row],[ci.hts_index]:[stat.tb]]),-1)</f>
        <v>-1</v>
      </c>
      <c r="AH2512">
        <f>IF(data[[#This Row],[type]]="score",RANK(data[[#This Row],[score]],data[score])+COUNTIF($AG$3:AG2512,AG2512)-1,0)</f>
        <v>0</v>
      </c>
    </row>
    <row r="2513" spans="27:34" x14ac:dyDescent="0.25">
      <c r="AA2513" s="1"/>
      <c r="AB2513" s="1"/>
      <c r="AG2513">
        <f>IF(data[[#This Row],[type]]="score",SUMPRODUCT($J$1:$AF$1,data[[#This Row],[ci.hts_index]:[stat.tb]]),-1)</f>
        <v>-1</v>
      </c>
      <c r="AH2513">
        <f>IF(data[[#This Row],[type]]="score",RANK(data[[#This Row],[score]],data[score])+COUNTIF($AG$3:AG2513,AG2513)-1,0)</f>
        <v>0</v>
      </c>
    </row>
    <row r="2514" spans="27:34" x14ac:dyDescent="0.25">
      <c r="AA2514" s="1"/>
      <c r="AB2514" s="1"/>
      <c r="AG2514">
        <f>IF(data[[#This Row],[type]]="score",SUMPRODUCT($J$1:$AF$1,data[[#This Row],[ci.hts_index]:[stat.tb]]),-1)</f>
        <v>-1</v>
      </c>
      <c r="AH2514">
        <f>IF(data[[#This Row],[type]]="score",RANK(data[[#This Row],[score]],data[score])+COUNTIF($AG$3:AG2514,AG2514)-1,0)</f>
        <v>0</v>
      </c>
    </row>
    <row r="2515" spans="27:34" x14ac:dyDescent="0.25">
      <c r="AA2515" s="1"/>
      <c r="AB2515" s="1"/>
      <c r="AG2515">
        <f>IF(data[[#This Row],[type]]="score",SUMPRODUCT($J$1:$AF$1,data[[#This Row],[ci.hts_index]:[stat.tb]]),-1)</f>
        <v>-1</v>
      </c>
      <c r="AH2515">
        <f>IF(data[[#This Row],[type]]="score",RANK(data[[#This Row],[score]],data[score])+COUNTIF($AG$3:AG2515,AG2515)-1,0)</f>
        <v>0</v>
      </c>
    </row>
    <row r="2516" spans="27:34" x14ac:dyDescent="0.25">
      <c r="AA2516" s="1"/>
      <c r="AB2516" s="1"/>
      <c r="AG2516">
        <f>IF(data[[#This Row],[type]]="score",SUMPRODUCT($J$1:$AF$1,data[[#This Row],[ci.hts_index]:[stat.tb]]),-1)</f>
        <v>-1</v>
      </c>
      <c r="AH2516">
        <f>IF(data[[#This Row],[type]]="score",RANK(data[[#This Row],[score]],data[score])+COUNTIF($AG$3:AG2516,AG2516)-1,0)</f>
        <v>0</v>
      </c>
    </row>
    <row r="2517" spans="27:34" x14ac:dyDescent="0.25">
      <c r="AA2517" s="1"/>
      <c r="AB2517" s="1"/>
      <c r="AG2517">
        <f>IF(data[[#This Row],[type]]="score",SUMPRODUCT($J$1:$AF$1,data[[#This Row],[ci.hts_index]:[stat.tb]]),-1)</f>
        <v>-1</v>
      </c>
      <c r="AH2517">
        <f>IF(data[[#This Row],[type]]="score",RANK(data[[#This Row],[score]],data[score])+COUNTIF($AG$3:AG2517,AG2517)-1,0)</f>
        <v>0</v>
      </c>
    </row>
    <row r="2518" spans="27:34" x14ac:dyDescent="0.25">
      <c r="AA2518" s="1"/>
      <c r="AB2518" s="1"/>
      <c r="AG2518">
        <f>IF(data[[#This Row],[type]]="score",SUMPRODUCT($J$1:$AF$1,data[[#This Row],[ci.hts_index]:[stat.tb]]),-1)</f>
        <v>-1</v>
      </c>
      <c r="AH2518">
        <f>IF(data[[#This Row],[type]]="score",RANK(data[[#This Row],[score]],data[score])+COUNTIF($AG$3:AG2518,AG2518)-1,0)</f>
        <v>0</v>
      </c>
    </row>
    <row r="2519" spans="27:34" x14ac:dyDescent="0.25">
      <c r="AA2519" s="1"/>
      <c r="AB2519" s="1"/>
      <c r="AG2519">
        <f>IF(data[[#This Row],[type]]="score",SUMPRODUCT($J$1:$AF$1,data[[#This Row],[ci.hts_index]:[stat.tb]]),-1)</f>
        <v>-1</v>
      </c>
      <c r="AH2519">
        <f>IF(data[[#This Row],[type]]="score",RANK(data[[#This Row],[score]],data[score])+COUNTIF($AG$3:AG2519,AG2519)-1,0)</f>
        <v>0</v>
      </c>
    </row>
    <row r="2520" spans="27:34" x14ac:dyDescent="0.25">
      <c r="AA2520" s="1"/>
      <c r="AB2520" s="1"/>
      <c r="AG2520">
        <f>IF(data[[#This Row],[type]]="score",SUMPRODUCT($J$1:$AF$1,data[[#This Row],[ci.hts_index]:[stat.tb]]),-1)</f>
        <v>-1</v>
      </c>
      <c r="AH2520">
        <f>IF(data[[#This Row],[type]]="score",RANK(data[[#This Row],[score]],data[score])+COUNTIF($AG$3:AG2520,AG2520)-1,0)</f>
        <v>0</v>
      </c>
    </row>
    <row r="2521" spans="27:34" x14ac:dyDescent="0.25">
      <c r="AA2521" s="1"/>
      <c r="AB2521" s="1"/>
      <c r="AG2521">
        <f>IF(data[[#This Row],[type]]="score",SUMPRODUCT($J$1:$AF$1,data[[#This Row],[ci.hts_index]:[stat.tb]]),-1)</f>
        <v>-1</v>
      </c>
      <c r="AH2521">
        <f>IF(data[[#This Row],[type]]="score",RANK(data[[#This Row],[score]],data[score])+COUNTIF($AG$3:AG2521,AG2521)-1,0)</f>
        <v>0</v>
      </c>
    </row>
    <row r="2522" spans="27:34" x14ac:dyDescent="0.25">
      <c r="AA2522" s="1"/>
      <c r="AB2522" s="1"/>
      <c r="AG2522">
        <f>IF(data[[#This Row],[type]]="score",SUMPRODUCT($J$1:$AF$1,data[[#This Row],[ci.hts_index]:[stat.tb]]),-1)</f>
        <v>-1</v>
      </c>
      <c r="AH2522">
        <f>IF(data[[#This Row],[type]]="score",RANK(data[[#This Row],[score]],data[score])+COUNTIF($AG$3:AG2522,AG2522)-1,0)</f>
        <v>0</v>
      </c>
    </row>
    <row r="2523" spans="27:34" x14ac:dyDescent="0.25">
      <c r="AA2523" s="1"/>
      <c r="AB2523" s="1"/>
      <c r="AG2523">
        <f>IF(data[[#This Row],[type]]="score",SUMPRODUCT($J$1:$AF$1,data[[#This Row],[ci.hts_index]:[stat.tb]]),-1)</f>
        <v>-1</v>
      </c>
      <c r="AH2523">
        <f>IF(data[[#This Row],[type]]="score",RANK(data[[#This Row],[score]],data[score])+COUNTIF($AG$3:AG2523,AG2523)-1,0)</f>
        <v>0</v>
      </c>
    </row>
    <row r="2524" spans="27:34" x14ac:dyDescent="0.25">
      <c r="AA2524" s="1"/>
      <c r="AB2524" s="1"/>
      <c r="AG2524">
        <f>IF(data[[#This Row],[type]]="score",SUMPRODUCT($J$1:$AF$1,data[[#This Row],[ci.hts_index]:[stat.tb]]),-1)</f>
        <v>-1</v>
      </c>
      <c r="AH2524">
        <f>IF(data[[#This Row],[type]]="score",RANK(data[[#This Row],[score]],data[score])+COUNTIF($AG$3:AG2524,AG2524)-1,0)</f>
        <v>0</v>
      </c>
    </row>
    <row r="2525" spans="27:34" x14ac:dyDescent="0.25">
      <c r="AA2525" s="1"/>
      <c r="AB2525" s="1"/>
      <c r="AG2525">
        <f>IF(data[[#This Row],[type]]="score",SUMPRODUCT($J$1:$AF$1,data[[#This Row],[ci.hts_index]:[stat.tb]]),-1)</f>
        <v>-1</v>
      </c>
      <c r="AH2525">
        <f>IF(data[[#This Row],[type]]="score",RANK(data[[#This Row],[score]],data[score])+COUNTIF($AG$3:AG2525,AG2525)-1,0)</f>
        <v>0</v>
      </c>
    </row>
    <row r="2526" spans="27:34" x14ac:dyDescent="0.25">
      <c r="AA2526" s="1"/>
      <c r="AB2526" s="1"/>
      <c r="AG2526">
        <f>IF(data[[#This Row],[type]]="score",SUMPRODUCT($J$1:$AF$1,data[[#This Row],[ci.hts_index]:[stat.tb]]),-1)</f>
        <v>-1</v>
      </c>
      <c r="AH2526">
        <f>IF(data[[#This Row],[type]]="score",RANK(data[[#This Row],[score]],data[score])+COUNTIF($AG$3:AG2526,AG2526)-1,0)</f>
        <v>0</v>
      </c>
    </row>
    <row r="2527" spans="27:34" x14ac:dyDescent="0.25">
      <c r="AA2527" s="1"/>
      <c r="AB2527" s="1"/>
      <c r="AG2527">
        <f>IF(data[[#This Row],[type]]="score",SUMPRODUCT($J$1:$AF$1,data[[#This Row],[ci.hts_index]:[stat.tb]]),-1)</f>
        <v>-1</v>
      </c>
      <c r="AH2527">
        <f>IF(data[[#This Row],[type]]="score",RANK(data[[#This Row],[score]],data[score])+COUNTIF($AG$3:AG2527,AG2527)-1,0)</f>
        <v>0</v>
      </c>
    </row>
    <row r="2528" spans="27:34" x14ac:dyDescent="0.25">
      <c r="AA2528" s="1"/>
      <c r="AB2528" s="1"/>
      <c r="AG2528">
        <f>IF(data[[#This Row],[type]]="score",SUMPRODUCT($J$1:$AF$1,data[[#This Row],[ci.hts_index]:[stat.tb]]),-1)</f>
        <v>-1</v>
      </c>
      <c r="AH2528">
        <f>IF(data[[#This Row],[type]]="score",RANK(data[[#This Row],[score]],data[score])+COUNTIF($AG$3:AG2528,AG2528)-1,0)</f>
        <v>0</v>
      </c>
    </row>
    <row r="2529" spans="27:34" x14ac:dyDescent="0.25">
      <c r="AA2529" s="1"/>
      <c r="AB2529" s="1"/>
      <c r="AG2529">
        <f>IF(data[[#This Row],[type]]="score",SUMPRODUCT($J$1:$AF$1,data[[#This Row],[ci.hts_index]:[stat.tb]]),-1)</f>
        <v>-1</v>
      </c>
      <c r="AH2529">
        <f>IF(data[[#This Row],[type]]="score",RANK(data[[#This Row],[score]],data[score])+COUNTIF($AG$3:AG2529,AG2529)-1,0)</f>
        <v>0</v>
      </c>
    </row>
    <row r="2530" spans="27:34" x14ac:dyDescent="0.25">
      <c r="AA2530" s="1"/>
      <c r="AB2530" s="1"/>
      <c r="AG2530">
        <f>IF(data[[#This Row],[type]]="score",SUMPRODUCT($J$1:$AF$1,data[[#This Row],[ci.hts_index]:[stat.tb]]),-1)</f>
        <v>-1</v>
      </c>
      <c r="AH2530">
        <f>IF(data[[#This Row],[type]]="score",RANK(data[[#This Row],[score]],data[score])+COUNTIF($AG$3:AG2530,AG2530)-1,0)</f>
        <v>0</v>
      </c>
    </row>
    <row r="2531" spans="27:34" x14ac:dyDescent="0.25">
      <c r="AA2531" s="1"/>
      <c r="AB2531" s="1"/>
      <c r="AG2531">
        <f>IF(data[[#This Row],[type]]="score",SUMPRODUCT($J$1:$AF$1,data[[#This Row],[ci.hts_index]:[stat.tb]]),-1)</f>
        <v>-1</v>
      </c>
      <c r="AH2531">
        <f>IF(data[[#This Row],[type]]="score",RANK(data[[#This Row],[score]],data[score])+COUNTIF($AG$3:AG2531,AG2531)-1,0)</f>
        <v>0</v>
      </c>
    </row>
    <row r="2532" spans="27:34" x14ac:dyDescent="0.25">
      <c r="AA2532" s="1"/>
      <c r="AB2532" s="1"/>
      <c r="AG2532">
        <f>IF(data[[#This Row],[type]]="score",SUMPRODUCT($J$1:$AF$1,data[[#This Row],[ci.hts_index]:[stat.tb]]),-1)</f>
        <v>-1</v>
      </c>
      <c r="AH2532">
        <f>IF(data[[#This Row],[type]]="score",RANK(data[[#This Row],[score]],data[score])+COUNTIF($AG$3:AG2532,AG2532)-1,0)</f>
        <v>0</v>
      </c>
    </row>
    <row r="2533" spans="27:34" x14ac:dyDescent="0.25">
      <c r="AA2533" s="1"/>
      <c r="AB2533" s="1"/>
      <c r="AG2533">
        <f>IF(data[[#This Row],[type]]="score",SUMPRODUCT($J$1:$AF$1,data[[#This Row],[ci.hts_index]:[stat.tb]]),-1)</f>
        <v>-1</v>
      </c>
      <c r="AH2533">
        <f>IF(data[[#This Row],[type]]="score",RANK(data[[#This Row],[score]],data[score])+COUNTIF($AG$3:AG2533,AG2533)-1,0)</f>
        <v>0</v>
      </c>
    </row>
    <row r="2534" spans="27:34" x14ac:dyDescent="0.25">
      <c r="AA2534" s="1"/>
      <c r="AB2534" s="1"/>
      <c r="AG2534">
        <f>IF(data[[#This Row],[type]]="score",SUMPRODUCT($J$1:$AF$1,data[[#This Row],[ci.hts_index]:[stat.tb]]),-1)</f>
        <v>-1</v>
      </c>
      <c r="AH2534">
        <f>IF(data[[#This Row],[type]]="score",RANK(data[[#This Row],[score]],data[score])+COUNTIF($AG$3:AG2534,AG2534)-1,0)</f>
        <v>0</v>
      </c>
    </row>
    <row r="2535" spans="27:34" x14ac:dyDescent="0.25">
      <c r="AA2535" s="1"/>
      <c r="AB2535" s="1"/>
      <c r="AG2535">
        <f>IF(data[[#This Row],[type]]="score",SUMPRODUCT($J$1:$AF$1,data[[#This Row],[ci.hts_index]:[stat.tb]]),-1)</f>
        <v>-1</v>
      </c>
      <c r="AH2535">
        <f>IF(data[[#This Row],[type]]="score",RANK(data[[#This Row],[score]],data[score])+COUNTIF($AG$3:AG2535,AG2535)-1,0)</f>
        <v>0</v>
      </c>
    </row>
    <row r="2536" spans="27:34" x14ac:dyDescent="0.25">
      <c r="AA2536" s="1"/>
      <c r="AB2536" s="1"/>
      <c r="AG2536">
        <f>IF(data[[#This Row],[type]]="score",SUMPRODUCT($J$1:$AF$1,data[[#This Row],[ci.hts_index]:[stat.tb]]),-1)</f>
        <v>-1</v>
      </c>
      <c r="AH2536">
        <f>IF(data[[#This Row],[type]]="score",RANK(data[[#This Row],[score]],data[score])+COUNTIF($AG$3:AG2536,AG2536)-1,0)</f>
        <v>0</v>
      </c>
    </row>
    <row r="2537" spans="27:34" x14ac:dyDescent="0.25">
      <c r="AA2537" s="1"/>
      <c r="AB2537" s="1"/>
      <c r="AG2537">
        <f>IF(data[[#This Row],[type]]="score",SUMPRODUCT($J$1:$AF$1,data[[#This Row],[ci.hts_index]:[stat.tb]]),-1)</f>
        <v>-1</v>
      </c>
      <c r="AH2537">
        <f>IF(data[[#This Row],[type]]="score",RANK(data[[#This Row],[score]],data[score])+COUNTIF($AG$3:AG2537,AG2537)-1,0)</f>
        <v>0</v>
      </c>
    </row>
    <row r="2538" spans="27:34" x14ac:dyDescent="0.25">
      <c r="AA2538" s="1"/>
      <c r="AB2538" s="1"/>
      <c r="AG2538">
        <f>IF(data[[#This Row],[type]]="score",SUMPRODUCT($J$1:$AF$1,data[[#This Row],[ci.hts_index]:[stat.tb]]),-1)</f>
        <v>-1</v>
      </c>
      <c r="AH2538">
        <f>IF(data[[#This Row],[type]]="score",RANK(data[[#This Row],[score]],data[score])+COUNTIF($AG$3:AG2538,AG2538)-1,0)</f>
        <v>0</v>
      </c>
    </row>
    <row r="2539" spans="27:34" x14ac:dyDescent="0.25">
      <c r="AA2539" s="1"/>
      <c r="AB2539" s="1"/>
      <c r="AG2539">
        <f>IF(data[[#This Row],[type]]="score",SUMPRODUCT($J$1:$AF$1,data[[#This Row],[ci.hts_index]:[stat.tb]]),-1)</f>
        <v>-1</v>
      </c>
      <c r="AH2539">
        <f>IF(data[[#This Row],[type]]="score",RANK(data[[#This Row],[score]],data[score])+COUNTIF($AG$3:AG2539,AG2539)-1,0)</f>
        <v>0</v>
      </c>
    </row>
    <row r="2540" spans="27:34" x14ac:dyDescent="0.25">
      <c r="AA2540" s="1"/>
      <c r="AB2540" s="1"/>
      <c r="AG2540">
        <f>IF(data[[#This Row],[type]]="score",SUMPRODUCT($J$1:$AF$1,data[[#This Row],[ci.hts_index]:[stat.tb]]),-1)</f>
        <v>-1</v>
      </c>
      <c r="AH2540">
        <f>IF(data[[#This Row],[type]]="score",RANK(data[[#This Row],[score]],data[score])+COUNTIF($AG$3:AG2540,AG2540)-1,0)</f>
        <v>0</v>
      </c>
    </row>
    <row r="2541" spans="27:34" x14ac:dyDescent="0.25">
      <c r="AA2541" s="1"/>
      <c r="AB2541" s="1"/>
      <c r="AG2541">
        <f>IF(data[[#This Row],[type]]="score",SUMPRODUCT($J$1:$AF$1,data[[#This Row],[ci.hts_index]:[stat.tb]]),-1)</f>
        <v>-1</v>
      </c>
      <c r="AH2541">
        <f>IF(data[[#This Row],[type]]="score",RANK(data[[#This Row],[score]],data[score])+COUNTIF($AG$3:AG2541,AG2541)-1,0)</f>
        <v>0</v>
      </c>
    </row>
    <row r="2542" spans="27:34" x14ac:dyDescent="0.25">
      <c r="AA2542" s="1"/>
      <c r="AB2542" s="1"/>
      <c r="AG2542">
        <f>IF(data[[#This Row],[type]]="score",SUMPRODUCT($J$1:$AF$1,data[[#This Row],[ci.hts_index]:[stat.tb]]),-1)</f>
        <v>-1</v>
      </c>
      <c r="AH2542">
        <f>IF(data[[#This Row],[type]]="score",RANK(data[[#This Row],[score]],data[score])+COUNTIF($AG$3:AG2542,AG2542)-1,0)</f>
        <v>0</v>
      </c>
    </row>
    <row r="2543" spans="27:34" x14ac:dyDescent="0.25">
      <c r="AA2543" s="1"/>
      <c r="AB2543" s="1"/>
      <c r="AG2543">
        <f>IF(data[[#This Row],[type]]="score",SUMPRODUCT($J$1:$AF$1,data[[#This Row],[ci.hts_index]:[stat.tb]]),-1)</f>
        <v>-1</v>
      </c>
      <c r="AH2543">
        <f>IF(data[[#This Row],[type]]="score",RANK(data[[#This Row],[score]],data[score])+COUNTIF($AG$3:AG2543,AG2543)-1,0)</f>
        <v>0</v>
      </c>
    </row>
    <row r="2544" spans="27:34" x14ac:dyDescent="0.25">
      <c r="AA2544" s="1"/>
      <c r="AB2544" s="1"/>
      <c r="AG2544">
        <f>IF(data[[#This Row],[type]]="score",SUMPRODUCT($J$1:$AF$1,data[[#This Row],[ci.hts_index]:[stat.tb]]),-1)</f>
        <v>-1</v>
      </c>
      <c r="AH2544">
        <f>IF(data[[#This Row],[type]]="score",RANK(data[[#This Row],[score]],data[score])+COUNTIF($AG$3:AG2544,AG2544)-1,0)</f>
        <v>0</v>
      </c>
    </row>
    <row r="2545" spans="27:34" x14ac:dyDescent="0.25">
      <c r="AA2545" s="1"/>
      <c r="AB2545" s="1"/>
      <c r="AG2545">
        <f>IF(data[[#This Row],[type]]="score",SUMPRODUCT($J$1:$AF$1,data[[#This Row],[ci.hts_index]:[stat.tb]]),-1)</f>
        <v>-1</v>
      </c>
      <c r="AH2545">
        <f>IF(data[[#This Row],[type]]="score",RANK(data[[#This Row],[score]],data[score])+COUNTIF($AG$3:AG2545,AG2545)-1,0)</f>
        <v>0</v>
      </c>
    </row>
    <row r="2546" spans="27:34" x14ac:dyDescent="0.25">
      <c r="AA2546" s="1"/>
      <c r="AB2546" s="1"/>
      <c r="AG2546">
        <f>IF(data[[#This Row],[type]]="score",SUMPRODUCT($J$1:$AF$1,data[[#This Row],[ci.hts_index]:[stat.tb]]),-1)</f>
        <v>-1</v>
      </c>
      <c r="AH2546">
        <f>IF(data[[#This Row],[type]]="score",RANK(data[[#This Row],[score]],data[score])+COUNTIF($AG$3:AG2546,AG2546)-1,0)</f>
        <v>0</v>
      </c>
    </row>
    <row r="2547" spans="27:34" x14ac:dyDescent="0.25">
      <c r="AA2547" s="1"/>
      <c r="AB2547" s="1"/>
      <c r="AG2547">
        <f>IF(data[[#This Row],[type]]="score",SUMPRODUCT($J$1:$AF$1,data[[#This Row],[ci.hts_index]:[stat.tb]]),-1)</f>
        <v>-1</v>
      </c>
      <c r="AH2547">
        <f>IF(data[[#This Row],[type]]="score",RANK(data[[#This Row],[score]],data[score])+COUNTIF($AG$3:AG2547,AG2547)-1,0)</f>
        <v>0</v>
      </c>
    </row>
    <row r="2548" spans="27:34" x14ac:dyDescent="0.25">
      <c r="AA2548" s="1"/>
      <c r="AB2548" s="1"/>
      <c r="AG2548">
        <f>IF(data[[#This Row],[type]]="score",SUMPRODUCT($J$1:$AF$1,data[[#This Row],[ci.hts_index]:[stat.tb]]),-1)</f>
        <v>-1</v>
      </c>
      <c r="AH2548">
        <f>IF(data[[#This Row],[type]]="score",RANK(data[[#This Row],[score]],data[score])+COUNTIF($AG$3:AG2548,AG2548)-1,0)</f>
        <v>0</v>
      </c>
    </row>
    <row r="2549" spans="27:34" x14ac:dyDescent="0.25">
      <c r="AA2549" s="1"/>
      <c r="AB2549" s="1"/>
      <c r="AG2549">
        <f>IF(data[[#This Row],[type]]="score",SUMPRODUCT($J$1:$AF$1,data[[#This Row],[ci.hts_index]:[stat.tb]]),-1)</f>
        <v>-1</v>
      </c>
      <c r="AH2549">
        <f>IF(data[[#This Row],[type]]="score",RANK(data[[#This Row],[score]],data[score])+COUNTIF($AG$3:AG2549,AG2549)-1,0)</f>
        <v>0</v>
      </c>
    </row>
    <row r="2550" spans="27:34" x14ac:dyDescent="0.25">
      <c r="AA2550" s="1"/>
      <c r="AB2550" s="1"/>
      <c r="AG2550">
        <f>IF(data[[#This Row],[type]]="score",SUMPRODUCT($J$1:$AF$1,data[[#This Row],[ci.hts_index]:[stat.tb]]),-1)</f>
        <v>-1</v>
      </c>
      <c r="AH2550">
        <f>IF(data[[#This Row],[type]]="score",RANK(data[[#This Row],[score]],data[score])+COUNTIF($AG$3:AG2550,AG2550)-1,0)</f>
        <v>0</v>
      </c>
    </row>
    <row r="2551" spans="27:34" x14ac:dyDescent="0.25">
      <c r="AA2551" s="1"/>
      <c r="AB2551" s="1"/>
      <c r="AG2551">
        <f>IF(data[[#This Row],[type]]="score",SUMPRODUCT($J$1:$AF$1,data[[#This Row],[ci.hts_index]:[stat.tb]]),-1)</f>
        <v>-1</v>
      </c>
      <c r="AH2551">
        <f>IF(data[[#This Row],[type]]="score",RANK(data[[#This Row],[score]],data[score])+COUNTIF($AG$3:AG2551,AG2551)-1,0)</f>
        <v>0</v>
      </c>
    </row>
    <row r="2552" spans="27:34" x14ac:dyDescent="0.25">
      <c r="AA2552" s="1"/>
      <c r="AB2552" s="1"/>
      <c r="AG2552">
        <f>IF(data[[#This Row],[type]]="score",SUMPRODUCT($J$1:$AF$1,data[[#This Row],[ci.hts_index]:[stat.tb]]),-1)</f>
        <v>-1</v>
      </c>
      <c r="AH2552">
        <f>IF(data[[#This Row],[type]]="score",RANK(data[[#This Row],[score]],data[score])+COUNTIF($AG$3:AG2552,AG2552)-1,0)</f>
        <v>0</v>
      </c>
    </row>
    <row r="2553" spans="27:34" x14ac:dyDescent="0.25">
      <c r="AA2553" s="1"/>
      <c r="AB2553" s="1"/>
      <c r="AG2553">
        <f>IF(data[[#This Row],[type]]="score",SUMPRODUCT($J$1:$AF$1,data[[#This Row],[ci.hts_index]:[stat.tb]]),-1)</f>
        <v>-1</v>
      </c>
      <c r="AH2553">
        <f>IF(data[[#This Row],[type]]="score",RANK(data[[#This Row],[score]],data[score])+COUNTIF($AG$3:AG2553,AG2553)-1,0)</f>
        <v>0</v>
      </c>
    </row>
    <row r="2554" spans="27:34" x14ac:dyDescent="0.25">
      <c r="AA2554" s="1"/>
      <c r="AB2554" s="1"/>
      <c r="AG2554">
        <f>IF(data[[#This Row],[type]]="score",SUMPRODUCT($J$1:$AF$1,data[[#This Row],[ci.hts_index]:[stat.tb]]),-1)</f>
        <v>-1</v>
      </c>
      <c r="AH2554">
        <f>IF(data[[#This Row],[type]]="score",RANK(data[[#This Row],[score]],data[score])+COUNTIF($AG$3:AG2554,AG2554)-1,0)</f>
        <v>0</v>
      </c>
    </row>
    <row r="2555" spans="27:34" x14ac:dyDescent="0.25">
      <c r="AA2555" s="1"/>
      <c r="AB2555" s="1"/>
      <c r="AG2555">
        <f>IF(data[[#This Row],[type]]="score",SUMPRODUCT($J$1:$AF$1,data[[#This Row],[ci.hts_index]:[stat.tb]]),-1)</f>
        <v>-1</v>
      </c>
      <c r="AH2555">
        <f>IF(data[[#This Row],[type]]="score",RANK(data[[#This Row],[score]],data[score])+COUNTIF($AG$3:AG2555,AG2555)-1,0)</f>
        <v>0</v>
      </c>
    </row>
    <row r="2556" spans="27:34" x14ac:dyDescent="0.25">
      <c r="AA2556" s="1"/>
      <c r="AB2556" s="1"/>
      <c r="AG2556">
        <f>IF(data[[#This Row],[type]]="score",SUMPRODUCT($J$1:$AF$1,data[[#This Row],[ci.hts_index]:[stat.tb]]),-1)</f>
        <v>-1</v>
      </c>
      <c r="AH2556">
        <f>IF(data[[#This Row],[type]]="score",RANK(data[[#This Row],[score]],data[score])+COUNTIF($AG$3:AG2556,AG2556)-1,0)</f>
        <v>0</v>
      </c>
    </row>
    <row r="2557" spans="27:34" x14ac:dyDescent="0.25">
      <c r="AA2557" s="1"/>
      <c r="AB2557" s="1"/>
      <c r="AG2557">
        <f>IF(data[[#This Row],[type]]="score",SUMPRODUCT($J$1:$AF$1,data[[#This Row],[ci.hts_index]:[stat.tb]]),-1)</f>
        <v>-1</v>
      </c>
      <c r="AH2557">
        <f>IF(data[[#This Row],[type]]="score",RANK(data[[#This Row],[score]],data[score])+COUNTIF($AG$3:AG2557,AG2557)-1,0)</f>
        <v>0</v>
      </c>
    </row>
    <row r="2558" spans="27:34" x14ac:dyDescent="0.25">
      <c r="AA2558" s="1"/>
      <c r="AB2558" s="1"/>
      <c r="AG2558">
        <f>IF(data[[#This Row],[type]]="score",SUMPRODUCT($J$1:$AF$1,data[[#This Row],[ci.hts_index]:[stat.tb]]),-1)</f>
        <v>-1</v>
      </c>
      <c r="AH2558">
        <f>IF(data[[#This Row],[type]]="score",RANK(data[[#This Row],[score]],data[score])+COUNTIF($AG$3:AG2558,AG2558)-1,0)</f>
        <v>0</v>
      </c>
    </row>
    <row r="2559" spans="27:34" x14ac:dyDescent="0.25">
      <c r="AA2559" s="1"/>
      <c r="AB2559" s="1"/>
      <c r="AG2559">
        <f>IF(data[[#This Row],[type]]="score",SUMPRODUCT($J$1:$AF$1,data[[#This Row],[ci.hts_index]:[stat.tb]]),-1)</f>
        <v>-1</v>
      </c>
      <c r="AH2559">
        <f>IF(data[[#This Row],[type]]="score",RANK(data[[#This Row],[score]],data[score])+COUNTIF($AG$3:AG2559,AG2559)-1,0)</f>
        <v>0</v>
      </c>
    </row>
    <row r="2560" spans="27:34" x14ac:dyDescent="0.25">
      <c r="AA2560" s="1"/>
      <c r="AB2560" s="1"/>
      <c r="AG2560">
        <f>IF(data[[#This Row],[type]]="score",SUMPRODUCT($J$1:$AF$1,data[[#This Row],[ci.hts_index]:[stat.tb]]),-1)</f>
        <v>-1</v>
      </c>
      <c r="AH2560">
        <f>IF(data[[#This Row],[type]]="score",RANK(data[[#This Row],[score]],data[score])+COUNTIF($AG$3:AG2560,AG2560)-1,0)</f>
        <v>0</v>
      </c>
    </row>
    <row r="2561" spans="27:34" x14ac:dyDescent="0.25">
      <c r="AA2561" s="1"/>
      <c r="AB2561" s="1"/>
      <c r="AG2561">
        <f>IF(data[[#This Row],[type]]="score",SUMPRODUCT($J$1:$AF$1,data[[#This Row],[ci.hts_index]:[stat.tb]]),-1)</f>
        <v>-1</v>
      </c>
      <c r="AH2561">
        <f>IF(data[[#This Row],[type]]="score",RANK(data[[#This Row],[score]],data[score])+COUNTIF($AG$3:AG2561,AG2561)-1,0)</f>
        <v>0</v>
      </c>
    </row>
    <row r="2562" spans="27:34" x14ac:dyDescent="0.25">
      <c r="AA2562" s="1"/>
      <c r="AB2562" s="1"/>
      <c r="AG2562">
        <f>IF(data[[#This Row],[type]]="score",SUMPRODUCT($J$1:$AF$1,data[[#This Row],[ci.hts_index]:[stat.tb]]),-1)</f>
        <v>-1</v>
      </c>
      <c r="AH2562">
        <f>IF(data[[#This Row],[type]]="score",RANK(data[[#This Row],[score]],data[score])+COUNTIF($AG$3:AG2562,AG2562)-1,0)</f>
        <v>0</v>
      </c>
    </row>
    <row r="2563" spans="27:34" x14ac:dyDescent="0.25">
      <c r="AA2563" s="1"/>
      <c r="AB2563" s="1"/>
      <c r="AG2563">
        <f>IF(data[[#This Row],[type]]="score",SUMPRODUCT($J$1:$AF$1,data[[#This Row],[ci.hts_index]:[stat.tb]]),-1)</f>
        <v>-1</v>
      </c>
      <c r="AH2563">
        <f>IF(data[[#This Row],[type]]="score",RANK(data[[#This Row],[score]],data[score])+COUNTIF($AG$3:AG2563,AG2563)-1,0)</f>
        <v>0</v>
      </c>
    </row>
    <row r="2564" spans="27:34" x14ac:dyDescent="0.25">
      <c r="AA2564" s="1"/>
      <c r="AB2564" s="1"/>
      <c r="AG2564">
        <f>IF(data[[#This Row],[type]]="score",SUMPRODUCT($J$1:$AF$1,data[[#This Row],[ci.hts_index]:[stat.tb]]),-1)</f>
        <v>-1</v>
      </c>
      <c r="AH2564">
        <f>IF(data[[#This Row],[type]]="score",RANK(data[[#This Row],[score]],data[score])+COUNTIF($AG$3:AG2564,AG2564)-1,0)</f>
        <v>0</v>
      </c>
    </row>
    <row r="2565" spans="27:34" x14ac:dyDescent="0.25">
      <c r="AA2565" s="1"/>
      <c r="AB2565" s="1"/>
      <c r="AG2565">
        <f>IF(data[[#This Row],[type]]="score",SUMPRODUCT($J$1:$AF$1,data[[#This Row],[ci.hts_index]:[stat.tb]]),-1)</f>
        <v>-1</v>
      </c>
      <c r="AH2565">
        <f>IF(data[[#This Row],[type]]="score",RANK(data[[#This Row],[score]],data[score])+COUNTIF($AG$3:AG2565,AG2565)-1,0)</f>
        <v>0</v>
      </c>
    </row>
    <row r="2566" spans="27:34" x14ac:dyDescent="0.25">
      <c r="AA2566" s="1"/>
      <c r="AB2566" s="1"/>
      <c r="AG2566">
        <f>IF(data[[#This Row],[type]]="score",SUMPRODUCT($J$1:$AF$1,data[[#This Row],[ci.hts_index]:[stat.tb]]),-1)</f>
        <v>-1</v>
      </c>
      <c r="AH2566">
        <f>IF(data[[#This Row],[type]]="score",RANK(data[[#This Row],[score]],data[score])+COUNTIF($AG$3:AG2566,AG2566)-1,0)</f>
        <v>0</v>
      </c>
    </row>
    <row r="2567" spans="27:34" x14ac:dyDescent="0.25">
      <c r="AA2567" s="1"/>
      <c r="AB2567" s="1"/>
      <c r="AG2567">
        <f>IF(data[[#This Row],[type]]="score",SUMPRODUCT($J$1:$AF$1,data[[#This Row],[ci.hts_index]:[stat.tb]]),-1)</f>
        <v>-1</v>
      </c>
      <c r="AH2567">
        <f>IF(data[[#This Row],[type]]="score",RANK(data[[#This Row],[score]],data[score])+COUNTIF($AG$3:AG2567,AG2567)-1,0)</f>
        <v>0</v>
      </c>
    </row>
    <row r="2568" spans="27:34" x14ac:dyDescent="0.25">
      <c r="AA2568" s="1"/>
      <c r="AB2568" s="1"/>
      <c r="AG2568">
        <f>IF(data[[#This Row],[type]]="score",SUMPRODUCT($J$1:$AF$1,data[[#This Row],[ci.hts_index]:[stat.tb]]),-1)</f>
        <v>-1</v>
      </c>
      <c r="AH2568">
        <f>IF(data[[#This Row],[type]]="score",RANK(data[[#This Row],[score]],data[score])+COUNTIF($AG$3:AG2568,AG2568)-1,0)</f>
        <v>0</v>
      </c>
    </row>
    <row r="2569" spans="27:34" x14ac:dyDescent="0.25">
      <c r="AA2569" s="1"/>
      <c r="AB2569" s="1"/>
      <c r="AG2569">
        <f>IF(data[[#This Row],[type]]="score",SUMPRODUCT($J$1:$AF$1,data[[#This Row],[ci.hts_index]:[stat.tb]]),-1)</f>
        <v>-1</v>
      </c>
      <c r="AH2569">
        <f>IF(data[[#This Row],[type]]="score",RANK(data[[#This Row],[score]],data[score])+COUNTIF($AG$3:AG2569,AG2569)-1,0)</f>
        <v>0</v>
      </c>
    </row>
    <row r="2570" spans="27:34" x14ac:dyDescent="0.25">
      <c r="AA2570" s="1"/>
      <c r="AB2570" s="1"/>
      <c r="AG2570">
        <f>IF(data[[#This Row],[type]]="score",SUMPRODUCT($J$1:$AF$1,data[[#This Row],[ci.hts_index]:[stat.tb]]),-1)</f>
        <v>-1</v>
      </c>
      <c r="AH2570">
        <f>IF(data[[#This Row],[type]]="score",RANK(data[[#This Row],[score]],data[score])+COUNTIF($AG$3:AG2570,AG2570)-1,0)</f>
        <v>0</v>
      </c>
    </row>
    <row r="2571" spans="27:34" x14ac:dyDescent="0.25">
      <c r="AA2571" s="1"/>
      <c r="AB2571" s="1"/>
      <c r="AG2571">
        <f>IF(data[[#This Row],[type]]="score",SUMPRODUCT($J$1:$AF$1,data[[#This Row],[ci.hts_index]:[stat.tb]]),-1)</f>
        <v>-1</v>
      </c>
      <c r="AH2571">
        <f>IF(data[[#This Row],[type]]="score",RANK(data[[#This Row],[score]],data[score])+COUNTIF($AG$3:AG2571,AG2571)-1,0)</f>
        <v>0</v>
      </c>
    </row>
    <row r="2572" spans="27:34" x14ac:dyDescent="0.25">
      <c r="AA2572" s="1"/>
      <c r="AB2572" s="1"/>
      <c r="AG2572">
        <f>IF(data[[#This Row],[type]]="score",SUMPRODUCT($J$1:$AF$1,data[[#This Row],[ci.hts_index]:[stat.tb]]),-1)</f>
        <v>-1</v>
      </c>
      <c r="AH2572">
        <f>IF(data[[#This Row],[type]]="score",RANK(data[[#This Row],[score]],data[score])+COUNTIF($AG$3:AG2572,AG2572)-1,0)</f>
        <v>0</v>
      </c>
    </row>
    <row r="2573" spans="27:34" x14ac:dyDescent="0.25">
      <c r="AA2573" s="1"/>
      <c r="AB2573" s="1"/>
      <c r="AG2573">
        <f>IF(data[[#This Row],[type]]="score",SUMPRODUCT($J$1:$AF$1,data[[#This Row],[ci.hts_index]:[stat.tb]]),-1)</f>
        <v>-1</v>
      </c>
      <c r="AH2573">
        <f>IF(data[[#This Row],[type]]="score",RANK(data[[#This Row],[score]],data[score])+COUNTIF($AG$3:AG2573,AG2573)-1,0)</f>
        <v>0</v>
      </c>
    </row>
    <row r="2574" spans="27:34" x14ac:dyDescent="0.25">
      <c r="AA2574" s="1"/>
      <c r="AB2574" s="1"/>
      <c r="AG2574">
        <f>IF(data[[#This Row],[type]]="score",SUMPRODUCT($J$1:$AF$1,data[[#This Row],[ci.hts_index]:[stat.tb]]),-1)</f>
        <v>-1</v>
      </c>
      <c r="AH2574">
        <f>IF(data[[#This Row],[type]]="score",RANK(data[[#This Row],[score]],data[score])+COUNTIF($AG$3:AG2574,AG2574)-1,0)</f>
        <v>0</v>
      </c>
    </row>
    <row r="2575" spans="27:34" x14ac:dyDescent="0.25">
      <c r="AA2575" s="1"/>
      <c r="AB2575" s="1"/>
      <c r="AG2575">
        <f>IF(data[[#This Row],[type]]="score",SUMPRODUCT($J$1:$AF$1,data[[#This Row],[ci.hts_index]:[stat.tb]]),-1)</f>
        <v>-1</v>
      </c>
      <c r="AH2575">
        <f>IF(data[[#This Row],[type]]="score",RANK(data[[#This Row],[score]],data[score])+COUNTIF($AG$3:AG2575,AG2575)-1,0)</f>
        <v>0</v>
      </c>
    </row>
    <row r="2576" spans="27:34" x14ac:dyDescent="0.25">
      <c r="AA2576" s="1"/>
      <c r="AB2576" s="1"/>
      <c r="AG2576">
        <f>IF(data[[#This Row],[type]]="score",SUMPRODUCT($J$1:$AF$1,data[[#This Row],[ci.hts_index]:[stat.tb]]),-1)</f>
        <v>-1</v>
      </c>
      <c r="AH2576">
        <f>IF(data[[#This Row],[type]]="score",RANK(data[[#This Row],[score]],data[score])+COUNTIF($AG$3:AG2576,AG2576)-1,0)</f>
        <v>0</v>
      </c>
    </row>
    <row r="2577" spans="27:34" x14ac:dyDescent="0.25">
      <c r="AA2577" s="1"/>
      <c r="AB2577" s="1"/>
      <c r="AG2577">
        <f>IF(data[[#This Row],[type]]="score",SUMPRODUCT($J$1:$AF$1,data[[#This Row],[ci.hts_index]:[stat.tb]]),-1)</f>
        <v>-1</v>
      </c>
      <c r="AH2577">
        <f>IF(data[[#This Row],[type]]="score",RANK(data[[#This Row],[score]],data[score])+COUNTIF($AG$3:AG2577,AG2577)-1,0)</f>
        <v>0</v>
      </c>
    </row>
    <row r="2578" spans="27:34" x14ac:dyDescent="0.25">
      <c r="AA2578" s="1"/>
      <c r="AB2578" s="1"/>
      <c r="AG2578">
        <f>IF(data[[#This Row],[type]]="score",SUMPRODUCT($J$1:$AF$1,data[[#This Row],[ci.hts_index]:[stat.tb]]),-1)</f>
        <v>-1</v>
      </c>
      <c r="AH2578">
        <f>IF(data[[#This Row],[type]]="score",RANK(data[[#This Row],[score]],data[score])+COUNTIF($AG$3:AG2578,AG2578)-1,0)</f>
        <v>0</v>
      </c>
    </row>
    <row r="2579" spans="27:34" x14ac:dyDescent="0.25">
      <c r="AA2579" s="1"/>
      <c r="AB2579" s="1"/>
      <c r="AG2579">
        <f>IF(data[[#This Row],[type]]="score",SUMPRODUCT($J$1:$AF$1,data[[#This Row],[ci.hts_index]:[stat.tb]]),-1)</f>
        <v>-1</v>
      </c>
      <c r="AH2579">
        <f>IF(data[[#This Row],[type]]="score",RANK(data[[#This Row],[score]],data[score])+COUNTIF($AG$3:AG2579,AG2579)-1,0)</f>
        <v>0</v>
      </c>
    </row>
    <row r="2580" spans="27:34" x14ac:dyDescent="0.25">
      <c r="AA2580" s="1"/>
      <c r="AB2580" s="1"/>
      <c r="AG2580">
        <f>IF(data[[#This Row],[type]]="score",SUMPRODUCT($J$1:$AF$1,data[[#This Row],[ci.hts_index]:[stat.tb]]),-1)</f>
        <v>-1</v>
      </c>
      <c r="AH2580">
        <f>IF(data[[#This Row],[type]]="score",RANK(data[[#This Row],[score]],data[score])+COUNTIF($AG$3:AG2580,AG2580)-1,0)</f>
        <v>0</v>
      </c>
    </row>
    <row r="2581" spans="27:34" x14ac:dyDescent="0.25">
      <c r="AA2581" s="1"/>
      <c r="AB2581" s="1"/>
      <c r="AG2581">
        <f>IF(data[[#This Row],[type]]="score",SUMPRODUCT($J$1:$AF$1,data[[#This Row],[ci.hts_index]:[stat.tb]]),-1)</f>
        <v>-1</v>
      </c>
      <c r="AH2581">
        <f>IF(data[[#This Row],[type]]="score",RANK(data[[#This Row],[score]],data[score])+COUNTIF($AG$3:AG2581,AG2581)-1,0)</f>
        <v>0</v>
      </c>
    </row>
    <row r="2582" spans="27:34" x14ac:dyDescent="0.25">
      <c r="AA2582" s="1"/>
      <c r="AB2582" s="1"/>
      <c r="AG2582">
        <f>IF(data[[#This Row],[type]]="score",SUMPRODUCT($J$1:$AF$1,data[[#This Row],[ci.hts_index]:[stat.tb]]),-1)</f>
        <v>-1</v>
      </c>
      <c r="AH2582">
        <f>IF(data[[#This Row],[type]]="score",RANK(data[[#This Row],[score]],data[score])+COUNTIF($AG$3:AG2582,AG2582)-1,0)</f>
        <v>0</v>
      </c>
    </row>
    <row r="2583" spans="27:34" x14ac:dyDescent="0.25">
      <c r="AA2583" s="1"/>
      <c r="AB2583" s="1"/>
      <c r="AG2583">
        <f>IF(data[[#This Row],[type]]="score",SUMPRODUCT($J$1:$AF$1,data[[#This Row],[ci.hts_index]:[stat.tb]]),-1)</f>
        <v>-1</v>
      </c>
      <c r="AH2583">
        <f>IF(data[[#This Row],[type]]="score",RANK(data[[#This Row],[score]],data[score])+COUNTIF($AG$3:AG2583,AG2583)-1,0)</f>
        <v>0</v>
      </c>
    </row>
    <row r="2584" spans="27:34" x14ac:dyDescent="0.25">
      <c r="AA2584" s="1"/>
      <c r="AB2584" s="1"/>
      <c r="AG2584">
        <f>IF(data[[#This Row],[type]]="score",SUMPRODUCT($J$1:$AF$1,data[[#This Row],[ci.hts_index]:[stat.tb]]),-1)</f>
        <v>-1</v>
      </c>
      <c r="AH2584">
        <f>IF(data[[#This Row],[type]]="score",RANK(data[[#This Row],[score]],data[score])+COUNTIF($AG$3:AG2584,AG2584)-1,0)</f>
        <v>0</v>
      </c>
    </row>
    <row r="2585" spans="27:34" x14ac:dyDescent="0.25">
      <c r="AA2585" s="1"/>
      <c r="AB2585" s="1"/>
      <c r="AG2585">
        <f>IF(data[[#This Row],[type]]="score",SUMPRODUCT($J$1:$AF$1,data[[#This Row],[ci.hts_index]:[stat.tb]]),-1)</f>
        <v>-1</v>
      </c>
      <c r="AH2585">
        <f>IF(data[[#This Row],[type]]="score",RANK(data[[#This Row],[score]],data[score])+COUNTIF($AG$3:AG2585,AG2585)-1,0)</f>
        <v>0</v>
      </c>
    </row>
    <row r="2586" spans="27:34" x14ac:dyDescent="0.25">
      <c r="AA2586" s="1"/>
      <c r="AB2586" s="1"/>
      <c r="AG2586">
        <f>IF(data[[#This Row],[type]]="score",SUMPRODUCT($J$1:$AF$1,data[[#This Row],[ci.hts_index]:[stat.tb]]),-1)</f>
        <v>-1</v>
      </c>
      <c r="AH2586">
        <f>IF(data[[#This Row],[type]]="score",RANK(data[[#This Row],[score]],data[score])+COUNTIF($AG$3:AG2586,AG2586)-1,0)</f>
        <v>0</v>
      </c>
    </row>
    <row r="2587" spans="27:34" x14ac:dyDescent="0.25">
      <c r="AA2587" s="1"/>
      <c r="AB2587" s="1"/>
      <c r="AG2587">
        <f>IF(data[[#This Row],[type]]="score",SUMPRODUCT($J$1:$AF$1,data[[#This Row],[ci.hts_index]:[stat.tb]]),-1)</f>
        <v>-1</v>
      </c>
      <c r="AH2587">
        <f>IF(data[[#This Row],[type]]="score",RANK(data[[#This Row],[score]],data[score])+COUNTIF($AG$3:AG2587,AG2587)-1,0)</f>
        <v>0</v>
      </c>
    </row>
    <row r="2588" spans="27:34" x14ac:dyDescent="0.25">
      <c r="AA2588" s="1"/>
      <c r="AB2588" s="1"/>
      <c r="AG2588">
        <f>IF(data[[#This Row],[type]]="score",SUMPRODUCT($J$1:$AF$1,data[[#This Row],[ci.hts_index]:[stat.tb]]),-1)</f>
        <v>-1</v>
      </c>
      <c r="AH2588">
        <f>IF(data[[#This Row],[type]]="score",RANK(data[[#This Row],[score]],data[score])+COUNTIF($AG$3:AG2588,AG2588)-1,0)</f>
        <v>0</v>
      </c>
    </row>
    <row r="2589" spans="27:34" x14ac:dyDescent="0.25">
      <c r="AA2589" s="1"/>
      <c r="AB2589" s="1"/>
      <c r="AG2589">
        <f>IF(data[[#This Row],[type]]="score",SUMPRODUCT($J$1:$AF$1,data[[#This Row],[ci.hts_index]:[stat.tb]]),-1)</f>
        <v>-1</v>
      </c>
      <c r="AH2589">
        <f>IF(data[[#This Row],[type]]="score",RANK(data[[#This Row],[score]],data[score])+COUNTIF($AG$3:AG2589,AG2589)-1,0)</f>
        <v>0</v>
      </c>
    </row>
    <row r="2590" spans="27:34" x14ac:dyDescent="0.25">
      <c r="AA2590" s="1"/>
      <c r="AB2590" s="1"/>
      <c r="AG2590">
        <f>IF(data[[#This Row],[type]]="score",SUMPRODUCT($J$1:$AF$1,data[[#This Row],[ci.hts_index]:[stat.tb]]),-1)</f>
        <v>-1</v>
      </c>
      <c r="AH2590">
        <f>IF(data[[#This Row],[type]]="score",RANK(data[[#This Row],[score]],data[score])+COUNTIF($AG$3:AG2590,AG2590)-1,0)</f>
        <v>0</v>
      </c>
    </row>
    <row r="2591" spans="27:34" x14ac:dyDescent="0.25">
      <c r="AA2591" s="1"/>
      <c r="AB2591" s="1"/>
      <c r="AG2591">
        <f>IF(data[[#This Row],[type]]="score",SUMPRODUCT($J$1:$AF$1,data[[#This Row],[ci.hts_index]:[stat.tb]]),-1)</f>
        <v>-1</v>
      </c>
      <c r="AH2591">
        <f>IF(data[[#This Row],[type]]="score",RANK(data[[#This Row],[score]],data[score])+COUNTIF($AG$3:AG2591,AG2591)-1,0)</f>
        <v>0</v>
      </c>
    </row>
    <row r="2592" spans="27:34" x14ac:dyDescent="0.25">
      <c r="AA2592" s="1"/>
      <c r="AB2592" s="1"/>
      <c r="AG2592">
        <f>IF(data[[#This Row],[type]]="score",SUMPRODUCT($J$1:$AF$1,data[[#This Row],[ci.hts_index]:[stat.tb]]),-1)</f>
        <v>-1</v>
      </c>
      <c r="AH2592">
        <f>IF(data[[#This Row],[type]]="score",RANK(data[[#This Row],[score]],data[score])+COUNTIF($AG$3:AG2592,AG2592)-1,0)</f>
        <v>0</v>
      </c>
    </row>
    <row r="2593" spans="27:34" x14ac:dyDescent="0.25">
      <c r="AA2593" s="1"/>
      <c r="AB2593" s="1"/>
      <c r="AG2593">
        <f>IF(data[[#This Row],[type]]="score",SUMPRODUCT($J$1:$AF$1,data[[#This Row],[ci.hts_index]:[stat.tb]]),-1)</f>
        <v>-1</v>
      </c>
      <c r="AH2593">
        <f>IF(data[[#This Row],[type]]="score",RANK(data[[#This Row],[score]],data[score])+COUNTIF($AG$3:AG2593,AG2593)-1,0)</f>
        <v>0</v>
      </c>
    </row>
    <row r="2594" spans="27:34" x14ac:dyDescent="0.25">
      <c r="AA2594" s="1"/>
      <c r="AB2594" s="1"/>
      <c r="AG2594">
        <f>IF(data[[#This Row],[type]]="score",SUMPRODUCT($J$1:$AF$1,data[[#This Row],[ci.hts_index]:[stat.tb]]),-1)</f>
        <v>-1</v>
      </c>
      <c r="AH2594">
        <f>IF(data[[#This Row],[type]]="score",RANK(data[[#This Row],[score]],data[score])+COUNTIF($AG$3:AG2594,AG2594)-1,0)</f>
        <v>0</v>
      </c>
    </row>
    <row r="2595" spans="27:34" x14ac:dyDescent="0.25">
      <c r="AA2595" s="1"/>
      <c r="AB2595" s="1"/>
      <c r="AG2595">
        <f>IF(data[[#This Row],[type]]="score",SUMPRODUCT($J$1:$AF$1,data[[#This Row],[ci.hts_index]:[stat.tb]]),-1)</f>
        <v>-1</v>
      </c>
      <c r="AH2595">
        <f>IF(data[[#This Row],[type]]="score",RANK(data[[#This Row],[score]],data[score])+COUNTIF($AG$3:AG2595,AG2595)-1,0)</f>
        <v>0</v>
      </c>
    </row>
    <row r="2596" spans="27:34" x14ac:dyDescent="0.25">
      <c r="AA2596" s="1"/>
      <c r="AB2596" s="1"/>
      <c r="AG2596">
        <f>IF(data[[#This Row],[type]]="score",SUMPRODUCT($J$1:$AF$1,data[[#This Row],[ci.hts_index]:[stat.tb]]),-1)</f>
        <v>-1</v>
      </c>
      <c r="AH2596">
        <f>IF(data[[#This Row],[type]]="score",RANK(data[[#This Row],[score]],data[score])+COUNTIF($AG$3:AG2596,AG2596)-1,0)</f>
        <v>0</v>
      </c>
    </row>
    <row r="2597" spans="27:34" x14ac:dyDescent="0.25">
      <c r="AA2597" s="1"/>
      <c r="AB2597" s="1"/>
      <c r="AG2597">
        <f>IF(data[[#This Row],[type]]="score",SUMPRODUCT($J$1:$AF$1,data[[#This Row],[ci.hts_index]:[stat.tb]]),-1)</f>
        <v>-1</v>
      </c>
      <c r="AH2597">
        <f>IF(data[[#This Row],[type]]="score",RANK(data[[#This Row],[score]],data[score])+COUNTIF($AG$3:AG2597,AG2597)-1,0)</f>
        <v>0</v>
      </c>
    </row>
    <row r="2598" spans="27:34" x14ac:dyDescent="0.25">
      <c r="AA2598" s="1"/>
      <c r="AB2598" s="1"/>
      <c r="AG2598">
        <f>IF(data[[#This Row],[type]]="score",SUMPRODUCT($J$1:$AF$1,data[[#This Row],[ci.hts_index]:[stat.tb]]),-1)</f>
        <v>-1</v>
      </c>
      <c r="AH2598">
        <f>IF(data[[#This Row],[type]]="score",RANK(data[[#This Row],[score]],data[score])+COUNTIF($AG$3:AG2598,AG2598)-1,0)</f>
        <v>0</v>
      </c>
    </row>
    <row r="2599" spans="27:34" x14ac:dyDescent="0.25">
      <c r="AA2599" s="1"/>
      <c r="AB2599" s="1"/>
      <c r="AG2599">
        <f>IF(data[[#This Row],[type]]="score",SUMPRODUCT($J$1:$AF$1,data[[#This Row],[ci.hts_index]:[stat.tb]]),-1)</f>
        <v>-1</v>
      </c>
      <c r="AH2599">
        <f>IF(data[[#This Row],[type]]="score",RANK(data[[#This Row],[score]],data[score])+COUNTIF($AG$3:AG2599,AG2599)-1,0)</f>
        <v>0</v>
      </c>
    </row>
    <row r="2600" spans="27:34" x14ac:dyDescent="0.25">
      <c r="AA2600" s="1"/>
      <c r="AB2600" s="1"/>
      <c r="AG2600">
        <f>IF(data[[#This Row],[type]]="score",SUMPRODUCT($J$1:$AF$1,data[[#This Row],[ci.hts_index]:[stat.tb]]),-1)</f>
        <v>-1</v>
      </c>
      <c r="AH2600">
        <f>IF(data[[#This Row],[type]]="score",RANK(data[[#This Row],[score]],data[score])+COUNTIF($AG$3:AG2600,AG2600)-1,0)</f>
        <v>0</v>
      </c>
    </row>
    <row r="2601" spans="27:34" x14ac:dyDescent="0.25">
      <c r="AA2601" s="1"/>
      <c r="AB2601" s="1"/>
      <c r="AG2601">
        <f>IF(data[[#This Row],[type]]="score",SUMPRODUCT($J$1:$AF$1,data[[#This Row],[ci.hts_index]:[stat.tb]]),-1)</f>
        <v>-1</v>
      </c>
      <c r="AH2601">
        <f>IF(data[[#This Row],[type]]="score",RANK(data[[#This Row],[score]],data[score])+COUNTIF($AG$3:AG2601,AG2601)-1,0)</f>
        <v>0</v>
      </c>
    </row>
    <row r="2602" spans="27:34" x14ac:dyDescent="0.25">
      <c r="AA2602" s="1"/>
      <c r="AB2602" s="1"/>
      <c r="AG2602">
        <f>IF(data[[#This Row],[type]]="score",SUMPRODUCT($J$1:$AF$1,data[[#This Row],[ci.hts_index]:[stat.tb]]),-1)</f>
        <v>-1</v>
      </c>
      <c r="AH2602">
        <f>IF(data[[#This Row],[type]]="score",RANK(data[[#This Row],[score]],data[score])+COUNTIF($AG$3:AG2602,AG2602)-1,0)</f>
        <v>0</v>
      </c>
    </row>
    <row r="2603" spans="27:34" x14ac:dyDescent="0.25">
      <c r="AA2603" s="1"/>
      <c r="AB2603" s="1"/>
      <c r="AG2603">
        <f>IF(data[[#This Row],[type]]="score",SUMPRODUCT($J$1:$AF$1,data[[#This Row],[ci.hts_index]:[stat.tb]]),-1)</f>
        <v>-1</v>
      </c>
      <c r="AH2603">
        <f>IF(data[[#This Row],[type]]="score",RANK(data[[#This Row],[score]],data[score])+COUNTIF($AG$3:AG2603,AG2603)-1,0)</f>
        <v>0</v>
      </c>
    </row>
    <row r="2604" spans="27:34" x14ac:dyDescent="0.25">
      <c r="AA2604" s="1"/>
      <c r="AB2604" s="1"/>
      <c r="AG2604">
        <f>IF(data[[#This Row],[type]]="score",SUMPRODUCT($J$1:$AF$1,data[[#This Row],[ci.hts_index]:[stat.tb]]),-1)</f>
        <v>-1</v>
      </c>
      <c r="AH2604">
        <f>IF(data[[#This Row],[type]]="score",RANK(data[[#This Row],[score]],data[score])+COUNTIF($AG$3:AG2604,AG2604)-1,0)</f>
        <v>0</v>
      </c>
    </row>
    <row r="2605" spans="27:34" x14ac:dyDescent="0.25">
      <c r="AA2605" s="1"/>
      <c r="AB2605" s="1"/>
      <c r="AG2605">
        <f>IF(data[[#This Row],[type]]="score",SUMPRODUCT($J$1:$AF$1,data[[#This Row],[ci.hts_index]:[stat.tb]]),-1)</f>
        <v>-1</v>
      </c>
      <c r="AH2605">
        <f>IF(data[[#This Row],[type]]="score",RANK(data[[#This Row],[score]],data[score])+COUNTIF($AG$3:AG2605,AG2605)-1,0)</f>
        <v>0</v>
      </c>
    </row>
    <row r="2606" spans="27:34" x14ac:dyDescent="0.25">
      <c r="AA2606" s="1"/>
      <c r="AB2606" s="1"/>
      <c r="AG2606">
        <f>IF(data[[#This Row],[type]]="score",SUMPRODUCT($J$1:$AF$1,data[[#This Row],[ci.hts_index]:[stat.tb]]),-1)</f>
        <v>-1</v>
      </c>
      <c r="AH2606">
        <f>IF(data[[#This Row],[type]]="score",RANK(data[[#This Row],[score]],data[score])+COUNTIF($AG$3:AG2606,AG2606)-1,0)</f>
        <v>0</v>
      </c>
    </row>
    <row r="2607" spans="27:34" x14ac:dyDescent="0.25">
      <c r="AA2607" s="1"/>
      <c r="AB2607" s="1"/>
      <c r="AG2607">
        <f>IF(data[[#This Row],[type]]="score",SUMPRODUCT($J$1:$AF$1,data[[#This Row],[ci.hts_index]:[stat.tb]]),-1)</f>
        <v>-1</v>
      </c>
      <c r="AH2607">
        <f>IF(data[[#This Row],[type]]="score",RANK(data[[#This Row],[score]],data[score])+COUNTIF($AG$3:AG2607,AG2607)-1,0)</f>
        <v>0</v>
      </c>
    </row>
    <row r="2608" spans="27:34" x14ac:dyDescent="0.25">
      <c r="AA2608" s="1"/>
      <c r="AB2608" s="1"/>
      <c r="AG2608">
        <f>IF(data[[#This Row],[type]]="score",SUMPRODUCT($J$1:$AF$1,data[[#This Row],[ci.hts_index]:[stat.tb]]),-1)</f>
        <v>-1</v>
      </c>
      <c r="AH2608">
        <f>IF(data[[#This Row],[type]]="score",RANK(data[[#This Row],[score]],data[score])+COUNTIF($AG$3:AG2608,AG2608)-1,0)</f>
        <v>0</v>
      </c>
    </row>
    <row r="2609" spans="27:34" x14ac:dyDescent="0.25">
      <c r="AA2609" s="1"/>
      <c r="AB2609" s="1"/>
      <c r="AG2609">
        <f>IF(data[[#This Row],[type]]="score",SUMPRODUCT($J$1:$AF$1,data[[#This Row],[ci.hts_index]:[stat.tb]]),-1)</f>
        <v>-1</v>
      </c>
      <c r="AH2609">
        <f>IF(data[[#This Row],[type]]="score",RANK(data[[#This Row],[score]],data[score])+COUNTIF($AG$3:AG2609,AG2609)-1,0)</f>
        <v>0</v>
      </c>
    </row>
    <row r="2610" spans="27:34" x14ac:dyDescent="0.25">
      <c r="AA2610" s="1"/>
      <c r="AB2610" s="1"/>
      <c r="AG2610">
        <f>IF(data[[#This Row],[type]]="score",SUMPRODUCT($J$1:$AF$1,data[[#This Row],[ci.hts_index]:[stat.tb]]),-1)</f>
        <v>-1</v>
      </c>
      <c r="AH2610">
        <f>IF(data[[#This Row],[type]]="score",RANK(data[[#This Row],[score]],data[score])+COUNTIF($AG$3:AG2610,AG2610)-1,0)</f>
        <v>0</v>
      </c>
    </row>
    <row r="2611" spans="27:34" x14ac:dyDescent="0.25">
      <c r="AA2611" s="1"/>
      <c r="AB2611" s="1"/>
      <c r="AG2611">
        <f>IF(data[[#This Row],[type]]="score",SUMPRODUCT($J$1:$AF$1,data[[#This Row],[ci.hts_index]:[stat.tb]]),-1)</f>
        <v>-1</v>
      </c>
      <c r="AH2611">
        <f>IF(data[[#This Row],[type]]="score",RANK(data[[#This Row],[score]],data[score])+COUNTIF($AG$3:AG2611,AG2611)-1,0)</f>
        <v>0</v>
      </c>
    </row>
    <row r="2612" spans="27:34" x14ac:dyDescent="0.25">
      <c r="AA2612" s="1"/>
      <c r="AB2612" s="1"/>
      <c r="AG2612">
        <f>IF(data[[#This Row],[type]]="score",SUMPRODUCT($J$1:$AF$1,data[[#This Row],[ci.hts_index]:[stat.tb]]),-1)</f>
        <v>-1</v>
      </c>
      <c r="AH2612">
        <f>IF(data[[#This Row],[type]]="score",RANK(data[[#This Row],[score]],data[score])+COUNTIF($AG$3:AG2612,AG2612)-1,0)</f>
        <v>0</v>
      </c>
    </row>
    <row r="2613" spans="27:34" x14ac:dyDescent="0.25">
      <c r="AA2613" s="1"/>
      <c r="AB2613" s="1"/>
      <c r="AG2613">
        <f>IF(data[[#This Row],[type]]="score",SUMPRODUCT($J$1:$AF$1,data[[#This Row],[ci.hts_index]:[stat.tb]]),-1)</f>
        <v>-1</v>
      </c>
      <c r="AH2613">
        <f>IF(data[[#This Row],[type]]="score",RANK(data[[#This Row],[score]],data[score])+COUNTIF($AG$3:AG2613,AG2613)-1,0)</f>
        <v>0</v>
      </c>
    </row>
    <row r="2614" spans="27:34" x14ac:dyDescent="0.25">
      <c r="AA2614" s="1"/>
      <c r="AB2614" s="1"/>
      <c r="AG2614">
        <f>IF(data[[#This Row],[type]]="score",SUMPRODUCT($J$1:$AF$1,data[[#This Row],[ci.hts_index]:[stat.tb]]),-1)</f>
        <v>-1</v>
      </c>
      <c r="AH2614">
        <f>IF(data[[#This Row],[type]]="score",RANK(data[[#This Row],[score]],data[score])+COUNTIF($AG$3:AG2614,AG2614)-1,0)</f>
        <v>0</v>
      </c>
    </row>
    <row r="2615" spans="27:34" x14ac:dyDescent="0.25">
      <c r="AA2615" s="1"/>
      <c r="AB2615" s="1"/>
      <c r="AG2615">
        <f>IF(data[[#This Row],[type]]="score",SUMPRODUCT($J$1:$AF$1,data[[#This Row],[ci.hts_index]:[stat.tb]]),-1)</f>
        <v>-1</v>
      </c>
      <c r="AH2615">
        <f>IF(data[[#This Row],[type]]="score",RANK(data[[#This Row],[score]],data[score])+COUNTIF($AG$3:AG2615,AG2615)-1,0)</f>
        <v>0</v>
      </c>
    </row>
    <row r="2616" spans="27:34" x14ac:dyDescent="0.25">
      <c r="AA2616" s="1"/>
      <c r="AB2616" s="1"/>
      <c r="AG2616">
        <f>IF(data[[#This Row],[type]]="score",SUMPRODUCT($J$1:$AF$1,data[[#This Row],[ci.hts_index]:[stat.tb]]),-1)</f>
        <v>-1</v>
      </c>
      <c r="AH2616">
        <f>IF(data[[#This Row],[type]]="score",RANK(data[[#This Row],[score]],data[score])+COUNTIF($AG$3:AG2616,AG2616)-1,0)</f>
        <v>0</v>
      </c>
    </row>
    <row r="2617" spans="27:34" x14ac:dyDescent="0.25">
      <c r="AA2617" s="1"/>
      <c r="AB2617" s="1"/>
      <c r="AG2617">
        <f>IF(data[[#This Row],[type]]="score",SUMPRODUCT($J$1:$AF$1,data[[#This Row],[ci.hts_index]:[stat.tb]]),-1)</f>
        <v>-1</v>
      </c>
      <c r="AH2617">
        <f>IF(data[[#This Row],[type]]="score",RANK(data[[#This Row],[score]],data[score])+COUNTIF($AG$3:AG2617,AG2617)-1,0)</f>
        <v>0</v>
      </c>
    </row>
    <row r="2618" spans="27:34" x14ac:dyDescent="0.25">
      <c r="AA2618" s="1"/>
      <c r="AB2618" s="1"/>
      <c r="AG2618">
        <f>IF(data[[#This Row],[type]]="score",SUMPRODUCT($J$1:$AF$1,data[[#This Row],[ci.hts_index]:[stat.tb]]),-1)</f>
        <v>-1</v>
      </c>
      <c r="AH2618">
        <f>IF(data[[#This Row],[type]]="score",RANK(data[[#This Row],[score]],data[score])+COUNTIF($AG$3:AG2618,AG2618)-1,0)</f>
        <v>0</v>
      </c>
    </row>
    <row r="2619" spans="27:34" x14ac:dyDescent="0.25">
      <c r="AA2619" s="1"/>
      <c r="AB2619" s="1"/>
      <c r="AG2619">
        <f>IF(data[[#This Row],[type]]="score",SUMPRODUCT($J$1:$AF$1,data[[#This Row],[ci.hts_index]:[stat.tb]]),-1)</f>
        <v>-1</v>
      </c>
      <c r="AH2619">
        <f>IF(data[[#This Row],[type]]="score",RANK(data[[#This Row],[score]],data[score])+COUNTIF($AG$3:AG2619,AG2619)-1,0)</f>
        <v>0</v>
      </c>
    </row>
    <row r="2620" spans="27:34" x14ac:dyDescent="0.25">
      <c r="AA2620" s="1"/>
      <c r="AB2620" s="1"/>
      <c r="AG2620">
        <f>IF(data[[#This Row],[type]]="score",SUMPRODUCT($J$1:$AF$1,data[[#This Row],[ci.hts_index]:[stat.tb]]),-1)</f>
        <v>-1</v>
      </c>
      <c r="AH2620">
        <f>IF(data[[#This Row],[type]]="score",RANK(data[[#This Row],[score]],data[score])+COUNTIF($AG$3:AG2620,AG2620)-1,0)</f>
        <v>0</v>
      </c>
    </row>
    <row r="2621" spans="27:34" x14ac:dyDescent="0.25">
      <c r="AA2621" s="1"/>
      <c r="AB2621" s="1"/>
      <c r="AG2621">
        <f>IF(data[[#This Row],[type]]="score",SUMPRODUCT($J$1:$AF$1,data[[#This Row],[ci.hts_index]:[stat.tb]]),-1)</f>
        <v>-1</v>
      </c>
      <c r="AH2621">
        <f>IF(data[[#This Row],[type]]="score",RANK(data[[#This Row],[score]],data[score])+COUNTIF($AG$3:AG2621,AG2621)-1,0)</f>
        <v>0</v>
      </c>
    </row>
    <row r="2622" spans="27:34" x14ac:dyDescent="0.25">
      <c r="AA2622" s="1"/>
      <c r="AB2622" s="1"/>
      <c r="AG2622">
        <f>IF(data[[#This Row],[type]]="score",SUMPRODUCT($J$1:$AF$1,data[[#This Row],[ci.hts_index]:[stat.tb]]),-1)</f>
        <v>-1</v>
      </c>
      <c r="AH2622">
        <f>IF(data[[#This Row],[type]]="score",RANK(data[[#This Row],[score]],data[score])+COUNTIF($AG$3:AG2622,AG2622)-1,0)</f>
        <v>0</v>
      </c>
    </row>
    <row r="2623" spans="27:34" x14ac:dyDescent="0.25">
      <c r="AA2623" s="1"/>
      <c r="AB2623" s="1"/>
      <c r="AG2623">
        <f>IF(data[[#This Row],[type]]="score",SUMPRODUCT($J$1:$AF$1,data[[#This Row],[ci.hts_index]:[stat.tb]]),-1)</f>
        <v>-1</v>
      </c>
      <c r="AH2623">
        <f>IF(data[[#This Row],[type]]="score",RANK(data[[#This Row],[score]],data[score])+COUNTIF($AG$3:AG2623,AG2623)-1,0)</f>
        <v>0</v>
      </c>
    </row>
    <row r="2624" spans="27:34" x14ac:dyDescent="0.25">
      <c r="AA2624" s="1"/>
      <c r="AB2624" s="1"/>
      <c r="AG2624">
        <f>IF(data[[#This Row],[type]]="score",SUMPRODUCT($J$1:$AF$1,data[[#This Row],[ci.hts_index]:[stat.tb]]),-1)</f>
        <v>-1</v>
      </c>
      <c r="AH2624">
        <f>IF(data[[#This Row],[type]]="score",RANK(data[[#This Row],[score]],data[score])+COUNTIF($AG$3:AG2624,AG2624)-1,0)</f>
        <v>0</v>
      </c>
    </row>
    <row r="2625" spans="27:34" x14ac:dyDescent="0.25">
      <c r="AA2625" s="1"/>
      <c r="AB2625" s="1"/>
      <c r="AG2625">
        <f>IF(data[[#This Row],[type]]="score",SUMPRODUCT($J$1:$AF$1,data[[#This Row],[ci.hts_index]:[stat.tb]]),-1)</f>
        <v>-1</v>
      </c>
      <c r="AH2625">
        <f>IF(data[[#This Row],[type]]="score",RANK(data[[#This Row],[score]],data[score])+COUNTIF($AG$3:AG2625,AG2625)-1,0)</f>
        <v>0</v>
      </c>
    </row>
    <row r="2626" spans="27:34" x14ac:dyDescent="0.25">
      <c r="AA2626" s="1"/>
      <c r="AB2626" s="1"/>
      <c r="AG2626">
        <f>IF(data[[#This Row],[type]]="score",SUMPRODUCT($J$1:$AF$1,data[[#This Row],[ci.hts_index]:[stat.tb]]),-1)</f>
        <v>-1</v>
      </c>
      <c r="AH2626">
        <f>IF(data[[#This Row],[type]]="score",RANK(data[[#This Row],[score]],data[score])+COUNTIF($AG$3:AG2626,AG2626)-1,0)</f>
        <v>0</v>
      </c>
    </row>
    <row r="2627" spans="27:34" x14ac:dyDescent="0.25">
      <c r="AA2627" s="1"/>
      <c r="AB2627" s="1"/>
      <c r="AG2627">
        <f>IF(data[[#This Row],[type]]="score",SUMPRODUCT($J$1:$AF$1,data[[#This Row],[ci.hts_index]:[stat.tb]]),-1)</f>
        <v>-1</v>
      </c>
      <c r="AH2627">
        <f>IF(data[[#This Row],[type]]="score",RANK(data[[#This Row],[score]],data[score])+COUNTIF($AG$3:AG2627,AG2627)-1,0)</f>
        <v>0</v>
      </c>
    </row>
    <row r="2628" spans="27:34" x14ac:dyDescent="0.25">
      <c r="AA2628" s="1"/>
      <c r="AB2628" s="1"/>
      <c r="AG2628">
        <f>IF(data[[#This Row],[type]]="score",SUMPRODUCT($J$1:$AF$1,data[[#This Row],[ci.hts_index]:[stat.tb]]),-1)</f>
        <v>-1</v>
      </c>
      <c r="AH2628">
        <f>IF(data[[#This Row],[type]]="score",RANK(data[[#This Row],[score]],data[score])+COUNTIF($AG$3:AG2628,AG2628)-1,0)</f>
        <v>0</v>
      </c>
    </row>
    <row r="2629" spans="27:34" x14ac:dyDescent="0.25">
      <c r="AA2629" s="1"/>
      <c r="AB2629" s="1"/>
      <c r="AG2629">
        <f>IF(data[[#This Row],[type]]="score",SUMPRODUCT($J$1:$AF$1,data[[#This Row],[ci.hts_index]:[stat.tb]]),-1)</f>
        <v>-1</v>
      </c>
      <c r="AH2629">
        <f>IF(data[[#This Row],[type]]="score",RANK(data[[#This Row],[score]],data[score])+COUNTIF($AG$3:AG2629,AG2629)-1,0)</f>
        <v>0</v>
      </c>
    </row>
    <row r="2630" spans="27:34" x14ac:dyDescent="0.25">
      <c r="AA2630" s="1"/>
      <c r="AB2630" s="1"/>
      <c r="AG2630">
        <f>IF(data[[#This Row],[type]]="score",SUMPRODUCT($J$1:$AF$1,data[[#This Row],[ci.hts_index]:[stat.tb]]),-1)</f>
        <v>-1</v>
      </c>
      <c r="AH2630">
        <f>IF(data[[#This Row],[type]]="score",RANK(data[[#This Row],[score]],data[score])+COUNTIF($AG$3:AG2630,AG2630)-1,0)</f>
        <v>0</v>
      </c>
    </row>
    <row r="2631" spans="27:34" x14ac:dyDescent="0.25">
      <c r="AA2631" s="1"/>
      <c r="AB2631" s="1"/>
      <c r="AG2631">
        <f>IF(data[[#This Row],[type]]="score",SUMPRODUCT($J$1:$AF$1,data[[#This Row],[ci.hts_index]:[stat.tb]]),-1)</f>
        <v>-1</v>
      </c>
      <c r="AH2631">
        <f>IF(data[[#This Row],[type]]="score",RANK(data[[#This Row],[score]],data[score])+COUNTIF($AG$3:AG2631,AG2631)-1,0)</f>
        <v>0</v>
      </c>
    </row>
    <row r="2632" spans="27:34" x14ac:dyDescent="0.25">
      <c r="AA2632" s="1"/>
      <c r="AB2632" s="1"/>
      <c r="AG2632">
        <f>IF(data[[#This Row],[type]]="score",SUMPRODUCT($J$1:$AF$1,data[[#This Row],[ci.hts_index]:[stat.tb]]),-1)</f>
        <v>-1</v>
      </c>
      <c r="AH2632">
        <f>IF(data[[#This Row],[type]]="score",RANK(data[[#This Row],[score]],data[score])+COUNTIF($AG$3:AG2632,AG2632)-1,0)</f>
        <v>0</v>
      </c>
    </row>
    <row r="2633" spans="27:34" x14ac:dyDescent="0.25">
      <c r="AA2633" s="1"/>
      <c r="AB2633" s="1"/>
      <c r="AG2633">
        <f>IF(data[[#This Row],[type]]="score",SUMPRODUCT($J$1:$AF$1,data[[#This Row],[ci.hts_index]:[stat.tb]]),-1)</f>
        <v>-1</v>
      </c>
      <c r="AH2633">
        <f>IF(data[[#This Row],[type]]="score",RANK(data[[#This Row],[score]],data[score])+COUNTIF($AG$3:AG2633,AG2633)-1,0)</f>
        <v>0</v>
      </c>
    </row>
    <row r="2634" spans="27:34" x14ac:dyDescent="0.25">
      <c r="AA2634" s="1"/>
      <c r="AB2634" s="1"/>
      <c r="AG2634">
        <f>IF(data[[#This Row],[type]]="score",SUMPRODUCT($J$1:$AF$1,data[[#This Row],[ci.hts_index]:[stat.tb]]),-1)</f>
        <v>-1</v>
      </c>
      <c r="AH2634">
        <f>IF(data[[#This Row],[type]]="score",RANK(data[[#This Row],[score]],data[score])+COUNTIF($AG$3:AG2634,AG2634)-1,0)</f>
        <v>0</v>
      </c>
    </row>
    <row r="2635" spans="27:34" x14ac:dyDescent="0.25">
      <c r="AA2635" s="1"/>
      <c r="AB2635" s="1"/>
      <c r="AG2635">
        <f>IF(data[[#This Row],[type]]="score",SUMPRODUCT($J$1:$AF$1,data[[#This Row],[ci.hts_index]:[stat.tb]]),-1)</f>
        <v>-1</v>
      </c>
      <c r="AH2635">
        <f>IF(data[[#This Row],[type]]="score",RANK(data[[#This Row],[score]],data[score])+COUNTIF($AG$3:AG2635,AG2635)-1,0)</f>
        <v>0</v>
      </c>
    </row>
    <row r="2636" spans="27:34" x14ac:dyDescent="0.25">
      <c r="AA2636" s="1"/>
      <c r="AB2636" s="1"/>
      <c r="AG2636">
        <f>IF(data[[#This Row],[type]]="score",SUMPRODUCT($J$1:$AF$1,data[[#This Row],[ci.hts_index]:[stat.tb]]),-1)</f>
        <v>-1</v>
      </c>
      <c r="AH2636">
        <f>IF(data[[#This Row],[type]]="score",RANK(data[[#This Row],[score]],data[score])+COUNTIF($AG$3:AG2636,AG2636)-1,0)</f>
        <v>0</v>
      </c>
    </row>
    <row r="2637" spans="27:34" x14ac:dyDescent="0.25">
      <c r="AA2637" s="1"/>
      <c r="AB2637" s="1"/>
      <c r="AG2637">
        <f>IF(data[[#This Row],[type]]="score",SUMPRODUCT($J$1:$AF$1,data[[#This Row],[ci.hts_index]:[stat.tb]]),-1)</f>
        <v>-1</v>
      </c>
      <c r="AH2637">
        <f>IF(data[[#This Row],[type]]="score",RANK(data[[#This Row],[score]],data[score])+COUNTIF($AG$3:AG2637,AG2637)-1,0)</f>
        <v>0</v>
      </c>
    </row>
    <row r="2638" spans="27:34" x14ac:dyDescent="0.25">
      <c r="AA2638" s="1"/>
      <c r="AB2638" s="1"/>
      <c r="AG2638">
        <f>IF(data[[#This Row],[type]]="score",SUMPRODUCT($J$1:$AF$1,data[[#This Row],[ci.hts_index]:[stat.tb]]),-1)</f>
        <v>-1</v>
      </c>
      <c r="AH2638">
        <f>IF(data[[#This Row],[type]]="score",RANK(data[[#This Row],[score]],data[score])+COUNTIF($AG$3:AG2638,AG2638)-1,0)</f>
        <v>0</v>
      </c>
    </row>
    <row r="2639" spans="27:34" x14ac:dyDescent="0.25">
      <c r="AA2639" s="1"/>
      <c r="AB2639" s="1"/>
      <c r="AG2639">
        <f>IF(data[[#This Row],[type]]="score",SUMPRODUCT($J$1:$AF$1,data[[#This Row],[ci.hts_index]:[stat.tb]]),-1)</f>
        <v>-1</v>
      </c>
      <c r="AH2639">
        <f>IF(data[[#This Row],[type]]="score",RANK(data[[#This Row],[score]],data[score])+COUNTIF($AG$3:AG2639,AG2639)-1,0)</f>
        <v>0</v>
      </c>
    </row>
    <row r="2640" spans="27:34" x14ac:dyDescent="0.25">
      <c r="AA2640" s="1"/>
      <c r="AB2640" s="1"/>
      <c r="AG2640">
        <f>IF(data[[#This Row],[type]]="score",SUMPRODUCT($J$1:$AF$1,data[[#This Row],[ci.hts_index]:[stat.tb]]),-1)</f>
        <v>-1</v>
      </c>
      <c r="AH2640">
        <f>IF(data[[#This Row],[type]]="score",RANK(data[[#This Row],[score]],data[score])+COUNTIF($AG$3:AG2640,AG2640)-1,0)</f>
        <v>0</v>
      </c>
    </row>
    <row r="2641" spans="27:34" x14ac:dyDescent="0.25">
      <c r="AA2641" s="1"/>
      <c r="AB2641" s="1"/>
      <c r="AG2641">
        <f>IF(data[[#This Row],[type]]="score",SUMPRODUCT($J$1:$AF$1,data[[#This Row],[ci.hts_index]:[stat.tb]]),-1)</f>
        <v>-1</v>
      </c>
      <c r="AH2641">
        <f>IF(data[[#This Row],[type]]="score",RANK(data[[#This Row],[score]],data[score])+COUNTIF($AG$3:AG2641,AG2641)-1,0)</f>
        <v>0</v>
      </c>
    </row>
    <row r="2642" spans="27:34" x14ac:dyDescent="0.25">
      <c r="AA2642" s="1"/>
      <c r="AB2642" s="1"/>
      <c r="AG2642">
        <f>IF(data[[#This Row],[type]]="score",SUMPRODUCT($J$1:$AF$1,data[[#This Row],[ci.hts_index]:[stat.tb]]),-1)</f>
        <v>-1</v>
      </c>
      <c r="AH2642">
        <f>IF(data[[#This Row],[type]]="score",RANK(data[[#This Row],[score]],data[score])+COUNTIF($AG$3:AG2642,AG2642)-1,0)</f>
        <v>0</v>
      </c>
    </row>
    <row r="2643" spans="27:34" x14ac:dyDescent="0.25">
      <c r="AA2643" s="1"/>
      <c r="AB2643" s="1"/>
      <c r="AG2643">
        <f>IF(data[[#This Row],[type]]="score",SUMPRODUCT($J$1:$AF$1,data[[#This Row],[ci.hts_index]:[stat.tb]]),-1)</f>
        <v>-1</v>
      </c>
      <c r="AH2643">
        <f>IF(data[[#This Row],[type]]="score",RANK(data[[#This Row],[score]],data[score])+COUNTIF($AG$3:AG2643,AG2643)-1,0)</f>
        <v>0</v>
      </c>
    </row>
    <row r="2644" spans="27:34" x14ac:dyDescent="0.25">
      <c r="AA2644" s="1"/>
      <c r="AB2644" s="1"/>
      <c r="AG2644">
        <f>IF(data[[#This Row],[type]]="score",SUMPRODUCT($J$1:$AF$1,data[[#This Row],[ci.hts_index]:[stat.tb]]),-1)</f>
        <v>-1</v>
      </c>
      <c r="AH2644">
        <f>IF(data[[#This Row],[type]]="score",RANK(data[[#This Row],[score]],data[score])+COUNTIF($AG$3:AG2644,AG2644)-1,0)</f>
        <v>0</v>
      </c>
    </row>
    <row r="2645" spans="27:34" x14ac:dyDescent="0.25">
      <c r="AA2645" s="1"/>
      <c r="AB2645" s="1"/>
      <c r="AG2645">
        <f>IF(data[[#This Row],[type]]="score",SUMPRODUCT($J$1:$AF$1,data[[#This Row],[ci.hts_index]:[stat.tb]]),-1)</f>
        <v>-1</v>
      </c>
      <c r="AH2645">
        <f>IF(data[[#This Row],[type]]="score",RANK(data[[#This Row],[score]],data[score])+COUNTIF($AG$3:AG2645,AG2645)-1,0)</f>
        <v>0</v>
      </c>
    </row>
    <row r="2646" spans="27:34" x14ac:dyDescent="0.25">
      <c r="AA2646" s="1"/>
      <c r="AB2646" s="1"/>
      <c r="AG2646">
        <f>IF(data[[#This Row],[type]]="score",SUMPRODUCT($J$1:$AF$1,data[[#This Row],[ci.hts_index]:[stat.tb]]),-1)</f>
        <v>-1</v>
      </c>
      <c r="AH2646">
        <f>IF(data[[#This Row],[type]]="score",RANK(data[[#This Row],[score]],data[score])+COUNTIF($AG$3:AG2646,AG2646)-1,0)</f>
        <v>0</v>
      </c>
    </row>
    <row r="2647" spans="27:34" x14ac:dyDescent="0.25">
      <c r="AA2647" s="1"/>
      <c r="AB2647" s="1"/>
      <c r="AG2647">
        <f>IF(data[[#This Row],[type]]="score",SUMPRODUCT($J$1:$AF$1,data[[#This Row],[ci.hts_index]:[stat.tb]]),-1)</f>
        <v>-1</v>
      </c>
      <c r="AH2647">
        <f>IF(data[[#This Row],[type]]="score",RANK(data[[#This Row],[score]],data[score])+COUNTIF($AG$3:AG2647,AG2647)-1,0)</f>
        <v>0</v>
      </c>
    </row>
    <row r="2648" spans="27:34" x14ac:dyDescent="0.25">
      <c r="AA2648" s="1"/>
      <c r="AB2648" s="1"/>
      <c r="AG2648">
        <f>IF(data[[#This Row],[type]]="score",SUMPRODUCT($J$1:$AF$1,data[[#This Row],[ci.hts_index]:[stat.tb]]),-1)</f>
        <v>-1</v>
      </c>
      <c r="AH2648">
        <f>IF(data[[#This Row],[type]]="score",RANK(data[[#This Row],[score]],data[score])+COUNTIF($AG$3:AG2648,AG2648)-1,0)</f>
        <v>0</v>
      </c>
    </row>
    <row r="2649" spans="27:34" x14ac:dyDescent="0.25">
      <c r="AA2649" s="1"/>
      <c r="AB2649" s="1"/>
      <c r="AG2649">
        <f>IF(data[[#This Row],[type]]="score",SUMPRODUCT($J$1:$AF$1,data[[#This Row],[ci.hts_index]:[stat.tb]]),-1)</f>
        <v>-1</v>
      </c>
      <c r="AH2649">
        <f>IF(data[[#This Row],[type]]="score",RANK(data[[#This Row],[score]],data[score])+COUNTIF($AG$3:AG2649,AG2649)-1,0)</f>
        <v>0</v>
      </c>
    </row>
    <row r="2650" spans="27:34" x14ac:dyDescent="0.25">
      <c r="AA2650" s="1"/>
      <c r="AB2650" s="1"/>
      <c r="AG2650">
        <f>IF(data[[#This Row],[type]]="score",SUMPRODUCT($J$1:$AF$1,data[[#This Row],[ci.hts_index]:[stat.tb]]),-1)</f>
        <v>-1</v>
      </c>
      <c r="AH2650">
        <f>IF(data[[#This Row],[type]]="score",RANK(data[[#This Row],[score]],data[score])+COUNTIF($AG$3:AG2650,AG2650)-1,0)</f>
        <v>0</v>
      </c>
    </row>
    <row r="2651" spans="27:34" x14ac:dyDescent="0.25">
      <c r="AA2651" s="1"/>
      <c r="AB2651" s="1"/>
      <c r="AG2651">
        <f>IF(data[[#This Row],[type]]="score",SUMPRODUCT($J$1:$AF$1,data[[#This Row],[ci.hts_index]:[stat.tb]]),-1)</f>
        <v>-1</v>
      </c>
      <c r="AH2651">
        <f>IF(data[[#This Row],[type]]="score",RANK(data[[#This Row],[score]],data[score])+COUNTIF($AG$3:AG2651,AG2651)-1,0)</f>
        <v>0</v>
      </c>
    </row>
    <row r="2652" spans="27:34" x14ac:dyDescent="0.25">
      <c r="AA2652" s="1"/>
      <c r="AB2652" s="1"/>
      <c r="AG2652">
        <f>IF(data[[#This Row],[type]]="score",SUMPRODUCT($J$1:$AF$1,data[[#This Row],[ci.hts_index]:[stat.tb]]),-1)</f>
        <v>-1</v>
      </c>
      <c r="AH2652">
        <f>IF(data[[#This Row],[type]]="score",RANK(data[[#This Row],[score]],data[score])+COUNTIF($AG$3:AG2652,AG2652)-1,0)</f>
        <v>0</v>
      </c>
    </row>
    <row r="2653" spans="27:34" x14ac:dyDescent="0.25">
      <c r="AA2653" s="1"/>
      <c r="AB2653" s="1"/>
      <c r="AG2653">
        <f>IF(data[[#This Row],[type]]="score",SUMPRODUCT($J$1:$AF$1,data[[#This Row],[ci.hts_index]:[stat.tb]]),-1)</f>
        <v>-1</v>
      </c>
      <c r="AH2653">
        <f>IF(data[[#This Row],[type]]="score",RANK(data[[#This Row],[score]],data[score])+COUNTIF($AG$3:AG2653,AG2653)-1,0)</f>
        <v>0</v>
      </c>
    </row>
    <row r="2654" spans="27:34" x14ac:dyDescent="0.25">
      <c r="AA2654" s="1"/>
      <c r="AB2654" s="1"/>
      <c r="AG2654">
        <f>IF(data[[#This Row],[type]]="score",SUMPRODUCT($J$1:$AF$1,data[[#This Row],[ci.hts_index]:[stat.tb]]),-1)</f>
        <v>-1</v>
      </c>
      <c r="AH2654">
        <f>IF(data[[#This Row],[type]]="score",RANK(data[[#This Row],[score]],data[score])+COUNTIF($AG$3:AG2654,AG2654)-1,0)</f>
        <v>0</v>
      </c>
    </row>
    <row r="2655" spans="27:34" x14ac:dyDescent="0.25">
      <c r="AA2655" s="1"/>
      <c r="AB2655" s="1"/>
      <c r="AG2655">
        <f>IF(data[[#This Row],[type]]="score",SUMPRODUCT($J$1:$AF$1,data[[#This Row],[ci.hts_index]:[stat.tb]]),-1)</f>
        <v>-1</v>
      </c>
      <c r="AH2655">
        <f>IF(data[[#This Row],[type]]="score",RANK(data[[#This Row],[score]],data[score])+COUNTIF($AG$3:AG2655,AG2655)-1,0)</f>
        <v>0</v>
      </c>
    </row>
    <row r="2656" spans="27:34" x14ac:dyDescent="0.25">
      <c r="AA2656" s="1"/>
      <c r="AB2656" s="1"/>
      <c r="AG2656">
        <f>IF(data[[#This Row],[type]]="score",SUMPRODUCT($J$1:$AF$1,data[[#This Row],[ci.hts_index]:[stat.tb]]),-1)</f>
        <v>-1</v>
      </c>
      <c r="AH2656">
        <f>IF(data[[#This Row],[type]]="score",RANK(data[[#This Row],[score]],data[score])+COUNTIF($AG$3:AG2656,AG2656)-1,0)</f>
        <v>0</v>
      </c>
    </row>
    <row r="2657" spans="27:34" x14ac:dyDescent="0.25">
      <c r="AA2657" s="1"/>
      <c r="AB2657" s="1"/>
      <c r="AG2657">
        <f>IF(data[[#This Row],[type]]="score",SUMPRODUCT($J$1:$AF$1,data[[#This Row],[ci.hts_index]:[stat.tb]]),-1)</f>
        <v>-1</v>
      </c>
      <c r="AH2657">
        <f>IF(data[[#This Row],[type]]="score",RANK(data[[#This Row],[score]],data[score])+COUNTIF($AG$3:AG2657,AG2657)-1,0)</f>
        <v>0</v>
      </c>
    </row>
    <row r="2658" spans="27:34" x14ac:dyDescent="0.25">
      <c r="AA2658" s="1"/>
      <c r="AB2658" s="1"/>
      <c r="AG2658">
        <f>IF(data[[#This Row],[type]]="score",SUMPRODUCT($J$1:$AF$1,data[[#This Row],[ci.hts_index]:[stat.tb]]),-1)</f>
        <v>-1</v>
      </c>
      <c r="AH2658">
        <f>IF(data[[#This Row],[type]]="score",RANK(data[[#This Row],[score]],data[score])+COUNTIF($AG$3:AG2658,AG2658)-1,0)</f>
        <v>0</v>
      </c>
    </row>
    <row r="2659" spans="27:34" x14ac:dyDescent="0.25">
      <c r="AA2659" s="1"/>
      <c r="AB2659" s="1"/>
      <c r="AG2659">
        <f>IF(data[[#This Row],[type]]="score",SUMPRODUCT($J$1:$AF$1,data[[#This Row],[ci.hts_index]:[stat.tb]]),-1)</f>
        <v>-1</v>
      </c>
      <c r="AH2659">
        <f>IF(data[[#This Row],[type]]="score",RANK(data[[#This Row],[score]],data[score])+COUNTIF($AG$3:AG2659,AG2659)-1,0)</f>
        <v>0</v>
      </c>
    </row>
    <row r="2660" spans="27:34" x14ac:dyDescent="0.25">
      <c r="AA2660" s="1"/>
      <c r="AB2660" s="1"/>
      <c r="AG2660">
        <f>IF(data[[#This Row],[type]]="score",SUMPRODUCT($J$1:$AF$1,data[[#This Row],[ci.hts_index]:[stat.tb]]),-1)</f>
        <v>-1</v>
      </c>
      <c r="AH2660">
        <f>IF(data[[#This Row],[type]]="score",RANK(data[[#This Row],[score]],data[score])+COUNTIF($AG$3:AG2660,AG2660)-1,0)</f>
        <v>0</v>
      </c>
    </row>
    <row r="2661" spans="27:34" x14ac:dyDescent="0.25">
      <c r="AA2661" s="1"/>
      <c r="AB2661" s="1"/>
      <c r="AG2661">
        <f>IF(data[[#This Row],[type]]="score",SUMPRODUCT($J$1:$AF$1,data[[#This Row],[ci.hts_index]:[stat.tb]]),-1)</f>
        <v>-1</v>
      </c>
      <c r="AH2661">
        <f>IF(data[[#This Row],[type]]="score",RANK(data[[#This Row],[score]],data[score])+COUNTIF($AG$3:AG2661,AG2661)-1,0)</f>
        <v>0</v>
      </c>
    </row>
    <row r="2662" spans="27:34" x14ac:dyDescent="0.25">
      <c r="AA2662" s="1"/>
      <c r="AB2662" s="1"/>
      <c r="AG2662">
        <f>IF(data[[#This Row],[type]]="score",SUMPRODUCT($J$1:$AF$1,data[[#This Row],[ci.hts_index]:[stat.tb]]),-1)</f>
        <v>-1</v>
      </c>
      <c r="AH2662">
        <f>IF(data[[#This Row],[type]]="score",RANK(data[[#This Row],[score]],data[score])+COUNTIF($AG$3:AG2662,AG2662)-1,0)</f>
        <v>0</v>
      </c>
    </row>
    <row r="2663" spans="27:34" x14ac:dyDescent="0.25">
      <c r="AA2663" s="1"/>
      <c r="AB2663" s="1"/>
      <c r="AG2663">
        <f>IF(data[[#This Row],[type]]="score",SUMPRODUCT($J$1:$AF$1,data[[#This Row],[ci.hts_index]:[stat.tb]]),-1)</f>
        <v>-1</v>
      </c>
      <c r="AH2663">
        <f>IF(data[[#This Row],[type]]="score",RANK(data[[#This Row],[score]],data[score])+COUNTIF($AG$3:AG2663,AG2663)-1,0)</f>
        <v>0</v>
      </c>
    </row>
    <row r="2664" spans="27:34" x14ac:dyDescent="0.25">
      <c r="AA2664" s="1"/>
      <c r="AB2664" s="1"/>
      <c r="AG2664">
        <f>IF(data[[#This Row],[type]]="score",SUMPRODUCT($J$1:$AF$1,data[[#This Row],[ci.hts_index]:[stat.tb]]),-1)</f>
        <v>-1</v>
      </c>
      <c r="AH2664">
        <f>IF(data[[#This Row],[type]]="score",RANK(data[[#This Row],[score]],data[score])+COUNTIF($AG$3:AG2664,AG2664)-1,0)</f>
        <v>0</v>
      </c>
    </row>
    <row r="2665" spans="27:34" x14ac:dyDescent="0.25">
      <c r="AA2665" s="1"/>
      <c r="AB2665" s="1"/>
      <c r="AG2665">
        <f>IF(data[[#This Row],[type]]="score",SUMPRODUCT($J$1:$AF$1,data[[#This Row],[ci.hts_index]:[stat.tb]]),-1)</f>
        <v>-1</v>
      </c>
      <c r="AH2665">
        <f>IF(data[[#This Row],[type]]="score",RANK(data[[#This Row],[score]],data[score])+COUNTIF($AG$3:AG2665,AG2665)-1,0)</f>
        <v>0</v>
      </c>
    </row>
    <row r="2666" spans="27:34" x14ac:dyDescent="0.25">
      <c r="AA2666" s="1"/>
      <c r="AB2666" s="1"/>
      <c r="AG2666">
        <f>IF(data[[#This Row],[type]]="score",SUMPRODUCT($J$1:$AF$1,data[[#This Row],[ci.hts_index]:[stat.tb]]),-1)</f>
        <v>-1</v>
      </c>
      <c r="AH2666">
        <f>IF(data[[#This Row],[type]]="score",RANK(data[[#This Row],[score]],data[score])+COUNTIF($AG$3:AG2666,AG2666)-1,0)</f>
        <v>0</v>
      </c>
    </row>
    <row r="2667" spans="27:34" x14ac:dyDescent="0.25">
      <c r="AA2667" s="1"/>
      <c r="AB2667" s="1"/>
      <c r="AG2667">
        <f>IF(data[[#This Row],[type]]="score",SUMPRODUCT($J$1:$AF$1,data[[#This Row],[ci.hts_index]:[stat.tb]]),-1)</f>
        <v>-1</v>
      </c>
      <c r="AH2667">
        <f>IF(data[[#This Row],[type]]="score",RANK(data[[#This Row],[score]],data[score])+COUNTIF($AG$3:AG2667,AG2667)-1,0)</f>
        <v>0</v>
      </c>
    </row>
    <row r="2668" spans="27:34" x14ac:dyDescent="0.25">
      <c r="AA2668" s="1"/>
      <c r="AB2668" s="1"/>
      <c r="AG2668">
        <f>IF(data[[#This Row],[type]]="score",SUMPRODUCT($J$1:$AF$1,data[[#This Row],[ci.hts_index]:[stat.tb]]),-1)</f>
        <v>-1</v>
      </c>
      <c r="AH2668">
        <f>IF(data[[#This Row],[type]]="score",RANK(data[[#This Row],[score]],data[score])+COUNTIF($AG$3:AG2668,AG2668)-1,0)</f>
        <v>0</v>
      </c>
    </row>
    <row r="2669" spans="27:34" x14ac:dyDescent="0.25">
      <c r="AA2669" s="1"/>
      <c r="AB2669" s="1"/>
      <c r="AG2669">
        <f>IF(data[[#This Row],[type]]="score",SUMPRODUCT($J$1:$AF$1,data[[#This Row],[ci.hts_index]:[stat.tb]]),-1)</f>
        <v>-1</v>
      </c>
      <c r="AH2669">
        <f>IF(data[[#This Row],[type]]="score",RANK(data[[#This Row],[score]],data[score])+COUNTIF($AG$3:AG2669,AG2669)-1,0)</f>
        <v>0</v>
      </c>
    </row>
    <row r="2670" spans="27:34" x14ac:dyDescent="0.25">
      <c r="AA2670" s="1"/>
      <c r="AB2670" s="1"/>
      <c r="AG2670">
        <f>IF(data[[#This Row],[type]]="score",SUMPRODUCT($J$1:$AF$1,data[[#This Row],[ci.hts_index]:[stat.tb]]),-1)</f>
        <v>-1</v>
      </c>
      <c r="AH2670">
        <f>IF(data[[#This Row],[type]]="score",RANK(data[[#This Row],[score]],data[score])+COUNTIF($AG$3:AG2670,AG2670)-1,0)</f>
        <v>0</v>
      </c>
    </row>
    <row r="2671" spans="27:34" x14ac:dyDescent="0.25">
      <c r="AA2671" s="1"/>
      <c r="AB2671" s="1"/>
      <c r="AG2671">
        <f>IF(data[[#This Row],[type]]="score",SUMPRODUCT($J$1:$AF$1,data[[#This Row],[ci.hts_index]:[stat.tb]]),-1)</f>
        <v>-1</v>
      </c>
      <c r="AH2671">
        <f>IF(data[[#This Row],[type]]="score",RANK(data[[#This Row],[score]],data[score])+COUNTIF($AG$3:AG2671,AG2671)-1,0)</f>
        <v>0</v>
      </c>
    </row>
    <row r="2672" spans="27:34" x14ac:dyDescent="0.25">
      <c r="AA2672" s="1"/>
      <c r="AB2672" s="1"/>
      <c r="AG2672">
        <f>IF(data[[#This Row],[type]]="score",SUMPRODUCT($J$1:$AF$1,data[[#This Row],[ci.hts_index]:[stat.tb]]),-1)</f>
        <v>-1</v>
      </c>
      <c r="AH2672">
        <f>IF(data[[#This Row],[type]]="score",RANK(data[[#This Row],[score]],data[score])+COUNTIF($AG$3:AG2672,AG2672)-1,0)</f>
        <v>0</v>
      </c>
    </row>
    <row r="2673" spans="27:34" x14ac:dyDescent="0.25">
      <c r="AA2673" s="1"/>
      <c r="AB2673" s="1"/>
      <c r="AG2673">
        <f>IF(data[[#This Row],[type]]="score",SUMPRODUCT($J$1:$AF$1,data[[#This Row],[ci.hts_index]:[stat.tb]]),-1)</f>
        <v>-1</v>
      </c>
      <c r="AH2673">
        <f>IF(data[[#This Row],[type]]="score",RANK(data[[#This Row],[score]],data[score])+COUNTIF($AG$3:AG2673,AG2673)-1,0)</f>
        <v>0</v>
      </c>
    </row>
    <row r="2674" spans="27:34" x14ac:dyDescent="0.25">
      <c r="AA2674" s="1"/>
      <c r="AB2674" s="1"/>
      <c r="AG2674">
        <f>IF(data[[#This Row],[type]]="score",SUMPRODUCT($J$1:$AF$1,data[[#This Row],[ci.hts_index]:[stat.tb]]),-1)</f>
        <v>-1</v>
      </c>
      <c r="AH2674">
        <f>IF(data[[#This Row],[type]]="score",RANK(data[[#This Row],[score]],data[score])+COUNTIF($AG$3:AG2674,AG2674)-1,0)</f>
        <v>0</v>
      </c>
    </row>
    <row r="2675" spans="27:34" x14ac:dyDescent="0.25">
      <c r="AA2675" s="1"/>
      <c r="AB2675" s="1"/>
      <c r="AG2675">
        <f>IF(data[[#This Row],[type]]="score",SUMPRODUCT($J$1:$AF$1,data[[#This Row],[ci.hts_index]:[stat.tb]]),-1)</f>
        <v>-1</v>
      </c>
      <c r="AH2675">
        <f>IF(data[[#This Row],[type]]="score",RANK(data[[#This Row],[score]],data[score])+COUNTIF($AG$3:AG2675,AG2675)-1,0)</f>
        <v>0</v>
      </c>
    </row>
    <row r="2676" spans="27:34" x14ac:dyDescent="0.25">
      <c r="AA2676" s="1"/>
      <c r="AB2676" s="1"/>
      <c r="AG2676">
        <f>IF(data[[#This Row],[type]]="score",SUMPRODUCT($J$1:$AF$1,data[[#This Row],[ci.hts_index]:[stat.tb]]),-1)</f>
        <v>-1</v>
      </c>
      <c r="AH2676">
        <f>IF(data[[#This Row],[type]]="score",RANK(data[[#This Row],[score]],data[score])+COUNTIF($AG$3:AG2676,AG2676)-1,0)</f>
        <v>0</v>
      </c>
    </row>
    <row r="2677" spans="27:34" x14ac:dyDescent="0.25">
      <c r="AA2677" s="1"/>
      <c r="AB2677" s="1"/>
      <c r="AG2677">
        <f>IF(data[[#This Row],[type]]="score",SUMPRODUCT($J$1:$AF$1,data[[#This Row],[ci.hts_index]:[stat.tb]]),-1)</f>
        <v>-1</v>
      </c>
      <c r="AH2677">
        <f>IF(data[[#This Row],[type]]="score",RANK(data[[#This Row],[score]],data[score])+COUNTIF($AG$3:AG2677,AG2677)-1,0)</f>
        <v>0</v>
      </c>
    </row>
    <row r="2678" spans="27:34" x14ac:dyDescent="0.25">
      <c r="AA2678" s="1"/>
      <c r="AB2678" s="1"/>
      <c r="AG2678">
        <f>IF(data[[#This Row],[type]]="score",SUMPRODUCT($J$1:$AF$1,data[[#This Row],[ci.hts_index]:[stat.tb]]),-1)</f>
        <v>-1</v>
      </c>
      <c r="AH2678">
        <f>IF(data[[#This Row],[type]]="score",RANK(data[[#This Row],[score]],data[score])+COUNTIF($AG$3:AG2678,AG2678)-1,0)</f>
        <v>0</v>
      </c>
    </row>
    <row r="2679" spans="27:34" x14ac:dyDescent="0.25">
      <c r="AA2679" s="1"/>
      <c r="AB2679" s="1"/>
      <c r="AG2679">
        <f>IF(data[[#This Row],[type]]="score",SUMPRODUCT($J$1:$AF$1,data[[#This Row],[ci.hts_index]:[stat.tb]]),-1)</f>
        <v>-1</v>
      </c>
      <c r="AH2679">
        <f>IF(data[[#This Row],[type]]="score",RANK(data[[#This Row],[score]],data[score])+COUNTIF($AG$3:AG2679,AG2679)-1,0)</f>
        <v>0</v>
      </c>
    </row>
    <row r="2680" spans="27:34" x14ac:dyDescent="0.25">
      <c r="AA2680" s="1"/>
      <c r="AB2680" s="1"/>
      <c r="AG2680">
        <f>IF(data[[#This Row],[type]]="score",SUMPRODUCT($J$1:$AF$1,data[[#This Row],[ci.hts_index]:[stat.tb]]),-1)</f>
        <v>-1</v>
      </c>
      <c r="AH2680">
        <f>IF(data[[#This Row],[type]]="score",RANK(data[[#This Row],[score]],data[score])+COUNTIF($AG$3:AG2680,AG2680)-1,0)</f>
        <v>0</v>
      </c>
    </row>
    <row r="2681" spans="27:34" x14ac:dyDescent="0.25">
      <c r="AA2681" s="1"/>
      <c r="AB2681" s="1"/>
      <c r="AG2681">
        <f>IF(data[[#This Row],[type]]="score",SUMPRODUCT($J$1:$AF$1,data[[#This Row],[ci.hts_index]:[stat.tb]]),-1)</f>
        <v>-1</v>
      </c>
      <c r="AH2681">
        <f>IF(data[[#This Row],[type]]="score",RANK(data[[#This Row],[score]],data[score])+COUNTIF($AG$3:AG2681,AG2681)-1,0)</f>
        <v>0</v>
      </c>
    </row>
    <row r="2682" spans="27:34" x14ac:dyDescent="0.25">
      <c r="AA2682" s="1"/>
      <c r="AB2682" s="1"/>
      <c r="AG2682">
        <f>IF(data[[#This Row],[type]]="score",SUMPRODUCT($J$1:$AF$1,data[[#This Row],[ci.hts_index]:[stat.tb]]),-1)</f>
        <v>-1</v>
      </c>
      <c r="AH2682">
        <f>IF(data[[#This Row],[type]]="score",RANK(data[[#This Row],[score]],data[score])+COUNTIF($AG$3:AG2682,AG2682)-1,0)</f>
        <v>0</v>
      </c>
    </row>
    <row r="2683" spans="27:34" x14ac:dyDescent="0.25">
      <c r="AA2683" s="1"/>
      <c r="AB2683" s="1"/>
      <c r="AG2683">
        <f>IF(data[[#This Row],[type]]="score",SUMPRODUCT($J$1:$AF$1,data[[#This Row],[ci.hts_index]:[stat.tb]]),-1)</f>
        <v>-1</v>
      </c>
      <c r="AH2683">
        <f>IF(data[[#This Row],[type]]="score",RANK(data[[#This Row],[score]],data[score])+COUNTIF($AG$3:AG2683,AG2683)-1,0)</f>
        <v>0</v>
      </c>
    </row>
    <row r="2684" spans="27:34" x14ac:dyDescent="0.25">
      <c r="AA2684" s="1"/>
      <c r="AB2684" s="1"/>
      <c r="AG2684">
        <f>IF(data[[#This Row],[type]]="score",SUMPRODUCT($J$1:$AF$1,data[[#This Row],[ci.hts_index]:[stat.tb]]),-1)</f>
        <v>-1</v>
      </c>
      <c r="AH2684">
        <f>IF(data[[#This Row],[type]]="score",RANK(data[[#This Row],[score]],data[score])+COUNTIF($AG$3:AG2684,AG2684)-1,0)</f>
        <v>0</v>
      </c>
    </row>
    <row r="2685" spans="27:34" x14ac:dyDescent="0.25">
      <c r="AA2685" s="1"/>
      <c r="AB2685" s="1"/>
      <c r="AG2685">
        <f>IF(data[[#This Row],[type]]="score",SUMPRODUCT($J$1:$AF$1,data[[#This Row],[ci.hts_index]:[stat.tb]]),-1)</f>
        <v>-1</v>
      </c>
      <c r="AH2685">
        <f>IF(data[[#This Row],[type]]="score",RANK(data[[#This Row],[score]],data[score])+COUNTIF($AG$3:AG2685,AG2685)-1,0)</f>
        <v>0</v>
      </c>
    </row>
    <row r="2686" spans="27:34" x14ac:dyDescent="0.25">
      <c r="AA2686" s="1"/>
      <c r="AB2686" s="1"/>
      <c r="AG2686">
        <f>IF(data[[#This Row],[type]]="score",SUMPRODUCT($J$1:$AF$1,data[[#This Row],[ci.hts_index]:[stat.tb]]),-1)</f>
        <v>-1</v>
      </c>
      <c r="AH2686">
        <f>IF(data[[#This Row],[type]]="score",RANK(data[[#This Row],[score]],data[score])+COUNTIF($AG$3:AG2686,AG2686)-1,0)</f>
        <v>0</v>
      </c>
    </row>
    <row r="2687" spans="27:34" x14ac:dyDescent="0.25">
      <c r="AA2687" s="1"/>
      <c r="AB2687" s="1"/>
      <c r="AG2687">
        <f>IF(data[[#This Row],[type]]="score",SUMPRODUCT($J$1:$AF$1,data[[#This Row],[ci.hts_index]:[stat.tb]]),-1)</f>
        <v>-1</v>
      </c>
      <c r="AH2687">
        <f>IF(data[[#This Row],[type]]="score",RANK(data[[#This Row],[score]],data[score])+COUNTIF($AG$3:AG2687,AG2687)-1,0)</f>
        <v>0</v>
      </c>
    </row>
    <row r="2688" spans="27:34" x14ac:dyDescent="0.25">
      <c r="AA2688" s="1"/>
      <c r="AB2688" s="1"/>
      <c r="AG2688">
        <f>IF(data[[#This Row],[type]]="score",SUMPRODUCT($J$1:$AF$1,data[[#This Row],[ci.hts_index]:[stat.tb]]),-1)</f>
        <v>-1</v>
      </c>
      <c r="AH2688">
        <f>IF(data[[#This Row],[type]]="score",RANK(data[[#This Row],[score]],data[score])+COUNTIF($AG$3:AG2688,AG2688)-1,0)</f>
        <v>0</v>
      </c>
    </row>
    <row r="2689" spans="27:34" x14ac:dyDescent="0.25">
      <c r="AA2689" s="1"/>
      <c r="AB2689" s="1"/>
      <c r="AG2689">
        <f>IF(data[[#This Row],[type]]="score",SUMPRODUCT($J$1:$AF$1,data[[#This Row],[ci.hts_index]:[stat.tb]]),-1)</f>
        <v>-1</v>
      </c>
      <c r="AH2689">
        <f>IF(data[[#This Row],[type]]="score",RANK(data[[#This Row],[score]],data[score])+COUNTIF($AG$3:AG2689,AG2689)-1,0)</f>
        <v>0</v>
      </c>
    </row>
    <row r="2690" spans="27:34" x14ac:dyDescent="0.25">
      <c r="AA2690" s="1"/>
      <c r="AB2690" s="1"/>
      <c r="AG2690">
        <f>IF(data[[#This Row],[type]]="score",SUMPRODUCT($J$1:$AF$1,data[[#This Row],[ci.hts_index]:[stat.tb]]),-1)</f>
        <v>-1</v>
      </c>
      <c r="AH2690">
        <f>IF(data[[#This Row],[type]]="score",RANK(data[[#This Row],[score]],data[score])+COUNTIF($AG$3:AG2690,AG2690)-1,0)</f>
        <v>0</v>
      </c>
    </row>
    <row r="2691" spans="27:34" x14ac:dyDescent="0.25">
      <c r="AA2691" s="1"/>
      <c r="AB2691" s="1"/>
      <c r="AG2691">
        <f>IF(data[[#This Row],[type]]="score",SUMPRODUCT($J$1:$AF$1,data[[#This Row],[ci.hts_index]:[stat.tb]]),-1)</f>
        <v>-1</v>
      </c>
      <c r="AH2691">
        <f>IF(data[[#This Row],[type]]="score",RANK(data[[#This Row],[score]],data[score])+COUNTIF($AG$3:AG2691,AG2691)-1,0)</f>
        <v>0</v>
      </c>
    </row>
    <row r="2692" spans="27:34" x14ac:dyDescent="0.25">
      <c r="AA2692" s="1"/>
      <c r="AB2692" s="1"/>
      <c r="AG2692">
        <f>IF(data[[#This Row],[type]]="score",SUMPRODUCT($J$1:$AF$1,data[[#This Row],[ci.hts_index]:[stat.tb]]),-1)</f>
        <v>-1</v>
      </c>
      <c r="AH2692">
        <f>IF(data[[#This Row],[type]]="score",RANK(data[[#This Row],[score]],data[score])+COUNTIF($AG$3:AG2692,AG2692)-1,0)</f>
        <v>0</v>
      </c>
    </row>
    <row r="2693" spans="27:34" x14ac:dyDescent="0.25">
      <c r="AA2693" s="1"/>
      <c r="AB2693" s="1"/>
      <c r="AG2693">
        <f>IF(data[[#This Row],[type]]="score",SUMPRODUCT($J$1:$AF$1,data[[#This Row],[ci.hts_index]:[stat.tb]]),-1)</f>
        <v>-1</v>
      </c>
      <c r="AH2693">
        <f>IF(data[[#This Row],[type]]="score",RANK(data[[#This Row],[score]],data[score])+COUNTIF($AG$3:AG2693,AG2693)-1,0)</f>
        <v>0</v>
      </c>
    </row>
    <row r="2694" spans="27:34" x14ac:dyDescent="0.25">
      <c r="AA2694" s="1"/>
      <c r="AB2694" s="1"/>
      <c r="AG2694">
        <f>IF(data[[#This Row],[type]]="score",SUMPRODUCT($J$1:$AF$1,data[[#This Row],[ci.hts_index]:[stat.tb]]),-1)</f>
        <v>-1</v>
      </c>
      <c r="AH2694">
        <f>IF(data[[#This Row],[type]]="score",RANK(data[[#This Row],[score]],data[score])+COUNTIF($AG$3:AG2694,AG2694)-1,0)</f>
        <v>0</v>
      </c>
    </row>
    <row r="2695" spans="27:34" x14ac:dyDescent="0.25">
      <c r="AA2695" s="1"/>
      <c r="AB2695" s="1"/>
      <c r="AG2695">
        <f>IF(data[[#This Row],[type]]="score",SUMPRODUCT($J$1:$AF$1,data[[#This Row],[ci.hts_index]:[stat.tb]]),-1)</f>
        <v>-1</v>
      </c>
      <c r="AH2695">
        <f>IF(data[[#This Row],[type]]="score",RANK(data[[#This Row],[score]],data[score])+COUNTIF($AG$3:AG2695,AG2695)-1,0)</f>
        <v>0</v>
      </c>
    </row>
    <row r="2696" spans="27:34" x14ac:dyDescent="0.25">
      <c r="AA2696" s="1"/>
      <c r="AB2696" s="1"/>
      <c r="AG2696">
        <f>IF(data[[#This Row],[type]]="score",SUMPRODUCT($J$1:$AF$1,data[[#This Row],[ci.hts_index]:[stat.tb]]),-1)</f>
        <v>-1</v>
      </c>
      <c r="AH2696">
        <f>IF(data[[#This Row],[type]]="score",RANK(data[[#This Row],[score]],data[score])+COUNTIF($AG$3:AG2696,AG2696)-1,0)</f>
        <v>0</v>
      </c>
    </row>
    <row r="2697" spans="27:34" x14ac:dyDescent="0.25">
      <c r="AA2697" s="1"/>
      <c r="AB2697" s="1"/>
      <c r="AG2697">
        <f>IF(data[[#This Row],[type]]="score",SUMPRODUCT($J$1:$AF$1,data[[#This Row],[ci.hts_index]:[stat.tb]]),-1)</f>
        <v>-1</v>
      </c>
      <c r="AH2697">
        <f>IF(data[[#This Row],[type]]="score",RANK(data[[#This Row],[score]],data[score])+COUNTIF($AG$3:AG2697,AG2697)-1,0)</f>
        <v>0</v>
      </c>
    </row>
    <row r="2698" spans="27:34" x14ac:dyDescent="0.25">
      <c r="AA2698" s="1"/>
      <c r="AB2698" s="1"/>
      <c r="AG2698">
        <f>IF(data[[#This Row],[type]]="score",SUMPRODUCT($J$1:$AF$1,data[[#This Row],[ci.hts_index]:[stat.tb]]),-1)</f>
        <v>-1</v>
      </c>
      <c r="AH2698">
        <f>IF(data[[#This Row],[type]]="score",RANK(data[[#This Row],[score]],data[score])+COUNTIF($AG$3:AG2698,AG2698)-1,0)</f>
        <v>0</v>
      </c>
    </row>
    <row r="2699" spans="27:34" x14ac:dyDescent="0.25">
      <c r="AA2699" s="1"/>
      <c r="AB2699" s="1"/>
      <c r="AG2699">
        <f>IF(data[[#This Row],[type]]="score",SUMPRODUCT($J$1:$AF$1,data[[#This Row],[ci.hts_index]:[stat.tb]]),-1)</f>
        <v>-1</v>
      </c>
      <c r="AH2699">
        <f>IF(data[[#This Row],[type]]="score",RANK(data[[#This Row],[score]],data[score])+COUNTIF($AG$3:AG2699,AG2699)-1,0)</f>
        <v>0</v>
      </c>
    </row>
    <row r="2700" spans="27:34" x14ac:dyDescent="0.25">
      <c r="AA2700" s="1"/>
      <c r="AB2700" s="1"/>
      <c r="AG2700">
        <f>IF(data[[#This Row],[type]]="score",SUMPRODUCT($J$1:$AF$1,data[[#This Row],[ci.hts_index]:[stat.tb]]),-1)</f>
        <v>-1</v>
      </c>
      <c r="AH2700">
        <f>IF(data[[#This Row],[type]]="score",RANK(data[[#This Row],[score]],data[score])+COUNTIF($AG$3:AG2700,AG2700)-1,0)</f>
        <v>0</v>
      </c>
    </row>
    <row r="2701" spans="27:34" x14ac:dyDescent="0.25">
      <c r="AA2701" s="1"/>
      <c r="AB2701" s="1"/>
      <c r="AG2701">
        <f>IF(data[[#This Row],[type]]="score",SUMPRODUCT($J$1:$AF$1,data[[#This Row],[ci.hts_index]:[stat.tb]]),-1)</f>
        <v>-1</v>
      </c>
      <c r="AH2701">
        <f>IF(data[[#This Row],[type]]="score",RANK(data[[#This Row],[score]],data[score])+COUNTIF($AG$3:AG2701,AG2701)-1,0)</f>
        <v>0</v>
      </c>
    </row>
    <row r="2702" spans="27:34" x14ac:dyDescent="0.25">
      <c r="AA2702" s="1"/>
      <c r="AB2702" s="1"/>
      <c r="AG2702">
        <f>IF(data[[#This Row],[type]]="score",SUMPRODUCT($J$1:$AF$1,data[[#This Row],[ci.hts_index]:[stat.tb]]),-1)</f>
        <v>-1</v>
      </c>
      <c r="AH2702">
        <f>IF(data[[#This Row],[type]]="score",RANK(data[[#This Row],[score]],data[score])+COUNTIF($AG$3:AG2702,AG2702)-1,0)</f>
        <v>0</v>
      </c>
    </row>
    <row r="2703" spans="27:34" x14ac:dyDescent="0.25">
      <c r="AA2703" s="1"/>
      <c r="AB2703" s="1"/>
      <c r="AG2703">
        <f>IF(data[[#This Row],[type]]="score",SUMPRODUCT($J$1:$AF$1,data[[#This Row],[ci.hts_index]:[stat.tb]]),-1)</f>
        <v>-1</v>
      </c>
      <c r="AH2703">
        <f>IF(data[[#This Row],[type]]="score",RANK(data[[#This Row],[score]],data[score])+COUNTIF($AG$3:AG2703,AG2703)-1,0)</f>
        <v>0</v>
      </c>
    </row>
    <row r="2704" spans="27:34" x14ac:dyDescent="0.25">
      <c r="AA2704" s="1"/>
      <c r="AB2704" s="1"/>
      <c r="AG2704">
        <f>IF(data[[#This Row],[type]]="score",SUMPRODUCT($J$1:$AF$1,data[[#This Row],[ci.hts_index]:[stat.tb]]),-1)</f>
        <v>-1</v>
      </c>
      <c r="AH2704">
        <f>IF(data[[#This Row],[type]]="score",RANK(data[[#This Row],[score]],data[score])+COUNTIF($AG$3:AG2704,AG2704)-1,0)</f>
        <v>0</v>
      </c>
    </row>
    <row r="2705" spans="27:34" x14ac:dyDescent="0.25">
      <c r="AA2705" s="1"/>
      <c r="AB2705" s="1"/>
      <c r="AG2705">
        <f>IF(data[[#This Row],[type]]="score",SUMPRODUCT($J$1:$AF$1,data[[#This Row],[ci.hts_index]:[stat.tb]]),-1)</f>
        <v>-1</v>
      </c>
      <c r="AH2705">
        <f>IF(data[[#This Row],[type]]="score",RANK(data[[#This Row],[score]],data[score])+COUNTIF($AG$3:AG2705,AG2705)-1,0)</f>
        <v>0</v>
      </c>
    </row>
    <row r="2706" spans="27:34" x14ac:dyDescent="0.25">
      <c r="AA2706" s="1"/>
      <c r="AB2706" s="1"/>
      <c r="AG2706">
        <f>IF(data[[#This Row],[type]]="score",SUMPRODUCT($J$1:$AF$1,data[[#This Row],[ci.hts_index]:[stat.tb]]),-1)</f>
        <v>-1</v>
      </c>
      <c r="AH2706">
        <f>IF(data[[#This Row],[type]]="score",RANK(data[[#This Row],[score]],data[score])+COUNTIF($AG$3:AG2706,AG2706)-1,0)</f>
        <v>0</v>
      </c>
    </row>
    <row r="2707" spans="27:34" x14ac:dyDescent="0.25">
      <c r="AA2707" s="1"/>
      <c r="AB2707" s="1"/>
      <c r="AG2707">
        <f>IF(data[[#This Row],[type]]="score",SUMPRODUCT($J$1:$AF$1,data[[#This Row],[ci.hts_index]:[stat.tb]]),-1)</f>
        <v>-1</v>
      </c>
      <c r="AH2707">
        <f>IF(data[[#This Row],[type]]="score",RANK(data[[#This Row],[score]],data[score])+COUNTIF($AG$3:AG2707,AG2707)-1,0)</f>
        <v>0</v>
      </c>
    </row>
    <row r="2708" spans="27:34" x14ac:dyDescent="0.25">
      <c r="AA2708" s="1"/>
      <c r="AB2708" s="1"/>
      <c r="AG2708">
        <f>IF(data[[#This Row],[type]]="score",SUMPRODUCT($J$1:$AF$1,data[[#This Row],[ci.hts_index]:[stat.tb]]),-1)</f>
        <v>-1</v>
      </c>
      <c r="AH2708">
        <f>IF(data[[#This Row],[type]]="score",RANK(data[[#This Row],[score]],data[score])+COUNTIF($AG$3:AG2708,AG2708)-1,0)</f>
        <v>0</v>
      </c>
    </row>
    <row r="2709" spans="27:34" x14ac:dyDescent="0.25">
      <c r="AA2709" s="1"/>
      <c r="AB2709" s="1"/>
      <c r="AG2709">
        <f>IF(data[[#This Row],[type]]="score",SUMPRODUCT($J$1:$AF$1,data[[#This Row],[ci.hts_index]:[stat.tb]]),-1)</f>
        <v>-1</v>
      </c>
      <c r="AH2709">
        <f>IF(data[[#This Row],[type]]="score",RANK(data[[#This Row],[score]],data[score])+COUNTIF($AG$3:AG2709,AG2709)-1,0)</f>
        <v>0</v>
      </c>
    </row>
    <row r="2710" spans="27:34" x14ac:dyDescent="0.25">
      <c r="AA2710" s="1"/>
      <c r="AB2710" s="1"/>
      <c r="AG2710">
        <f>IF(data[[#This Row],[type]]="score",SUMPRODUCT($J$1:$AF$1,data[[#This Row],[ci.hts_index]:[stat.tb]]),-1)</f>
        <v>-1</v>
      </c>
      <c r="AH2710">
        <f>IF(data[[#This Row],[type]]="score",RANK(data[[#This Row],[score]],data[score])+COUNTIF($AG$3:AG2710,AG2710)-1,0)</f>
        <v>0</v>
      </c>
    </row>
    <row r="2711" spans="27:34" x14ac:dyDescent="0.25">
      <c r="AA2711" s="1"/>
      <c r="AB2711" s="1"/>
      <c r="AG2711">
        <f>IF(data[[#This Row],[type]]="score",SUMPRODUCT($J$1:$AF$1,data[[#This Row],[ci.hts_index]:[stat.tb]]),-1)</f>
        <v>-1</v>
      </c>
      <c r="AH2711">
        <f>IF(data[[#This Row],[type]]="score",RANK(data[[#This Row],[score]],data[score])+COUNTIF($AG$3:AG2711,AG2711)-1,0)</f>
        <v>0</v>
      </c>
    </row>
    <row r="2712" spans="27:34" x14ac:dyDescent="0.25">
      <c r="AA2712" s="1"/>
      <c r="AB2712" s="1"/>
      <c r="AG2712">
        <f>IF(data[[#This Row],[type]]="score",SUMPRODUCT($J$1:$AF$1,data[[#This Row],[ci.hts_index]:[stat.tb]]),-1)</f>
        <v>-1</v>
      </c>
      <c r="AH2712">
        <f>IF(data[[#This Row],[type]]="score",RANK(data[[#This Row],[score]],data[score])+COUNTIF($AG$3:AG2712,AG2712)-1,0)</f>
        <v>0</v>
      </c>
    </row>
    <row r="2713" spans="27:34" x14ac:dyDescent="0.25">
      <c r="AA2713" s="1"/>
      <c r="AB2713" s="1"/>
      <c r="AG2713">
        <f>IF(data[[#This Row],[type]]="score",SUMPRODUCT($J$1:$AF$1,data[[#This Row],[ci.hts_index]:[stat.tb]]),-1)</f>
        <v>-1</v>
      </c>
      <c r="AH2713">
        <f>IF(data[[#This Row],[type]]="score",RANK(data[[#This Row],[score]],data[score])+COUNTIF($AG$3:AG2713,AG2713)-1,0)</f>
        <v>0</v>
      </c>
    </row>
    <row r="2714" spans="27:34" x14ac:dyDescent="0.25">
      <c r="AA2714" s="1"/>
      <c r="AB2714" s="1"/>
      <c r="AG2714">
        <f>IF(data[[#This Row],[type]]="score",SUMPRODUCT($J$1:$AF$1,data[[#This Row],[ci.hts_index]:[stat.tb]]),-1)</f>
        <v>-1</v>
      </c>
      <c r="AH2714">
        <f>IF(data[[#This Row],[type]]="score",RANK(data[[#This Row],[score]],data[score])+COUNTIF($AG$3:AG2714,AG2714)-1,0)</f>
        <v>0</v>
      </c>
    </row>
    <row r="2715" spans="27:34" x14ac:dyDescent="0.25">
      <c r="AA2715" s="1"/>
      <c r="AB2715" s="1"/>
      <c r="AG2715">
        <f>IF(data[[#This Row],[type]]="score",SUMPRODUCT($J$1:$AF$1,data[[#This Row],[ci.hts_index]:[stat.tb]]),-1)</f>
        <v>-1</v>
      </c>
      <c r="AH2715">
        <f>IF(data[[#This Row],[type]]="score",RANK(data[[#This Row],[score]],data[score])+COUNTIF($AG$3:AG2715,AG2715)-1,0)</f>
        <v>0</v>
      </c>
    </row>
    <row r="2716" spans="27:34" x14ac:dyDescent="0.25">
      <c r="AA2716" s="1"/>
      <c r="AB2716" s="1"/>
      <c r="AG2716">
        <f>IF(data[[#This Row],[type]]="score",SUMPRODUCT($J$1:$AF$1,data[[#This Row],[ci.hts_index]:[stat.tb]]),-1)</f>
        <v>-1</v>
      </c>
      <c r="AH2716">
        <f>IF(data[[#This Row],[type]]="score",RANK(data[[#This Row],[score]],data[score])+COUNTIF($AG$3:AG2716,AG2716)-1,0)</f>
        <v>0</v>
      </c>
    </row>
    <row r="2717" spans="27:34" x14ac:dyDescent="0.25">
      <c r="AA2717" s="1"/>
      <c r="AB2717" s="1"/>
      <c r="AG2717">
        <f>IF(data[[#This Row],[type]]="score",SUMPRODUCT($J$1:$AF$1,data[[#This Row],[ci.hts_index]:[stat.tb]]),-1)</f>
        <v>-1</v>
      </c>
      <c r="AH2717">
        <f>IF(data[[#This Row],[type]]="score",RANK(data[[#This Row],[score]],data[score])+COUNTIF($AG$3:AG2717,AG2717)-1,0)</f>
        <v>0</v>
      </c>
    </row>
    <row r="2718" spans="27:34" x14ac:dyDescent="0.25">
      <c r="AA2718" s="1"/>
      <c r="AB2718" s="1"/>
      <c r="AG2718">
        <f>IF(data[[#This Row],[type]]="score",SUMPRODUCT($J$1:$AF$1,data[[#This Row],[ci.hts_index]:[stat.tb]]),-1)</f>
        <v>-1</v>
      </c>
      <c r="AH2718">
        <f>IF(data[[#This Row],[type]]="score",RANK(data[[#This Row],[score]],data[score])+COUNTIF($AG$3:AG2718,AG2718)-1,0)</f>
        <v>0</v>
      </c>
    </row>
    <row r="2719" spans="27:34" x14ac:dyDescent="0.25">
      <c r="AA2719" s="1"/>
      <c r="AB2719" s="1"/>
      <c r="AG2719">
        <f>IF(data[[#This Row],[type]]="score",SUMPRODUCT($J$1:$AF$1,data[[#This Row],[ci.hts_index]:[stat.tb]]),-1)</f>
        <v>-1</v>
      </c>
      <c r="AH2719">
        <f>IF(data[[#This Row],[type]]="score",RANK(data[[#This Row],[score]],data[score])+COUNTIF($AG$3:AG2719,AG2719)-1,0)</f>
        <v>0</v>
      </c>
    </row>
    <row r="2720" spans="27:34" x14ac:dyDescent="0.25">
      <c r="AA2720" s="1"/>
      <c r="AB2720" s="1"/>
      <c r="AG2720">
        <f>IF(data[[#This Row],[type]]="score",SUMPRODUCT($J$1:$AF$1,data[[#This Row],[ci.hts_index]:[stat.tb]]),-1)</f>
        <v>-1</v>
      </c>
      <c r="AH2720">
        <f>IF(data[[#This Row],[type]]="score",RANK(data[[#This Row],[score]],data[score])+COUNTIF($AG$3:AG2720,AG2720)-1,0)</f>
        <v>0</v>
      </c>
    </row>
    <row r="2721" spans="27:34" x14ac:dyDescent="0.25">
      <c r="AA2721" s="1"/>
      <c r="AB2721" s="1"/>
      <c r="AG2721">
        <f>IF(data[[#This Row],[type]]="score",SUMPRODUCT($J$1:$AF$1,data[[#This Row],[ci.hts_index]:[stat.tb]]),-1)</f>
        <v>-1</v>
      </c>
      <c r="AH2721">
        <f>IF(data[[#This Row],[type]]="score",RANK(data[[#This Row],[score]],data[score])+COUNTIF($AG$3:AG2721,AG2721)-1,0)</f>
        <v>0</v>
      </c>
    </row>
    <row r="2722" spans="27:34" x14ac:dyDescent="0.25">
      <c r="AA2722" s="1"/>
      <c r="AB2722" s="1"/>
      <c r="AG2722">
        <f>IF(data[[#This Row],[type]]="score",SUMPRODUCT($J$1:$AF$1,data[[#This Row],[ci.hts_index]:[stat.tb]]),-1)</f>
        <v>-1</v>
      </c>
      <c r="AH2722">
        <f>IF(data[[#This Row],[type]]="score",RANK(data[[#This Row],[score]],data[score])+COUNTIF($AG$3:AG2722,AG2722)-1,0)</f>
        <v>0</v>
      </c>
    </row>
    <row r="2723" spans="27:34" x14ac:dyDescent="0.25">
      <c r="AA2723" s="1"/>
      <c r="AB2723" s="1"/>
      <c r="AG2723">
        <f>IF(data[[#This Row],[type]]="score",SUMPRODUCT($J$1:$AF$1,data[[#This Row],[ci.hts_index]:[stat.tb]]),-1)</f>
        <v>-1</v>
      </c>
      <c r="AH2723">
        <f>IF(data[[#This Row],[type]]="score",RANK(data[[#This Row],[score]],data[score])+COUNTIF($AG$3:AG2723,AG2723)-1,0)</f>
        <v>0</v>
      </c>
    </row>
    <row r="2724" spans="27:34" x14ac:dyDescent="0.25">
      <c r="AA2724" s="1"/>
      <c r="AB2724" s="1"/>
      <c r="AG2724">
        <f>IF(data[[#This Row],[type]]="score",SUMPRODUCT($J$1:$AF$1,data[[#This Row],[ci.hts_index]:[stat.tb]]),-1)</f>
        <v>-1</v>
      </c>
      <c r="AH2724">
        <f>IF(data[[#This Row],[type]]="score",RANK(data[[#This Row],[score]],data[score])+COUNTIF($AG$3:AG2724,AG2724)-1,0)</f>
        <v>0</v>
      </c>
    </row>
    <row r="2725" spans="27:34" x14ac:dyDescent="0.25">
      <c r="AA2725" s="1"/>
      <c r="AB2725" s="1"/>
      <c r="AG2725">
        <f>IF(data[[#This Row],[type]]="score",SUMPRODUCT($J$1:$AF$1,data[[#This Row],[ci.hts_index]:[stat.tb]]),-1)</f>
        <v>-1</v>
      </c>
      <c r="AH2725">
        <f>IF(data[[#This Row],[type]]="score",RANK(data[[#This Row],[score]],data[score])+COUNTIF($AG$3:AG2725,AG2725)-1,0)</f>
        <v>0</v>
      </c>
    </row>
    <row r="2726" spans="27:34" x14ac:dyDescent="0.25">
      <c r="AA2726" s="1"/>
      <c r="AB2726" s="1"/>
      <c r="AG2726">
        <f>IF(data[[#This Row],[type]]="score",SUMPRODUCT($J$1:$AF$1,data[[#This Row],[ci.hts_index]:[stat.tb]]),-1)</f>
        <v>-1</v>
      </c>
      <c r="AH2726">
        <f>IF(data[[#This Row],[type]]="score",RANK(data[[#This Row],[score]],data[score])+COUNTIF($AG$3:AG2726,AG2726)-1,0)</f>
        <v>0</v>
      </c>
    </row>
    <row r="2727" spans="27:34" x14ac:dyDescent="0.25">
      <c r="AA2727" s="1"/>
      <c r="AB2727" s="1"/>
      <c r="AG2727">
        <f>IF(data[[#This Row],[type]]="score",SUMPRODUCT($J$1:$AF$1,data[[#This Row],[ci.hts_index]:[stat.tb]]),-1)</f>
        <v>-1</v>
      </c>
      <c r="AH2727">
        <f>IF(data[[#This Row],[type]]="score",RANK(data[[#This Row],[score]],data[score])+COUNTIF($AG$3:AG2727,AG2727)-1,0)</f>
        <v>0</v>
      </c>
    </row>
    <row r="2728" spans="27:34" x14ac:dyDescent="0.25">
      <c r="AA2728" s="1"/>
      <c r="AB2728" s="1"/>
      <c r="AG2728">
        <f>IF(data[[#This Row],[type]]="score",SUMPRODUCT($J$1:$AF$1,data[[#This Row],[ci.hts_index]:[stat.tb]]),-1)</f>
        <v>-1</v>
      </c>
      <c r="AH2728">
        <f>IF(data[[#This Row],[type]]="score",RANK(data[[#This Row],[score]],data[score])+COUNTIF($AG$3:AG2728,AG2728)-1,0)</f>
        <v>0</v>
      </c>
    </row>
    <row r="2729" spans="27:34" x14ac:dyDescent="0.25">
      <c r="AA2729" s="1"/>
      <c r="AB2729" s="1"/>
      <c r="AG2729">
        <f>IF(data[[#This Row],[type]]="score",SUMPRODUCT($J$1:$AF$1,data[[#This Row],[ci.hts_index]:[stat.tb]]),-1)</f>
        <v>-1</v>
      </c>
      <c r="AH2729">
        <f>IF(data[[#This Row],[type]]="score",RANK(data[[#This Row],[score]],data[score])+COUNTIF($AG$3:AG2729,AG2729)-1,0)</f>
        <v>0</v>
      </c>
    </row>
    <row r="2730" spans="27:34" x14ac:dyDescent="0.25">
      <c r="AA2730" s="1"/>
      <c r="AB2730" s="1"/>
      <c r="AG2730">
        <f>IF(data[[#This Row],[type]]="score",SUMPRODUCT($J$1:$AF$1,data[[#This Row],[ci.hts_index]:[stat.tb]]),-1)</f>
        <v>-1</v>
      </c>
      <c r="AH2730">
        <f>IF(data[[#This Row],[type]]="score",RANK(data[[#This Row],[score]],data[score])+COUNTIF($AG$3:AG2730,AG2730)-1,0)</f>
        <v>0</v>
      </c>
    </row>
    <row r="2731" spans="27:34" x14ac:dyDescent="0.25">
      <c r="AA2731" s="1"/>
      <c r="AB2731" s="1"/>
      <c r="AG2731">
        <f>IF(data[[#This Row],[type]]="score",SUMPRODUCT($J$1:$AF$1,data[[#This Row],[ci.hts_index]:[stat.tb]]),-1)</f>
        <v>-1</v>
      </c>
      <c r="AH2731">
        <f>IF(data[[#This Row],[type]]="score",RANK(data[[#This Row],[score]],data[score])+COUNTIF($AG$3:AG2731,AG2731)-1,0)</f>
        <v>0</v>
      </c>
    </row>
    <row r="2732" spans="27:34" x14ac:dyDescent="0.25">
      <c r="AA2732" s="1"/>
      <c r="AB2732" s="1"/>
      <c r="AG2732">
        <f>IF(data[[#This Row],[type]]="score",SUMPRODUCT($J$1:$AF$1,data[[#This Row],[ci.hts_index]:[stat.tb]]),-1)</f>
        <v>-1</v>
      </c>
      <c r="AH2732">
        <f>IF(data[[#This Row],[type]]="score",RANK(data[[#This Row],[score]],data[score])+COUNTIF($AG$3:AG2732,AG2732)-1,0)</f>
        <v>0</v>
      </c>
    </row>
    <row r="2733" spans="27:34" x14ac:dyDescent="0.25">
      <c r="AA2733" s="1"/>
      <c r="AB2733" s="1"/>
      <c r="AG2733">
        <f>IF(data[[#This Row],[type]]="score",SUMPRODUCT($J$1:$AF$1,data[[#This Row],[ci.hts_index]:[stat.tb]]),-1)</f>
        <v>-1</v>
      </c>
      <c r="AH2733">
        <f>IF(data[[#This Row],[type]]="score",RANK(data[[#This Row],[score]],data[score])+COUNTIF($AG$3:AG2733,AG2733)-1,0)</f>
        <v>0</v>
      </c>
    </row>
    <row r="2734" spans="27:34" x14ac:dyDescent="0.25">
      <c r="AA2734" s="1"/>
      <c r="AB2734" s="1"/>
      <c r="AG2734">
        <f>IF(data[[#This Row],[type]]="score",SUMPRODUCT($J$1:$AF$1,data[[#This Row],[ci.hts_index]:[stat.tb]]),-1)</f>
        <v>-1</v>
      </c>
      <c r="AH2734">
        <f>IF(data[[#This Row],[type]]="score",RANK(data[[#This Row],[score]],data[score])+COUNTIF($AG$3:AG2734,AG2734)-1,0)</f>
        <v>0</v>
      </c>
    </row>
    <row r="2735" spans="27:34" x14ac:dyDescent="0.25">
      <c r="AA2735" s="1"/>
      <c r="AB2735" s="1"/>
      <c r="AG2735">
        <f>IF(data[[#This Row],[type]]="score",SUMPRODUCT($J$1:$AF$1,data[[#This Row],[ci.hts_index]:[stat.tb]]),-1)</f>
        <v>-1</v>
      </c>
      <c r="AH2735">
        <f>IF(data[[#This Row],[type]]="score",RANK(data[[#This Row],[score]],data[score])+COUNTIF($AG$3:AG2735,AG2735)-1,0)</f>
        <v>0</v>
      </c>
    </row>
    <row r="2736" spans="27:34" x14ac:dyDescent="0.25">
      <c r="AA2736" s="1"/>
      <c r="AB2736" s="1"/>
      <c r="AG2736">
        <f>IF(data[[#This Row],[type]]="score",SUMPRODUCT($J$1:$AF$1,data[[#This Row],[ci.hts_index]:[stat.tb]]),-1)</f>
        <v>-1</v>
      </c>
      <c r="AH2736">
        <f>IF(data[[#This Row],[type]]="score",RANK(data[[#This Row],[score]],data[score])+COUNTIF($AG$3:AG2736,AG2736)-1,0)</f>
        <v>0</v>
      </c>
    </row>
    <row r="2737" spans="27:34" x14ac:dyDescent="0.25">
      <c r="AA2737" s="1"/>
      <c r="AB2737" s="1"/>
      <c r="AG2737">
        <f>IF(data[[#This Row],[type]]="score",SUMPRODUCT($J$1:$AF$1,data[[#This Row],[ci.hts_index]:[stat.tb]]),-1)</f>
        <v>-1</v>
      </c>
      <c r="AH2737">
        <f>IF(data[[#This Row],[type]]="score",RANK(data[[#This Row],[score]],data[score])+COUNTIF($AG$3:AG2737,AG2737)-1,0)</f>
        <v>0</v>
      </c>
    </row>
    <row r="2738" spans="27:34" x14ac:dyDescent="0.25">
      <c r="AA2738" s="1"/>
      <c r="AB2738" s="1"/>
      <c r="AG2738">
        <f>IF(data[[#This Row],[type]]="score",SUMPRODUCT($J$1:$AF$1,data[[#This Row],[ci.hts_index]:[stat.tb]]),-1)</f>
        <v>-1</v>
      </c>
      <c r="AH2738">
        <f>IF(data[[#This Row],[type]]="score",RANK(data[[#This Row],[score]],data[score])+COUNTIF($AG$3:AG2738,AG2738)-1,0)</f>
        <v>0</v>
      </c>
    </row>
    <row r="2739" spans="27:34" x14ac:dyDescent="0.25">
      <c r="AA2739" s="1"/>
      <c r="AB2739" s="1"/>
      <c r="AG2739">
        <f>IF(data[[#This Row],[type]]="score",SUMPRODUCT($J$1:$AF$1,data[[#This Row],[ci.hts_index]:[stat.tb]]),-1)</f>
        <v>-1</v>
      </c>
      <c r="AH2739">
        <f>IF(data[[#This Row],[type]]="score",RANK(data[[#This Row],[score]],data[score])+COUNTIF($AG$3:AG2739,AG2739)-1,0)</f>
        <v>0</v>
      </c>
    </row>
    <row r="2740" spans="27:34" x14ac:dyDescent="0.25">
      <c r="AA2740" s="1"/>
      <c r="AB2740" s="1"/>
      <c r="AG2740">
        <f>IF(data[[#This Row],[type]]="score",SUMPRODUCT($J$1:$AF$1,data[[#This Row],[ci.hts_index]:[stat.tb]]),-1)</f>
        <v>-1</v>
      </c>
      <c r="AH2740">
        <f>IF(data[[#This Row],[type]]="score",RANK(data[[#This Row],[score]],data[score])+COUNTIF($AG$3:AG2740,AG2740)-1,0)</f>
        <v>0</v>
      </c>
    </row>
    <row r="2741" spans="27:34" x14ac:dyDescent="0.25">
      <c r="AA2741" s="1"/>
      <c r="AB2741" s="1"/>
      <c r="AG2741">
        <f>IF(data[[#This Row],[type]]="score",SUMPRODUCT($J$1:$AF$1,data[[#This Row],[ci.hts_index]:[stat.tb]]),-1)</f>
        <v>-1</v>
      </c>
      <c r="AH2741">
        <f>IF(data[[#This Row],[type]]="score",RANK(data[[#This Row],[score]],data[score])+COUNTIF($AG$3:AG2741,AG2741)-1,0)</f>
        <v>0</v>
      </c>
    </row>
    <row r="2742" spans="27:34" x14ac:dyDescent="0.25">
      <c r="AA2742" s="1"/>
      <c r="AB2742" s="1"/>
      <c r="AG2742">
        <f>IF(data[[#This Row],[type]]="score",SUMPRODUCT($J$1:$AF$1,data[[#This Row],[ci.hts_index]:[stat.tb]]),-1)</f>
        <v>-1</v>
      </c>
      <c r="AH2742">
        <f>IF(data[[#This Row],[type]]="score",RANK(data[[#This Row],[score]],data[score])+COUNTIF($AG$3:AG2742,AG2742)-1,0)</f>
        <v>0</v>
      </c>
    </row>
    <row r="2743" spans="27:34" x14ac:dyDescent="0.25">
      <c r="AA2743" s="1"/>
      <c r="AB2743" s="1"/>
      <c r="AG2743">
        <f>IF(data[[#This Row],[type]]="score",SUMPRODUCT($J$1:$AF$1,data[[#This Row],[ci.hts_index]:[stat.tb]]),-1)</f>
        <v>-1</v>
      </c>
      <c r="AH2743">
        <f>IF(data[[#This Row],[type]]="score",RANK(data[[#This Row],[score]],data[score])+COUNTIF($AG$3:AG2743,AG2743)-1,0)</f>
        <v>0</v>
      </c>
    </row>
    <row r="2744" spans="27:34" x14ac:dyDescent="0.25">
      <c r="AA2744" s="1"/>
      <c r="AB2744" s="1"/>
      <c r="AG2744">
        <f>IF(data[[#This Row],[type]]="score",SUMPRODUCT($J$1:$AF$1,data[[#This Row],[ci.hts_index]:[stat.tb]]),-1)</f>
        <v>-1</v>
      </c>
      <c r="AH2744">
        <f>IF(data[[#This Row],[type]]="score",RANK(data[[#This Row],[score]],data[score])+COUNTIF($AG$3:AG2744,AG2744)-1,0)</f>
        <v>0</v>
      </c>
    </row>
    <row r="2745" spans="27:34" x14ac:dyDescent="0.25">
      <c r="AA2745" s="1"/>
      <c r="AB2745" s="1"/>
      <c r="AG2745">
        <f>IF(data[[#This Row],[type]]="score",SUMPRODUCT($J$1:$AF$1,data[[#This Row],[ci.hts_index]:[stat.tb]]),-1)</f>
        <v>-1</v>
      </c>
      <c r="AH2745">
        <f>IF(data[[#This Row],[type]]="score",RANK(data[[#This Row],[score]],data[score])+COUNTIF($AG$3:AG2745,AG2745)-1,0)</f>
        <v>0</v>
      </c>
    </row>
    <row r="2746" spans="27:34" x14ac:dyDescent="0.25">
      <c r="AA2746" s="1"/>
      <c r="AB2746" s="1"/>
      <c r="AG2746">
        <f>IF(data[[#This Row],[type]]="score",SUMPRODUCT($J$1:$AF$1,data[[#This Row],[ci.hts_index]:[stat.tb]]),-1)</f>
        <v>-1</v>
      </c>
      <c r="AH2746">
        <f>IF(data[[#This Row],[type]]="score",RANK(data[[#This Row],[score]],data[score])+COUNTIF($AG$3:AG2746,AG2746)-1,0)</f>
        <v>0</v>
      </c>
    </row>
    <row r="2747" spans="27:34" x14ac:dyDescent="0.25">
      <c r="AA2747" s="1"/>
      <c r="AB2747" s="1"/>
      <c r="AG2747">
        <f>IF(data[[#This Row],[type]]="score",SUMPRODUCT($J$1:$AF$1,data[[#This Row],[ci.hts_index]:[stat.tb]]),-1)</f>
        <v>-1</v>
      </c>
      <c r="AH2747">
        <f>IF(data[[#This Row],[type]]="score",RANK(data[[#This Row],[score]],data[score])+COUNTIF($AG$3:AG2747,AG2747)-1,0)</f>
        <v>0</v>
      </c>
    </row>
    <row r="2748" spans="27:34" x14ac:dyDescent="0.25">
      <c r="AA2748" s="1"/>
      <c r="AB2748" s="1"/>
      <c r="AG2748">
        <f>IF(data[[#This Row],[type]]="score",SUMPRODUCT($J$1:$AF$1,data[[#This Row],[ci.hts_index]:[stat.tb]]),-1)</f>
        <v>-1</v>
      </c>
      <c r="AH2748">
        <f>IF(data[[#This Row],[type]]="score",RANK(data[[#This Row],[score]],data[score])+COUNTIF($AG$3:AG2748,AG2748)-1,0)</f>
        <v>0</v>
      </c>
    </row>
    <row r="2749" spans="27:34" x14ac:dyDescent="0.25">
      <c r="AA2749" s="1"/>
      <c r="AB2749" s="1"/>
      <c r="AG2749">
        <f>IF(data[[#This Row],[type]]="score",SUMPRODUCT($J$1:$AF$1,data[[#This Row],[ci.hts_index]:[stat.tb]]),-1)</f>
        <v>-1</v>
      </c>
      <c r="AH2749">
        <f>IF(data[[#This Row],[type]]="score",RANK(data[[#This Row],[score]],data[score])+COUNTIF($AG$3:AG2749,AG2749)-1,0)</f>
        <v>0</v>
      </c>
    </row>
    <row r="2750" spans="27:34" x14ac:dyDescent="0.25">
      <c r="AA2750" s="1"/>
      <c r="AB2750" s="1"/>
      <c r="AG2750">
        <f>IF(data[[#This Row],[type]]="score",SUMPRODUCT($J$1:$AF$1,data[[#This Row],[ci.hts_index]:[stat.tb]]),-1)</f>
        <v>-1</v>
      </c>
      <c r="AH2750">
        <f>IF(data[[#This Row],[type]]="score",RANK(data[[#This Row],[score]],data[score])+COUNTIF($AG$3:AG2750,AG2750)-1,0)</f>
        <v>0</v>
      </c>
    </row>
    <row r="2751" spans="27:34" x14ac:dyDescent="0.25">
      <c r="AA2751" s="1"/>
      <c r="AB2751" s="1"/>
      <c r="AG2751">
        <f>IF(data[[#This Row],[type]]="score",SUMPRODUCT($J$1:$AF$1,data[[#This Row],[ci.hts_index]:[stat.tb]]),-1)</f>
        <v>-1</v>
      </c>
      <c r="AH2751">
        <f>IF(data[[#This Row],[type]]="score",RANK(data[[#This Row],[score]],data[score])+COUNTIF($AG$3:AG2751,AG2751)-1,0)</f>
        <v>0</v>
      </c>
    </row>
    <row r="2752" spans="27:34" x14ac:dyDescent="0.25">
      <c r="AA2752" s="1"/>
      <c r="AB2752" s="1"/>
      <c r="AG2752">
        <f>IF(data[[#This Row],[type]]="score",SUMPRODUCT($J$1:$AF$1,data[[#This Row],[ci.hts_index]:[stat.tb]]),-1)</f>
        <v>-1</v>
      </c>
      <c r="AH2752">
        <f>IF(data[[#This Row],[type]]="score",RANK(data[[#This Row],[score]],data[score])+COUNTIF($AG$3:AG2752,AG2752)-1,0)</f>
        <v>0</v>
      </c>
    </row>
    <row r="2753" spans="27:34" x14ac:dyDescent="0.25">
      <c r="AA2753" s="1"/>
      <c r="AB2753" s="1"/>
      <c r="AG2753">
        <f>IF(data[[#This Row],[type]]="score",SUMPRODUCT($J$1:$AF$1,data[[#This Row],[ci.hts_index]:[stat.tb]]),-1)</f>
        <v>-1</v>
      </c>
      <c r="AH2753">
        <f>IF(data[[#This Row],[type]]="score",RANK(data[[#This Row],[score]],data[score])+COUNTIF($AG$3:AG2753,AG2753)-1,0)</f>
        <v>0</v>
      </c>
    </row>
    <row r="2754" spans="27:34" x14ac:dyDescent="0.25">
      <c r="AA2754" s="1"/>
      <c r="AB2754" s="1"/>
      <c r="AG2754">
        <f>IF(data[[#This Row],[type]]="score",SUMPRODUCT($J$1:$AF$1,data[[#This Row],[ci.hts_index]:[stat.tb]]),-1)</f>
        <v>-1</v>
      </c>
      <c r="AH2754">
        <f>IF(data[[#This Row],[type]]="score",RANK(data[[#This Row],[score]],data[score])+COUNTIF($AG$3:AG2754,AG2754)-1,0)</f>
        <v>0</v>
      </c>
    </row>
    <row r="2755" spans="27:34" x14ac:dyDescent="0.25">
      <c r="AA2755" s="1"/>
      <c r="AB2755" s="1"/>
      <c r="AG2755">
        <f>IF(data[[#This Row],[type]]="score",SUMPRODUCT($J$1:$AF$1,data[[#This Row],[ci.hts_index]:[stat.tb]]),-1)</f>
        <v>-1</v>
      </c>
      <c r="AH2755">
        <f>IF(data[[#This Row],[type]]="score",RANK(data[[#This Row],[score]],data[score])+COUNTIF($AG$3:AG2755,AG2755)-1,0)</f>
        <v>0</v>
      </c>
    </row>
    <row r="2756" spans="27:34" x14ac:dyDescent="0.25">
      <c r="AA2756" s="1"/>
      <c r="AB2756" s="1"/>
      <c r="AG2756">
        <f>IF(data[[#This Row],[type]]="score",SUMPRODUCT($J$1:$AF$1,data[[#This Row],[ci.hts_index]:[stat.tb]]),-1)</f>
        <v>-1</v>
      </c>
      <c r="AH2756">
        <f>IF(data[[#This Row],[type]]="score",RANK(data[[#This Row],[score]],data[score])+COUNTIF($AG$3:AG2756,AG2756)-1,0)</f>
        <v>0</v>
      </c>
    </row>
    <row r="2757" spans="27:34" x14ac:dyDescent="0.25">
      <c r="AA2757" s="1"/>
      <c r="AB2757" s="1"/>
      <c r="AG2757">
        <f>IF(data[[#This Row],[type]]="score",SUMPRODUCT($J$1:$AF$1,data[[#This Row],[ci.hts_index]:[stat.tb]]),-1)</f>
        <v>-1</v>
      </c>
      <c r="AH2757">
        <f>IF(data[[#This Row],[type]]="score",RANK(data[[#This Row],[score]],data[score])+COUNTIF($AG$3:AG2757,AG2757)-1,0)</f>
        <v>0</v>
      </c>
    </row>
    <row r="2758" spans="27:34" x14ac:dyDescent="0.25">
      <c r="AA2758" s="1"/>
      <c r="AB2758" s="1"/>
      <c r="AG2758">
        <f>IF(data[[#This Row],[type]]="score",SUMPRODUCT($J$1:$AF$1,data[[#This Row],[ci.hts_index]:[stat.tb]]),-1)</f>
        <v>-1</v>
      </c>
      <c r="AH2758">
        <f>IF(data[[#This Row],[type]]="score",RANK(data[[#This Row],[score]],data[score])+COUNTIF($AG$3:AG2758,AG2758)-1,0)</f>
        <v>0</v>
      </c>
    </row>
    <row r="2759" spans="27:34" x14ac:dyDescent="0.25">
      <c r="AA2759" s="1"/>
      <c r="AB2759" s="1"/>
      <c r="AG2759">
        <f>IF(data[[#This Row],[type]]="score",SUMPRODUCT($J$1:$AF$1,data[[#This Row],[ci.hts_index]:[stat.tb]]),-1)</f>
        <v>-1</v>
      </c>
      <c r="AH2759">
        <f>IF(data[[#This Row],[type]]="score",RANK(data[[#This Row],[score]],data[score])+COUNTIF($AG$3:AG2759,AG2759)-1,0)</f>
        <v>0</v>
      </c>
    </row>
    <row r="2760" spans="27:34" x14ac:dyDescent="0.25">
      <c r="AA2760" s="1"/>
      <c r="AB2760" s="1"/>
      <c r="AG2760">
        <f>IF(data[[#This Row],[type]]="score",SUMPRODUCT($J$1:$AF$1,data[[#This Row],[ci.hts_index]:[stat.tb]]),-1)</f>
        <v>-1</v>
      </c>
      <c r="AH2760">
        <f>IF(data[[#This Row],[type]]="score",RANK(data[[#This Row],[score]],data[score])+COUNTIF($AG$3:AG2760,AG2760)-1,0)</f>
        <v>0</v>
      </c>
    </row>
    <row r="2761" spans="27:34" x14ac:dyDescent="0.25">
      <c r="AA2761" s="1"/>
      <c r="AB2761" s="1"/>
      <c r="AG2761">
        <f>IF(data[[#This Row],[type]]="score",SUMPRODUCT($J$1:$AF$1,data[[#This Row],[ci.hts_index]:[stat.tb]]),-1)</f>
        <v>-1</v>
      </c>
      <c r="AH2761">
        <f>IF(data[[#This Row],[type]]="score",RANK(data[[#This Row],[score]],data[score])+COUNTIF($AG$3:AG2761,AG2761)-1,0)</f>
        <v>0</v>
      </c>
    </row>
    <row r="2762" spans="27:34" x14ac:dyDescent="0.25">
      <c r="AA2762" s="1"/>
      <c r="AB2762" s="1"/>
      <c r="AG2762">
        <f>IF(data[[#This Row],[type]]="score",SUMPRODUCT($J$1:$AF$1,data[[#This Row],[ci.hts_index]:[stat.tb]]),-1)</f>
        <v>-1</v>
      </c>
      <c r="AH2762">
        <f>IF(data[[#This Row],[type]]="score",RANK(data[[#This Row],[score]],data[score])+COUNTIF($AG$3:AG2762,AG2762)-1,0)</f>
        <v>0</v>
      </c>
    </row>
    <row r="2763" spans="27:34" x14ac:dyDescent="0.25">
      <c r="AA2763" s="1"/>
      <c r="AB2763" s="1"/>
      <c r="AG2763">
        <f>IF(data[[#This Row],[type]]="score",SUMPRODUCT($J$1:$AF$1,data[[#This Row],[ci.hts_index]:[stat.tb]]),-1)</f>
        <v>-1</v>
      </c>
      <c r="AH2763">
        <f>IF(data[[#This Row],[type]]="score",RANK(data[[#This Row],[score]],data[score])+COUNTIF($AG$3:AG2763,AG2763)-1,0)</f>
        <v>0</v>
      </c>
    </row>
    <row r="2764" spans="27:34" x14ac:dyDescent="0.25">
      <c r="AA2764" s="1"/>
      <c r="AB2764" s="1"/>
      <c r="AG2764">
        <f>IF(data[[#This Row],[type]]="score",SUMPRODUCT($J$1:$AF$1,data[[#This Row],[ci.hts_index]:[stat.tb]]),-1)</f>
        <v>-1</v>
      </c>
      <c r="AH2764">
        <f>IF(data[[#This Row],[type]]="score",RANK(data[[#This Row],[score]],data[score])+COUNTIF($AG$3:AG2764,AG2764)-1,0)</f>
        <v>0</v>
      </c>
    </row>
    <row r="2765" spans="27:34" x14ac:dyDescent="0.25">
      <c r="AA2765" s="1"/>
      <c r="AB2765" s="1"/>
      <c r="AG2765">
        <f>IF(data[[#This Row],[type]]="score",SUMPRODUCT($J$1:$AF$1,data[[#This Row],[ci.hts_index]:[stat.tb]]),-1)</f>
        <v>-1</v>
      </c>
      <c r="AH2765">
        <f>IF(data[[#This Row],[type]]="score",RANK(data[[#This Row],[score]],data[score])+COUNTIF($AG$3:AG2765,AG2765)-1,0)</f>
        <v>0</v>
      </c>
    </row>
    <row r="2766" spans="27:34" x14ac:dyDescent="0.25">
      <c r="AA2766" s="1"/>
      <c r="AB2766" s="1"/>
      <c r="AG2766">
        <f>IF(data[[#This Row],[type]]="score",SUMPRODUCT($J$1:$AF$1,data[[#This Row],[ci.hts_index]:[stat.tb]]),-1)</f>
        <v>-1</v>
      </c>
      <c r="AH2766">
        <f>IF(data[[#This Row],[type]]="score",RANK(data[[#This Row],[score]],data[score])+COUNTIF($AG$3:AG2766,AG2766)-1,0)</f>
        <v>0</v>
      </c>
    </row>
    <row r="2767" spans="27:34" x14ac:dyDescent="0.25">
      <c r="AA2767" s="1"/>
      <c r="AB2767" s="1"/>
      <c r="AG2767">
        <f>IF(data[[#This Row],[type]]="score",SUMPRODUCT($J$1:$AF$1,data[[#This Row],[ci.hts_index]:[stat.tb]]),-1)</f>
        <v>-1</v>
      </c>
      <c r="AH2767">
        <f>IF(data[[#This Row],[type]]="score",RANK(data[[#This Row],[score]],data[score])+COUNTIF($AG$3:AG2767,AG2767)-1,0)</f>
        <v>0</v>
      </c>
    </row>
    <row r="2768" spans="27:34" x14ac:dyDescent="0.25">
      <c r="AA2768" s="1"/>
      <c r="AB2768" s="1"/>
      <c r="AG2768">
        <f>IF(data[[#This Row],[type]]="score",SUMPRODUCT($J$1:$AF$1,data[[#This Row],[ci.hts_index]:[stat.tb]]),-1)</f>
        <v>-1</v>
      </c>
      <c r="AH2768">
        <f>IF(data[[#This Row],[type]]="score",RANK(data[[#This Row],[score]],data[score])+COUNTIF($AG$3:AG2768,AG2768)-1,0)</f>
        <v>0</v>
      </c>
    </row>
    <row r="2769" spans="27:34" x14ac:dyDescent="0.25">
      <c r="AA2769" s="1"/>
      <c r="AB2769" s="1"/>
      <c r="AG2769">
        <f>IF(data[[#This Row],[type]]="score",SUMPRODUCT($J$1:$AF$1,data[[#This Row],[ci.hts_index]:[stat.tb]]),-1)</f>
        <v>-1</v>
      </c>
      <c r="AH2769">
        <f>IF(data[[#This Row],[type]]="score",RANK(data[[#This Row],[score]],data[score])+COUNTIF($AG$3:AG2769,AG2769)-1,0)</f>
        <v>0</v>
      </c>
    </row>
    <row r="2770" spans="27:34" x14ac:dyDescent="0.25">
      <c r="AA2770" s="1"/>
      <c r="AB2770" s="1"/>
      <c r="AG2770">
        <f>IF(data[[#This Row],[type]]="score",SUMPRODUCT($J$1:$AF$1,data[[#This Row],[ci.hts_index]:[stat.tb]]),-1)</f>
        <v>-1</v>
      </c>
      <c r="AH2770">
        <f>IF(data[[#This Row],[type]]="score",RANK(data[[#This Row],[score]],data[score])+COUNTIF($AG$3:AG2770,AG2770)-1,0)</f>
        <v>0</v>
      </c>
    </row>
    <row r="2771" spans="27:34" x14ac:dyDescent="0.25">
      <c r="AA2771" s="1"/>
      <c r="AB2771" s="1"/>
      <c r="AG2771">
        <f>IF(data[[#This Row],[type]]="score",SUMPRODUCT($J$1:$AF$1,data[[#This Row],[ci.hts_index]:[stat.tb]]),-1)</f>
        <v>-1</v>
      </c>
      <c r="AH2771">
        <f>IF(data[[#This Row],[type]]="score",RANK(data[[#This Row],[score]],data[score])+COUNTIF($AG$3:AG2771,AG2771)-1,0)</f>
        <v>0</v>
      </c>
    </row>
    <row r="2772" spans="27:34" x14ac:dyDescent="0.25">
      <c r="AA2772" s="1"/>
      <c r="AB2772" s="1"/>
      <c r="AG2772">
        <f>IF(data[[#This Row],[type]]="score",SUMPRODUCT($J$1:$AF$1,data[[#This Row],[ci.hts_index]:[stat.tb]]),-1)</f>
        <v>-1</v>
      </c>
      <c r="AH2772">
        <f>IF(data[[#This Row],[type]]="score",RANK(data[[#This Row],[score]],data[score])+COUNTIF($AG$3:AG2772,AG2772)-1,0)</f>
        <v>0</v>
      </c>
    </row>
    <row r="2773" spans="27:34" x14ac:dyDescent="0.25">
      <c r="AA2773" s="1"/>
      <c r="AB2773" s="1"/>
      <c r="AG2773">
        <f>IF(data[[#This Row],[type]]="score",SUMPRODUCT($J$1:$AF$1,data[[#This Row],[ci.hts_index]:[stat.tb]]),-1)</f>
        <v>-1</v>
      </c>
      <c r="AH2773">
        <f>IF(data[[#This Row],[type]]="score",RANK(data[[#This Row],[score]],data[score])+COUNTIF($AG$3:AG2773,AG2773)-1,0)</f>
        <v>0</v>
      </c>
    </row>
    <row r="2774" spans="27:34" x14ac:dyDescent="0.25">
      <c r="AA2774" s="1"/>
      <c r="AB2774" s="1"/>
      <c r="AG2774">
        <f>IF(data[[#This Row],[type]]="score",SUMPRODUCT($J$1:$AF$1,data[[#This Row],[ci.hts_index]:[stat.tb]]),-1)</f>
        <v>-1</v>
      </c>
      <c r="AH2774">
        <f>IF(data[[#This Row],[type]]="score",RANK(data[[#This Row],[score]],data[score])+COUNTIF($AG$3:AG2774,AG2774)-1,0)</f>
        <v>0</v>
      </c>
    </row>
    <row r="2775" spans="27:34" x14ac:dyDescent="0.25">
      <c r="AA2775" s="1"/>
      <c r="AB2775" s="1"/>
      <c r="AG2775">
        <f>IF(data[[#This Row],[type]]="score",SUMPRODUCT($J$1:$AF$1,data[[#This Row],[ci.hts_index]:[stat.tb]]),-1)</f>
        <v>-1</v>
      </c>
      <c r="AH2775">
        <f>IF(data[[#This Row],[type]]="score",RANK(data[[#This Row],[score]],data[score])+COUNTIF($AG$3:AG2775,AG2775)-1,0)</f>
        <v>0</v>
      </c>
    </row>
    <row r="2776" spans="27:34" x14ac:dyDescent="0.25">
      <c r="AA2776" s="1"/>
      <c r="AB2776" s="1"/>
      <c r="AG2776">
        <f>IF(data[[#This Row],[type]]="score",SUMPRODUCT($J$1:$AF$1,data[[#This Row],[ci.hts_index]:[stat.tb]]),-1)</f>
        <v>-1</v>
      </c>
      <c r="AH2776">
        <f>IF(data[[#This Row],[type]]="score",RANK(data[[#This Row],[score]],data[score])+COUNTIF($AG$3:AG2776,AG2776)-1,0)</f>
        <v>0</v>
      </c>
    </row>
    <row r="2777" spans="27:34" x14ac:dyDescent="0.25">
      <c r="AA2777" s="1"/>
      <c r="AB2777" s="1"/>
      <c r="AG2777">
        <f>IF(data[[#This Row],[type]]="score",SUMPRODUCT($J$1:$AF$1,data[[#This Row],[ci.hts_index]:[stat.tb]]),-1)</f>
        <v>-1</v>
      </c>
      <c r="AH2777">
        <f>IF(data[[#This Row],[type]]="score",RANK(data[[#This Row],[score]],data[score])+COUNTIF($AG$3:AG2777,AG2777)-1,0)</f>
        <v>0</v>
      </c>
    </row>
    <row r="2778" spans="27:34" x14ac:dyDescent="0.25">
      <c r="AA2778" s="1"/>
      <c r="AB2778" s="1"/>
      <c r="AG2778">
        <f>IF(data[[#This Row],[type]]="score",SUMPRODUCT($J$1:$AF$1,data[[#This Row],[ci.hts_index]:[stat.tb]]),-1)</f>
        <v>-1</v>
      </c>
      <c r="AH2778">
        <f>IF(data[[#This Row],[type]]="score",RANK(data[[#This Row],[score]],data[score])+COUNTIF($AG$3:AG2778,AG2778)-1,0)</f>
        <v>0</v>
      </c>
    </row>
    <row r="2779" spans="27:34" x14ac:dyDescent="0.25">
      <c r="AA2779" s="1"/>
      <c r="AB2779" s="1"/>
      <c r="AG2779">
        <f>IF(data[[#This Row],[type]]="score",SUMPRODUCT($J$1:$AF$1,data[[#This Row],[ci.hts_index]:[stat.tb]]),-1)</f>
        <v>-1</v>
      </c>
      <c r="AH2779">
        <f>IF(data[[#This Row],[type]]="score",RANK(data[[#This Row],[score]],data[score])+COUNTIF($AG$3:AG2779,AG2779)-1,0)</f>
        <v>0</v>
      </c>
    </row>
    <row r="2780" spans="27:34" x14ac:dyDescent="0.25">
      <c r="AA2780" s="1"/>
      <c r="AB2780" s="1"/>
      <c r="AG2780">
        <f>IF(data[[#This Row],[type]]="score",SUMPRODUCT($J$1:$AF$1,data[[#This Row],[ci.hts_index]:[stat.tb]]),-1)</f>
        <v>-1</v>
      </c>
      <c r="AH2780">
        <f>IF(data[[#This Row],[type]]="score",RANK(data[[#This Row],[score]],data[score])+COUNTIF($AG$3:AG2780,AG2780)-1,0)</f>
        <v>0</v>
      </c>
    </row>
    <row r="2781" spans="27:34" x14ac:dyDescent="0.25">
      <c r="AA2781" s="1"/>
      <c r="AB2781" s="1"/>
      <c r="AG2781">
        <f>IF(data[[#This Row],[type]]="score",SUMPRODUCT($J$1:$AF$1,data[[#This Row],[ci.hts_index]:[stat.tb]]),-1)</f>
        <v>-1</v>
      </c>
      <c r="AH2781">
        <f>IF(data[[#This Row],[type]]="score",RANK(data[[#This Row],[score]],data[score])+COUNTIF($AG$3:AG2781,AG2781)-1,0)</f>
        <v>0</v>
      </c>
    </row>
    <row r="2782" spans="27:34" x14ac:dyDescent="0.25">
      <c r="AA2782" s="1"/>
      <c r="AB2782" s="1"/>
      <c r="AG2782">
        <f>IF(data[[#This Row],[type]]="score",SUMPRODUCT($J$1:$AF$1,data[[#This Row],[ci.hts_index]:[stat.tb]]),-1)</f>
        <v>-1</v>
      </c>
      <c r="AH2782">
        <f>IF(data[[#This Row],[type]]="score",RANK(data[[#This Row],[score]],data[score])+COUNTIF($AG$3:AG2782,AG2782)-1,0)</f>
        <v>0</v>
      </c>
    </row>
    <row r="2783" spans="27:34" x14ac:dyDescent="0.25">
      <c r="AA2783" s="1"/>
      <c r="AB2783" s="1"/>
      <c r="AG2783">
        <f>IF(data[[#This Row],[type]]="score",SUMPRODUCT($J$1:$AF$1,data[[#This Row],[ci.hts_index]:[stat.tb]]),-1)</f>
        <v>-1</v>
      </c>
      <c r="AH2783">
        <f>IF(data[[#This Row],[type]]="score",RANK(data[[#This Row],[score]],data[score])+COUNTIF($AG$3:AG2783,AG2783)-1,0)</f>
        <v>0</v>
      </c>
    </row>
    <row r="2784" spans="27:34" x14ac:dyDescent="0.25">
      <c r="AA2784" s="1"/>
      <c r="AB2784" s="1"/>
      <c r="AG2784">
        <f>IF(data[[#This Row],[type]]="score",SUMPRODUCT($J$1:$AF$1,data[[#This Row],[ci.hts_index]:[stat.tb]]),-1)</f>
        <v>-1</v>
      </c>
      <c r="AH2784">
        <f>IF(data[[#This Row],[type]]="score",RANK(data[[#This Row],[score]],data[score])+COUNTIF($AG$3:AG2784,AG2784)-1,0)</f>
        <v>0</v>
      </c>
    </row>
    <row r="2785" spans="27:34" x14ac:dyDescent="0.25">
      <c r="AA2785" s="1"/>
      <c r="AB2785" s="1"/>
      <c r="AG2785">
        <f>IF(data[[#This Row],[type]]="score",SUMPRODUCT($J$1:$AF$1,data[[#This Row],[ci.hts_index]:[stat.tb]]),-1)</f>
        <v>-1</v>
      </c>
      <c r="AH2785">
        <f>IF(data[[#This Row],[type]]="score",RANK(data[[#This Row],[score]],data[score])+COUNTIF($AG$3:AG2785,AG2785)-1,0)</f>
        <v>0</v>
      </c>
    </row>
    <row r="2786" spans="27:34" x14ac:dyDescent="0.25">
      <c r="AA2786" s="1"/>
      <c r="AB2786" s="1"/>
      <c r="AG2786">
        <f>IF(data[[#This Row],[type]]="score",SUMPRODUCT($J$1:$AF$1,data[[#This Row],[ci.hts_index]:[stat.tb]]),-1)</f>
        <v>-1</v>
      </c>
      <c r="AH2786">
        <f>IF(data[[#This Row],[type]]="score",RANK(data[[#This Row],[score]],data[score])+COUNTIF($AG$3:AG2786,AG2786)-1,0)</f>
        <v>0</v>
      </c>
    </row>
    <row r="2787" spans="27:34" x14ac:dyDescent="0.25">
      <c r="AA2787" s="1"/>
      <c r="AB2787" s="1"/>
      <c r="AG2787">
        <f>IF(data[[#This Row],[type]]="score",SUMPRODUCT($J$1:$AF$1,data[[#This Row],[ci.hts_index]:[stat.tb]]),-1)</f>
        <v>-1</v>
      </c>
      <c r="AH2787">
        <f>IF(data[[#This Row],[type]]="score",RANK(data[[#This Row],[score]],data[score])+COUNTIF($AG$3:AG2787,AG2787)-1,0)</f>
        <v>0</v>
      </c>
    </row>
    <row r="2788" spans="27:34" x14ac:dyDescent="0.25">
      <c r="AA2788" s="1"/>
      <c r="AB2788" s="1"/>
      <c r="AG2788">
        <f>IF(data[[#This Row],[type]]="score",SUMPRODUCT($J$1:$AF$1,data[[#This Row],[ci.hts_index]:[stat.tb]]),-1)</f>
        <v>-1</v>
      </c>
      <c r="AH2788">
        <f>IF(data[[#This Row],[type]]="score",RANK(data[[#This Row],[score]],data[score])+COUNTIF($AG$3:AG2788,AG2788)-1,0)</f>
        <v>0</v>
      </c>
    </row>
    <row r="2789" spans="27:34" x14ac:dyDescent="0.25">
      <c r="AA2789" s="1"/>
      <c r="AB2789" s="1"/>
      <c r="AG2789">
        <f>IF(data[[#This Row],[type]]="score",SUMPRODUCT($J$1:$AF$1,data[[#This Row],[ci.hts_index]:[stat.tb]]),-1)</f>
        <v>-1</v>
      </c>
      <c r="AH2789">
        <f>IF(data[[#This Row],[type]]="score",RANK(data[[#This Row],[score]],data[score])+COUNTIF($AG$3:AG2789,AG2789)-1,0)</f>
        <v>0</v>
      </c>
    </row>
    <row r="2790" spans="27:34" x14ac:dyDescent="0.25">
      <c r="AA2790" s="1"/>
      <c r="AB2790" s="1"/>
      <c r="AG2790">
        <f>IF(data[[#This Row],[type]]="score",SUMPRODUCT($J$1:$AF$1,data[[#This Row],[ci.hts_index]:[stat.tb]]),-1)</f>
        <v>-1</v>
      </c>
      <c r="AH2790">
        <f>IF(data[[#This Row],[type]]="score",RANK(data[[#This Row],[score]],data[score])+COUNTIF($AG$3:AG2790,AG2790)-1,0)</f>
        <v>0</v>
      </c>
    </row>
    <row r="2791" spans="27:34" x14ac:dyDescent="0.25">
      <c r="AA2791" s="1"/>
      <c r="AB2791" s="1"/>
      <c r="AG2791">
        <f>IF(data[[#This Row],[type]]="score",SUMPRODUCT($J$1:$AF$1,data[[#This Row],[ci.hts_index]:[stat.tb]]),-1)</f>
        <v>-1</v>
      </c>
      <c r="AH2791">
        <f>IF(data[[#This Row],[type]]="score",RANK(data[[#This Row],[score]],data[score])+COUNTIF($AG$3:AG2791,AG2791)-1,0)</f>
        <v>0</v>
      </c>
    </row>
    <row r="2792" spans="27:34" x14ac:dyDescent="0.25">
      <c r="AA2792" s="1"/>
      <c r="AB2792" s="1"/>
      <c r="AG2792">
        <f>IF(data[[#This Row],[type]]="score",SUMPRODUCT($J$1:$AF$1,data[[#This Row],[ci.hts_index]:[stat.tb]]),-1)</f>
        <v>-1</v>
      </c>
      <c r="AH2792">
        <f>IF(data[[#This Row],[type]]="score",RANK(data[[#This Row],[score]],data[score])+COUNTIF($AG$3:AG2792,AG2792)-1,0)</f>
        <v>0</v>
      </c>
    </row>
    <row r="2793" spans="27:34" x14ac:dyDescent="0.25">
      <c r="AA2793" s="1"/>
      <c r="AB2793" s="1"/>
      <c r="AG2793">
        <f>IF(data[[#This Row],[type]]="score",SUMPRODUCT($J$1:$AF$1,data[[#This Row],[ci.hts_index]:[stat.tb]]),-1)</f>
        <v>-1</v>
      </c>
      <c r="AH2793">
        <f>IF(data[[#This Row],[type]]="score",RANK(data[[#This Row],[score]],data[score])+COUNTIF($AG$3:AG2793,AG2793)-1,0)</f>
        <v>0</v>
      </c>
    </row>
    <row r="2794" spans="27:34" x14ac:dyDescent="0.25">
      <c r="AA2794" s="1"/>
      <c r="AB2794" s="1"/>
      <c r="AG2794">
        <f>IF(data[[#This Row],[type]]="score",SUMPRODUCT($J$1:$AF$1,data[[#This Row],[ci.hts_index]:[stat.tb]]),-1)</f>
        <v>-1</v>
      </c>
      <c r="AH2794">
        <f>IF(data[[#This Row],[type]]="score",RANK(data[[#This Row],[score]],data[score])+COUNTIF($AG$3:AG2794,AG2794)-1,0)</f>
        <v>0</v>
      </c>
    </row>
    <row r="2795" spans="27:34" x14ac:dyDescent="0.25">
      <c r="AA2795" s="1"/>
      <c r="AB2795" s="1"/>
      <c r="AG2795">
        <f>IF(data[[#This Row],[type]]="score",SUMPRODUCT($J$1:$AF$1,data[[#This Row],[ci.hts_index]:[stat.tb]]),-1)</f>
        <v>-1</v>
      </c>
      <c r="AH2795">
        <f>IF(data[[#This Row],[type]]="score",RANK(data[[#This Row],[score]],data[score])+COUNTIF($AG$3:AG2795,AG2795)-1,0)</f>
        <v>0</v>
      </c>
    </row>
    <row r="2796" spans="27:34" x14ac:dyDescent="0.25">
      <c r="AA2796" s="1"/>
      <c r="AB2796" s="1"/>
      <c r="AG2796">
        <f>IF(data[[#This Row],[type]]="score",SUMPRODUCT($J$1:$AF$1,data[[#This Row],[ci.hts_index]:[stat.tb]]),-1)</f>
        <v>-1</v>
      </c>
      <c r="AH2796">
        <f>IF(data[[#This Row],[type]]="score",RANK(data[[#This Row],[score]],data[score])+COUNTIF($AG$3:AG2796,AG2796)-1,0)</f>
        <v>0</v>
      </c>
    </row>
    <row r="2797" spans="27:34" x14ac:dyDescent="0.25">
      <c r="AA2797" s="1"/>
      <c r="AB2797" s="1"/>
      <c r="AG2797">
        <f>IF(data[[#This Row],[type]]="score",SUMPRODUCT($J$1:$AF$1,data[[#This Row],[ci.hts_index]:[stat.tb]]),-1)</f>
        <v>-1</v>
      </c>
      <c r="AH2797">
        <f>IF(data[[#This Row],[type]]="score",RANK(data[[#This Row],[score]],data[score])+COUNTIF($AG$3:AG2797,AG2797)-1,0)</f>
        <v>0</v>
      </c>
    </row>
    <row r="2798" spans="27:34" x14ac:dyDescent="0.25">
      <c r="AA2798" s="1"/>
      <c r="AB2798" s="1"/>
      <c r="AG2798">
        <f>IF(data[[#This Row],[type]]="score",SUMPRODUCT($J$1:$AF$1,data[[#This Row],[ci.hts_index]:[stat.tb]]),-1)</f>
        <v>-1</v>
      </c>
      <c r="AH2798">
        <f>IF(data[[#This Row],[type]]="score",RANK(data[[#This Row],[score]],data[score])+COUNTIF($AG$3:AG2798,AG2798)-1,0)</f>
        <v>0</v>
      </c>
    </row>
    <row r="2799" spans="27:34" x14ac:dyDescent="0.25">
      <c r="AA2799" s="1"/>
      <c r="AB2799" s="1"/>
      <c r="AG2799">
        <f>IF(data[[#This Row],[type]]="score",SUMPRODUCT($J$1:$AF$1,data[[#This Row],[ci.hts_index]:[stat.tb]]),-1)</f>
        <v>-1</v>
      </c>
      <c r="AH2799">
        <f>IF(data[[#This Row],[type]]="score",RANK(data[[#This Row],[score]],data[score])+COUNTIF($AG$3:AG2799,AG2799)-1,0)</f>
        <v>0</v>
      </c>
    </row>
    <row r="2800" spans="27:34" x14ac:dyDescent="0.25">
      <c r="AA2800" s="1"/>
      <c r="AB2800" s="1"/>
      <c r="AG2800">
        <f>IF(data[[#This Row],[type]]="score",SUMPRODUCT($J$1:$AF$1,data[[#This Row],[ci.hts_index]:[stat.tb]]),-1)</f>
        <v>-1</v>
      </c>
      <c r="AH2800">
        <f>IF(data[[#This Row],[type]]="score",RANK(data[[#This Row],[score]],data[score])+COUNTIF($AG$3:AG2800,AG2800)-1,0)</f>
        <v>0</v>
      </c>
    </row>
    <row r="2801" spans="27:34" x14ac:dyDescent="0.25">
      <c r="AA2801" s="1"/>
      <c r="AB2801" s="1"/>
      <c r="AG2801">
        <f>IF(data[[#This Row],[type]]="score",SUMPRODUCT($J$1:$AF$1,data[[#This Row],[ci.hts_index]:[stat.tb]]),-1)</f>
        <v>-1</v>
      </c>
      <c r="AH2801">
        <f>IF(data[[#This Row],[type]]="score",RANK(data[[#This Row],[score]],data[score])+COUNTIF($AG$3:AG2801,AG2801)-1,0)</f>
        <v>0</v>
      </c>
    </row>
    <row r="2802" spans="27:34" x14ac:dyDescent="0.25">
      <c r="AA2802" s="1"/>
      <c r="AB2802" s="1"/>
      <c r="AG2802">
        <f>IF(data[[#This Row],[type]]="score",SUMPRODUCT($J$1:$AF$1,data[[#This Row],[ci.hts_index]:[stat.tb]]),-1)</f>
        <v>-1</v>
      </c>
      <c r="AH2802">
        <f>IF(data[[#This Row],[type]]="score",RANK(data[[#This Row],[score]],data[score])+COUNTIF($AG$3:AG2802,AG2802)-1,0)</f>
        <v>0</v>
      </c>
    </row>
    <row r="2803" spans="27:34" x14ac:dyDescent="0.25">
      <c r="AA2803" s="1"/>
      <c r="AB2803" s="1"/>
      <c r="AG2803">
        <f>IF(data[[#This Row],[type]]="score",SUMPRODUCT($J$1:$AF$1,data[[#This Row],[ci.hts_index]:[stat.tb]]),-1)</f>
        <v>-1</v>
      </c>
      <c r="AH2803">
        <f>IF(data[[#This Row],[type]]="score",RANK(data[[#This Row],[score]],data[score])+COUNTIF($AG$3:AG2803,AG2803)-1,0)</f>
        <v>0</v>
      </c>
    </row>
    <row r="2804" spans="27:34" x14ac:dyDescent="0.25">
      <c r="AA2804" s="1"/>
      <c r="AB2804" s="1"/>
      <c r="AG2804">
        <f>IF(data[[#This Row],[type]]="score",SUMPRODUCT($J$1:$AF$1,data[[#This Row],[ci.hts_index]:[stat.tb]]),-1)</f>
        <v>-1</v>
      </c>
      <c r="AH2804">
        <f>IF(data[[#This Row],[type]]="score",RANK(data[[#This Row],[score]],data[score])+COUNTIF($AG$3:AG2804,AG2804)-1,0)</f>
        <v>0</v>
      </c>
    </row>
    <row r="2805" spans="27:34" x14ac:dyDescent="0.25">
      <c r="AA2805" s="1"/>
      <c r="AB2805" s="1"/>
      <c r="AG2805">
        <f>IF(data[[#This Row],[type]]="score",SUMPRODUCT($J$1:$AF$1,data[[#This Row],[ci.hts_index]:[stat.tb]]),-1)</f>
        <v>-1</v>
      </c>
      <c r="AH2805">
        <f>IF(data[[#This Row],[type]]="score",RANK(data[[#This Row],[score]],data[score])+COUNTIF($AG$3:AG2805,AG2805)-1,0)</f>
        <v>0</v>
      </c>
    </row>
    <row r="2806" spans="27:34" x14ac:dyDescent="0.25">
      <c r="AA2806" s="1"/>
      <c r="AB2806" s="1"/>
      <c r="AG2806">
        <f>IF(data[[#This Row],[type]]="score",SUMPRODUCT($J$1:$AF$1,data[[#This Row],[ci.hts_index]:[stat.tb]]),-1)</f>
        <v>-1</v>
      </c>
      <c r="AH2806">
        <f>IF(data[[#This Row],[type]]="score",RANK(data[[#This Row],[score]],data[score])+COUNTIF($AG$3:AG2806,AG2806)-1,0)</f>
        <v>0</v>
      </c>
    </row>
    <row r="2807" spans="27:34" x14ac:dyDescent="0.25">
      <c r="AA2807" s="1"/>
      <c r="AB2807" s="1"/>
      <c r="AG2807">
        <f>IF(data[[#This Row],[type]]="score",SUMPRODUCT($J$1:$AF$1,data[[#This Row],[ci.hts_index]:[stat.tb]]),-1)</f>
        <v>-1</v>
      </c>
      <c r="AH2807">
        <f>IF(data[[#This Row],[type]]="score",RANK(data[[#This Row],[score]],data[score])+COUNTIF($AG$3:AG2807,AG2807)-1,0)</f>
        <v>0</v>
      </c>
    </row>
    <row r="2808" spans="27:34" x14ac:dyDescent="0.25">
      <c r="AA2808" s="1"/>
      <c r="AB2808" s="1"/>
      <c r="AG2808">
        <f>IF(data[[#This Row],[type]]="score",SUMPRODUCT($J$1:$AF$1,data[[#This Row],[ci.hts_index]:[stat.tb]]),-1)</f>
        <v>-1</v>
      </c>
      <c r="AH2808">
        <f>IF(data[[#This Row],[type]]="score",RANK(data[[#This Row],[score]],data[score])+COUNTIF($AG$3:AG2808,AG2808)-1,0)</f>
        <v>0</v>
      </c>
    </row>
    <row r="2809" spans="27:34" x14ac:dyDescent="0.25">
      <c r="AA2809" s="1"/>
      <c r="AB2809" s="1"/>
      <c r="AG2809">
        <f>IF(data[[#This Row],[type]]="score",SUMPRODUCT($J$1:$AF$1,data[[#This Row],[ci.hts_index]:[stat.tb]]),-1)</f>
        <v>-1</v>
      </c>
      <c r="AH2809">
        <f>IF(data[[#This Row],[type]]="score",RANK(data[[#This Row],[score]],data[score])+COUNTIF($AG$3:AG2809,AG2809)-1,0)</f>
        <v>0</v>
      </c>
    </row>
    <row r="2810" spans="27:34" x14ac:dyDescent="0.25">
      <c r="AA2810" s="1"/>
      <c r="AB2810" s="1"/>
      <c r="AG2810">
        <f>IF(data[[#This Row],[type]]="score",SUMPRODUCT($J$1:$AF$1,data[[#This Row],[ci.hts_index]:[stat.tb]]),-1)</f>
        <v>-1</v>
      </c>
      <c r="AH2810">
        <f>IF(data[[#This Row],[type]]="score",RANK(data[[#This Row],[score]],data[score])+COUNTIF($AG$3:AG2810,AG2810)-1,0)</f>
        <v>0</v>
      </c>
    </row>
    <row r="2811" spans="27:34" x14ac:dyDescent="0.25">
      <c r="AA2811" s="1"/>
      <c r="AB2811" s="1"/>
      <c r="AG2811">
        <f>IF(data[[#This Row],[type]]="score",SUMPRODUCT($J$1:$AF$1,data[[#This Row],[ci.hts_index]:[stat.tb]]),-1)</f>
        <v>-1</v>
      </c>
      <c r="AH2811">
        <f>IF(data[[#This Row],[type]]="score",RANK(data[[#This Row],[score]],data[score])+COUNTIF($AG$3:AG2811,AG2811)-1,0)</f>
        <v>0</v>
      </c>
    </row>
    <row r="2812" spans="27:34" x14ac:dyDescent="0.25">
      <c r="AA2812" s="1"/>
      <c r="AB2812" s="1"/>
      <c r="AG2812">
        <f>IF(data[[#This Row],[type]]="score",SUMPRODUCT($J$1:$AF$1,data[[#This Row],[ci.hts_index]:[stat.tb]]),-1)</f>
        <v>-1</v>
      </c>
      <c r="AH2812">
        <f>IF(data[[#This Row],[type]]="score",RANK(data[[#This Row],[score]],data[score])+COUNTIF($AG$3:AG2812,AG2812)-1,0)</f>
        <v>0</v>
      </c>
    </row>
    <row r="2813" spans="27:34" x14ac:dyDescent="0.25">
      <c r="AA2813" s="1"/>
      <c r="AB2813" s="1"/>
      <c r="AG2813">
        <f>IF(data[[#This Row],[type]]="score",SUMPRODUCT($J$1:$AF$1,data[[#This Row],[ci.hts_index]:[stat.tb]]),-1)</f>
        <v>-1</v>
      </c>
      <c r="AH2813">
        <f>IF(data[[#This Row],[type]]="score",RANK(data[[#This Row],[score]],data[score])+COUNTIF($AG$3:AG2813,AG2813)-1,0)</f>
        <v>0</v>
      </c>
    </row>
    <row r="2814" spans="27:34" x14ac:dyDescent="0.25">
      <c r="AA2814" s="1"/>
      <c r="AB2814" s="1"/>
      <c r="AG2814">
        <f>IF(data[[#This Row],[type]]="score",SUMPRODUCT($J$1:$AF$1,data[[#This Row],[ci.hts_index]:[stat.tb]]),-1)</f>
        <v>-1</v>
      </c>
      <c r="AH2814">
        <f>IF(data[[#This Row],[type]]="score",RANK(data[[#This Row],[score]],data[score])+COUNTIF($AG$3:AG2814,AG2814)-1,0)</f>
        <v>0</v>
      </c>
    </row>
    <row r="2815" spans="27:34" x14ac:dyDescent="0.25">
      <c r="AA2815" s="1"/>
      <c r="AB2815" s="1"/>
      <c r="AG2815">
        <f>IF(data[[#This Row],[type]]="score",SUMPRODUCT($J$1:$AF$1,data[[#This Row],[ci.hts_index]:[stat.tb]]),-1)</f>
        <v>-1</v>
      </c>
      <c r="AH2815">
        <f>IF(data[[#This Row],[type]]="score",RANK(data[[#This Row],[score]],data[score])+COUNTIF($AG$3:AG2815,AG2815)-1,0)</f>
        <v>0</v>
      </c>
    </row>
    <row r="2816" spans="27:34" x14ac:dyDescent="0.25">
      <c r="AA2816" s="1"/>
      <c r="AB2816" s="1"/>
      <c r="AG2816">
        <f>IF(data[[#This Row],[type]]="score",SUMPRODUCT($J$1:$AF$1,data[[#This Row],[ci.hts_index]:[stat.tb]]),-1)</f>
        <v>-1</v>
      </c>
      <c r="AH2816">
        <f>IF(data[[#This Row],[type]]="score",RANK(data[[#This Row],[score]],data[score])+COUNTIF($AG$3:AG2816,AG2816)-1,0)</f>
        <v>0</v>
      </c>
    </row>
    <row r="2817" spans="27:34" x14ac:dyDescent="0.25">
      <c r="AA2817" s="1"/>
      <c r="AB2817" s="1"/>
      <c r="AG2817">
        <f>IF(data[[#This Row],[type]]="score",SUMPRODUCT($J$1:$AF$1,data[[#This Row],[ci.hts_index]:[stat.tb]]),-1)</f>
        <v>-1</v>
      </c>
      <c r="AH2817">
        <f>IF(data[[#This Row],[type]]="score",RANK(data[[#This Row],[score]],data[score])+COUNTIF($AG$3:AG2817,AG2817)-1,0)</f>
        <v>0</v>
      </c>
    </row>
    <row r="2818" spans="27:34" x14ac:dyDescent="0.25">
      <c r="AA2818" s="1"/>
      <c r="AB2818" s="1"/>
      <c r="AG2818">
        <f>IF(data[[#This Row],[type]]="score",SUMPRODUCT($J$1:$AF$1,data[[#This Row],[ci.hts_index]:[stat.tb]]),-1)</f>
        <v>-1</v>
      </c>
      <c r="AH2818">
        <f>IF(data[[#This Row],[type]]="score",RANK(data[[#This Row],[score]],data[score])+COUNTIF($AG$3:AG2818,AG2818)-1,0)</f>
        <v>0</v>
      </c>
    </row>
    <row r="2819" spans="27:34" x14ac:dyDescent="0.25">
      <c r="AA2819" s="1"/>
      <c r="AB2819" s="1"/>
      <c r="AG2819">
        <f>IF(data[[#This Row],[type]]="score",SUMPRODUCT($J$1:$AF$1,data[[#This Row],[ci.hts_index]:[stat.tb]]),-1)</f>
        <v>-1</v>
      </c>
      <c r="AH2819">
        <f>IF(data[[#This Row],[type]]="score",RANK(data[[#This Row],[score]],data[score])+COUNTIF($AG$3:AG2819,AG2819)-1,0)</f>
        <v>0</v>
      </c>
    </row>
    <row r="2820" spans="27:34" x14ac:dyDescent="0.25">
      <c r="AA2820" s="1"/>
      <c r="AB2820" s="1"/>
      <c r="AG2820">
        <f>IF(data[[#This Row],[type]]="score",SUMPRODUCT($J$1:$AF$1,data[[#This Row],[ci.hts_index]:[stat.tb]]),-1)</f>
        <v>-1</v>
      </c>
      <c r="AH2820">
        <f>IF(data[[#This Row],[type]]="score",RANK(data[[#This Row],[score]],data[score])+COUNTIF($AG$3:AG2820,AG2820)-1,0)</f>
        <v>0</v>
      </c>
    </row>
    <row r="2821" spans="27:34" x14ac:dyDescent="0.25">
      <c r="AA2821" s="1"/>
      <c r="AB2821" s="1"/>
      <c r="AG2821">
        <f>IF(data[[#This Row],[type]]="score",SUMPRODUCT($J$1:$AF$1,data[[#This Row],[ci.hts_index]:[stat.tb]]),-1)</f>
        <v>-1</v>
      </c>
      <c r="AH2821">
        <f>IF(data[[#This Row],[type]]="score",RANK(data[[#This Row],[score]],data[score])+COUNTIF($AG$3:AG2821,AG2821)-1,0)</f>
        <v>0</v>
      </c>
    </row>
    <row r="2822" spans="27:34" x14ac:dyDescent="0.25">
      <c r="AA2822" s="1"/>
      <c r="AB2822" s="1"/>
      <c r="AG2822">
        <f>IF(data[[#This Row],[type]]="score",SUMPRODUCT($J$1:$AF$1,data[[#This Row],[ci.hts_index]:[stat.tb]]),-1)</f>
        <v>-1</v>
      </c>
      <c r="AH2822">
        <f>IF(data[[#This Row],[type]]="score",RANK(data[[#This Row],[score]],data[score])+COUNTIF($AG$3:AG2822,AG2822)-1,0)</f>
        <v>0</v>
      </c>
    </row>
    <row r="2823" spans="27:34" x14ac:dyDescent="0.25">
      <c r="AA2823" s="1"/>
      <c r="AB2823" s="1"/>
      <c r="AG2823">
        <f>IF(data[[#This Row],[type]]="score",SUMPRODUCT($J$1:$AF$1,data[[#This Row],[ci.hts_index]:[stat.tb]]),-1)</f>
        <v>-1</v>
      </c>
      <c r="AH2823">
        <f>IF(data[[#This Row],[type]]="score",RANK(data[[#This Row],[score]],data[score])+COUNTIF($AG$3:AG2823,AG2823)-1,0)</f>
        <v>0</v>
      </c>
    </row>
    <row r="2824" spans="27:34" x14ac:dyDescent="0.25">
      <c r="AA2824" s="1"/>
      <c r="AB2824" s="1"/>
      <c r="AG2824">
        <f>IF(data[[#This Row],[type]]="score",SUMPRODUCT($J$1:$AF$1,data[[#This Row],[ci.hts_index]:[stat.tb]]),-1)</f>
        <v>-1</v>
      </c>
      <c r="AH2824">
        <f>IF(data[[#This Row],[type]]="score",RANK(data[[#This Row],[score]],data[score])+COUNTIF($AG$3:AG2824,AG2824)-1,0)</f>
        <v>0</v>
      </c>
    </row>
    <row r="2825" spans="27:34" x14ac:dyDescent="0.25">
      <c r="AA2825" s="1"/>
      <c r="AB2825" s="1"/>
      <c r="AG2825">
        <f>IF(data[[#This Row],[type]]="score",SUMPRODUCT($J$1:$AF$1,data[[#This Row],[ci.hts_index]:[stat.tb]]),-1)</f>
        <v>-1</v>
      </c>
      <c r="AH2825">
        <f>IF(data[[#This Row],[type]]="score",RANK(data[[#This Row],[score]],data[score])+COUNTIF($AG$3:AG2825,AG2825)-1,0)</f>
        <v>0</v>
      </c>
    </row>
    <row r="2826" spans="27:34" x14ac:dyDescent="0.25">
      <c r="AA2826" s="1"/>
      <c r="AB2826" s="1"/>
      <c r="AG2826">
        <f>IF(data[[#This Row],[type]]="score",SUMPRODUCT($J$1:$AF$1,data[[#This Row],[ci.hts_index]:[stat.tb]]),-1)</f>
        <v>-1</v>
      </c>
      <c r="AH2826">
        <f>IF(data[[#This Row],[type]]="score",RANK(data[[#This Row],[score]],data[score])+COUNTIF($AG$3:AG2826,AG2826)-1,0)</f>
        <v>0</v>
      </c>
    </row>
    <row r="2827" spans="27:34" x14ac:dyDescent="0.25">
      <c r="AA2827" s="1"/>
      <c r="AB2827" s="1"/>
      <c r="AG2827">
        <f>IF(data[[#This Row],[type]]="score",SUMPRODUCT($J$1:$AF$1,data[[#This Row],[ci.hts_index]:[stat.tb]]),-1)</f>
        <v>-1</v>
      </c>
      <c r="AH2827">
        <f>IF(data[[#This Row],[type]]="score",RANK(data[[#This Row],[score]],data[score])+COUNTIF($AG$3:AG2827,AG2827)-1,0)</f>
        <v>0</v>
      </c>
    </row>
    <row r="2828" spans="27:34" x14ac:dyDescent="0.25">
      <c r="AA2828" s="1"/>
      <c r="AB2828" s="1"/>
      <c r="AG2828">
        <f>IF(data[[#This Row],[type]]="score",SUMPRODUCT($J$1:$AF$1,data[[#This Row],[ci.hts_index]:[stat.tb]]),-1)</f>
        <v>-1</v>
      </c>
      <c r="AH2828">
        <f>IF(data[[#This Row],[type]]="score",RANK(data[[#This Row],[score]],data[score])+COUNTIF($AG$3:AG2828,AG2828)-1,0)</f>
        <v>0</v>
      </c>
    </row>
    <row r="2829" spans="27:34" x14ac:dyDescent="0.25">
      <c r="AA2829" s="1"/>
      <c r="AB2829" s="1"/>
      <c r="AG2829">
        <f>IF(data[[#This Row],[type]]="score",SUMPRODUCT($J$1:$AF$1,data[[#This Row],[ci.hts_index]:[stat.tb]]),-1)</f>
        <v>-1</v>
      </c>
      <c r="AH2829">
        <f>IF(data[[#This Row],[type]]="score",RANK(data[[#This Row],[score]],data[score])+COUNTIF($AG$3:AG2829,AG2829)-1,0)</f>
        <v>0</v>
      </c>
    </row>
    <row r="2830" spans="27:34" x14ac:dyDescent="0.25">
      <c r="AA2830" s="1"/>
      <c r="AB2830" s="1"/>
      <c r="AG2830">
        <f>IF(data[[#This Row],[type]]="score",SUMPRODUCT($J$1:$AF$1,data[[#This Row],[ci.hts_index]:[stat.tb]]),-1)</f>
        <v>-1</v>
      </c>
      <c r="AH2830">
        <f>IF(data[[#This Row],[type]]="score",RANK(data[[#This Row],[score]],data[score])+COUNTIF($AG$3:AG2830,AG2830)-1,0)</f>
        <v>0</v>
      </c>
    </row>
    <row r="2831" spans="27:34" x14ac:dyDescent="0.25">
      <c r="AA2831" s="1"/>
      <c r="AB2831" s="1"/>
      <c r="AG2831">
        <f>IF(data[[#This Row],[type]]="score",SUMPRODUCT($J$1:$AF$1,data[[#This Row],[ci.hts_index]:[stat.tb]]),-1)</f>
        <v>-1</v>
      </c>
      <c r="AH2831">
        <f>IF(data[[#This Row],[type]]="score",RANK(data[[#This Row],[score]],data[score])+COUNTIF($AG$3:AG2831,AG2831)-1,0)</f>
        <v>0</v>
      </c>
    </row>
    <row r="2832" spans="27:34" x14ac:dyDescent="0.25">
      <c r="AA2832" s="1"/>
      <c r="AB2832" s="1"/>
      <c r="AG2832">
        <f>IF(data[[#This Row],[type]]="score",SUMPRODUCT($J$1:$AF$1,data[[#This Row],[ci.hts_index]:[stat.tb]]),-1)</f>
        <v>-1</v>
      </c>
      <c r="AH2832">
        <f>IF(data[[#This Row],[type]]="score",RANK(data[[#This Row],[score]],data[score])+COUNTIF($AG$3:AG2832,AG2832)-1,0)</f>
        <v>0</v>
      </c>
    </row>
    <row r="2833" spans="27:34" x14ac:dyDescent="0.25">
      <c r="AA2833" s="1"/>
      <c r="AB2833" s="1"/>
      <c r="AG2833">
        <f>IF(data[[#This Row],[type]]="score",SUMPRODUCT($J$1:$AF$1,data[[#This Row],[ci.hts_index]:[stat.tb]]),-1)</f>
        <v>-1</v>
      </c>
      <c r="AH2833">
        <f>IF(data[[#This Row],[type]]="score",RANK(data[[#This Row],[score]],data[score])+COUNTIF($AG$3:AG2833,AG2833)-1,0)</f>
        <v>0</v>
      </c>
    </row>
    <row r="2834" spans="27:34" x14ac:dyDescent="0.25">
      <c r="AA2834" s="1"/>
      <c r="AB2834" s="1"/>
      <c r="AG2834">
        <f>IF(data[[#This Row],[type]]="score",SUMPRODUCT($J$1:$AF$1,data[[#This Row],[ci.hts_index]:[stat.tb]]),-1)</f>
        <v>-1</v>
      </c>
      <c r="AH2834">
        <f>IF(data[[#This Row],[type]]="score",RANK(data[[#This Row],[score]],data[score])+COUNTIF($AG$3:AG2834,AG2834)-1,0)</f>
        <v>0</v>
      </c>
    </row>
    <row r="2835" spans="27:34" x14ac:dyDescent="0.25">
      <c r="AA2835" s="1"/>
      <c r="AB2835" s="1"/>
      <c r="AG2835">
        <f>IF(data[[#This Row],[type]]="score",SUMPRODUCT($J$1:$AF$1,data[[#This Row],[ci.hts_index]:[stat.tb]]),-1)</f>
        <v>-1</v>
      </c>
      <c r="AH2835">
        <f>IF(data[[#This Row],[type]]="score",RANK(data[[#This Row],[score]],data[score])+COUNTIF($AG$3:AG2835,AG2835)-1,0)</f>
        <v>0</v>
      </c>
    </row>
    <row r="2836" spans="27:34" x14ac:dyDescent="0.25">
      <c r="AA2836" s="1"/>
      <c r="AB2836" s="1"/>
      <c r="AG2836">
        <f>IF(data[[#This Row],[type]]="score",SUMPRODUCT($J$1:$AF$1,data[[#This Row],[ci.hts_index]:[stat.tb]]),-1)</f>
        <v>-1</v>
      </c>
      <c r="AH2836">
        <f>IF(data[[#This Row],[type]]="score",RANK(data[[#This Row],[score]],data[score])+COUNTIF($AG$3:AG2836,AG2836)-1,0)</f>
        <v>0</v>
      </c>
    </row>
    <row r="2837" spans="27:34" x14ac:dyDescent="0.25">
      <c r="AA2837" s="1"/>
      <c r="AB2837" s="1"/>
      <c r="AG2837">
        <f>IF(data[[#This Row],[type]]="score",SUMPRODUCT($J$1:$AF$1,data[[#This Row],[ci.hts_index]:[stat.tb]]),-1)</f>
        <v>-1</v>
      </c>
      <c r="AH2837">
        <f>IF(data[[#This Row],[type]]="score",RANK(data[[#This Row],[score]],data[score])+COUNTIF($AG$3:AG2837,AG2837)-1,0)</f>
        <v>0</v>
      </c>
    </row>
    <row r="2838" spans="27:34" x14ac:dyDescent="0.25">
      <c r="AA2838" s="1"/>
      <c r="AB2838" s="1"/>
      <c r="AG2838">
        <f>IF(data[[#This Row],[type]]="score",SUMPRODUCT($J$1:$AF$1,data[[#This Row],[ci.hts_index]:[stat.tb]]),-1)</f>
        <v>-1</v>
      </c>
      <c r="AH2838">
        <f>IF(data[[#This Row],[type]]="score",RANK(data[[#This Row],[score]],data[score])+COUNTIF($AG$3:AG2838,AG2838)-1,0)</f>
        <v>0</v>
      </c>
    </row>
    <row r="2839" spans="27:34" x14ac:dyDescent="0.25">
      <c r="AA2839" s="1"/>
      <c r="AB2839" s="1"/>
      <c r="AG2839">
        <f>IF(data[[#This Row],[type]]="score",SUMPRODUCT($J$1:$AF$1,data[[#This Row],[ci.hts_index]:[stat.tb]]),-1)</f>
        <v>-1</v>
      </c>
      <c r="AH2839">
        <f>IF(data[[#This Row],[type]]="score",RANK(data[[#This Row],[score]],data[score])+COUNTIF($AG$3:AG2839,AG2839)-1,0)</f>
        <v>0</v>
      </c>
    </row>
    <row r="2840" spans="27:34" x14ac:dyDescent="0.25">
      <c r="AA2840" s="1"/>
      <c r="AB2840" s="1"/>
      <c r="AG2840">
        <f>IF(data[[#This Row],[type]]="score",SUMPRODUCT($J$1:$AF$1,data[[#This Row],[ci.hts_index]:[stat.tb]]),-1)</f>
        <v>-1</v>
      </c>
      <c r="AH2840">
        <f>IF(data[[#This Row],[type]]="score",RANK(data[[#This Row],[score]],data[score])+COUNTIF($AG$3:AG2840,AG2840)-1,0)</f>
        <v>0</v>
      </c>
    </row>
    <row r="2841" spans="27:34" x14ac:dyDescent="0.25">
      <c r="AA2841" s="1"/>
      <c r="AB2841" s="1"/>
      <c r="AG2841">
        <f>IF(data[[#This Row],[type]]="score",SUMPRODUCT($J$1:$AF$1,data[[#This Row],[ci.hts_index]:[stat.tb]]),-1)</f>
        <v>-1</v>
      </c>
      <c r="AH2841">
        <f>IF(data[[#This Row],[type]]="score",RANK(data[[#This Row],[score]],data[score])+COUNTIF($AG$3:AG2841,AG2841)-1,0)</f>
        <v>0</v>
      </c>
    </row>
    <row r="2842" spans="27:34" x14ac:dyDescent="0.25">
      <c r="AA2842" s="1"/>
      <c r="AB2842" s="1"/>
      <c r="AG2842">
        <f>IF(data[[#This Row],[type]]="score",SUMPRODUCT($J$1:$AF$1,data[[#This Row],[ci.hts_index]:[stat.tb]]),-1)</f>
        <v>-1</v>
      </c>
      <c r="AH2842">
        <f>IF(data[[#This Row],[type]]="score",RANK(data[[#This Row],[score]],data[score])+COUNTIF($AG$3:AG2842,AG2842)-1,0)</f>
        <v>0</v>
      </c>
    </row>
    <row r="2843" spans="27:34" x14ac:dyDescent="0.25">
      <c r="AA2843" s="1"/>
      <c r="AB2843" s="1"/>
      <c r="AG2843">
        <f>IF(data[[#This Row],[type]]="score",SUMPRODUCT($J$1:$AF$1,data[[#This Row],[ci.hts_index]:[stat.tb]]),-1)</f>
        <v>-1</v>
      </c>
      <c r="AH2843">
        <f>IF(data[[#This Row],[type]]="score",RANK(data[[#This Row],[score]],data[score])+COUNTIF($AG$3:AG2843,AG2843)-1,0)</f>
        <v>0</v>
      </c>
    </row>
    <row r="2844" spans="27:34" x14ac:dyDescent="0.25">
      <c r="AA2844" s="1"/>
      <c r="AB2844" s="1"/>
      <c r="AG2844">
        <f>IF(data[[#This Row],[type]]="score",SUMPRODUCT($J$1:$AF$1,data[[#This Row],[ci.hts_index]:[stat.tb]]),-1)</f>
        <v>-1</v>
      </c>
      <c r="AH2844">
        <f>IF(data[[#This Row],[type]]="score",RANK(data[[#This Row],[score]],data[score])+COUNTIF($AG$3:AG2844,AG2844)-1,0)</f>
        <v>0</v>
      </c>
    </row>
    <row r="2845" spans="27:34" x14ac:dyDescent="0.25">
      <c r="AA2845" s="1"/>
      <c r="AB2845" s="1"/>
      <c r="AG2845">
        <f>IF(data[[#This Row],[type]]="score",SUMPRODUCT($J$1:$AF$1,data[[#This Row],[ci.hts_index]:[stat.tb]]),-1)</f>
        <v>-1</v>
      </c>
      <c r="AH2845">
        <f>IF(data[[#This Row],[type]]="score",RANK(data[[#This Row],[score]],data[score])+COUNTIF($AG$3:AG2845,AG2845)-1,0)</f>
        <v>0</v>
      </c>
    </row>
    <row r="2846" spans="27:34" x14ac:dyDescent="0.25">
      <c r="AA2846" s="1"/>
      <c r="AB2846" s="1"/>
      <c r="AG2846">
        <f>IF(data[[#This Row],[type]]="score",SUMPRODUCT($J$1:$AF$1,data[[#This Row],[ci.hts_index]:[stat.tb]]),-1)</f>
        <v>-1</v>
      </c>
      <c r="AH2846">
        <f>IF(data[[#This Row],[type]]="score",RANK(data[[#This Row],[score]],data[score])+COUNTIF($AG$3:AG2846,AG2846)-1,0)</f>
        <v>0</v>
      </c>
    </row>
    <row r="2847" spans="27:34" x14ac:dyDescent="0.25">
      <c r="AA2847" s="1"/>
      <c r="AB2847" s="1"/>
      <c r="AG2847">
        <f>IF(data[[#This Row],[type]]="score",SUMPRODUCT($J$1:$AF$1,data[[#This Row],[ci.hts_index]:[stat.tb]]),-1)</f>
        <v>-1</v>
      </c>
      <c r="AH2847">
        <f>IF(data[[#This Row],[type]]="score",RANK(data[[#This Row],[score]],data[score])+COUNTIF($AG$3:AG2847,AG2847)-1,0)</f>
        <v>0</v>
      </c>
    </row>
    <row r="2848" spans="27:34" x14ac:dyDescent="0.25">
      <c r="AA2848" s="1"/>
      <c r="AB2848" s="1"/>
      <c r="AG2848">
        <f>IF(data[[#This Row],[type]]="score",SUMPRODUCT($J$1:$AF$1,data[[#This Row],[ci.hts_index]:[stat.tb]]),-1)</f>
        <v>-1</v>
      </c>
      <c r="AH2848">
        <f>IF(data[[#This Row],[type]]="score",RANK(data[[#This Row],[score]],data[score])+COUNTIF($AG$3:AG2848,AG2848)-1,0)</f>
        <v>0</v>
      </c>
    </row>
    <row r="2849" spans="27:34" x14ac:dyDescent="0.25">
      <c r="AA2849" s="1"/>
      <c r="AB2849" s="1"/>
      <c r="AG2849">
        <f>IF(data[[#This Row],[type]]="score",SUMPRODUCT($J$1:$AF$1,data[[#This Row],[ci.hts_index]:[stat.tb]]),-1)</f>
        <v>-1</v>
      </c>
      <c r="AH2849">
        <f>IF(data[[#This Row],[type]]="score",RANK(data[[#This Row],[score]],data[score])+COUNTIF($AG$3:AG2849,AG2849)-1,0)</f>
        <v>0</v>
      </c>
    </row>
    <row r="2850" spans="27:34" x14ac:dyDescent="0.25">
      <c r="AA2850" s="1"/>
      <c r="AB2850" s="1"/>
      <c r="AG2850">
        <f>IF(data[[#This Row],[type]]="score",SUMPRODUCT($J$1:$AF$1,data[[#This Row],[ci.hts_index]:[stat.tb]]),-1)</f>
        <v>-1</v>
      </c>
      <c r="AH2850">
        <f>IF(data[[#This Row],[type]]="score",RANK(data[[#This Row],[score]],data[score])+COUNTIF($AG$3:AG2850,AG2850)-1,0)</f>
        <v>0</v>
      </c>
    </row>
    <row r="2851" spans="27:34" x14ac:dyDescent="0.25">
      <c r="AA2851" s="1"/>
      <c r="AB2851" s="1"/>
      <c r="AG2851">
        <f>IF(data[[#This Row],[type]]="score",SUMPRODUCT($J$1:$AF$1,data[[#This Row],[ci.hts_index]:[stat.tb]]),-1)</f>
        <v>-1</v>
      </c>
      <c r="AH2851">
        <f>IF(data[[#This Row],[type]]="score",RANK(data[[#This Row],[score]],data[score])+COUNTIF($AG$3:AG2851,AG2851)-1,0)</f>
        <v>0</v>
      </c>
    </row>
    <row r="2852" spans="27:34" x14ac:dyDescent="0.25">
      <c r="AA2852" s="1"/>
      <c r="AB2852" s="1"/>
      <c r="AG2852">
        <f>IF(data[[#This Row],[type]]="score",SUMPRODUCT($J$1:$AF$1,data[[#This Row],[ci.hts_index]:[stat.tb]]),-1)</f>
        <v>-1</v>
      </c>
      <c r="AH2852">
        <f>IF(data[[#This Row],[type]]="score",RANK(data[[#This Row],[score]],data[score])+COUNTIF($AG$3:AG2852,AG2852)-1,0)</f>
        <v>0</v>
      </c>
    </row>
    <row r="2853" spans="27:34" x14ac:dyDescent="0.25">
      <c r="AA2853" s="1"/>
      <c r="AB2853" s="1"/>
      <c r="AG2853">
        <f>IF(data[[#This Row],[type]]="score",SUMPRODUCT($J$1:$AF$1,data[[#This Row],[ci.hts_index]:[stat.tb]]),-1)</f>
        <v>-1</v>
      </c>
      <c r="AH2853">
        <f>IF(data[[#This Row],[type]]="score",RANK(data[[#This Row],[score]],data[score])+COUNTIF($AG$3:AG2853,AG2853)-1,0)</f>
        <v>0</v>
      </c>
    </row>
    <row r="2854" spans="27:34" x14ac:dyDescent="0.25">
      <c r="AA2854" s="1"/>
      <c r="AB2854" s="1"/>
      <c r="AG2854">
        <f>IF(data[[#This Row],[type]]="score",SUMPRODUCT($J$1:$AF$1,data[[#This Row],[ci.hts_index]:[stat.tb]]),-1)</f>
        <v>-1</v>
      </c>
      <c r="AH2854">
        <f>IF(data[[#This Row],[type]]="score",RANK(data[[#This Row],[score]],data[score])+COUNTIF($AG$3:AG2854,AG2854)-1,0)</f>
        <v>0</v>
      </c>
    </row>
    <row r="2855" spans="27:34" x14ac:dyDescent="0.25">
      <c r="AA2855" s="1"/>
      <c r="AB2855" s="1"/>
      <c r="AG2855">
        <f>IF(data[[#This Row],[type]]="score",SUMPRODUCT($J$1:$AF$1,data[[#This Row],[ci.hts_index]:[stat.tb]]),-1)</f>
        <v>-1</v>
      </c>
      <c r="AH2855">
        <f>IF(data[[#This Row],[type]]="score",RANK(data[[#This Row],[score]],data[score])+COUNTIF($AG$3:AG2855,AG2855)-1,0)</f>
        <v>0</v>
      </c>
    </row>
    <row r="2856" spans="27:34" x14ac:dyDescent="0.25">
      <c r="AA2856" s="1"/>
      <c r="AB2856" s="1"/>
      <c r="AG2856">
        <f>IF(data[[#This Row],[type]]="score",SUMPRODUCT($J$1:$AF$1,data[[#This Row],[ci.hts_index]:[stat.tb]]),-1)</f>
        <v>-1</v>
      </c>
      <c r="AH2856">
        <f>IF(data[[#This Row],[type]]="score",RANK(data[[#This Row],[score]],data[score])+COUNTIF($AG$3:AG2856,AG2856)-1,0)</f>
        <v>0</v>
      </c>
    </row>
    <row r="2857" spans="27:34" x14ac:dyDescent="0.25">
      <c r="AA2857" s="1"/>
      <c r="AB2857" s="1"/>
      <c r="AG2857">
        <f>IF(data[[#This Row],[type]]="score",SUMPRODUCT($J$1:$AF$1,data[[#This Row],[ci.hts_index]:[stat.tb]]),-1)</f>
        <v>-1</v>
      </c>
      <c r="AH2857">
        <f>IF(data[[#This Row],[type]]="score",RANK(data[[#This Row],[score]],data[score])+COUNTIF($AG$3:AG2857,AG2857)-1,0)</f>
        <v>0</v>
      </c>
    </row>
    <row r="2858" spans="27:34" x14ac:dyDescent="0.25">
      <c r="AA2858" s="1"/>
      <c r="AB2858" s="1"/>
      <c r="AG2858">
        <f>IF(data[[#This Row],[type]]="score",SUMPRODUCT($J$1:$AF$1,data[[#This Row],[ci.hts_index]:[stat.tb]]),-1)</f>
        <v>-1</v>
      </c>
      <c r="AH2858">
        <f>IF(data[[#This Row],[type]]="score",RANK(data[[#This Row],[score]],data[score])+COUNTIF($AG$3:AG2858,AG2858)-1,0)</f>
        <v>0</v>
      </c>
    </row>
    <row r="2859" spans="27:34" x14ac:dyDescent="0.25">
      <c r="AA2859" s="1"/>
      <c r="AB2859" s="1"/>
      <c r="AG2859">
        <f>IF(data[[#This Row],[type]]="score",SUMPRODUCT($J$1:$AF$1,data[[#This Row],[ci.hts_index]:[stat.tb]]),-1)</f>
        <v>-1</v>
      </c>
      <c r="AH2859">
        <f>IF(data[[#This Row],[type]]="score",RANK(data[[#This Row],[score]],data[score])+COUNTIF($AG$3:AG2859,AG2859)-1,0)</f>
        <v>0</v>
      </c>
    </row>
    <row r="2860" spans="27:34" x14ac:dyDescent="0.25">
      <c r="AA2860" s="1"/>
      <c r="AB2860" s="1"/>
      <c r="AG2860">
        <f>IF(data[[#This Row],[type]]="score",SUMPRODUCT($J$1:$AF$1,data[[#This Row],[ci.hts_index]:[stat.tb]]),-1)</f>
        <v>-1</v>
      </c>
      <c r="AH2860">
        <f>IF(data[[#This Row],[type]]="score",RANK(data[[#This Row],[score]],data[score])+COUNTIF($AG$3:AG2860,AG2860)-1,0)</f>
        <v>0</v>
      </c>
    </row>
    <row r="2861" spans="27:34" x14ac:dyDescent="0.25">
      <c r="AA2861" s="1"/>
      <c r="AB2861" s="1"/>
      <c r="AG2861">
        <f>IF(data[[#This Row],[type]]="score",SUMPRODUCT($J$1:$AF$1,data[[#This Row],[ci.hts_index]:[stat.tb]]),-1)</f>
        <v>-1</v>
      </c>
      <c r="AH2861">
        <f>IF(data[[#This Row],[type]]="score",RANK(data[[#This Row],[score]],data[score])+COUNTIF($AG$3:AG2861,AG2861)-1,0)</f>
        <v>0</v>
      </c>
    </row>
    <row r="2862" spans="27:34" x14ac:dyDescent="0.25">
      <c r="AA2862" s="1"/>
      <c r="AB2862" s="1"/>
      <c r="AG2862">
        <f>IF(data[[#This Row],[type]]="score",SUMPRODUCT($J$1:$AF$1,data[[#This Row],[ci.hts_index]:[stat.tb]]),-1)</f>
        <v>-1</v>
      </c>
      <c r="AH2862">
        <f>IF(data[[#This Row],[type]]="score",RANK(data[[#This Row],[score]],data[score])+COUNTIF($AG$3:AG2862,AG2862)-1,0)</f>
        <v>0</v>
      </c>
    </row>
    <row r="2863" spans="27:34" x14ac:dyDescent="0.25">
      <c r="AA2863" s="1"/>
      <c r="AB2863" s="1"/>
      <c r="AG2863">
        <f>IF(data[[#This Row],[type]]="score",SUMPRODUCT($J$1:$AF$1,data[[#This Row],[ci.hts_index]:[stat.tb]]),-1)</f>
        <v>-1</v>
      </c>
      <c r="AH2863">
        <f>IF(data[[#This Row],[type]]="score",RANK(data[[#This Row],[score]],data[score])+COUNTIF($AG$3:AG2863,AG2863)-1,0)</f>
        <v>0</v>
      </c>
    </row>
    <row r="2864" spans="27:34" x14ac:dyDescent="0.25">
      <c r="AA2864" s="1"/>
      <c r="AB2864" s="1"/>
      <c r="AG2864">
        <f>IF(data[[#This Row],[type]]="score",SUMPRODUCT($J$1:$AF$1,data[[#This Row],[ci.hts_index]:[stat.tb]]),-1)</f>
        <v>-1</v>
      </c>
      <c r="AH2864">
        <f>IF(data[[#This Row],[type]]="score",RANK(data[[#This Row],[score]],data[score])+COUNTIF($AG$3:AG2864,AG2864)-1,0)</f>
        <v>0</v>
      </c>
    </row>
    <row r="2865" spans="27:34" x14ac:dyDescent="0.25">
      <c r="AA2865" s="1"/>
      <c r="AB2865" s="1"/>
      <c r="AG2865">
        <f>IF(data[[#This Row],[type]]="score",SUMPRODUCT($J$1:$AF$1,data[[#This Row],[ci.hts_index]:[stat.tb]]),-1)</f>
        <v>-1</v>
      </c>
      <c r="AH2865">
        <f>IF(data[[#This Row],[type]]="score",RANK(data[[#This Row],[score]],data[score])+COUNTIF($AG$3:AG2865,AG2865)-1,0)</f>
        <v>0</v>
      </c>
    </row>
    <row r="2866" spans="27:34" x14ac:dyDescent="0.25">
      <c r="AA2866" s="1"/>
      <c r="AB2866" s="1"/>
      <c r="AG2866">
        <f>IF(data[[#This Row],[type]]="score",SUMPRODUCT($J$1:$AF$1,data[[#This Row],[ci.hts_index]:[stat.tb]]),-1)</f>
        <v>-1</v>
      </c>
      <c r="AH2866">
        <f>IF(data[[#This Row],[type]]="score",RANK(data[[#This Row],[score]],data[score])+COUNTIF($AG$3:AG2866,AG2866)-1,0)</f>
        <v>0</v>
      </c>
    </row>
    <row r="2867" spans="27:34" x14ac:dyDescent="0.25">
      <c r="AA2867" s="1"/>
      <c r="AB2867" s="1"/>
      <c r="AG2867">
        <f>IF(data[[#This Row],[type]]="score",SUMPRODUCT($J$1:$AF$1,data[[#This Row],[ci.hts_index]:[stat.tb]]),-1)</f>
        <v>-1</v>
      </c>
      <c r="AH2867">
        <f>IF(data[[#This Row],[type]]="score",RANK(data[[#This Row],[score]],data[score])+COUNTIF($AG$3:AG2867,AG2867)-1,0)</f>
        <v>0</v>
      </c>
    </row>
    <row r="2868" spans="27:34" x14ac:dyDescent="0.25">
      <c r="AA2868" s="1"/>
      <c r="AB2868" s="1"/>
      <c r="AG2868">
        <f>IF(data[[#This Row],[type]]="score",SUMPRODUCT($J$1:$AF$1,data[[#This Row],[ci.hts_index]:[stat.tb]]),-1)</f>
        <v>-1</v>
      </c>
      <c r="AH2868">
        <f>IF(data[[#This Row],[type]]="score",RANK(data[[#This Row],[score]],data[score])+COUNTIF($AG$3:AG2868,AG2868)-1,0)</f>
        <v>0</v>
      </c>
    </row>
    <row r="2869" spans="27:34" x14ac:dyDescent="0.25">
      <c r="AA2869" s="1"/>
      <c r="AB2869" s="1"/>
      <c r="AG2869">
        <f>IF(data[[#This Row],[type]]="score",SUMPRODUCT($J$1:$AF$1,data[[#This Row],[ci.hts_index]:[stat.tb]]),-1)</f>
        <v>-1</v>
      </c>
      <c r="AH2869">
        <f>IF(data[[#This Row],[type]]="score",RANK(data[[#This Row],[score]],data[score])+COUNTIF($AG$3:AG2869,AG2869)-1,0)</f>
        <v>0</v>
      </c>
    </row>
    <row r="2870" spans="27:34" x14ac:dyDescent="0.25">
      <c r="AA2870" s="1"/>
      <c r="AB2870" s="1"/>
      <c r="AG2870">
        <f>IF(data[[#This Row],[type]]="score",SUMPRODUCT($J$1:$AF$1,data[[#This Row],[ci.hts_index]:[stat.tb]]),-1)</f>
        <v>-1</v>
      </c>
      <c r="AH2870">
        <f>IF(data[[#This Row],[type]]="score",RANK(data[[#This Row],[score]],data[score])+COUNTIF($AG$3:AG2870,AG2870)-1,0)</f>
        <v>0</v>
      </c>
    </row>
    <row r="2871" spans="27:34" x14ac:dyDescent="0.25">
      <c r="AA2871" s="1"/>
      <c r="AB2871" s="1"/>
      <c r="AG2871">
        <f>IF(data[[#This Row],[type]]="score",SUMPRODUCT($J$1:$AF$1,data[[#This Row],[ci.hts_index]:[stat.tb]]),-1)</f>
        <v>-1</v>
      </c>
      <c r="AH2871">
        <f>IF(data[[#This Row],[type]]="score",RANK(data[[#This Row],[score]],data[score])+COUNTIF($AG$3:AG2871,AG2871)-1,0)</f>
        <v>0</v>
      </c>
    </row>
    <row r="2872" spans="27:34" x14ac:dyDescent="0.25">
      <c r="AA2872" s="1"/>
      <c r="AB2872" s="1"/>
      <c r="AG2872">
        <f>IF(data[[#This Row],[type]]="score",SUMPRODUCT($J$1:$AF$1,data[[#This Row],[ci.hts_index]:[stat.tb]]),-1)</f>
        <v>-1</v>
      </c>
      <c r="AH2872">
        <f>IF(data[[#This Row],[type]]="score",RANK(data[[#This Row],[score]],data[score])+COUNTIF($AG$3:AG2872,AG2872)-1,0)</f>
        <v>0</v>
      </c>
    </row>
    <row r="2873" spans="27:34" x14ac:dyDescent="0.25">
      <c r="AA2873" s="1"/>
      <c r="AB2873" s="1"/>
      <c r="AG2873">
        <f>IF(data[[#This Row],[type]]="score",SUMPRODUCT($J$1:$AF$1,data[[#This Row],[ci.hts_index]:[stat.tb]]),-1)</f>
        <v>-1</v>
      </c>
      <c r="AH2873">
        <f>IF(data[[#This Row],[type]]="score",RANK(data[[#This Row],[score]],data[score])+COUNTIF($AG$3:AG2873,AG2873)-1,0)</f>
        <v>0</v>
      </c>
    </row>
    <row r="2874" spans="27:34" x14ac:dyDescent="0.25">
      <c r="AA2874" s="1"/>
      <c r="AB2874" s="1"/>
      <c r="AG2874">
        <f>IF(data[[#This Row],[type]]="score",SUMPRODUCT($J$1:$AF$1,data[[#This Row],[ci.hts_index]:[stat.tb]]),-1)</f>
        <v>-1</v>
      </c>
      <c r="AH2874">
        <f>IF(data[[#This Row],[type]]="score",RANK(data[[#This Row],[score]],data[score])+COUNTIF($AG$3:AG2874,AG2874)-1,0)</f>
        <v>0</v>
      </c>
    </row>
    <row r="2875" spans="27:34" x14ac:dyDescent="0.25">
      <c r="AA2875" s="1"/>
      <c r="AB2875" s="1"/>
      <c r="AG2875">
        <f>IF(data[[#This Row],[type]]="score",SUMPRODUCT($J$1:$AF$1,data[[#This Row],[ci.hts_index]:[stat.tb]]),-1)</f>
        <v>-1</v>
      </c>
      <c r="AH2875">
        <f>IF(data[[#This Row],[type]]="score",RANK(data[[#This Row],[score]],data[score])+COUNTIF($AG$3:AG2875,AG2875)-1,0)</f>
        <v>0</v>
      </c>
    </row>
    <row r="2876" spans="27:34" x14ac:dyDescent="0.25">
      <c r="AA2876" s="1"/>
      <c r="AB2876" s="1"/>
      <c r="AG2876">
        <f>IF(data[[#This Row],[type]]="score",SUMPRODUCT($J$1:$AF$1,data[[#This Row],[ci.hts_index]:[stat.tb]]),-1)</f>
        <v>-1</v>
      </c>
      <c r="AH2876">
        <f>IF(data[[#This Row],[type]]="score",RANK(data[[#This Row],[score]],data[score])+COUNTIF($AG$3:AG2876,AG2876)-1,0)</f>
        <v>0</v>
      </c>
    </row>
    <row r="2877" spans="27:34" x14ac:dyDescent="0.25">
      <c r="AA2877" s="1"/>
      <c r="AB2877" s="1"/>
      <c r="AG2877">
        <f>IF(data[[#This Row],[type]]="score",SUMPRODUCT($J$1:$AF$1,data[[#This Row],[ci.hts_index]:[stat.tb]]),-1)</f>
        <v>-1</v>
      </c>
      <c r="AH2877">
        <f>IF(data[[#This Row],[type]]="score",RANK(data[[#This Row],[score]],data[score])+COUNTIF($AG$3:AG2877,AG2877)-1,0)</f>
        <v>0</v>
      </c>
    </row>
    <row r="2878" spans="27:34" x14ac:dyDescent="0.25">
      <c r="AA2878" s="1"/>
      <c r="AB2878" s="1"/>
      <c r="AG2878">
        <f>IF(data[[#This Row],[type]]="score",SUMPRODUCT($J$1:$AF$1,data[[#This Row],[ci.hts_index]:[stat.tb]]),-1)</f>
        <v>-1</v>
      </c>
      <c r="AH2878">
        <f>IF(data[[#This Row],[type]]="score",RANK(data[[#This Row],[score]],data[score])+COUNTIF($AG$3:AG2878,AG2878)-1,0)</f>
        <v>0</v>
      </c>
    </row>
    <row r="2879" spans="27:34" x14ac:dyDescent="0.25">
      <c r="AA2879" s="1"/>
      <c r="AB2879" s="1"/>
      <c r="AG2879">
        <f>IF(data[[#This Row],[type]]="score",SUMPRODUCT($J$1:$AF$1,data[[#This Row],[ci.hts_index]:[stat.tb]]),-1)</f>
        <v>-1</v>
      </c>
      <c r="AH2879">
        <f>IF(data[[#This Row],[type]]="score",RANK(data[[#This Row],[score]],data[score])+COUNTIF($AG$3:AG2879,AG2879)-1,0)</f>
        <v>0</v>
      </c>
    </row>
    <row r="2880" spans="27:34" x14ac:dyDescent="0.25">
      <c r="AA2880" s="1"/>
      <c r="AB2880" s="1"/>
      <c r="AG2880">
        <f>IF(data[[#This Row],[type]]="score",SUMPRODUCT($J$1:$AF$1,data[[#This Row],[ci.hts_index]:[stat.tb]]),-1)</f>
        <v>-1</v>
      </c>
      <c r="AH2880">
        <f>IF(data[[#This Row],[type]]="score",RANK(data[[#This Row],[score]],data[score])+COUNTIF($AG$3:AG2880,AG2880)-1,0)</f>
        <v>0</v>
      </c>
    </row>
    <row r="2881" spans="27:34" x14ac:dyDescent="0.25">
      <c r="AA2881" s="1"/>
      <c r="AB2881" s="1"/>
      <c r="AG2881">
        <f>IF(data[[#This Row],[type]]="score",SUMPRODUCT($J$1:$AF$1,data[[#This Row],[ci.hts_index]:[stat.tb]]),-1)</f>
        <v>-1</v>
      </c>
      <c r="AH2881">
        <f>IF(data[[#This Row],[type]]="score",RANK(data[[#This Row],[score]],data[score])+COUNTIF($AG$3:AG2881,AG2881)-1,0)</f>
        <v>0</v>
      </c>
    </row>
    <row r="2882" spans="27:34" x14ac:dyDescent="0.25">
      <c r="AA2882" s="1"/>
      <c r="AB2882" s="1"/>
      <c r="AG2882">
        <f>IF(data[[#This Row],[type]]="score",SUMPRODUCT($J$1:$AF$1,data[[#This Row],[ci.hts_index]:[stat.tb]]),-1)</f>
        <v>-1</v>
      </c>
      <c r="AH2882">
        <f>IF(data[[#This Row],[type]]="score",RANK(data[[#This Row],[score]],data[score])+COUNTIF($AG$3:AG2882,AG2882)-1,0)</f>
        <v>0</v>
      </c>
    </row>
    <row r="2883" spans="27:34" x14ac:dyDescent="0.25">
      <c r="AA2883" s="1"/>
      <c r="AB2883" s="1"/>
      <c r="AG2883">
        <f>IF(data[[#This Row],[type]]="score",SUMPRODUCT($J$1:$AF$1,data[[#This Row],[ci.hts_index]:[stat.tb]]),-1)</f>
        <v>-1</v>
      </c>
      <c r="AH2883">
        <f>IF(data[[#This Row],[type]]="score",RANK(data[[#This Row],[score]],data[score])+COUNTIF($AG$3:AG2883,AG2883)-1,0)</f>
        <v>0</v>
      </c>
    </row>
    <row r="2884" spans="27:34" x14ac:dyDescent="0.25">
      <c r="AA2884" s="1"/>
      <c r="AB2884" s="1"/>
      <c r="AG2884">
        <f>IF(data[[#This Row],[type]]="score",SUMPRODUCT($J$1:$AF$1,data[[#This Row],[ci.hts_index]:[stat.tb]]),-1)</f>
        <v>-1</v>
      </c>
      <c r="AH2884">
        <f>IF(data[[#This Row],[type]]="score",RANK(data[[#This Row],[score]],data[score])+COUNTIF($AG$3:AG2884,AG2884)-1,0)</f>
        <v>0</v>
      </c>
    </row>
    <row r="2885" spans="27:34" x14ac:dyDescent="0.25">
      <c r="AA2885" s="1"/>
      <c r="AB2885" s="1"/>
      <c r="AG2885">
        <f>IF(data[[#This Row],[type]]="score",SUMPRODUCT($J$1:$AF$1,data[[#This Row],[ci.hts_index]:[stat.tb]]),-1)</f>
        <v>-1</v>
      </c>
      <c r="AH2885">
        <f>IF(data[[#This Row],[type]]="score",RANK(data[[#This Row],[score]],data[score])+COUNTIF($AG$3:AG2885,AG2885)-1,0)</f>
        <v>0</v>
      </c>
    </row>
    <row r="2886" spans="27:34" x14ac:dyDescent="0.25">
      <c r="AA2886" s="1"/>
      <c r="AB2886" s="1"/>
      <c r="AG2886">
        <f>IF(data[[#This Row],[type]]="score",SUMPRODUCT($J$1:$AF$1,data[[#This Row],[ci.hts_index]:[stat.tb]]),-1)</f>
        <v>-1</v>
      </c>
      <c r="AH2886">
        <f>IF(data[[#This Row],[type]]="score",RANK(data[[#This Row],[score]],data[score])+COUNTIF($AG$3:AG2886,AG2886)-1,0)</f>
        <v>0</v>
      </c>
    </row>
    <row r="2887" spans="27:34" x14ac:dyDescent="0.25">
      <c r="AA2887" s="1"/>
      <c r="AB2887" s="1"/>
      <c r="AG2887">
        <f>IF(data[[#This Row],[type]]="score",SUMPRODUCT($J$1:$AF$1,data[[#This Row],[ci.hts_index]:[stat.tb]]),-1)</f>
        <v>-1</v>
      </c>
      <c r="AH2887">
        <f>IF(data[[#This Row],[type]]="score",RANK(data[[#This Row],[score]],data[score])+COUNTIF($AG$3:AG2887,AG2887)-1,0)</f>
        <v>0</v>
      </c>
    </row>
    <row r="2888" spans="27:34" x14ac:dyDescent="0.25">
      <c r="AA2888" s="1"/>
      <c r="AB2888" s="1"/>
      <c r="AG2888">
        <f>IF(data[[#This Row],[type]]="score",SUMPRODUCT($J$1:$AF$1,data[[#This Row],[ci.hts_index]:[stat.tb]]),-1)</f>
        <v>-1</v>
      </c>
      <c r="AH2888">
        <f>IF(data[[#This Row],[type]]="score",RANK(data[[#This Row],[score]],data[score])+COUNTIF($AG$3:AG2888,AG2888)-1,0)</f>
        <v>0</v>
      </c>
    </row>
    <row r="2889" spans="27:34" x14ac:dyDescent="0.25">
      <c r="AA2889" s="1"/>
      <c r="AB2889" s="1"/>
      <c r="AG2889">
        <f>IF(data[[#This Row],[type]]="score",SUMPRODUCT($J$1:$AF$1,data[[#This Row],[ci.hts_index]:[stat.tb]]),-1)</f>
        <v>-1</v>
      </c>
      <c r="AH2889">
        <f>IF(data[[#This Row],[type]]="score",RANK(data[[#This Row],[score]],data[score])+COUNTIF($AG$3:AG2889,AG2889)-1,0)</f>
        <v>0</v>
      </c>
    </row>
    <row r="2890" spans="27:34" x14ac:dyDescent="0.25">
      <c r="AA2890" s="1"/>
      <c r="AB2890" s="1"/>
      <c r="AG2890">
        <f>IF(data[[#This Row],[type]]="score",SUMPRODUCT($J$1:$AF$1,data[[#This Row],[ci.hts_index]:[stat.tb]]),-1)</f>
        <v>-1</v>
      </c>
      <c r="AH2890">
        <f>IF(data[[#This Row],[type]]="score",RANK(data[[#This Row],[score]],data[score])+COUNTIF($AG$3:AG2890,AG2890)-1,0)</f>
        <v>0</v>
      </c>
    </row>
    <row r="2891" spans="27:34" x14ac:dyDescent="0.25">
      <c r="AA2891" s="1"/>
      <c r="AB2891" s="1"/>
      <c r="AG2891">
        <f>IF(data[[#This Row],[type]]="score",SUMPRODUCT($J$1:$AF$1,data[[#This Row],[ci.hts_index]:[stat.tb]]),-1)</f>
        <v>-1</v>
      </c>
      <c r="AH2891">
        <f>IF(data[[#This Row],[type]]="score",RANK(data[[#This Row],[score]],data[score])+COUNTIF($AG$3:AG2891,AG2891)-1,0)</f>
        <v>0</v>
      </c>
    </row>
    <row r="2892" spans="27:34" x14ac:dyDescent="0.25">
      <c r="AA2892" s="1"/>
      <c r="AB2892" s="1"/>
      <c r="AG2892">
        <f>IF(data[[#This Row],[type]]="score",SUMPRODUCT($J$1:$AF$1,data[[#This Row],[ci.hts_index]:[stat.tb]]),-1)</f>
        <v>-1</v>
      </c>
      <c r="AH2892">
        <f>IF(data[[#This Row],[type]]="score",RANK(data[[#This Row],[score]],data[score])+COUNTIF($AG$3:AG2892,AG2892)-1,0)</f>
        <v>0</v>
      </c>
    </row>
    <row r="2893" spans="27:34" x14ac:dyDescent="0.25">
      <c r="AA2893" s="1"/>
      <c r="AB2893" s="1"/>
      <c r="AG2893">
        <f>IF(data[[#This Row],[type]]="score",SUMPRODUCT($J$1:$AF$1,data[[#This Row],[ci.hts_index]:[stat.tb]]),-1)</f>
        <v>-1</v>
      </c>
      <c r="AH2893">
        <f>IF(data[[#This Row],[type]]="score",RANK(data[[#This Row],[score]],data[score])+COUNTIF($AG$3:AG2893,AG2893)-1,0)</f>
        <v>0</v>
      </c>
    </row>
    <row r="2894" spans="27:34" x14ac:dyDescent="0.25">
      <c r="AA2894" s="1"/>
      <c r="AB2894" s="1"/>
      <c r="AG2894">
        <f>IF(data[[#This Row],[type]]="score",SUMPRODUCT($J$1:$AF$1,data[[#This Row],[ci.hts_index]:[stat.tb]]),-1)</f>
        <v>-1</v>
      </c>
      <c r="AH2894">
        <f>IF(data[[#This Row],[type]]="score",RANK(data[[#This Row],[score]],data[score])+COUNTIF($AG$3:AG2894,AG2894)-1,0)</f>
        <v>0</v>
      </c>
    </row>
    <row r="2895" spans="27:34" x14ac:dyDescent="0.25">
      <c r="AA2895" s="1"/>
      <c r="AB2895" s="1"/>
      <c r="AG2895">
        <f>IF(data[[#This Row],[type]]="score",SUMPRODUCT($J$1:$AF$1,data[[#This Row],[ci.hts_index]:[stat.tb]]),-1)</f>
        <v>-1</v>
      </c>
      <c r="AH2895">
        <f>IF(data[[#This Row],[type]]="score",RANK(data[[#This Row],[score]],data[score])+COUNTIF($AG$3:AG2895,AG2895)-1,0)</f>
        <v>0</v>
      </c>
    </row>
    <row r="2896" spans="27:34" x14ac:dyDescent="0.25">
      <c r="AA2896" s="1"/>
      <c r="AB2896" s="1"/>
      <c r="AG2896">
        <f>IF(data[[#This Row],[type]]="score",SUMPRODUCT($J$1:$AF$1,data[[#This Row],[ci.hts_index]:[stat.tb]]),-1)</f>
        <v>-1</v>
      </c>
      <c r="AH2896">
        <f>IF(data[[#This Row],[type]]="score",RANK(data[[#This Row],[score]],data[score])+COUNTIF($AG$3:AG2896,AG2896)-1,0)</f>
        <v>0</v>
      </c>
    </row>
    <row r="2897" spans="27:34" x14ac:dyDescent="0.25">
      <c r="AA2897" s="1"/>
      <c r="AB2897" s="1"/>
      <c r="AG2897">
        <f>IF(data[[#This Row],[type]]="score",SUMPRODUCT($J$1:$AF$1,data[[#This Row],[ci.hts_index]:[stat.tb]]),-1)</f>
        <v>-1</v>
      </c>
      <c r="AH2897">
        <f>IF(data[[#This Row],[type]]="score",RANK(data[[#This Row],[score]],data[score])+COUNTIF($AG$3:AG2897,AG2897)-1,0)</f>
        <v>0</v>
      </c>
    </row>
    <row r="2898" spans="27:34" x14ac:dyDescent="0.25">
      <c r="AA2898" s="1"/>
      <c r="AB2898" s="1"/>
      <c r="AG2898">
        <f>IF(data[[#This Row],[type]]="score",SUMPRODUCT($J$1:$AF$1,data[[#This Row],[ci.hts_index]:[stat.tb]]),-1)</f>
        <v>-1</v>
      </c>
      <c r="AH2898">
        <f>IF(data[[#This Row],[type]]="score",RANK(data[[#This Row],[score]],data[score])+COUNTIF($AG$3:AG2898,AG2898)-1,0)</f>
        <v>0</v>
      </c>
    </row>
    <row r="2899" spans="27:34" x14ac:dyDescent="0.25">
      <c r="AA2899" s="1"/>
      <c r="AB2899" s="1"/>
      <c r="AG2899">
        <f>IF(data[[#This Row],[type]]="score",SUMPRODUCT($J$1:$AF$1,data[[#This Row],[ci.hts_index]:[stat.tb]]),-1)</f>
        <v>-1</v>
      </c>
      <c r="AH2899">
        <f>IF(data[[#This Row],[type]]="score",RANK(data[[#This Row],[score]],data[score])+COUNTIF($AG$3:AG2899,AG2899)-1,0)</f>
        <v>0</v>
      </c>
    </row>
    <row r="2900" spans="27:34" x14ac:dyDescent="0.25">
      <c r="AA2900" s="1"/>
      <c r="AB2900" s="1"/>
      <c r="AG2900">
        <f>IF(data[[#This Row],[type]]="score",SUMPRODUCT($J$1:$AF$1,data[[#This Row],[ci.hts_index]:[stat.tb]]),-1)</f>
        <v>-1</v>
      </c>
      <c r="AH2900">
        <f>IF(data[[#This Row],[type]]="score",RANK(data[[#This Row],[score]],data[score])+COUNTIF($AG$3:AG2900,AG2900)-1,0)</f>
        <v>0</v>
      </c>
    </row>
    <row r="2901" spans="27:34" x14ac:dyDescent="0.25">
      <c r="AA2901" s="1"/>
      <c r="AB2901" s="1"/>
      <c r="AG2901">
        <f>IF(data[[#This Row],[type]]="score",SUMPRODUCT($J$1:$AF$1,data[[#This Row],[ci.hts_index]:[stat.tb]]),-1)</f>
        <v>-1</v>
      </c>
      <c r="AH2901">
        <f>IF(data[[#This Row],[type]]="score",RANK(data[[#This Row],[score]],data[score])+COUNTIF($AG$3:AG2901,AG2901)-1,0)</f>
        <v>0</v>
      </c>
    </row>
    <row r="2902" spans="27:34" x14ac:dyDescent="0.25">
      <c r="AA2902" s="1"/>
      <c r="AB2902" s="1"/>
      <c r="AG2902">
        <f>IF(data[[#This Row],[type]]="score",SUMPRODUCT($J$1:$AF$1,data[[#This Row],[ci.hts_index]:[stat.tb]]),-1)</f>
        <v>-1</v>
      </c>
      <c r="AH2902">
        <f>IF(data[[#This Row],[type]]="score",RANK(data[[#This Row],[score]],data[score])+COUNTIF($AG$3:AG2902,AG2902)-1,0)</f>
        <v>0</v>
      </c>
    </row>
    <row r="2903" spans="27:34" x14ac:dyDescent="0.25">
      <c r="AA2903" s="1"/>
      <c r="AB2903" s="1"/>
      <c r="AG2903">
        <f>IF(data[[#This Row],[type]]="score",SUMPRODUCT($J$1:$AF$1,data[[#This Row],[ci.hts_index]:[stat.tb]]),-1)</f>
        <v>-1</v>
      </c>
      <c r="AH2903">
        <f>IF(data[[#This Row],[type]]="score",RANK(data[[#This Row],[score]],data[score])+COUNTIF($AG$3:AG2903,AG2903)-1,0)</f>
        <v>0</v>
      </c>
    </row>
    <row r="2904" spans="27:34" x14ac:dyDescent="0.25">
      <c r="AA2904" s="1"/>
      <c r="AB2904" s="1"/>
      <c r="AG2904">
        <f>IF(data[[#This Row],[type]]="score",SUMPRODUCT($J$1:$AF$1,data[[#This Row],[ci.hts_index]:[stat.tb]]),-1)</f>
        <v>-1</v>
      </c>
      <c r="AH2904">
        <f>IF(data[[#This Row],[type]]="score",RANK(data[[#This Row],[score]],data[score])+COUNTIF($AG$3:AG2904,AG2904)-1,0)</f>
        <v>0</v>
      </c>
    </row>
    <row r="2905" spans="27:34" x14ac:dyDescent="0.25">
      <c r="AA2905" s="1"/>
      <c r="AB2905" s="1"/>
      <c r="AG2905">
        <f>IF(data[[#This Row],[type]]="score",SUMPRODUCT($J$1:$AF$1,data[[#This Row],[ci.hts_index]:[stat.tb]]),-1)</f>
        <v>-1</v>
      </c>
      <c r="AH2905">
        <f>IF(data[[#This Row],[type]]="score",RANK(data[[#This Row],[score]],data[score])+COUNTIF($AG$3:AG2905,AG2905)-1,0)</f>
        <v>0</v>
      </c>
    </row>
    <row r="2906" spans="27:34" x14ac:dyDescent="0.25">
      <c r="AA2906" s="1"/>
      <c r="AB2906" s="1"/>
      <c r="AG2906">
        <f>IF(data[[#This Row],[type]]="score",SUMPRODUCT($J$1:$AF$1,data[[#This Row],[ci.hts_index]:[stat.tb]]),-1)</f>
        <v>-1</v>
      </c>
      <c r="AH2906">
        <f>IF(data[[#This Row],[type]]="score",RANK(data[[#This Row],[score]],data[score])+COUNTIF($AG$3:AG2906,AG2906)-1,0)</f>
        <v>0</v>
      </c>
    </row>
    <row r="2907" spans="27:34" x14ac:dyDescent="0.25">
      <c r="AA2907" s="1"/>
      <c r="AB2907" s="1"/>
      <c r="AG2907">
        <f>IF(data[[#This Row],[type]]="score",SUMPRODUCT($J$1:$AF$1,data[[#This Row],[ci.hts_index]:[stat.tb]]),-1)</f>
        <v>-1</v>
      </c>
      <c r="AH2907">
        <f>IF(data[[#This Row],[type]]="score",RANK(data[[#This Row],[score]],data[score])+COUNTIF($AG$3:AG2907,AG2907)-1,0)</f>
        <v>0</v>
      </c>
    </row>
    <row r="2908" spans="27:34" x14ac:dyDescent="0.25">
      <c r="AA2908" s="1"/>
      <c r="AB2908" s="1"/>
      <c r="AG2908">
        <f>IF(data[[#This Row],[type]]="score",SUMPRODUCT($J$1:$AF$1,data[[#This Row],[ci.hts_index]:[stat.tb]]),-1)</f>
        <v>-1</v>
      </c>
      <c r="AH2908">
        <f>IF(data[[#This Row],[type]]="score",RANK(data[[#This Row],[score]],data[score])+COUNTIF($AG$3:AG2908,AG2908)-1,0)</f>
        <v>0</v>
      </c>
    </row>
    <row r="2909" spans="27:34" x14ac:dyDescent="0.25">
      <c r="AA2909" s="1"/>
      <c r="AB2909" s="1"/>
      <c r="AG2909">
        <f>IF(data[[#This Row],[type]]="score",SUMPRODUCT($J$1:$AF$1,data[[#This Row],[ci.hts_index]:[stat.tb]]),-1)</f>
        <v>-1</v>
      </c>
      <c r="AH2909">
        <f>IF(data[[#This Row],[type]]="score",RANK(data[[#This Row],[score]],data[score])+COUNTIF($AG$3:AG2909,AG2909)-1,0)</f>
        <v>0</v>
      </c>
    </row>
    <row r="2910" spans="27:34" x14ac:dyDescent="0.25">
      <c r="AA2910" s="1"/>
      <c r="AB2910" s="1"/>
      <c r="AG2910">
        <f>IF(data[[#This Row],[type]]="score",SUMPRODUCT($J$1:$AF$1,data[[#This Row],[ci.hts_index]:[stat.tb]]),-1)</f>
        <v>-1</v>
      </c>
      <c r="AH2910">
        <f>IF(data[[#This Row],[type]]="score",RANK(data[[#This Row],[score]],data[score])+COUNTIF($AG$3:AG2910,AG2910)-1,0)</f>
        <v>0</v>
      </c>
    </row>
    <row r="2911" spans="27:34" x14ac:dyDescent="0.25">
      <c r="AA2911" s="1"/>
      <c r="AB2911" s="1"/>
      <c r="AG2911">
        <f>IF(data[[#This Row],[type]]="score",SUMPRODUCT($J$1:$AF$1,data[[#This Row],[ci.hts_index]:[stat.tb]]),-1)</f>
        <v>-1</v>
      </c>
      <c r="AH2911">
        <f>IF(data[[#This Row],[type]]="score",RANK(data[[#This Row],[score]],data[score])+COUNTIF($AG$3:AG2911,AG2911)-1,0)</f>
        <v>0</v>
      </c>
    </row>
    <row r="2912" spans="27:34" x14ac:dyDescent="0.25">
      <c r="AA2912" s="1"/>
      <c r="AB2912" s="1"/>
      <c r="AG2912">
        <f>IF(data[[#This Row],[type]]="score",SUMPRODUCT($J$1:$AF$1,data[[#This Row],[ci.hts_index]:[stat.tb]]),-1)</f>
        <v>-1</v>
      </c>
      <c r="AH2912">
        <f>IF(data[[#This Row],[type]]="score",RANK(data[[#This Row],[score]],data[score])+COUNTIF($AG$3:AG2912,AG2912)-1,0)</f>
        <v>0</v>
      </c>
    </row>
    <row r="2913" spans="27:34" x14ac:dyDescent="0.25">
      <c r="AA2913" s="1"/>
      <c r="AB2913" s="1"/>
      <c r="AG2913">
        <f>IF(data[[#This Row],[type]]="score",SUMPRODUCT($J$1:$AF$1,data[[#This Row],[ci.hts_index]:[stat.tb]]),-1)</f>
        <v>-1</v>
      </c>
      <c r="AH2913">
        <f>IF(data[[#This Row],[type]]="score",RANK(data[[#This Row],[score]],data[score])+COUNTIF($AG$3:AG2913,AG2913)-1,0)</f>
        <v>0</v>
      </c>
    </row>
    <row r="2914" spans="27:34" x14ac:dyDescent="0.25">
      <c r="AA2914" s="1"/>
      <c r="AB2914" s="1"/>
      <c r="AG2914">
        <f>IF(data[[#This Row],[type]]="score",SUMPRODUCT($J$1:$AF$1,data[[#This Row],[ci.hts_index]:[stat.tb]]),-1)</f>
        <v>-1</v>
      </c>
      <c r="AH2914">
        <f>IF(data[[#This Row],[type]]="score",RANK(data[[#This Row],[score]],data[score])+COUNTIF($AG$3:AG2914,AG2914)-1,0)</f>
        <v>0</v>
      </c>
    </row>
    <row r="2915" spans="27:34" x14ac:dyDescent="0.25">
      <c r="AA2915" s="1"/>
      <c r="AB2915" s="1"/>
      <c r="AG2915">
        <f>IF(data[[#This Row],[type]]="score",SUMPRODUCT($J$1:$AF$1,data[[#This Row],[ci.hts_index]:[stat.tb]]),-1)</f>
        <v>-1</v>
      </c>
      <c r="AH2915">
        <f>IF(data[[#This Row],[type]]="score",RANK(data[[#This Row],[score]],data[score])+COUNTIF($AG$3:AG2915,AG2915)-1,0)</f>
        <v>0</v>
      </c>
    </row>
    <row r="2916" spans="27:34" x14ac:dyDescent="0.25">
      <c r="AA2916" s="1"/>
      <c r="AB2916" s="1"/>
      <c r="AG2916">
        <f>IF(data[[#This Row],[type]]="score",SUMPRODUCT($J$1:$AF$1,data[[#This Row],[ci.hts_index]:[stat.tb]]),-1)</f>
        <v>-1</v>
      </c>
      <c r="AH2916">
        <f>IF(data[[#This Row],[type]]="score",RANK(data[[#This Row],[score]],data[score])+COUNTIF($AG$3:AG2916,AG2916)-1,0)</f>
        <v>0</v>
      </c>
    </row>
    <row r="2917" spans="27:34" x14ac:dyDescent="0.25">
      <c r="AA2917" s="1"/>
      <c r="AB2917" s="1"/>
      <c r="AG2917">
        <f>IF(data[[#This Row],[type]]="score",SUMPRODUCT($J$1:$AF$1,data[[#This Row],[ci.hts_index]:[stat.tb]]),-1)</f>
        <v>-1</v>
      </c>
      <c r="AH2917">
        <f>IF(data[[#This Row],[type]]="score",RANK(data[[#This Row],[score]],data[score])+COUNTIF($AG$3:AG2917,AG2917)-1,0)</f>
        <v>0</v>
      </c>
    </row>
    <row r="2918" spans="27:34" x14ac:dyDescent="0.25">
      <c r="AA2918" s="1"/>
      <c r="AB2918" s="1"/>
      <c r="AG2918">
        <f>IF(data[[#This Row],[type]]="score",SUMPRODUCT($J$1:$AF$1,data[[#This Row],[ci.hts_index]:[stat.tb]]),-1)</f>
        <v>-1</v>
      </c>
      <c r="AH2918">
        <f>IF(data[[#This Row],[type]]="score",RANK(data[[#This Row],[score]],data[score])+COUNTIF($AG$3:AG2918,AG2918)-1,0)</f>
        <v>0</v>
      </c>
    </row>
    <row r="2919" spans="27:34" x14ac:dyDescent="0.25">
      <c r="AA2919" s="1"/>
      <c r="AB2919" s="1"/>
      <c r="AG2919">
        <f>IF(data[[#This Row],[type]]="score",SUMPRODUCT($J$1:$AF$1,data[[#This Row],[ci.hts_index]:[stat.tb]]),-1)</f>
        <v>-1</v>
      </c>
      <c r="AH2919">
        <f>IF(data[[#This Row],[type]]="score",RANK(data[[#This Row],[score]],data[score])+COUNTIF($AG$3:AG2919,AG2919)-1,0)</f>
        <v>0</v>
      </c>
    </row>
    <row r="2920" spans="27:34" x14ac:dyDescent="0.25">
      <c r="AA2920" s="1"/>
      <c r="AB2920" s="1"/>
      <c r="AG2920">
        <f>IF(data[[#This Row],[type]]="score",SUMPRODUCT($J$1:$AF$1,data[[#This Row],[ci.hts_index]:[stat.tb]]),-1)</f>
        <v>-1</v>
      </c>
      <c r="AH2920">
        <f>IF(data[[#This Row],[type]]="score",RANK(data[[#This Row],[score]],data[score])+COUNTIF($AG$3:AG2920,AG2920)-1,0)</f>
        <v>0</v>
      </c>
    </row>
    <row r="2921" spans="27:34" x14ac:dyDescent="0.25">
      <c r="AA2921" s="1"/>
      <c r="AB2921" s="1"/>
      <c r="AG2921">
        <f>IF(data[[#This Row],[type]]="score",SUMPRODUCT($J$1:$AF$1,data[[#This Row],[ci.hts_index]:[stat.tb]]),-1)</f>
        <v>-1</v>
      </c>
      <c r="AH2921">
        <f>IF(data[[#This Row],[type]]="score",RANK(data[[#This Row],[score]],data[score])+COUNTIF($AG$3:AG2921,AG2921)-1,0)</f>
        <v>0</v>
      </c>
    </row>
    <row r="2922" spans="27:34" x14ac:dyDescent="0.25">
      <c r="AA2922" s="1"/>
      <c r="AB2922" s="1"/>
      <c r="AG2922">
        <f>IF(data[[#This Row],[type]]="score",SUMPRODUCT($J$1:$AF$1,data[[#This Row],[ci.hts_index]:[stat.tb]]),-1)</f>
        <v>-1</v>
      </c>
      <c r="AH2922">
        <f>IF(data[[#This Row],[type]]="score",RANK(data[[#This Row],[score]],data[score])+COUNTIF($AG$3:AG2922,AG2922)-1,0)</f>
        <v>0</v>
      </c>
    </row>
    <row r="2923" spans="27:34" x14ac:dyDescent="0.25">
      <c r="AA2923" s="1"/>
      <c r="AB2923" s="1"/>
      <c r="AG2923">
        <f>IF(data[[#This Row],[type]]="score",SUMPRODUCT($J$1:$AF$1,data[[#This Row],[ci.hts_index]:[stat.tb]]),-1)</f>
        <v>-1</v>
      </c>
      <c r="AH2923">
        <f>IF(data[[#This Row],[type]]="score",RANK(data[[#This Row],[score]],data[score])+COUNTIF($AG$3:AG2923,AG2923)-1,0)</f>
        <v>0</v>
      </c>
    </row>
    <row r="2924" spans="27:34" x14ac:dyDescent="0.25">
      <c r="AA2924" s="1"/>
      <c r="AB2924" s="1"/>
      <c r="AG2924">
        <f>IF(data[[#This Row],[type]]="score",SUMPRODUCT($J$1:$AF$1,data[[#This Row],[ci.hts_index]:[stat.tb]]),-1)</f>
        <v>-1</v>
      </c>
      <c r="AH2924">
        <f>IF(data[[#This Row],[type]]="score",RANK(data[[#This Row],[score]],data[score])+COUNTIF($AG$3:AG2924,AG2924)-1,0)</f>
        <v>0</v>
      </c>
    </row>
    <row r="2925" spans="27:34" x14ac:dyDescent="0.25">
      <c r="AA2925" s="1"/>
      <c r="AB2925" s="1"/>
      <c r="AG2925">
        <f>IF(data[[#This Row],[type]]="score",SUMPRODUCT($J$1:$AF$1,data[[#This Row],[ci.hts_index]:[stat.tb]]),-1)</f>
        <v>-1</v>
      </c>
      <c r="AH2925">
        <f>IF(data[[#This Row],[type]]="score",RANK(data[[#This Row],[score]],data[score])+COUNTIF($AG$3:AG2925,AG2925)-1,0)</f>
        <v>0</v>
      </c>
    </row>
    <row r="2926" spans="27:34" x14ac:dyDescent="0.25">
      <c r="AA2926" s="1"/>
      <c r="AB2926" s="1"/>
      <c r="AG2926">
        <f>IF(data[[#This Row],[type]]="score",SUMPRODUCT($J$1:$AF$1,data[[#This Row],[ci.hts_index]:[stat.tb]]),-1)</f>
        <v>-1</v>
      </c>
      <c r="AH2926">
        <f>IF(data[[#This Row],[type]]="score",RANK(data[[#This Row],[score]],data[score])+COUNTIF($AG$3:AG2926,AG2926)-1,0)</f>
        <v>0</v>
      </c>
    </row>
    <row r="2927" spans="27:34" x14ac:dyDescent="0.25">
      <c r="AA2927" s="1"/>
      <c r="AB2927" s="1"/>
      <c r="AG2927">
        <f>IF(data[[#This Row],[type]]="score",SUMPRODUCT($J$1:$AF$1,data[[#This Row],[ci.hts_index]:[stat.tb]]),-1)</f>
        <v>-1</v>
      </c>
      <c r="AH2927">
        <f>IF(data[[#This Row],[type]]="score",RANK(data[[#This Row],[score]],data[score])+COUNTIF($AG$3:AG2927,AG2927)-1,0)</f>
        <v>0</v>
      </c>
    </row>
    <row r="2928" spans="27:34" x14ac:dyDescent="0.25">
      <c r="AA2928" s="1"/>
      <c r="AB2928" s="1"/>
      <c r="AG2928">
        <f>IF(data[[#This Row],[type]]="score",SUMPRODUCT($J$1:$AF$1,data[[#This Row],[ci.hts_index]:[stat.tb]]),-1)</f>
        <v>-1</v>
      </c>
      <c r="AH2928">
        <f>IF(data[[#This Row],[type]]="score",RANK(data[[#This Row],[score]],data[score])+COUNTIF($AG$3:AG2928,AG2928)-1,0)</f>
        <v>0</v>
      </c>
    </row>
    <row r="2929" spans="27:34" x14ac:dyDescent="0.25">
      <c r="AA2929" s="1"/>
      <c r="AB2929" s="1"/>
      <c r="AG2929">
        <f>IF(data[[#This Row],[type]]="score",SUMPRODUCT($J$1:$AF$1,data[[#This Row],[ci.hts_index]:[stat.tb]]),-1)</f>
        <v>-1</v>
      </c>
      <c r="AH2929">
        <f>IF(data[[#This Row],[type]]="score",RANK(data[[#This Row],[score]],data[score])+COUNTIF($AG$3:AG2929,AG2929)-1,0)</f>
        <v>0</v>
      </c>
    </row>
    <row r="2930" spans="27:34" x14ac:dyDescent="0.25">
      <c r="AA2930" s="1"/>
      <c r="AB2930" s="1"/>
      <c r="AG2930">
        <f>IF(data[[#This Row],[type]]="score",SUMPRODUCT($J$1:$AF$1,data[[#This Row],[ci.hts_index]:[stat.tb]]),-1)</f>
        <v>-1</v>
      </c>
      <c r="AH2930">
        <f>IF(data[[#This Row],[type]]="score",RANK(data[[#This Row],[score]],data[score])+COUNTIF($AG$3:AG2930,AG2930)-1,0)</f>
        <v>0</v>
      </c>
    </row>
    <row r="2931" spans="27:34" x14ac:dyDescent="0.25">
      <c r="AA2931" s="1"/>
      <c r="AB2931" s="1"/>
      <c r="AG2931">
        <f>IF(data[[#This Row],[type]]="score",SUMPRODUCT($J$1:$AF$1,data[[#This Row],[ci.hts_index]:[stat.tb]]),-1)</f>
        <v>-1</v>
      </c>
      <c r="AH2931">
        <f>IF(data[[#This Row],[type]]="score",RANK(data[[#This Row],[score]],data[score])+COUNTIF($AG$3:AG2931,AG2931)-1,0)</f>
        <v>0</v>
      </c>
    </row>
    <row r="2932" spans="27:34" x14ac:dyDescent="0.25">
      <c r="AA2932" s="1"/>
      <c r="AB2932" s="1"/>
      <c r="AG2932">
        <f>IF(data[[#This Row],[type]]="score",SUMPRODUCT($J$1:$AF$1,data[[#This Row],[ci.hts_index]:[stat.tb]]),-1)</f>
        <v>-1</v>
      </c>
      <c r="AH2932">
        <f>IF(data[[#This Row],[type]]="score",RANK(data[[#This Row],[score]],data[score])+COUNTIF($AG$3:AG2932,AG2932)-1,0)</f>
        <v>0</v>
      </c>
    </row>
    <row r="2933" spans="27:34" x14ac:dyDescent="0.25">
      <c r="AA2933" s="1"/>
      <c r="AB2933" s="1"/>
      <c r="AG2933">
        <f>IF(data[[#This Row],[type]]="score",SUMPRODUCT($J$1:$AF$1,data[[#This Row],[ci.hts_index]:[stat.tb]]),-1)</f>
        <v>-1</v>
      </c>
      <c r="AH2933">
        <f>IF(data[[#This Row],[type]]="score",RANK(data[[#This Row],[score]],data[score])+COUNTIF($AG$3:AG2933,AG2933)-1,0)</f>
        <v>0</v>
      </c>
    </row>
    <row r="2934" spans="27:34" x14ac:dyDescent="0.25">
      <c r="AA2934" s="1"/>
      <c r="AB2934" s="1"/>
      <c r="AG2934">
        <f>IF(data[[#This Row],[type]]="score",SUMPRODUCT($J$1:$AF$1,data[[#This Row],[ci.hts_index]:[stat.tb]]),-1)</f>
        <v>-1</v>
      </c>
      <c r="AH2934">
        <f>IF(data[[#This Row],[type]]="score",RANK(data[[#This Row],[score]],data[score])+COUNTIF($AG$3:AG2934,AG2934)-1,0)</f>
        <v>0</v>
      </c>
    </row>
    <row r="2935" spans="27:34" x14ac:dyDescent="0.25">
      <c r="AA2935" s="1"/>
      <c r="AB2935" s="1"/>
      <c r="AG2935">
        <f>IF(data[[#This Row],[type]]="score",SUMPRODUCT($J$1:$AF$1,data[[#This Row],[ci.hts_index]:[stat.tb]]),-1)</f>
        <v>-1</v>
      </c>
      <c r="AH2935">
        <f>IF(data[[#This Row],[type]]="score",RANK(data[[#This Row],[score]],data[score])+COUNTIF($AG$3:AG2935,AG2935)-1,0)</f>
        <v>0</v>
      </c>
    </row>
    <row r="2936" spans="27:34" x14ac:dyDescent="0.25">
      <c r="AA2936" s="1"/>
      <c r="AB2936" s="1"/>
      <c r="AG2936">
        <f>IF(data[[#This Row],[type]]="score",SUMPRODUCT($J$1:$AF$1,data[[#This Row],[ci.hts_index]:[stat.tb]]),-1)</f>
        <v>-1</v>
      </c>
      <c r="AH2936">
        <f>IF(data[[#This Row],[type]]="score",RANK(data[[#This Row],[score]],data[score])+COUNTIF($AG$3:AG2936,AG2936)-1,0)</f>
        <v>0</v>
      </c>
    </row>
    <row r="2937" spans="27:34" x14ac:dyDescent="0.25">
      <c r="AA2937" s="1"/>
      <c r="AB2937" s="1"/>
      <c r="AG2937">
        <f>IF(data[[#This Row],[type]]="score",SUMPRODUCT($J$1:$AF$1,data[[#This Row],[ci.hts_index]:[stat.tb]]),-1)</f>
        <v>-1</v>
      </c>
      <c r="AH2937">
        <f>IF(data[[#This Row],[type]]="score",RANK(data[[#This Row],[score]],data[score])+COUNTIF($AG$3:AG2937,AG2937)-1,0)</f>
        <v>0</v>
      </c>
    </row>
    <row r="2938" spans="27:34" x14ac:dyDescent="0.25">
      <c r="AA2938" s="1"/>
      <c r="AB2938" s="1"/>
      <c r="AG2938">
        <f>IF(data[[#This Row],[type]]="score",SUMPRODUCT($J$1:$AF$1,data[[#This Row],[ci.hts_index]:[stat.tb]]),-1)</f>
        <v>-1</v>
      </c>
      <c r="AH2938">
        <f>IF(data[[#This Row],[type]]="score",RANK(data[[#This Row],[score]],data[score])+COUNTIF($AG$3:AG2938,AG2938)-1,0)</f>
        <v>0</v>
      </c>
    </row>
    <row r="2939" spans="27:34" x14ac:dyDescent="0.25">
      <c r="AA2939" s="1"/>
      <c r="AB2939" s="1"/>
      <c r="AG2939">
        <f>IF(data[[#This Row],[type]]="score",SUMPRODUCT($J$1:$AF$1,data[[#This Row],[ci.hts_index]:[stat.tb]]),-1)</f>
        <v>-1</v>
      </c>
      <c r="AH2939">
        <f>IF(data[[#This Row],[type]]="score",RANK(data[[#This Row],[score]],data[score])+COUNTIF($AG$3:AG2939,AG2939)-1,0)</f>
        <v>0</v>
      </c>
    </row>
    <row r="2940" spans="27:34" x14ac:dyDescent="0.25">
      <c r="AA2940" s="1"/>
      <c r="AB2940" s="1"/>
      <c r="AG2940">
        <f>IF(data[[#This Row],[type]]="score",SUMPRODUCT($J$1:$AF$1,data[[#This Row],[ci.hts_index]:[stat.tb]]),-1)</f>
        <v>-1</v>
      </c>
      <c r="AH2940">
        <f>IF(data[[#This Row],[type]]="score",RANK(data[[#This Row],[score]],data[score])+COUNTIF($AG$3:AG2940,AG2940)-1,0)</f>
        <v>0</v>
      </c>
    </row>
    <row r="2941" spans="27:34" x14ac:dyDescent="0.25">
      <c r="AA2941" s="1"/>
      <c r="AB2941" s="1"/>
      <c r="AG2941">
        <f>IF(data[[#This Row],[type]]="score",SUMPRODUCT($J$1:$AF$1,data[[#This Row],[ci.hts_index]:[stat.tb]]),-1)</f>
        <v>-1</v>
      </c>
      <c r="AH2941">
        <f>IF(data[[#This Row],[type]]="score",RANK(data[[#This Row],[score]],data[score])+COUNTIF($AG$3:AG2941,AG2941)-1,0)</f>
        <v>0</v>
      </c>
    </row>
    <row r="2942" spans="27:34" x14ac:dyDescent="0.25">
      <c r="AA2942" s="1"/>
      <c r="AB2942" s="1"/>
      <c r="AG2942">
        <f>IF(data[[#This Row],[type]]="score",SUMPRODUCT($J$1:$AF$1,data[[#This Row],[ci.hts_index]:[stat.tb]]),-1)</f>
        <v>-1</v>
      </c>
      <c r="AH2942">
        <f>IF(data[[#This Row],[type]]="score",RANK(data[[#This Row],[score]],data[score])+COUNTIF($AG$3:AG2942,AG2942)-1,0)</f>
        <v>0</v>
      </c>
    </row>
    <row r="2943" spans="27:34" x14ac:dyDescent="0.25">
      <c r="AA2943" s="1"/>
      <c r="AB2943" s="1"/>
      <c r="AG2943">
        <f>IF(data[[#This Row],[type]]="score",SUMPRODUCT($J$1:$AF$1,data[[#This Row],[ci.hts_index]:[stat.tb]]),-1)</f>
        <v>-1</v>
      </c>
      <c r="AH2943">
        <f>IF(data[[#This Row],[type]]="score",RANK(data[[#This Row],[score]],data[score])+COUNTIF($AG$3:AG2943,AG2943)-1,0)</f>
        <v>0</v>
      </c>
    </row>
    <row r="2944" spans="27:34" x14ac:dyDescent="0.25">
      <c r="AA2944" s="1"/>
      <c r="AB2944" s="1"/>
      <c r="AG2944">
        <f>IF(data[[#This Row],[type]]="score",SUMPRODUCT($J$1:$AF$1,data[[#This Row],[ci.hts_index]:[stat.tb]]),-1)</f>
        <v>-1</v>
      </c>
      <c r="AH2944">
        <f>IF(data[[#This Row],[type]]="score",RANK(data[[#This Row],[score]],data[score])+COUNTIF($AG$3:AG2944,AG2944)-1,0)</f>
        <v>0</v>
      </c>
    </row>
    <row r="2945" spans="27:34" x14ac:dyDescent="0.25">
      <c r="AA2945" s="1"/>
      <c r="AB2945" s="1"/>
      <c r="AG2945">
        <f>IF(data[[#This Row],[type]]="score",SUMPRODUCT($J$1:$AF$1,data[[#This Row],[ci.hts_index]:[stat.tb]]),-1)</f>
        <v>-1</v>
      </c>
      <c r="AH2945">
        <f>IF(data[[#This Row],[type]]="score",RANK(data[[#This Row],[score]],data[score])+COUNTIF($AG$3:AG2945,AG2945)-1,0)</f>
        <v>0</v>
      </c>
    </row>
    <row r="2946" spans="27:34" x14ac:dyDescent="0.25">
      <c r="AA2946" s="1"/>
      <c r="AB2946" s="1"/>
      <c r="AG2946">
        <f>IF(data[[#This Row],[type]]="score",SUMPRODUCT($J$1:$AF$1,data[[#This Row],[ci.hts_index]:[stat.tb]]),-1)</f>
        <v>-1</v>
      </c>
      <c r="AH2946">
        <f>IF(data[[#This Row],[type]]="score",RANK(data[[#This Row],[score]],data[score])+COUNTIF($AG$3:AG2946,AG2946)-1,0)</f>
        <v>0</v>
      </c>
    </row>
    <row r="2947" spans="27:34" x14ac:dyDescent="0.25">
      <c r="AA2947" s="1"/>
      <c r="AB2947" s="1"/>
      <c r="AG2947">
        <f>IF(data[[#This Row],[type]]="score",SUMPRODUCT($J$1:$AF$1,data[[#This Row],[ci.hts_index]:[stat.tb]]),-1)</f>
        <v>-1</v>
      </c>
      <c r="AH2947">
        <f>IF(data[[#This Row],[type]]="score",RANK(data[[#This Row],[score]],data[score])+COUNTIF($AG$3:AG2947,AG2947)-1,0)</f>
        <v>0</v>
      </c>
    </row>
    <row r="2948" spans="27:34" x14ac:dyDescent="0.25">
      <c r="AA2948" s="1"/>
      <c r="AB2948" s="1"/>
      <c r="AG2948">
        <f>IF(data[[#This Row],[type]]="score",SUMPRODUCT($J$1:$AF$1,data[[#This Row],[ci.hts_index]:[stat.tb]]),-1)</f>
        <v>-1</v>
      </c>
      <c r="AH2948">
        <f>IF(data[[#This Row],[type]]="score",RANK(data[[#This Row],[score]],data[score])+COUNTIF($AG$3:AG2948,AG2948)-1,0)</f>
        <v>0</v>
      </c>
    </row>
    <row r="2949" spans="27:34" x14ac:dyDescent="0.25">
      <c r="AA2949" s="1"/>
      <c r="AB2949" s="1"/>
      <c r="AG2949">
        <f>IF(data[[#This Row],[type]]="score",SUMPRODUCT($J$1:$AF$1,data[[#This Row],[ci.hts_index]:[stat.tb]]),-1)</f>
        <v>-1</v>
      </c>
      <c r="AH2949">
        <f>IF(data[[#This Row],[type]]="score",RANK(data[[#This Row],[score]],data[score])+COUNTIF($AG$3:AG2949,AG2949)-1,0)</f>
        <v>0</v>
      </c>
    </row>
    <row r="2950" spans="27:34" x14ac:dyDescent="0.25">
      <c r="AA2950" s="1"/>
      <c r="AB2950" s="1"/>
      <c r="AG2950">
        <f>IF(data[[#This Row],[type]]="score",SUMPRODUCT($J$1:$AF$1,data[[#This Row],[ci.hts_index]:[stat.tb]]),-1)</f>
        <v>-1</v>
      </c>
      <c r="AH2950">
        <f>IF(data[[#This Row],[type]]="score",RANK(data[[#This Row],[score]],data[score])+COUNTIF($AG$3:AG2950,AG2950)-1,0)</f>
        <v>0</v>
      </c>
    </row>
    <row r="2951" spans="27:34" x14ac:dyDescent="0.25">
      <c r="AA2951" s="1"/>
      <c r="AB2951" s="1"/>
      <c r="AG2951">
        <f>IF(data[[#This Row],[type]]="score",SUMPRODUCT($J$1:$AF$1,data[[#This Row],[ci.hts_index]:[stat.tb]]),-1)</f>
        <v>-1</v>
      </c>
      <c r="AH2951">
        <f>IF(data[[#This Row],[type]]="score",RANK(data[[#This Row],[score]],data[score])+COUNTIF($AG$3:AG2951,AG2951)-1,0)</f>
        <v>0</v>
      </c>
    </row>
    <row r="2952" spans="27:34" x14ac:dyDescent="0.25">
      <c r="AA2952" s="1"/>
      <c r="AB2952" s="1"/>
      <c r="AG2952">
        <f>IF(data[[#This Row],[type]]="score",SUMPRODUCT($J$1:$AF$1,data[[#This Row],[ci.hts_index]:[stat.tb]]),-1)</f>
        <v>-1</v>
      </c>
      <c r="AH2952">
        <f>IF(data[[#This Row],[type]]="score",RANK(data[[#This Row],[score]],data[score])+COUNTIF($AG$3:AG2952,AG2952)-1,0)</f>
        <v>0</v>
      </c>
    </row>
    <row r="2953" spans="27:34" x14ac:dyDescent="0.25">
      <c r="AA2953" s="1"/>
      <c r="AB2953" s="1"/>
      <c r="AG2953">
        <f>IF(data[[#This Row],[type]]="score",SUMPRODUCT($J$1:$AF$1,data[[#This Row],[ci.hts_index]:[stat.tb]]),-1)</f>
        <v>-1</v>
      </c>
      <c r="AH2953">
        <f>IF(data[[#This Row],[type]]="score",RANK(data[[#This Row],[score]],data[score])+COUNTIF($AG$3:AG2953,AG2953)-1,0)</f>
        <v>0</v>
      </c>
    </row>
    <row r="2954" spans="27:34" x14ac:dyDescent="0.25">
      <c r="AA2954" s="1"/>
      <c r="AB2954" s="1"/>
      <c r="AG2954">
        <f>IF(data[[#This Row],[type]]="score",SUMPRODUCT($J$1:$AF$1,data[[#This Row],[ci.hts_index]:[stat.tb]]),-1)</f>
        <v>-1</v>
      </c>
      <c r="AH2954">
        <f>IF(data[[#This Row],[type]]="score",RANK(data[[#This Row],[score]],data[score])+COUNTIF($AG$3:AG2954,AG2954)-1,0)</f>
        <v>0</v>
      </c>
    </row>
    <row r="2955" spans="27:34" x14ac:dyDescent="0.25">
      <c r="AA2955" s="1"/>
      <c r="AB2955" s="1"/>
      <c r="AG2955">
        <f>IF(data[[#This Row],[type]]="score",SUMPRODUCT($J$1:$AF$1,data[[#This Row],[ci.hts_index]:[stat.tb]]),-1)</f>
        <v>-1</v>
      </c>
      <c r="AH2955">
        <f>IF(data[[#This Row],[type]]="score",RANK(data[[#This Row],[score]],data[score])+COUNTIF($AG$3:AG2955,AG2955)-1,0)</f>
        <v>0</v>
      </c>
    </row>
    <row r="2956" spans="27:34" x14ac:dyDescent="0.25">
      <c r="AA2956" s="1"/>
      <c r="AB2956" s="1"/>
      <c r="AG2956">
        <f>IF(data[[#This Row],[type]]="score",SUMPRODUCT($J$1:$AF$1,data[[#This Row],[ci.hts_index]:[stat.tb]]),-1)</f>
        <v>-1</v>
      </c>
      <c r="AH2956">
        <f>IF(data[[#This Row],[type]]="score",RANK(data[[#This Row],[score]],data[score])+COUNTIF($AG$3:AG2956,AG2956)-1,0)</f>
        <v>0</v>
      </c>
    </row>
    <row r="2957" spans="27:34" x14ac:dyDescent="0.25">
      <c r="AA2957" s="1"/>
      <c r="AB2957" s="1"/>
      <c r="AG2957">
        <f>IF(data[[#This Row],[type]]="score",SUMPRODUCT($J$1:$AF$1,data[[#This Row],[ci.hts_index]:[stat.tb]]),-1)</f>
        <v>-1</v>
      </c>
      <c r="AH2957">
        <f>IF(data[[#This Row],[type]]="score",RANK(data[[#This Row],[score]],data[score])+COUNTIF($AG$3:AG2957,AG2957)-1,0)</f>
        <v>0</v>
      </c>
    </row>
    <row r="2958" spans="27:34" x14ac:dyDescent="0.25">
      <c r="AA2958" s="1"/>
      <c r="AB2958" s="1"/>
      <c r="AG2958">
        <f>IF(data[[#This Row],[type]]="score",SUMPRODUCT($J$1:$AF$1,data[[#This Row],[ci.hts_index]:[stat.tb]]),-1)</f>
        <v>-1</v>
      </c>
      <c r="AH2958">
        <f>IF(data[[#This Row],[type]]="score",RANK(data[[#This Row],[score]],data[score])+COUNTIF($AG$3:AG2958,AG2958)-1,0)</f>
        <v>0</v>
      </c>
    </row>
    <row r="2959" spans="27:34" x14ac:dyDescent="0.25">
      <c r="AA2959" s="1"/>
      <c r="AB2959" s="1"/>
      <c r="AG2959">
        <f>IF(data[[#This Row],[type]]="score",SUMPRODUCT($J$1:$AF$1,data[[#This Row],[ci.hts_index]:[stat.tb]]),-1)</f>
        <v>-1</v>
      </c>
      <c r="AH2959">
        <f>IF(data[[#This Row],[type]]="score",RANK(data[[#This Row],[score]],data[score])+COUNTIF($AG$3:AG2959,AG2959)-1,0)</f>
        <v>0</v>
      </c>
    </row>
    <row r="2960" spans="27:34" x14ac:dyDescent="0.25">
      <c r="AA2960" s="1"/>
      <c r="AB2960" s="1"/>
      <c r="AG2960">
        <f>IF(data[[#This Row],[type]]="score",SUMPRODUCT($J$1:$AF$1,data[[#This Row],[ci.hts_index]:[stat.tb]]),-1)</f>
        <v>-1</v>
      </c>
      <c r="AH2960">
        <f>IF(data[[#This Row],[type]]="score",RANK(data[[#This Row],[score]],data[score])+COUNTIF($AG$3:AG2960,AG2960)-1,0)</f>
        <v>0</v>
      </c>
    </row>
    <row r="2961" spans="27:34" x14ac:dyDescent="0.25">
      <c r="AA2961" s="1"/>
      <c r="AB2961" s="1"/>
      <c r="AG2961">
        <f>IF(data[[#This Row],[type]]="score",SUMPRODUCT($J$1:$AF$1,data[[#This Row],[ci.hts_index]:[stat.tb]]),-1)</f>
        <v>-1</v>
      </c>
      <c r="AH2961">
        <f>IF(data[[#This Row],[type]]="score",RANK(data[[#This Row],[score]],data[score])+COUNTIF($AG$3:AG2961,AG2961)-1,0)</f>
        <v>0</v>
      </c>
    </row>
    <row r="2962" spans="27:34" x14ac:dyDescent="0.25">
      <c r="AA2962" s="1"/>
      <c r="AB2962" s="1"/>
      <c r="AG2962">
        <f>IF(data[[#This Row],[type]]="score",SUMPRODUCT($J$1:$AF$1,data[[#This Row],[ci.hts_index]:[stat.tb]]),-1)</f>
        <v>-1</v>
      </c>
      <c r="AH2962">
        <f>IF(data[[#This Row],[type]]="score",RANK(data[[#This Row],[score]],data[score])+COUNTIF($AG$3:AG2962,AG2962)-1,0)</f>
        <v>0</v>
      </c>
    </row>
    <row r="2963" spans="27:34" x14ac:dyDescent="0.25">
      <c r="AA2963" s="1"/>
      <c r="AB2963" s="1"/>
      <c r="AG2963">
        <f>IF(data[[#This Row],[type]]="score",SUMPRODUCT($J$1:$AF$1,data[[#This Row],[ci.hts_index]:[stat.tb]]),-1)</f>
        <v>-1</v>
      </c>
      <c r="AH2963">
        <f>IF(data[[#This Row],[type]]="score",RANK(data[[#This Row],[score]],data[score])+COUNTIF($AG$3:AG2963,AG2963)-1,0)</f>
        <v>0</v>
      </c>
    </row>
    <row r="2964" spans="27:34" x14ac:dyDescent="0.25">
      <c r="AA2964" s="1"/>
      <c r="AB2964" s="1"/>
      <c r="AG2964">
        <f>IF(data[[#This Row],[type]]="score",SUMPRODUCT($J$1:$AF$1,data[[#This Row],[ci.hts_index]:[stat.tb]]),-1)</f>
        <v>-1</v>
      </c>
      <c r="AH2964">
        <f>IF(data[[#This Row],[type]]="score",RANK(data[[#This Row],[score]],data[score])+COUNTIF($AG$3:AG2964,AG2964)-1,0)</f>
        <v>0</v>
      </c>
    </row>
    <row r="2965" spans="27:34" x14ac:dyDescent="0.25">
      <c r="AA2965" s="1"/>
      <c r="AB2965" s="1"/>
      <c r="AG2965">
        <f>IF(data[[#This Row],[type]]="score",SUMPRODUCT($J$1:$AF$1,data[[#This Row],[ci.hts_index]:[stat.tb]]),-1)</f>
        <v>-1</v>
      </c>
      <c r="AH2965">
        <f>IF(data[[#This Row],[type]]="score",RANK(data[[#This Row],[score]],data[score])+COUNTIF($AG$3:AG2965,AG2965)-1,0)</f>
        <v>0</v>
      </c>
    </row>
    <row r="2966" spans="27:34" x14ac:dyDescent="0.25">
      <c r="AA2966" s="1"/>
      <c r="AB2966" s="1"/>
      <c r="AG2966">
        <f>IF(data[[#This Row],[type]]="score",SUMPRODUCT($J$1:$AF$1,data[[#This Row],[ci.hts_index]:[stat.tb]]),-1)</f>
        <v>-1</v>
      </c>
      <c r="AH2966">
        <f>IF(data[[#This Row],[type]]="score",RANK(data[[#This Row],[score]],data[score])+COUNTIF($AG$3:AG2966,AG2966)-1,0)</f>
        <v>0</v>
      </c>
    </row>
    <row r="2967" spans="27:34" x14ac:dyDescent="0.25">
      <c r="AA2967" s="1"/>
      <c r="AB2967" s="1"/>
      <c r="AG2967">
        <f>IF(data[[#This Row],[type]]="score",SUMPRODUCT($J$1:$AF$1,data[[#This Row],[ci.hts_index]:[stat.tb]]),-1)</f>
        <v>-1</v>
      </c>
      <c r="AH2967">
        <f>IF(data[[#This Row],[type]]="score",RANK(data[[#This Row],[score]],data[score])+COUNTIF($AG$3:AG2967,AG2967)-1,0)</f>
        <v>0</v>
      </c>
    </row>
    <row r="2968" spans="27:34" x14ac:dyDescent="0.25">
      <c r="AA2968" s="1"/>
      <c r="AB2968" s="1"/>
      <c r="AG2968">
        <f>IF(data[[#This Row],[type]]="score",SUMPRODUCT($J$1:$AF$1,data[[#This Row],[ci.hts_index]:[stat.tb]]),-1)</f>
        <v>-1</v>
      </c>
      <c r="AH2968">
        <f>IF(data[[#This Row],[type]]="score",RANK(data[[#This Row],[score]],data[score])+COUNTIF($AG$3:AG2968,AG2968)-1,0)</f>
        <v>0</v>
      </c>
    </row>
    <row r="2969" spans="27:34" x14ac:dyDescent="0.25">
      <c r="AA2969" s="1"/>
      <c r="AB2969" s="1"/>
      <c r="AG2969">
        <f>IF(data[[#This Row],[type]]="score",SUMPRODUCT($J$1:$AF$1,data[[#This Row],[ci.hts_index]:[stat.tb]]),-1)</f>
        <v>-1</v>
      </c>
      <c r="AH2969">
        <f>IF(data[[#This Row],[type]]="score",RANK(data[[#This Row],[score]],data[score])+COUNTIF($AG$3:AG2969,AG2969)-1,0)</f>
        <v>0</v>
      </c>
    </row>
    <row r="2970" spans="27:34" x14ac:dyDescent="0.25">
      <c r="AA2970" s="1"/>
      <c r="AB2970" s="1"/>
      <c r="AG2970">
        <f>IF(data[[#This Row],[type]]="score",SUMPRODUCT($J$1:$AF$1,data[[#This Row],[ci.hts_index]:[stat.tb]]),-1)</f>
        <v>-1</v>
      </c>
      <c r="AH2970">
        <f>IF(data[[#This Row],[type]]="score",RANK(data[[#This Row],[score]],data[score])+COUNTIF($AG$3:AG2970,AG2970)-1,0)</f>
        <v>0</v>
      </c>
    </row>
    <row r="2971" spans="27:34" x14ac:dyDescent="0.25">
      <c r="AA2971" s="1"/>
      <c r="AB2971" s="1"/>
      <c r="AG2971">
        <f>IF(data[[#This Row],[type]]="score",SUMPRODUCT($J$1:$AF$1,data[[#This Row],[ci.hts_index]:[stat.tb]]),-1)</f>
        <v>-1</v>
      </c>
      <c r="AH2971">
        <f>IF(data[[#This Row],[type]]="score",RANK(data[[#This Row],[score]],data[score])+COUNTIF($AG$3:AG2971,AG2971)-1,0)</f>
        <v>0</v>
      </c>
    </row>
    <row r="2972" spans="27:34" x14ac:dyDescent="0.25">
      <c r="AA2972" s="1"/>
      <c r="AB2972" s="1"/>
      <c r="AG2972">
        <f>IF(data[[#This Row],[type]]="score",SUMPRODUCT($J$1:$AF$1,data[[#This Row],[ci.hts_index]:[stat.tb]]),-1)</f>
        <v>-1</v>
      </c>
      <c r="AH2972">
        <f>IF(data[[#This Row],[type]]="score",RANK(data[[#This Row],[score]],data[score])+COUNTIF($AG$3:AG2972,AG2972)-1,0)</f>
        <v>0</v>
      </c>
    </row>
    <row r="2973" spans="27:34" x14ac:dyDescent="0.25">
      <c r="AA2973" s="1"/>
      <c r="AB2973" s="1"/>
      <c r="AG2973">
        <f>IF(data[[#This Row],[type]]="score",SUMPRODUCT($J$1:$AF$1,data[[#This Row],[ci.hts_index]:[stat.tb]]),-1)</f>
        <v>-1</v>
      </c>
      <c r="AH2973">
        <f>IF(data[[#This Row],[type]]="score",RANK(data[[#This Row],[score]],data[score])+COUNTIF($AG$3:AG2973,AG2973)-1,0)</f>
        <v>0</v>
      </c>
    </row>
    <row r="2974" spans="27:34" x14ac:dyDescent="0.25">
      <c r="AA2974" s="1"/>
      <c r="AB2974" s="1"/>
      <c r="AG2974">
        <f>IF(data[[#This Row],[type]]="score",SUMPRODUCT($J$1:$AF$1,data[[#This Row],[ci.hts_index]:[stat.tb]]),-1)</f>
        <v>-1</v>
      </c>
      <c r="AH2974">
        <f>IF(data[[#This Row],[type]]="score",RANK(data[[#This Row],[score]],data[score])+COUNTIF($AG$3:AG2974,AG2974)-1,0)</f>
        <v>0</v>
      </c>
    </row>
    <row r="2975" spans="27:34" x14ac:dyDescent="0.25">
      <c r="AA2975" s="1"/>
      <c r="AB2975" s="1"/>
      <c r="AG2975">
        <f>IF(data[[#This Row],[type]]="score",SUMPRODUCT($J$1:$AF$1,data[[#This Row],[ci.hts_index]:[stat.tb]]),-1)</f>
        <v>-1</v>
      </c>
      <c r="AH2975">
        <f>IF(data[[#This Row],[type]]="score",RANK(data[[#This Row],[score]],data[score])+COUNTIF($AG$3:AG2975,AG2975)-1,0)</f>
        <v>0</v>
      </c>
    </row>
    <row r="2976" spans="27:34" x14ac:dyDescent="0.25">
      <c r="AA2976" s="1"/>
      <c r="AB2976" s="1"/>
      <c r="AG2976">
        <f>IF(data[[#This Row],[type]]="score",SUMPRODUCT($J$1:$AF$1,data[[#This Row],[ci.hts_index]:[stat.tb]]),-1)</f>
        <v>-1</v>
      </c>
      <c r="AH2976">
        <f>IF(data[[#This Row],[type]]="score",RANK(data[[#This Row],[score]],data[score])+COUNTIF($AG$3:AG2976,AG2976)-1,0)</f>
        <v>0</v>
      </c>
    </row>
    <row r="2977" spans="27:34" x14ac:dyDescent="0.25">
      <c r="AA2977" s="1"/>
      <c r="AB2977" s="1"/>
      <c r="AG2977">
        <f>IF(data[[#This Row],[type]]="score",SUMPRODUCT($J$1:$AF$1,data[[#This Row],[ci.hts_index]:[stat.tb]]),-1)</f>
        <v>-1</v>
      </c>
      <c r="AH2977">
        <f>IF(data[[#This Row],[type]]="score",RANK(data[[#This Row],[score]],data[score])+COUNTIF($AG$3:AG2977,AG2977)-1,0)</f>
        <v>0</v>
      </c>
    </row>
    <row r="2978" spans="27:34" x14ac:dyDescent="0.25">
      <c r="AA2978" s="1"/>
      <c r="AB2978" s="1"/>
      <c r="AG2978">
        <f>IF(data[[#This Row],[type]]="score",SUMPRODUCT($J$1:$AF$1,data[[#This Row],[ci.hts_index]:[stat.tb]]),-1)</f>
        <v>-1</v>
      </c>
      <c r="AH2978">
        <f>IF(data[[#This Row],[type]]="score",RANK(data[[#This Row],[score]],data[score])+COUNTIF($AG$3:AG2978,AG2978)-1,0)</f>
        <v>0</v>
      </c>
    </row>
    <row r="2979" spans="27:34" x14ac:dyDescent="0.25">
      <c r="AA2979" s="1"/>
      <c r="AB2979" s="1"/>
      <c r="AG2979">
        <f>IF(data[[#This Row],[type]]="score",SUMPRODUCT($J$1:$AF$1,data[[#This Row],[ci.hts_index]:[stat.tb]]),-1)</f>
        <v>-1</v>
      </c>
      <c r="AH2979">
        <f>IF(data[[#This Row],[type]]="score",RANK(data[[#This Row],[score]],data[score])+COUNTIF($AG$3:AG2979,AG2979)-1,0)</f>
        <v>0</v>
      </c>
    </row>
    <row r="2980" spans="27:34" x14ac:dyDescent="0.25">
      <c r="AA2980" s="1"/>
      <c r="AB2980" s="1"/>
      <c r="AG2980">
        <f>IF(data[[#This Row],[type]]="score",SUMPRODUCT($J$1:$AF$1,data[[#This Row],[ci.hts_index]:[stat.tb]]),-1)</f>
        <v>-1</v>
      </c>
      <c r="AH2980">
        <f>IF(data[[#This Row],[type]]="score",RANK(data[[#This Row],[score]],data[score])+COUNTIF($AG$3:AG2980,AG2980)-1,0)</f>
        <v>0</v>
      </c>
    </row>
    <row r="2981" spans="27:34" x14ac:dyDescent="0.25">
      <c r="AA2981" s="1"/>
      <c r="AB2981" s="1"/>
      <c r="AG2981">
        <f>IF(data[[#This Row],[type]]="score",SUMPRODUCT($J$1:$AF$1,data[[#This Row],[ci.hts_index]:[stat.tb]]),-1)</f>
        <v>-1</v>
      </c>
      <c r="AH2981">
        <f>IF(data[[#This Row],[type]]="score",RANK(data[[#This Row],[score]],data[score])+COUNTIF($AG$3:AG2981,AG2981)-1,0)</f>
        <v>0</v>
      </c>
    </row>
    <row r="2982" spans="27:34" x14ac:dyDescent="0.25">
      <c r="AA2982" s="1"/>
      <c r="AB2982" s="1"/>
      <c r="AG2982">
        <f>IF(data[[#This Row],[type]]="score",SUMPRODUCT($J$1:$AF$1,data[[#This Row],[ci.hts_index]:[stat.tb]]),-1)</f>
        <v>-1</v>
      </c>
      <c r="AH2982">
        <f>IF(data[[#This Row],[type]]="score",RANK(data[[#This Row],[score]],data[score])+COUNTIF($AG$3:AG2982,AG2982)-1,0)</f>
        <v>0</v>
      </c>
    </row>
    <row r="2983" spans="27:34" x14ac:dyDescent="0.25">
      <c r="AA2983" s="1"/>
      <c r="AB2983" s="1"/>
      <c r="AG2983">
        <f>IF(data[[#This Row],[type]]="score",SUMPRODUCT($J$1:$AF$1,data[[#This Row],[ci.hts_index]:[stat.tb]]),-1)</f>
        <v>-1</v>
      </c>
      <c r="AH2983">
        <f>IF(data[[#This Row],[type]]="score",RANK(data[[#This Row],[score]],data[score])+COUNTIF($AG$3:AG2983,AG2983)-1,0)</f>
        <v>0</v>
      </c>
    </row>
    <row r="2984" spans="27:34" x14ac:dyDescent="0.25">
      <c r="AA2984" s="1"/>
      <c r="AB2984" s="1"/>
      <c r="AG2984">
        <f>IF(data[[#This Row],[type]]="score",SUMPRODUCT($J$1:$AF$1,data[[#This Row],[ci.hts_index]:[stat.tb]]),-1)</f>
        <v>-1</v>
      </c>
      <c r="AH2984">
        <f>IF(data[[#This Row],[type]]="score",RANK(data[[#This Row],[score]],data[score])+COUNTIF($AG$3:AG2984,AG2984)-1,0)</f>
        <v>0</v>
      </c>
    </row>
    <row r="2985" spans="27:34" x14ac:dyDescent="0.25">
      <c r="AA2985" s="1"/>
      <c r="AB2985" s="1"/>
      <c r="AG2985">
        <f>IF(data[[#This Row],[type]]="score",SUMPRODUCT($J$1:$AF$1,data[[#This Row],[ci.hts_index]:[stat.tb]]),-1)</f>
        <v>-1</v>
      </c>
      <c r="AH2985">
        <f>IF(data[[#This Row],[type]]="score",RANK(data[[#This Row],[score]],data[score])+COUNTIF($AG$3:AG2985,AG2985)-1,0)</f>
        <v>0</v>
      </c>
    </row>
    <row r="2986" spans="27:34" x14ac:dyDescent="0.25">
      <c r="AA2986" s="1"/>
      <c r="AB2986" s="1"/>
      <c r="AG2986">
        <f>IF(data[[#This Row],[type]]="score",SUMPRODUCT($J$1:$AF$1,data[[#This Row],[ci.hts_index]:[stat.tb]]),-1)</f>
        <v>-1</v>
      </c>
      <c r="AH2986">
        <f>IF(data[[#This Row],[type]]="score",RANK(data[[#This Row],[score]],data[score])+COUNTIF($AG$3:AG2986,AG2986)-1,0)</f>
        <v>0</v>
      </c>
    </row>
    <row r="2987" spans="27:34" x14ac:dyDescent="0.25">
      <c r="AA2987" s="1"/>
      <c r="AB2987" s="1"/>
      <c r="AG2987">
        <f>IF(data[[#This Row],[type]]="score",SUMPRODUCT($J$1:$AF$1,data[[#This Row],[ci.hts_index]:[stat.tb]]),-1)</f>
        <v>-1</v>
      </c>
      <c r="AH2987">
        <f>IF(data[[#This Row],[type]]="score",RANK(data[[#This Row],[score]],data[score])+COUNTIF($AG$3:AG2987,AG2987)-1,0)</f>
        <v>0</v>
      </c>
    </row>
    <row r="2988" spans="27:34" x14ac:dyDescent="0.25">
      <c r="AA2988" s="1"/>
      <c r="AB2988" s="1"/>
      <c r="AG2988">
        <f>IF(data[[#This Row],[type]]="score",SUMPRODUCT($J$1:$AF$1,data[[#This Row],[ci.hts_index]:[stat.tb]]),-1)</f>
        <v>-1</v>
      </c>
      <c r="AH2988">
        <f>IF(data[[#This Row],[type]]="score",RANK(data[[#This Row],[score]],data[score])+COUNTIF($AG$3:AG2988,AG2988)-1,0)</f>
        <v>0</v>
      </c>
    </row>
    <row r="2989" spans="27:34" x14ac:dyDescent="0.25">
      <c r="AA2989" s="1"/>
      <c r="AB2989" s="1"/>
      <c r="AG2989">
        <f>IF(data[[#This Row],[type]]="score",SUMPRODUCT($J$1:$AF$1,data[[#This Row],[ci.hts_index]:[stat.tb]]),-1)</f>
        <v>-1</v>
      </c>
      <c r="AH2989">
        <f>IF(data[[#This Row],[type]]="score",RANK(data[[#This Row],[score]],data[score])+COUNTIF($AG$3:AG2989,AG2989)-1,0)</f>
        <v>0</v>
      </c>
    </row>
    <row r="2990" spans="27:34" x14ac:dyDescent="0.25">
      <c r="AA2990" s="1"/>
      <c r="AB2990" s="1"/>
      <c r="AG2990">
        <f>IF(data[[#This Row],[type]]="score",SUMPRODUCT($J$1:$AF$1,data[[#This Row],[ci.hts_index]:[stat.tb]]),-1)</f>
        <v>-1</v>
      </c>
      <c r="AH2990">
        <f>IF(data[[#This Row],[type]]="score",RANK(data[[#This Row],[score]],data[score])+COUNTIF($AG$3:AG2990,AG2990)-1,0)</f>
        <v>0</v>
      </c>
    </row>
    <row r="2991" spans="27:34" x14ac:dyDescent="0.25">
      <c r="AA2991" s="1"/>
      <c r="AB2991" s="1"/>
      <c r="AG2991">
        <f>IF(data[[#This Row],[type]]="score",SUMPRODUCT($J$1:$AF$1,data[[#This Row],[ci.hts_index]:[stat.tb]]),-1)</f>
        <v>-1</v>
      </c>
      <c r="AH2991">
        <f>IF(data[[#This Row],[type]]="score",RANK(data[[#This Row],[score]],data[score])+COUNTIF($AG$3:AG2991,AG2991)-1,0)</f>
        <v>0</v>
      </c>
    </row>
    <row r="2992" spans="27:34" x14ac:dyDescent="0.25">
      <c r="AA2992" s="1"/>
      <c r="AB2992" s="1"/>
      <c r="AG2992">
        <f>IF(data[[#This Row],[type]]="score",SUMPRODUCT($J$1:$AF$1,data[[#This Row],[ci.hts_index]:[stat.tb]]),-1)</f>
        <v>-1</v>
      </c>
      <c r="AH2992">
        <f>IF(data[[#This Row],[type]]="score",RANK(data[[#This Row],[score]],data[score])+COUNTIF($AG$3:AG2992,AG2992)-1,0)</f>
        <v>0</v>
      </c>
    </row>
    <row r="2993" spans="27:34" x14ac:dyDescent="0.25">
      <c r="AA2993" s="1"/>
      <c r="AB2993" s="1"/>
      <c r="AG2993">
        <f>IF(data[[#This Row],[type]]="score",SUMPRODUCT($J$1:$AF$1,data[[#This Row],[ci.hts_index]:[stat.tb]]),-1)</f>
        <v>-1</v>
      </c>
      <c r="AH2993">
        <f>IF(data[[#This Row],[type]]="score",RANK(data[[#This Row],[score]],data[score])+COUNTIF($AG$3:AG2993,AG2993)-1,0)</f>
        <v>0</v>
      </c>
    </row>
    <row r="2994" spans="27:34" x14ac:dyDescent="0.25">
      <c r="AA2994" s="1"/>
      <c r="AB2994" s="1"/>
      <c r="AG2994">
        <f>IF(data[[#This Row],[type]]="score",SUMPRODUCT($J$1:$AF$1,data[[#This Row],[ci.hts_index]:[stat.tb]]),-1)</f>
        <v>-1</v>
      </c>
      <c r="AH2994">
        <f>IF(data[[#This Row],[type]]="score",RANK(data[[#This Row],[score]],data[score])+COUNTIF($AG$3:AG2994,AG2994)-1,0)</f>
        <v>0</v>
      </c>
    </row>
    <row r="2995" spans="27:34" x14ac:dyDescent="0.25">
      <c r="AA2995" s="1"/>
      <c r="AB2995" s="1"/>
      <c r="AG2995">
        <f>IF(data[[#This Row],[type]]="score",SUMPRODUCT($J$1:$AF$1,data[[#This Row],[ci.hts_index]:[stat.tb]]),-1)</f>
        <v>-1</v>
      </c>
      <c r="AH2995">
        <f>IF(data[[#This Row],[type]]="score",RANK(data[[#This Row],[score]],data[score])+COUNTIF($AG$3:AG2995,AG2995)-1,0)</f>
        <v>0</v>
      </c>
    </row>
    <row r="2996" spans="27:34" x14ac:dyDescent="0.25">
      <c r="AA2996" s="1"/>
      <c r="AB2996" s="1"/>
      <c r="AG2996">
        <f>IF(data[[#This Row],[type]]="score",SUMPRODUCT($J$1:$AF$1,data[[#This Row],[ci.hts_index]:[stat.tb]]),-1)</f>
        <v>-1</v>
      </c>
      <c r="AH2996">
        <f>IF(data[[#This Row],[type]]="score",RANK(data[[#This Row],[score]],data[score])+COUNTIF($AG$3:AG2996,AG2996)-1,0)</f>
        <v>0</v>
      </c>
    </row>
    <row r="2997" spans="27:34" x14ac:dyDescent="0.25">
      <c r="AA2997" s="1"/>
      <c r="AB2997" s="1"/>
      <c r="AG2997">
        <f>IF(data[[#This Row],[type]]="score",SUMPRODUCT($J$1:$AF$1,data[[#This Row],[ci.hts_index]:[stat.tb]]),-1)</f>
        <v>-1</v>
      </c>
      <c r="AH2997">
        <f>IF(data[[#This Row],[type]]="score",RANK(data[[#This Row],[score]],data[score])+COUNTIF($AG$3:AG2997,AG2997)-1,0)</f>
        <v>0</v>
      </c>
    </row>
    <row r="2998" spans="27:34" x14ac:dyDescent="0.25">
      <c r="AA2998" s="1"/>
      <c r="AB2998" s="1"/>
      <c r="AG2998">
        <f>IF(data[[#This Row],[type]]="score",SUMPRODUCT($J$1:$AF$1,data[[#This Row],[ci.hts_index]:[stat.tb]]),-1)</f>
        <v>-1</v>
      </c>
      <c r="AH2998">
        <f>IF(data[[#This Row],[type]]="score",RANK(data[[#This Row],[score]],data[score])+COUNTIF($AG$3:AG2998,AG2998)-1,0)</f>
        <v>0</v>
      </c>
    </row>
    <row r="2999" spans="27:34" x14ac:dyDescent="0.25">
      <c r="AA2999" s="1"/>
      <c r="AB2999" s="1"/>
      <c r="AG2999">
        <f>IF(data[[#This Row],[type]]="score",SUMPRODUCT($J$1:$AF$1,data[[#This Row],[ci.hts_index]:[stat.tb]]),-1)</f>
        <v>-1</v>
      </c>
      <c r="AH2999">
        <f>IF(data[[#This Row],[type]]="score",RANK(data[[#This Row],[score]],data[score])+COUNTIF($AG$3:AG2999,AG2999)-1,0)</f>
        <v>0</v>
      </c>
    </row>
    <row r="3000" spans="27:34" x14ac:dyDescent="0.25">
      <c r="AA3000" s="1"/>
      <c r="AB3000" s="1"/>
      <c r="AG3000">
        <f>IF(data[[#This Row],[type]]="score",SUMPRODUCT($J$1:$AF$1,data[[#This Row],[ci.hts_index]:[stat.tb]]),-1)</f>
        <v>-1</v>
      </c>
      <c r="AH3000">
        <f>IF(data[[#This Row],[type]]="score",RANK(data[[#This Row],[score]],data[score])+COUNTIF($AG$3:AG3000,AG3000)-1,0)</f>
        <v>0</v>
      </c>
    </row>
    <row r="3001" spans="27:34" x14ac:dyDescent="0.25">
      <c r="AA3001" s="1"/>
      <c r="AB3001" s="1"/>
      <c r="AG3001">
        <f>IF(data[[#This Row],[type]]="score",SUMPRODUCT($J$1:$AF$1,data[[#This Row],[ci.hts_index]:[stat.tb]]),-1)</f>
        <v>-1</v>
      </c>
      <c r="AH3001">
        <f>IF(data[[#This Row],[type]]="score",RANK(data[[#This Row],[score]],data[score])+COUNTIF($AG$3:AG3001,AG3001)-1,0)</f>
        <v>0</v>
      </c>
    </row>
    <row r="3002" spans="27:34" x14ac:dyDescent="0.25">
      <c r="AA3002" s="1"/>
      <c r="AB3002" s="1"/>
      <c r="AG3002">
        <f>IF(data[[#This Row],[type]]="score",SUMPRODUCT($J$1:$AF$1,data[[#This Row],[ci.hts_index]:[stat.tb]]),-1)</f>
        <v>-1</v>
      </c>
      <c r="AH3002">
        <f>IF(data[[#This Row],[type]]="score",RANK(data[[#This Row],[score]],data[score])+COUNTIF($AG$3:AG3002,AG3002)-1,0)</f>
        <v>0</v>
      </c>
    </row>
    <row r="3003" spans="27:34" x14ac:dyDescent="0.25">
      <c r="AA3003" s="1"/>
      <c r="AB3003" s="1"/>
      <c r="AG3003">
        <f>IF(data[[#This Row],[type]]="score",SUMPRODUCT($J$1:$AF$1,data[[#This Row],[ci.hts_index]:[stat.tb]]),-1)</f>
        <v>-1</v>
      </c>
      <c r="AH3003">
        <f>IF(data[[#This Row],[type]]="score",RANK(data[[#This Row],[score]],data[score])+COUNTIF($AG$3:AG3003,AG3003)-1,0)</f>
        <v>0</v>
      </c>
    </row>
    <row r="3004" spans="27:34" x14ac:dyDescent="0.25">
      <c r="AA3004" s="1"/>
      <c r="AB3004" s="1"/>
      <c r="AG3004">
        <f>IF(data[[#This Row],[type]]="score",SUMPRODUCT($J$1:$AF$1,data[[#This Row],[ci.hts_index]:[stat.tb]]),-1)</f>
        <v>-1</v>
      </c>
      <c r="AH3004">
        <f>IF(data[[#This Row],[type]]="score",RANK(data[[#This Row],[score]],data[score])+COUNTIF($AG$3:AG3004,AG3004)-1,0)</f>
        <v>0</v>
      </c>
    </row>
    <row r="3005" spans="27:34" x14ac:dyDescent="0.25">
      <c r="AA3005" s="1"/>
      <c r="AB3005" s="1"/>
      <c r="AG3005">
        <f>IF(data[[#This Row],[type]]="score",SUMPRODUCT($J$1:$AF$1,data[[#This Row],[ci.hts_index]:[stat.tb]]),-1)</f>
        <v>-1</v>
      </c>
      <c r="AH3005">
        <f>IF(data[[#This Row],[type]]="score",RANK(data[[#This Row],[score]],data[score])+COUNTIF($AG$3:AG3005,AG3005)-1,0)</f>
        <v>0</v>
      </c>
    </row>
    <row r="3006" spans="27:34" x14ac:dyDescent="0.25">
      <c r="AA3006" s="1"/>
      <c r="AB3006" s="1"/>
      <c r="AG3006">
        <f>IF(data[[#This Row],[type]]="score",SUMPRODUCT($J$1:$AF$1,data[[#This Row],[ci.hts_index]:[stat.tb]]),-1)</f>
        <v>-1</v>
      </c>
      <c r="AH3006">
        <f>IF(data[[#This Row],[type]]="score",RANK(data[[#This Row],[score]],data[score])+COUNTIF($AG$3:AG3006,AG3006)-1,0)</f>
        <v>0</v>
      </c>
    </row>
    <row r="3007" spans="27:34" x14ac:dyDescent="0.25">
      <c r="AA3007" s="1"/>
      <c r="AB3007" s="1"/>
      <c r="AG3007">
        <f>IF(data[[#This Row],[type]]="score",SUMPRODUCT($J$1:$AF$1,data[[#This Row],[ci.hts_index]:[stat.tb]]),-1)</f>
        <v>-1</v>
      </c>
      <c r="AH3007">
        <f>IF(data[[#This Row],[type]]="score",RANK(data[[#This Row],[score]],data[score])+COUNTIF($AG$3:AG3007,AG3007)-1,0)</f>
        <v>0</v>
      </c>
    </row>
    <row r="3008" spans="27:34" x14ac:dyDescent="0.25">
      <c r="AA3008" s="1"/>
      <c r="AB3008" s="1"/>
      <c r="AG3008">
        <f>IF(data[[#This Row],[type]]="score",SUMPRODUCT($J$1:$AF$1,data[[#This Row],[ci.hts_index]:[stat.tb]]),-1)</f>
        <v>-1</v>
      </c>
      <c r="AH3008">
        <f>IF(data[[#This Row],[type]]="score",RANK(data[[#This Row],[score]],data[score])+COUNTIF($AG$3:AG3008,AG3008)-1,0)</f>
        <v>0</v>
      </c>
    </row>
    <row r="3009" spans="27:34" x14ac:dyDescent="0.25">
      <c r="AA3009" s="1"/>
      <c r="AB3009" s="1"/>
      <c r="AG3009">
        <f>IF(data[[#This Row],[type]]="score",SUMPRODUCT($J$1:$AF$1,data[[#This Row],[ci.hts_index]:[stat.tb]]),-1)</f>
        <v>-1</v>
      </c>
      <c r="AH3009">
        <f>IF(data[[#This Row],[type]]="score",RANK(data[[#This Row],[score]],data[score])+COUNTIF($AG$3:AG3009,AG3009)-1,0)</f>
        <v>0</v>
      </c>
    </row>
    <row r="3010" spans="27:34" x14ac:dyDescent="0.25">
      <c r="AA3010" s="1"/>
      <c r="AB3010" s="1"/>
      <c r="AG3010">
        <f>IF(data[[#This Row],[type]]="score",SUMPRODUCT($J$1:$AF$1,data[[#This Row],[ci.hts_index]:[stat.tb]]),-1)</f>
        <v>-1</v>
      </c>
      <c r="AH3010">
        <f>IF(data[[#This Row],[type]]="score",RANK(data[[#This Row],[score]],data[score])+COUNTIF($AG$3:AG3010,AG3010)-1,0)</f>
        <v>0</v>
      </c>
    </row>
    <row r="3011" spans="27:34" x14ac:dyDescent="0.25">
      <c r="AA3011" s="1"/>
      <c r="AB3011" s="1"/>
      <c r="AG3011">
        <f>IF(data[[#This Row],[type]]="score",SUMPRODUCT($J$1:$AF$1,data[[#This Row],[ci.hts_index]:[stat.tb]]),-1)</f>
        <v>-1</v>
      </c>
      <c r="AH3011">
        <f>IF(data[[#This Row],[type]]="score",RANK(data[[#This Row],[score]],data[score])+COUNTIF($AG$3:AG3011,AG3011)-1,0)</f>
        <v>0</v>
      </c>
    </row>
    <row r="3012" spans="27:34" x14ac:dyDescent="0.25">
      <c r="AA3012" s="1"/>
      <c r="AB3012" s="1"/>
      <c r="AG3012">
        <f>IF(data[[#This Row],[type]]="score",SUMPRODUCT($J$1:$AF$1,data[[#This Row],[ci.hts_index]:[stat.tb]]),-1)</f>
        <v>-1</v>
      </c>
      <c r="AH3012">
        <f>IF(data[[#This Row],[type]]="score",RANK(data[[#This Row],[score]],data[score])+COUNTIF($AG$3:AG3012,AG3012)-1,0)</f>
        <v>0</v>
      </c>
    </row>
    <row r="3013" spans="27:34" x14ac:dyDescent="0.25">
      <c r="AA3013" s="1"/>
      <c r="AB3013" s="1"/>
      <c r="AG3013">
        <f>IF(data[[#This Row],[type]]="score",SUMPRODUCT($J$1:$AF$1,data[[#This Row],[ci.hts_index]:[stat.tb]]),-1)</f>
        <v>-1</v>
      </c>
      <c r="AH3013">
        <f>IF(data[[#This Row],[type]]="score",RANK(data[[#This Row],[score]],data[score])+COUNTIF($AG$3:AG3013,AG3013)-1,0)</f>
        <v>0</v>
      </c>
    </row>
    <row r="3014" spans="27:34" x14ac:dyDescent="0.25">
      <c r="AA3014" s="1"/>
      <c r="AB3014" s="1"/>
      <c r="AG3014">
        <f>IF(data[[#This Row],[type]]="score",SUMPRODUCT($J$1:$AF$1,data[[#This Row],[ci.hts_index]:[stat.tb]]),-1)</f>
        <v>-1</v>
      </c>
      <c r="AH3014">
        <f>IF(data[[#This Row],[type]]="score",RANK(data[[#This Row],[score]],data[score])+COUNTIF($AG$3:AG3014,AG3014)-1,0)</f>
        <v>0</v>
      </c>
    </row>
    <row r="3015" spans="27:34" x14ac:dyDescent="0.25">
      <c r="AA3015" s="1"/>
      <c r="AB3015" s="1"/>
      <c r="AG3015">
        <f>IF(data[[#This Row],[type]]="score",SUMPRODUCT($J$1:$AF$1,data[[#This Row],[ci.hts_index]:[stat.tb]]),-1)</f>
        <v>-1</v>
      </c>
      <c r="AH3015">
        <f>IF(data[[#This Row],[type]]="score",RANK(data[[#This Row],[score]],data[score])+COUNTIF($AG$3:AG3015,AG3015)-1,0)</f>
        <v>0</v>
      </c>
    </row>
    <row r="3016" spans="27:34" x14ac:dyDescent="0.25">
      <c r="AA3016" s="1"/>
      <c r="AB3016" s="1"/>
      <c r="AG3016">
        <f>IF(data[[#This Row],[type]]="score",SUMPRODUCT($J$1:$AF$1,data[[#This Row],[ci.hts_index]:[stat.tb]]),-1)</f>
        <v>-1</v>
      </c>
      <c r="AH3016">
        <f>IF(data[[#This Row],[type]]="score",RANK(data[[#This Row],[score]],data[score])+COUNTIF($AG$3:AG3016,AG3016)-1,0)</f>
        <v>0</v>
      </c>
    </row>
    <row r="3017" spans="27:34" x14ac:dyDescent="0.25">
      <c r="AA3017" s="1"/>
      <c r="AB3017" s="1"/>
      <c r="AG3017">
        <f>IF(data[[#This Row],[type]]="score",SUMPRODUCT($J$1:$AF$1,data[[#This Row],[ci.hts_index]:[stat.tb]]),-1)</f>
        <v>-1</v>
      </c>
      <c r="AH3017">
        <f>IF(data[[#This Row],[type]]="score",RANK(data[[#This Row],[score]],data[score])+COUNTIF($AG$3:AG3017,AG3017)-1,0)</f>
        <v>0</v>
      </c>
    </row>
    <row r="3018" spans="27:34" x14ac:dyDescent="0.25">
      <c r="AA3018" s="1"/>
      <c r="AB3018" s="1"/>
      <c r="AG3018">
        <f>IF(data[[#This Row],[type]]="score",SUMPRODUCT($J$1:$AF$1,data[[#This Row],[ci.hts_index]:[stat.tb]]),-1)</f>
        <v>-1</v>
      </c>
      <c r="AH3018">
        <f>IF(data[[#This Row],[type]]="score",RANK(data[[#This Row],[score]],data[score])+COUNTIF($AG$3:AG3018,AG3018)-1,0)</f>
        <v>0</v>
      </c>
    </row>
    <row r="3019" spans="27:34" x14ac:dyDescent="0.25">
      <c r="AA3019" s="1"/>
      <c r="AB3019" s="1"/>
      <c r="AG3019">
        <f>IF(data[[#This Row],[type]]="score",SUMPRODUCT($J$1:$AF$1,data[[#This Row],[ci.hts_index]:[stat.tb]]),-1)</f>
        <v>-1</v>
      </c>
      <c r="AH3019">
        <f>IF(data[[#This Row],[type]]="score",RANK(data[[#This Row],[score]],data[score])+COUNTIF($AG$3:AG3019,AG3019)-1,0)</f>
        <v>0</v>
      </c>
    </row>
    <row r="3020" spans="27:34" x14ac:dyDescent="0.25">
      <c r="AA3020" s="1"/>
      <c r="AB3020" s="1"/>
      <c r="AG3020">
        <f>IF(data[[#This Row],[type]]="score",SUMPRODUCT($J$1:$AF$1,data[[#This Row],[ci.hts_index]:[stat.tb]]),-1)</f>
        <v>-1</v>
      </c>
      <c r="AH3020">
        <f>IF(data[[#This Row],[type]]="score",RANK(data[[#This Row],[score]],data[score])+COUNTIF($AG$3:AG3020,AG3020)-1,0)</f>
        <v>0</v>
      </c>
    </row>
    <row r="3021" spans="27:34" x14ac:dyDescent="0.25">
      <c r="AA3021" s="1"/>
      <c r="AB3021" s="1"/>
      <c r="AG3021">
        <f>IF(data[[#This Row],[type]]="score",SUMPRODUCT($J$1:$AF$1,data[[#This Row],[ci.hts_index]:[stat.tb]]),-1)</f>
        <v>-1</v>
      </c>
      <c r="AH3021">
        <f>IF(data[[#This Row],[type]]="score",RANK(data[[#This Row],[score]],data[score])+COUNTIF($AG$3:AG3021,AG3021)-1,0)</f>
        <v>0</v>
      </c>
    </row>
    <row r="3022" spans="27:34" x14ac:dyDescent="0.25">
      <c r="AA3022" s="1"/>
      <c r="AB3022" s="1"/>
      <c r="AG3022">
        <f>IF(data[[#This Row],[type]]="score",SUMPRODUCT($J$1:$AF$1,data[[#This Row],[ci.hts_index]:[stat.tb]]),-1)</f>
        <v>-1</v>
      </c>
      <c r="AH3022">
        <f>IF(data[[#This Row],[type]]="score",RANK(data[[#This Row],[score]],data[score])+COUNTIF($AG$3:AG3022,AG3022)-1,0)</f>
        <v>0</v>
      </c>
    </row>
    <row r="3023" spans="27:34" x14ac:dyDescent="0.25">
      <c r="AA3023" s="1"/>
      <c r="AB3023" s="1"/>
      <c r="AG3023">
        <f>IF(data[[#This Row],[type]]="score",SUMPRODUCT($J$1:$AF$1,data[[#This Row],[ci.hts_index]:[stat.tb]]),-1)</f>
        <v>-1</v>
      </c>
      <c r="AH3023">
        <f>IF(data[[#This Row],[type]]="score",RANK(data[[#This Row],[score]],data[score])+COUNTIF($AG$3:AG3023,AG3023)-1,0)</f>
        <v>0</v>
      </c>
    </row>
    <row r="3024" spans="27:34" x14ac:dyDescent="0.25">
      <c r="AA3024" s="1"/>
      <c r="AB3024" s="1"/>
      <c r="AG3024">
        <f>IF(data[[#This Row],[type]]="score",SUMPRODUCT($J$1:$AF$1,data[[#This Row],[ci.hts_index]:[stat.tb]]),-1)</f>
        <v>-1</v>
      </c>
      <c r="AH3024">
        <f>IF(data[[#This Row],[type]]="score",RANK(data[[#This Row],[score]],data[score])+COUNTIF($AG$3:AG3024,AG3024)-1,0)</f>
        <v>0</v>
      </c>
    </row>
    <row r="3025" spans="27:34" x14ac:dyDescent="0.25">
      <c r="AA3025" s="1"/>
      <c r="AB3025" s="1"/>
      <c r="AG3025">
        <f>IF(data[[#This Row],[type]]="score",SUMPRODUCT($J$1:$AF$1,data[[#This Row],[ci.hts_index]:[stat.tb]]),-1)</f>
        <v>-1</v>
      </c>
      <c r="AH3025">
        <f>IF(data[[#This Row],[type]]="score",RANK(data[[#This Row],[score]],data[score])+COUNTIF($AG$3:AG3025,AG3025)-1,0)</f>
        <v>0</v>
      </c>
    </row>
    <row r="3026" spans="27:34" x14ac:dyDescent="0.25">
      <c r="AA3026" s="1"/>
      <c r="AB3026" s="1"/>
      <c r="AG3026">
        <f>IF(data[[#This Row],[type]]="score",SUMPRODUCT($J$1:$AF$1,data[[#This Row],[ci.hts_index]:[stat.tb]]),-1)</f>
        <v>-1</v>
      </c>
      <c r="AH3026">
        <f>IF(data[[#This Row],[type]]="score",RANK(data[[#This Row],[score]],data[score])+COUNTIF($AG$3:AG3026,AG3026)-1,0)</f>
        <v>0</v>
      </c>
    </row>
    <row r="3027" spans="27:34" x14ac:dyDescent="0.25">
      <c r="AA3027" s="1"/>
      <c r="AB3027" s="1"/>
      <c r="AG3027">
        <f>IF(data[[#This Row],[type]]="score",SUMPRODUCT($J$1:$AF$1,data[[#This Row],[ci.hts_index]:[stat.tb]]),-1)</f>
        <v>-1</v>
      </c>
      <c r="AH3027">
        <f>IF(data[[#This Row],[type]]="score",RANK(data[[#This Row],[score]],data[score])+COUNTIF($AG$3:AG3027,AG3027)-1,0)</f>
        <v>0</v>
      </c>
    </row>
    <row r="3028" spans="27:34" x14ac:dyDescent="0.25">
      <c r="AA3028" s="1"/>
      <c r="AB3028" s="1"/>
      <c r="AG3028">
        <f>IF(data[[#This Row],[type]]="score",SUMPRODUCT($J$1:$AF$1,data[[#This Row],[ci.hts_index]:[stat.tb]]),-1)</f>
        <v>-1</v>
      </c>
      <c r="AH3028">
        <f>IF(data[[#This Row],[type]]="score",RANK(data[[#This Row],[score]],data[score])+COUNTIF($AG$3:AG3028,AG3028)-1,0)</f>
        <v>0</v>
      </c>
    </row>
    <row r="3029" spans="27:34" x14ac:dyDescent="0.25">
      <c r="AA3029" s="1"/>
      <c r="AB3029" s="1"/>
      <c r="AG3029">
        <f>IF(data[[#This Row],[type]]="score",SUMPRODUCT($J$1:$AF$1,data[[#This Row],[ci.hts_index]:[stat.tb]]),-1)</f>
        <v>-1</v>
      </c>
      <c r="AH3029">
        <f>IF(data[[#This Row],[type]]="score",RANK(data[[#This Row],[score]],data[score])+COUNTIF($AG$3:AG3029,AG3029)-1,0)</f>
        <v>0</v>
      </c>
    </row>
    <row r="3030" spans="27:34" x14ac:dyDescent="0.25">
      <c r="AA3030" s="1"/>
      <c r="AB3030" s="1"/>
      <c r="AG3030">
        <f>IF(data[[#This Row],[type]]="score",SUMPRODUCT($J$1:$AF$1,data[[#This Row],[ci.hts_index]:[stat.tb]]),-1)</f>
        <v>-1</v>
      </c>
      <c r="AH3030">
        <f>IF(data[[#This Row],[type]]="score",RANK(data[[#This Row],[score]],data[score])+COUNTIF($AG$3:AG3030,AG3030)-1,0)</f>
        <v>0</v>
      </c>
    </row>
    <row r="3031" spans="27:34" x14ac:dyDescent="0.25">
      <c r="AA3031" s="1"/>
      <c r="AB3031" s="1"/>
      <c r="AG3031">
        <f>IF(data[[#This Row],[type]]="score",SUMPRODUCT($J$1:$AF$1,data[[#This Row],[ci.hts_index]:[stat.tb]]),-1)</f>
        <v>-1</v>
      </c>
      <c r="AH3031">
        <f>IF(data[[#This Row],[type]]="score",RANK(data[[#This Row],[score]],data[score])+COUNTIF($AG$3:AG3031,AG3031)-1,0)</f>
        <v>0</v>
      </c>
    </row>
    <row r="3032" spans="27:34" x14ac:dyDescent="0.25">
      <c r="AA3032" s="1"/>
      <c r="AB3032" s="1"/>
      <c r="AG3032">
        <f>IF(data[[#This Row],[type]]="score",SUMPRODUCT($J$1:$AF$1,data[[#This Row],[ci.hts_index]:[stat.tb]]),-1)</f>
        <v>-1</v>
      </c>
      <c r="AH3032">
        <f>IF(data[[#This Row],[type]]="score",RANK(data[[#This Row],[score]],data[score])+COUNTIF($AG$3:AG3032,AG3032)-1,0)</f>
        <v>0</v>
      </c>
    </row>
    <row r="3033" spans="27:34" x14ac:dyDescent="0.25">
      <c r="AA3033" s="1"/>
      <c r="AB3033" s="1"/>
      <c r="AG3033">
        <f>IF(data[[#This Row],[type]]="score",SUMPRODUCT($J$1:$AF$1,data[[#This Row],[ci.hts_index]:[stat.tb]]),-1)</f>
        <v>-1</v>
      </c>
      <c r="AH3033">
        <f>IF(data[[#This Row],[type]]="score",RANK(data[[#This Row],[score]],data[score])+COUNTIF($AG$3:AG3033,AG3033)-1,0)</f>
        <v>0</v>
      </c>
    </row>
    <row r="3034" spans="27:34" x14ac:dyDescent="0.25">
      <c r="AA3034" s="1"/>
      <c r="AB3034" s="1"/>
      <c r="AG3034">
        <f>IF(data[[#This Row],[type]]="score",SUMPRODUCT($J$1:$AF$1,data[[#This Row],[ci.hts_index]:[stat.tb]]),-1)</f>
        <v>-1</v>
      </c>
      <c r="AH3034">
        <f>IF(data[[#This Row],[type]]="score",RANK(data[[#This Row],[score]],data[score])+COUNTIF($AG$3:AG3034,AG3034)-1,0)</f>
        <v>0</v>
      </c>
    </row>
    <row r="3035" spans="27:34" x14ac:dyDescent="0.25">
      <c r="AA3035" s="1"/>
      <c r="AB3035" s="1"/>
      <c r="AG3035">
        <f>IF(data[[#This Row],[type]]="score",SUMPRODUCT($J$1:$AF$1,data[[#This Row],[ci.hts_index]:[stat.tb]]),-1)</f>
        <v>-1</v>
      </c>
      <c r="AH3035">
        <f>IF(data[[#This Row],[type]]="score",RANK(data[[#This Row],[score]],data[score])+COUNTIF($AG$3:AG3035,AG3035)-1,0)</f>
        <v>0</v>
      </c>
    </row>
    <row r="3036" spans="27:34" x14ac:dyDescent="0.25">
      <c r="AA3036" s="1"/>
      <c r="AB3036" s="1"/>
      <c r="AG3036">
        <f>IF(data[[#This Row],[type]]="score",SUMPRODUCT($J$1:$AF$1,data[[#This Row],[ci.hts_index]:[stat.tb]]),-1)</f>
        <v>-1</v>
      </c>
      <c r="AH3036">
        <f>IF(data[[#This Row],[type]]="score",RANK(data[[#This Row],[score]],data[score])+COUNTIF($AG$3:AG3036,AG3036)-1,0)</f>
        <v>0</v>
      </c>
    </row>
    <row r="3037" spans="27:34" x14ac:dyDescent="0.25">
      <c r="AA3037" s="1"/>
      <c r="AB3037" s="1"/>
      <c r="AG3037">
        <f>IF(data[[#This Row],[type]]="score",SUMPRODUCT($J$1:$AF$1,data[[#This Row],[ci.hts_index]:[stat.tb]]),-1)</f>
        <v>-1</v>
      </c>
      <c r="AH3037">
        <f>IF(data[[#This Row],[type]]="score",RANK(data[[#This Row],[score]],data[score])+COUNTIF($AG$3:AG3037,AG3037)-1,0)</f>
        <v>0</v>
      </c>
    </row>
    <row r="3038" spans="27:34" x14ac:dyDescent="0.25">
      <c r="AA3038" s="1"/>
      <c r="AB3038" s="1"/>
      <c r="AG3038">
        <f>IF(data[[#This Row],[type]]="score",SUMPRODUCT($J$1:$AF$1,data[[#This Row],[ci.hts_index]:[stat.tb]]),-1)</f>
        <v>-1</v>
      </c>
      <c r="AH3038">
        <f>IF(data[[#This Row],[type]]="score",RANK(data[[#This Row],[score]],data[score])+COUNTIF($AG$3:AG3038,AG3038)-1,0)</f>
        <v>0</v>
      </c>
    </row>
    <row r="3039" spans="27:34" x14ac:dyDescent="0.25">
      <c r="AA3039" s="1"/>
      <c r="AB3039" s="1"/>
      <c r="AG3039">
        <f>IF(data[[#This Row],[type]]="score",SUMPRODUCT($J$1:$AF$1,data[[#This Row],[ci.hts_index]:[stat.tb]]),-1)</f>
        <v>-1</v>
      </c>
      <c r="AH3039">
        <f>IF(data[[#This Row],[type]]="score",RANK(data[[#This Row],[score]],data[score])+COUNTIF($AG$3:AG3039,AG3039)-1,0)</f>
        <v>0</v>
      </c>
    </row>
    <row r="3040" spans="27:34" x14ac:dyDescent="0.25">
      <c r="AA3040" s="1"/>
      <c r="AB3040" s="1"/>
      <c r="AG3040">
        <f>IF(data[[#This Row],[type]]="score",SUMPRODUCT($J$1:$AF$1,data[[#This Row],[ci.hts_index]:[stat.tb]]),-1)</f>
        <v>-1</v>
      </c>
      <c r="AH3040">
        <f>IF(data[[#This Row],[type]]="score",RANK(data[[#This Row],[score]],data[score])+COUNTIF($AG$3:AG3040,AG3040)-1,0)</f>
        <v>0</v>
      </c>
    </row>
    <row r="3041" spans="27:34" x14ac:dyDescent="0.25">
      <c r="AA3041" s="1"/>
      <c r="AB3041" s="1"/>
      <c r="AG3041">
        <f>IF(data[[#This Row],[type]]="score",SUMPRODUCT($J$1:$AF$1,data[[#This Row],[ci.hts_index]:[stat.tb]]),-1)</f>
        <v>-1</v>
      </c>
      <c r="AH3041">
        <f>IF(data[[#This Row],[type]]="score",RANK(data[[#This Row],[score]],data[score])+COUNTIF($AG$3:AG3041,AG3041)-1,0)</f>
        <v>0</v>
      </c>
    </row>
    <row r="3042" spans="27:34" x14ac:dyDescent="0.25">
      <c r="AA3042" s="1"/>
      <c r="AB3042" s="1"/>
      <c r="AG3042">
        <f>IF(data[[#This Row],[type]]="score",SUMPRODUCT($J$1:$AF$1,data[[#This Row],[ci.hts_index]:[stat.tb]]),-1)</f>
        <v>-1</v>
      </c>
      <c r="AH3042">
        <f>IF(data[[#This Row],[type]]="score",RANK(data[[#This Row],[score]],data[score])+COUNTIF($AG$3:AG3042,AG3042)-1,0)</f>
        <v>0</v>
      </c>
    </row>
    <row r="3043" spans="27:34" x14ac:dyDescent="0.25">
      <c r="AA3043" s="1"/>
      <c r="AB3043" s="1"/>
      <c r="AG3043">
        <f>IF(data[[#This Row],[type]]="score",SUMPRODUCT($J$1:$AF$1,data[[#This Row],[ci.hts_index]:[stat.tb]]),-1)</f>
        <v>-1</v>
      </c>
      <c r="AH3043">
        <f>IF(data[[#This Row],[type]]="score",RANK(data[[#This Row],[score]],data[score])+COUNTIF($AG$3:AG3043,AG3043)-1,0)</f>
        <v>0</v>
      </c>
    </row>
    <row r="3044" spans="27:34" x14ac:dyDescent="0.25">
      <c r="AA3044" s="1"/>
      <c r="AB3044" s="1"/>
      <c r="AG3044">
        <f>IF(data[[#This Row],[type]]="score",SUMPRODUCT($J$1:$AF$1,data[[#This Row],[ci.hts_index]:[stat.tb]]),-1)</f>
        <v>-1</v>
      </c>
      <c r="AH3044">
        <f>IF(data[[#This Row],[type]]="score",RANK(data[[#This Row],[score]],data[score])+COUNTIF($AG$3:AG3044,AG3044)-1,0)</f>
        <v>0</v>
      </c>
    </row>
    <row r="3045" spans="27:34" x14ac:dyDescent="0.25">
      <c r="AA3045" s="1"/>
      <c r="AB3045" s="1"/>
      <c r="AG3045">
        <f>IF(data[[#This Row],[type]]="score",SUMPRODUCT($J$1:$AF$1,data[[#This Row],[ci.hts_index]:[stat.tb]]),-1)</f>
        <v>-1</v>
      </c>
      <c r="AH3045">
        <f>IF(data[[#This Row],[type]]="score",RANK(data[[#This Row],[score]],data[score])+COUNTIF($AG$3:AG3045,AG3045)-1,0)</f>
        <v>0</v>
      </c>
    </row>
    <row r="3046" spans="27:34" x14ac:dyDescent="0.25">
      <c r="AA3046" s="1"/>
      <c r="AB3046" s="1"/>
      <c r="AG3046">
        <f>IF(data[[#This Row],[type]]="score",SUMPRODUCT($J$1:$AF$1,data[[#This Row],[ci.hts_index]:[stat.tb]]),-1)</f>
        <v>-1</v>
      </c>
      <c r="AH3046">
        <f>IF(data[[#This Row],[type]]="score",RANK(data[[#This Row],[score]],data[score])+COUNTIF($AG$3:AG3046,AG3046)-1,0)</f>
        <v>0</v>
      </c>
    </row>
    <row r="3047" spans="27:34" x14ac:dyDescent="0.25">
      <c r="AA3047" s="1"/>
      <c r="AB3047" s="1"/>
      <c r="AG3047">
        <f>IF(data[[#This Row],[type]]="score",SUMPRODUCT($J$1:$AF$1,data[[#This Row],[ci.hts_index]:[stat.tb]]),-1)</f>
        <v>-1</v>
      </c>
      <c r="AH3047">
        <f>IF(data[[#This Row],[type]]="score",RANK(data[[#This Row],[score]],data[score])+COUNTIF($AG$3:AG3047,AG3047)-1,0)</f>
        <v>0</v>
      </c>
    </row>
    <row r="3048" spans="27:34" x14ac:dyDescent="0.25">
      <c r="AA3048" s="1"/>
      <c r="AB3048" s="1"/>
      <c r="AG3048">
        <f>IF(data[[#This Row],[type]]="score",SUMPRODUCT($J$1:$AF$1,data[[#This Row],[ci.hts_index]:[stat.tb]]),-1)</f>
        <v>-1</v>
      </c>
      <c r="AH3048">
        <f>IF(data[[#This Row],[type]]="score",RANK(data[[#This Row],[score]],data[score])+COUNTIF($AG$3:AG3048,AG3048)-1,0)</f>
        <v>0</v>
      </c>
    </row>
    <row r="3049" spans="27:34" x14ac:dyDescent="0.25">
      <c r="AA3049" s="1"/>
      <c r="AB3049" s="1"/>
      <c r="AG3049">
        <f>IF(data[[#This Row],[type]]="score",SUMPRODUCT($J$1:$AF$1,data[[#This Row],[ci.hts_index]:[stat.tb]]),-1)</f>
        <v>-1</v>
      </c>
      <c r="AH3049">
        <f>IF(data[[#This Row],[type]]="score",RANK(data[[#This Row],[score]],data[score])+COUNTIF($AG$3:AG3049,AG3049)-1,0)</f>
        <v>0</v>
      </c>
    </row>
    <row r="3050" spans="27:34" x14ac:dyDescent="0.25">
      <c r="AA3050" s="1"/>
      <c r="AB3050" s="1"/>
      <c r="AG3050">
        <f>IF(data[[#This Row],[type]]="score",SUMPRODUCT($J$1:$AF$1,data[[#This Row],[ci.hts_index]:[stat.tb]]),-1)</f>
        <v>-1</v>
      </c>
      <c r="AH3050">
        <f>IF(data[[#This Row],[type]]="score",RANK(data[[#This Row],[score]],data[score])+COUNTIF($AG$3:AG3050,AG3050)-1,0)</f>
        <v>0</v>
      </c>
    </row>
    <row r="3051" spans="27:34" x14ac:dyDescent="0.25">
      <c r="AA3051" s="1"/>
      <c r="AB3051" s="1"/>
      <c r="AG3051">
        <f>IF(data[[#This Row],[type]]="score",SUMPRODUCT($J$1:$AF$1,data[[#This Row],[ci.hts_index]:[stat.tb]]),-1)</f>
        <v>-1</v>
      </c>
      <c r="AH3051">
        <f>IF(data[[#This Row],[type]]="score",RANK(data[[#This Row],[score]],data[score])+COUNTIF($AG$3:AG3051,AG3051)-1,0)</f>
        <v>0</v>
      </c>
    </row>
    <row r="3052" spans="27:34" x14ac:dyDescent="0.25">
      <c r="AA3052" s="1"/>
      <c r="AB3052" s="1"/>
      <c r="AG3052">
        <f>IF(data[[#This Row],[type]]="score",SUMPRODUCT($J$1:$AF$1,data[[#This Row],[ci.hts_index]:[stat.tb]]),-1)</f>
        <v>-1</v>
      </c>
      <c r="AH3052">
        <f>IF(data[[#This Row],[type]]="score",RANK(data[[#This Row],[score]],data[score])+COUNTIF($AG$3:AG3052,AG3052)-1,0)</f>
        <v>0</v>
      </c>
    </row>
    <row r="3053" spans="27:34" x14ac:dyDescent="0.25">
      <c r="AA3053" s="1"/>
      <c r="AB3053" s="1"/>
      <c r="AG3053">
        <f>IF(data[[#This Row],[type]]="score",SUMPRODUCT($J$1:$AF$1,data[[#This Row],[ci.hts_index]:[stat.tb]]),-1)</f>
        <v>-1</v>
      </c>
      <c r="AH3053">
        <f>IF(data[[#This Row],[type]]="score",RANK(data[[#This Row],[score]],data[score])+COUNTIF($AG$3:AG3053,AG3053)-1,0)</f>
        <v>0</v>
      </c>
    </row>
    <row r="3054" spans="27:34" x14ac:dyDescent="0.25">
      <c r="AA3054" s="1"/>
      <c r="AB3054" s="1"/>
      <c r="AG3054">
        <f>IF(data[[#This Row],[type]]="score",SUMPRODUCT($J$1:$AF$1,data[[#This Row],[ci.hts_index]:[stat.tb]]),-1)</f>
        <v>-1</v>
      </c>
      <c r="AH3054">
        <f>IF(data[[#This Row],[type]]="score",RANK(data[[#This Row],[score]],data[score])+COUNTIF($AG$3:AG3054,AG3054)-1,0)</f>
        <v>0</v>
      </c>
    </row>
    <row r="3055" spans="27:34" x14ac:dyDescent="0.25">
      <c r="AA3055" s="1"/>
      <c r="AB3055" s="1"/>
      <c r="AG3055">
        <f>IF(data[[#This Row],[type]]="score",SUMPRODUCT($J$1:$AF$1,data[[#This Row],[ci.hts_index]:[stat.tb]]),-1)</f>
        <v>-1</v>
      </c>
      <c r="AH3055">
        <f>IF(data[[#This Row],[type]]="score",RANK(data[[#This Row],[score]],data[score])+COUNTIF($AG$3:AG3055,AG3055)-1,0)</f>
        <v>0</v>
      </c>
    </row>
    <row r="3056" spans="27:34" x14ac:dyDescent="0.25">
      <c r="AA3056" s="1"/>
      <c r="AB3056" s="1"/>
      <c r="AG3056">
        <f>IF(data[[#This Row],[type]]="score",SUMPRODUCT($J$1:$AF$1,data[[#This Row],[ci.hts_index]:[stat.tb]]),-1)</f>
        <v>-1</v>
      </c>
      <c r="AH3056">
        <f>IF(data[[#This Row],[type]]="score",RANK(data[[#This Row],[score]],data[score])+COUNTIF($AG$3:AG3056,AG3056)-1,0)</f>
        <v>0</v>
      </c>
    </row>
    <row r="3057" spans="27:34" x14ac:dyDescent="0.25">
      <c r="AA3057" s="1"/>
      <c r="AB3057" s="1"/>
      <c r="AG3057">
        <f>IF(data[[#This Row],[type]]="score",SUMPRODUCT($J$1:$AF$1,data[[#This Row],[ci.hts_index]:[stat.tb]]),-1)</f>
        <v>-1</v>
      </c>
      <c r="AH3057">
        <f>IF(data[[#This Row],[type]]="score",RANK(data[[#This Row],[score]],data[score])+COUNTIF($AG$3:AG3057,AG3057)-1,0)</f>
        <v>0</v>
      </c>
    </row>
    <row r="3058" spans="27:34" x14ac:dyDescent="0.25">
      <c r="AA3058" s="1"/>
      <c r="AB3058" s="1"/>
      <c r="AG3058">
        <f>IF(data[[#This Row],[type]]="score",SUMPRODUCT($J$1:$AF$1,data[[#This Row],[ci.hts_index]:[stat.tb]]),-1)</f>
        <v>-1</v>
      </c>
      <c r="AH3058">
        <f>IF(data[[#This Row],[type]]="score",RANK(data[[#This Row],[score]],data[score])+COUNTIF($AG$3:AG3058,AG3058)-1,0)</f>
        <v>0</v>
      </c>
    </row>
    <row r="3059" spans="27:34" x14ac:dyDescent="0.25">
      <c r="AA3059" s="1"/>
      <c r="AB3059" s="1"/>
      <c r="AG3059">
        <f>IF(data[[#This Row],[type]]="score",SUMPRODUCT($J$1:$AF$1,data[[#This Row],[ci.hts_index]:[stat.tb]]),-1)</f>
        <v>-1</v>
      </c>
      <c r="AH3059">
        <f>IF(data[[#This Row],[type]]="score",RANK(data[[#This Row],[score]],data[score])+COUNTIF($AG$3:AG3059,AG3059)-1,0)</f>
        <v>0</v>
      </c>
    </row>
    <row r="3060" spans="27:34" x14ac:dyDescent="0.25">
      <c r="AA3060" s="1"/>
      <c r="AB3060" s="1"/>
      <c r="AG3060">
        <f>IF(data[[#This Row],[type]]="score",SUMPRODUCT($J$1:$AF$1,data[[#This Row],[ci.hts_index]:[stat.tb]]),-1)</f>
        <v>-1</v>
      </c>
      <c r="AH3060">
        <f>IF(data[[#This Row],[type]]="score",RANK(data[[#This Row],[score]],data[score])+COUNTIF($AG$3:AG3060,AG3060)-1,0)</f>
        <v>0</v>
      </c>
    </row>
    <row r="3061" spans="27:34" x14ac:dyDescent="0.25">
      <c r="AA3061" s="1"/>
      <c r="AB3061" s="1"/>
      <c r="AG3061">
        <f>IF(data[[#This Row],[type]]="score",SUMPRODUCT($J$1:$AF$1,data[[#This Row],[ci.hts_index]:[stat.tb]]),-1)</f>
        <v>-1</v>
      </c>
      <c r="AH3061">
        <f>IF(data[[#This Row],[type]]="score",RANK(data[[#This Row],[score]],data[score])+COUNTIF($AG$3:AG3061,AG3061)-1,0)</f>
        <v>0</v>
      </c>
    </row>
    <row r="3062" spans="27:34" x14ac:dyDescent="0.25">
      <c r="AA3062" s="1"/>
      <c r="AB3062" s="1"/>
      <c r="AG3062">
        <f>IF(data[[#This Row],[type]]="score",SUMPRODUCT($J$1:$AF$1,data[[#This Row],[ci.hts_index]:[stat.tb]]),-1)</f>
        <v>-1</v>
      </c>
      <c r="AH3062">
        <f>IF(data[[#This Row],[type]]="score",RANK(data[[#This Row],[score]],data[score])+COUNTIF($AG$3:AG3062,AG3062)-1,0)</f>
        <v>0</v>
      </c>
    </row>
    <row r="3063" spans="27:34" x14ac:dyDescent="0.25">
      <c r="AA3063" s="1"/>
      <c r="AB3063" s="1"/>
      <c r="AG3063">
        <f>IF(data[[#This Row],[type]]="score",SUMPRODUCT($J$1:$AF$1,data[[#This Row],[ci.hts_index]:[stat.tb]]),-1)</f>
        <v>-1</v>
      </c>
      <c r="AH3063">
        <f>IF(data[[#This Row],[type]]="score",RANK(data[[#This Row],[score]],data[score])+COUNTIF($AG$3:AG3063,AG3063)-1,0)</f>
        <v>0</v>
      </c>
    </row>
    <row r="3064" spans="27:34" x14ac:dyDescent="0.25">
      <c r="AA3064" s="1"/>
      <c r="AB3064" s="1"/>
      <c r="AG3064">
        <f>IF(data[[#This Row],[type]]="score",SUMPRODUCT($J$1:$AF$1,data[[#This Row],[ci.hts_index]:[stat.tb]]),-1)</f>
        <v>-1</v>
      </c>
      <c r="AH3064">
        <f>IF(data[[#This Row],[type]]="score",RANK(data[[#This Row],[score]],data[score])+COUNTIF($AG$3:AG3064,AG3064)-1,0)</f>
        <v>0</v>
      </c>
    </row>
    <row r="3065" spans="27:34" x14ac:dyDescent="0.25">
      <c r="AA3065" s="1"/>
      <c r="AB3065" s="1"/>
      <c r="AG3065">
        <f>IF(data[[#This Row],[type]]="score",SUMPRODUCT($J$1:$AF$1,data[[#This Row],[ci.hts_index]:[stat.tb]]),-1)</f>
        <v>-1</v>
      </c>
      <c r="AH3065">
        <f>IF(data[[#This Row],[type]]="score",RANK(data[[#This Row],[score]],data[score])+COUNTIF($AG$3:AG3065,AG3065)-1,0)</f>
        <v>0</v>
      </c>
    </row>
    <row r="3066" spans="27:34" x14ac:dyDescent="0.25">
      <c r="AA3066" s="1"/>
      <c r="AB3066" s="1"/>
      <c r="AG3066">
        <f>IF(data[[#This Row],[type]]="score",SUMPRODUCT($J$1:$AF$1,data[[#This Row],[ci.hts_index]:[stat.tb]]),-1)</f>
        <v>-1</v>
      </c>
      <c r="AH3066">
        <f>IF(data[[#This Row],[type]]="score",RANK(data[[#This Row],[score]],data[score])+COUNTIF($AG$3:AG3066,AG3066)-1,0)</f>
        <v>0</v>
      </c>
    </row>
    <row r="3067" spans="27:34" x14ac:dyDescent="0.25">
      <c r="AA3067" s="1"/>
      <c r="AB3067" s="1"/>
      <c r="AG3067">
        <f>IF(data[[#This Row],[type]]="score",SUMPRODUCT($J$1:$AF$1,data[[#This Row],[ci.hts_index]:[stat.tb]]),-1)</f>
        <v>-1</v>
      </c>
      <c r="AH3067">
        <f>IF(data[[#This Row],[type]]="score",RANK(data[[#This Row],[score]],data[score])+COUNTIF($AG$3:AG3067,AG3067)-1,0)</f>
        <v>0</v>
      </c>
    </row>
    <row r="3068" spans="27:34" x14ac:dyDescent="0.25">
      <c r="AA3068" s="1"/>
      <c r="AB3068" s="1"/>
      <c r="AG3068">
        <f>IF(data[[#This Row],[type]]="score",SUMPRODUCT($J$1:$AF$1,data[[#This Row],[ci.hts_index]:[stat.tb]]),-1)</f>
        <v>-1</v>
      </c>
      <c r="AH3068">
        <f>IF(data[[#This Row],[type]]="score",RANK(data[[#This Row],[score]],data[score])+COUNTIF($AG$3:AG3068,AG3068)-1,0)</f>
        <v>0</v>
      </c>
    </row>
    <row r="3069" spans="27:34" x14ac:dyDescent="0.25">
      <c r="AA3069" s="1"/>
      <c r="AB3069" s="1"/>
      <c r="AG3069">
        <f>IF(data[[#This Row],[type]]="score",SUMPRODUCT($J$1:$AF$1,data[[#This Row],[ci.hts_index]:[stat.tb]]),-1)</f>
        <v>-1</v>
      </c>
      <c r="AH3069">
        <f>IF(data[[#This Row],[type]]="score",RANK(data[[#This Row],[score]],data[score])+COUNTIF($AG$3:AG3069,AG3069)-1,0)</f>
        <v>0</v>
      </c>
    </row>
    <row r="3070" spans="27:34" x14ac:dyDescent="0.25">
      <c r="AA3070" s="1"/>
      <c r="AB3070" s="1"/>
      <c r="AG3070">
        <f>IF(data[[#This Row],[type]]="score",SUMPRODUCT($J$1:$AF$1,data[[#This Row],[ci.hts_index]:[stat.tb]]),-1)</f>
        <v>-1</v>
      </c>
      <c r="AH3070">
        <f>IF(data[[#This Row],[type]]="score",RANK(data[[#This Row],[score]],data[score])+COUNTIF($AG$3:AG3070,AG3070)-1,0)</f>
        <v>0</v>
      </c>
    </row>
    <row r="3071" spans="27:34" x14ac:dyDescent="0.25">
      <c r="AA3071" s="1"/>
      <c r="AB3071" s="1"/>
      <c r="AG3071">
        <f>IF(data[[#This Row],[type]]="score",SUMPRODUCT($J$1:$AF$1,data[[#This Row],[ci.hts_index]:[stat.tb]]),-1)</f>
        <v>-1</v>
      </c>
      <c r="AH3071">
        <f>IF(data[[#This Row],[type]]="score",RANK(data[[#This Row],[score]],data[score])+COUNTIF($AG$3:AG3071,AG3071)-1,0)</f>
        <v>0</v>
      </c>
    </row>
    <row r="3072" spans="27:34" x14ac:dyDescent="0.25">
      <c r="AA3072" s="1"/>
      <c r="AB3072" s="1"/>
      <c r="AG3072">
        <f>IF(data[[#This Row],[type]]="score",SUMPRODUCT($J$1:$AF$1,data[[#This Row],[ci.hts_index]:[stat.tb]]),-1)</f>
        <v>-1</v>
      </c>
      <c r="AH3072">
        <f>IF(data[[#This Row],[type]]="score",RANK(data[[#This Row],[score]],data[score])+COUNTIF($AG$3:AG3072,AG3072)-1,0)</f>
        <v>0</v>
      </c>
    </row>
    <row r="3073" spans="27:34" x14ac:dyDescent="0.25">
      <c r="AA3073" s="1"/>
      <c r="AB3073" s="1"/>
      <c r="AG3073">
        <f>IF(data[[#This Row],[type]]="score",SUMPRODUCT($J$1:$AF$1,data[[#This Row],[ci.hts_index]:[stat.tb]]),-1)</f>
        <v>-1</v>
      </c>
      <c r="AH3073">
        <f>IF(data[[#This Row],[type]]="score",RANK(data[[#This Row],[score]],data[score])+COUNTIF($AG$3:AG3073,AG3073)-1,0)</f>
        <v>0</v>
      </c>
    </row>
    <row r="3074" spans="27:34" x14ac:dyDescent="0.25">
      <c r="AA3074" s="1"/>
      <c r="AB3074" s="1"/>
      <c r="AG3074">
        <f>IF(data[[#This Row],[type]]="score",SUMPRODUCT($J$1:$AF$1,data[[#This Row],[ci.hts_index]:[stat.tb]]),-1)</f>
        <v>-1</v>
      </c>
      <c r="AH3074">
        <f>IF(data[[#This Row],[type]]="score",RANK(data[[#This Row],[score]],data[score])+COUNTIF($AG$3:AG3074,AG3074)-1,0)</f>
        <v>0</v>
      </c>
    </row>
    <row r="3075" spans="27:34" x14ac:dyDescent="0.25">
      <c r="AA3075" s="1"/>
      <c r="AB3075" s="1"/>
      <c r="AG3075">
        <f>IF(data[[#This Row],[type]]="score",SUMPRODUCT($J$1:$AF$1,data[[#This Row],[ci.hts_index]:[stat.tb]]),-1)</f>
        <v>-1</v>
      </c>
      <c r="AH3075">
        <f>IF(data[[#This Row],[type]]="score",RANK(data[[#This Row],[score]],data[score])+COUNTIF($AG$3:AG3075,AG3075)-1,0)</f>
        <v>0</v>
      </c>
    </row>
    <row r="3076" spans="27:34" x14ac:dyDescent="0.25">
      <c r="AA3076" s="1"/>
      <c r="AB3076" s="1"/>
      <c r="AG3076">
        <f>IF(data[[#This Row],[type]]="score",SUMPRODUCT($J$1:$AF$1,data[[#This Row],[ci.hts_index]:[stat.tb]]),-1)</f>
        <v>-1</v>
      </c>
      <c r="AH3076">
        <f>IF(data[[#This Row],[type]]="score",RANK(data[[#This Row],[score]],data[score])+COUNTIF($AG$3:AG3076,AG3076)-1,0)</f>
        <v>0</v>
      </c>
    </row>
    <row r="3077" spans="27:34" x14ac:dyDescent="0.25">
      <c r="AA3077" s="1"/>
      <c r="AB3077" s="1"/>
      <c r="AG3077">
        <f>IF(data[[#This Row],[type]]="score",SUMPRODUCT($J$1:$AF$1,data[[#This Row],[ci.hts_index]:[stat.tb]]),-1)</f>
        <v>-1</v>
      </c>
      <c r="AH3077">
        <f>IF(data[[#This Row],[type]]="score",RANK(data[[#This Row],[score]],data[score])+COUNTIF($AG$3:AG3077,AG3077)-1,0)</f>
        <v>0</v>
      </c>
    </row>
    <row r="3078" spans="27:34" x14ac:dyDescent="0.25">
      <c r="AA3078" s="1"/>
      <c r="AB3078" s="1"/>
      <c r="AG3078">
        <f>IF(data[[#This Row],[type]]="score",SUMPRODUCT($J$1:$AF$1,data[[#This Row],[ci.hts_index]:[stat.tb]]),-1)</f>
        <v>-1</v>
      </c>
      <c r="AH3078">
        <f>IF(data[[#This Row],[type]]="score",RANK(data[[#This Row],[score]],data[score])+COUNTIF($AG$3:AG3078,AG3078)-1,0)</f>
        <v>0</v>
      </c>
    </row>
    <row r="3079" spans="27:34" x14ac:dyDescent="0.25">
      <c r="AA3079" s="1"/>
      <c r="AB3079" s="1"/>
      <c r="AG3079">
        <f>IF(data[[#This Row],[type]]="score",SUMPRODUCT($J$1:$AF$1,data[[#This Row],[ci.hts_index]:[stat.tb]]),-1)</f>
        <v>-1</v>
      </c>
      <c r="AH3079">
        <f>IF(data[[#This Row],[type]]="score",RANK(data[[#This Row],[score]],data[score])+COUNTIF($AG$3:AG3079,AG3079)-1,0)</f>
        <v>0</v>
      </c>
    </row>
    <row r="3080" spans="27:34" x14ac:dyDescent="0.25">
      <c r="AA3080" s="1"/>
      <c r="AB3080" s="1"/>
      <c r="AG3080">
        <f>IF(data[[#This Row],[type]]="score",SUMPRODUCT($J$1:$AF$1,data[[#This Row],[ci.hts_index]:[stat.tb]]),-1)</f>
        <v>-1</v>
      </c>
      <c r="AH3080">
        <f>IF(data[[#This Row],[type]]="score",RANK(data[[#This Row],[score]],data[score])+COUNTIF($AG$3:AG3080,AG3080)-1,0)</f>
        <v>0</v>
      </c>
    </row>
    <row r="3081" spans="27:34" x14ac:dyDescent="0.25">
      <c r="AA3081" s="1"/>
      <c r="AB3081" s="1"/>
      <c r="AG3081">
        <f>IF(data[[#This Row],[type]]="score",SUMPRODUCT($J$1:$AF$1,data[[#This Row],[ci.hts_index]:[stat.tb]]),-1)</f>
        <v>-1</v>
      </c>
      <c r="AH3081">
        <f>IF(data[[#This Row],[type]]="score",RANK(data[[#This Row],[score]],data[score])+COUNTIF($AG$3:AG3081,AG3081)-1,0)</f>
        <v>0</v>
      </c>
    </row>
    <row r="3082" spans="27:34" x14ac:dyDescent="0.25">
      <c r="AA3082" s="1"/>
      <c r="AB3082" s="1"/>
      <c r="AG3082">
        <f>IF(data[[#This Row],[type]]="score",SUMPRODUCT($J$1:$AF$1,data[[#This Row],[ci.hts_index]:[stat.tb]]),-1)</f>
        <v>-1</v>
      </c>
      <c r="AH3082">
        <f>IF(data[[#This Row],[type]]="score",RANK(data[[#This Row],[score]],data[score])+COUNTIF($AG$3:AG3082,AG3082)-1,0)</f>
        <v>0</v>
      </c>
    </row>
    <row r="3083" spans="27:34" x14ac:dyDescent="0.25">
      <c r="AA3083" s="1"/>
      <c r="AB3083" s="1"/>
      <c r="AG3083">
        <f>IF(data[[#This Row],[type]]="score",SUMPRODUCT($J$1:$AF$1,data[[#This Row],[ci.hts_index]:[stat.tb]]),-1)</f>
        <v>-1</v>
      </c>
      <c r="AH3083">
        <f>IF(data[[#This Row],[type]]="score",RANK(data[[#This Row],[score]],data[score])+COUNTIF($AG$3:AG3083,AG3083)-1,0)</f>
        <v>0</v>
      </c>
    </row>
    <row r="3084" spans="27:34" x14ac:dyDescent="0.25">
      <c r="AA3084" s="1"/>
      <c r="AB3084" s="1"/>
      <c r="AG3084">
        <f>IF(data[[#This Row],[type]]="score",SUMPRODUCT($J$1:$AF$1,data[[#This Row],[ci.hts_index]:[stat.tb]]),-1)</f>
        <v>-1</v>
      </c>
      <c r="AH3084">
        <f>IF(data[[#This Row],[type]]="score",RANK(data[[#This Row],[score]],data[score])+COUNTIF($AG$3:AG3084,AG3084)-1,0)</f>
        <v>0</v>
      </c>
    </row>
    <row r="3085" spans="27:34" x14ac:dyDescent="0.25">
      <c r="AA3085" s="1"/>
      <c r="AB3085" s="1"/>
      <c r="AG3085">
        <f>IF(data[[#This Row],[type]]="score",SUMPRODUCT($J$1:$AF$1,data[[#This Row],[ci.hts_index]:[stat.tb]]),-1)</f>
        <v>-1</v>
      </c>
      <c r="AH3085">
        <f>IF(data[[#This Row],[type]]="score",RANK(data[[#This Row],[score]],data[score])+COUNTIF($AG$3:AG3085,AG3085)-1,0)</f>
        <v>0</v>
      </c>
    </row>
    <row r="3086" spans="27:34" x14ac:dyDescent="0.25">
      <c r="AA3086" s="1"/>
      <c r="AB3086" s="1"/>
      <c r="AG3086">
        <f>IF(data[[#This Row],[type]]="score",SUMPRODUCT($J$1:$AF$1,data[[#This Row],[ci.hts_index]:[stat.tb]]),-1)</f>
        <v>-1</v>
      </c>
      <c r="AH3086">
        <f>IF(data[[#This Row],[type]]="score",RANK(data[[#This Row],[score]],data[score])+COUNTIF($AG$3:AG3086,AG3086)-1,0)</f>
        <v>0</v>
      </c>
    </row>
    <row r="3087" spans="27:34" x14ac:dyDescent="0.25">
      <c r="AA3087" s="1"/>
      <c r="AB3087" s="1"/>
      <c r="AG3087">
        <f>IF(data[[#This Row],[type]]="score",SUMPRODUCT($J$1:$AF$1,data[[#This Row],[ci.hts_index]:[stat.tb]]),-1)</f>
        <v>-1</v>
      </c>
      <c r="AH3087">
        <f>IF(data[[#This Row],[type]]="score",RANK(data[[#This Row],[score]],data[score])+COUNTIF($AG$3:AG3087,AG3087)-1,0)</f>
        <v>0</v>
      </c>
    </row>
    <row r="3088" spans="27:34" x14ac:dyDescent="0.25">
      <c r="AA3088" s="1"/>
      <c r="AB3088" s="1"/>
      <c r="AG3088">
        <f>IF(data[[#This Row],[type]]="score",SUMPRODUCT($J$1:$AF$1,data[[#This Row],[ci.hts_index]:[stat.tb]]),-1)</f>
        <v>-1</v>
      </c>
      <c r="AH3088">
        <f>IF(data[[#This Row],[type]]="score",RANK(data[[#This Row],[score]],data[score])+COUNTIF($AG$3:AG3088,AG3088)-1,0)</f>
        <v>0</v>
      </c>
    </row>
    <row r="3089" spans="27:34" x14ac:dyDescent="0.25">
      <c r="AA3089" s="1"/>
      <c r="AB3089" s="1"/>
      <c r="AG3089">
        <f>IF(data[[#This Row],[type]]="score",SUMPRODUCT($J$1:$AF$1,data[[#This Row],[ci.hts_index]:[stat.tb]]),-1)</f>
        <v>-1</v>
      </c>
      <c r="AH3089">
        <f>IF(data[[#This Row],[type]]="score",RANK(data[[#This Row],[score]],data[score])+COUNTIF($AG$3:AG3089,AG3089)-1,0)</f>
        <v>0</v>
      </c>
    </row>
    <row r="3090" spans="27:34" x14ac:dyDescent="0.25">
      <c r="AA3090" s="1"/>
      <c r="AB3090" s="1"/>
      <c r="AG3090">
        <f>IF(data[[#This Row],[type]]="score",SUMPRODUCT($J$1:$AF$1,data[[#This Row],[ci.hts_index]:[stat.tb]]),-1)</f>
        <v>-1</v>
      </c>
      <c r="AH3090">
        <f>IF(data[[#This Row],[type]]="score",RANK(data[[#This Row],[score]],data[score])+COUNTIF($AG$3:AG3090,AG3090)-1,0)</f>
        <v>0</v>
      </c>
    </row>
    <row r="3091" spans="27:34" x14ac:dyDescent="0.25">
      <c r="AA3091" s="1"/>
      <c r="AB3091" s="1"/>
      <c r="AG3091">
        <f>IF(data[[#This Row],[type]]="score",SUMPRODUCT($J$1:$AF$1,data[[#This Row],[ci.hts_index]:[stat.tb]]),-1)</f>
        <v>-1</v>
      </c>
      <c r="AH3091">
        <f>IF(data[[#This Row],[type]]="score",RANK(data[[#This Row],[score]],data[score])+COUNTIF($AG$3:AG3091,AG3091)-1,0)</f>
        <v>0</v>
      </c>
    </row>
    <row r="3092" spans="27:34" x14ac:dyDescent="0.25">
      <c r="AA3092" s="1"/>
      <c r="AB3092" s="1"/>
      <c r="AG3092">
        <f>IF(data[[#This Row],[type]]="score",SUMPRODUCT($J$1:$AF$1,data[[#This Row],[ci.hts_index]:[stat.tb]]),-1)</f>
        <v>-1</v>
      </c>
      <c r="AH3092">
        <f>IF(data[[#This Row],[type]]="score",RANK(data[[#This Row],[score]],data[score])+COUNTIF($AG$3:AG3092,AG3092)-1,0)</f>
        <v>0</v>
      </c>
    </row>
    <row r="3093" spans="27:34" x14ac:dyDescent="0.25">
      <c r="AA3093" s="1"/>
      <c r="AB3093" s="1"/>
      <c r="AG3093">
        <f>IF(data[[#This Row],[type]]="score",SUMPRODUCT($J$1:$AF$1,data[[#This Row],[ci.hts_index]:[stat.tb]]),-1)</f>
        <v>-1</v>
      </c>
      <c r="AH3093">
        <f>IF(data[[#This Row],[type]]="score",RANK(data[[#This Row],[score]],data[score])+COUNTIF($AG$3:AG3093,AG3093)-1,0)</f>
        <v>0</v>
      </c>
    </row>
    <row r="3094" spans="27:34" x14ac:dyDescent="0.25">
      <c r="AA3094" s="1"/>
      <c r="AB3094" s="1"/>
      <c r="AG3094">
        <f>IF(data[[#This Row],[type]]="score",SUMPRODUCT($J$1:$AF$1,data[[#This Row],[ci.hts_index]:[stat.tb]]),-1)</f>
        <v>-1</v>
      </c>
      <c r="AH3094">
        <f>IF(data[[#This Row],[type]]="score",RANK(data[[#This Row],[score]],data[score])+COUNTIF($AG$3:AG3094,AG3094)-1,0)</f>
        <v>0</v>
      </c>
    </row>
    <row r="3095" spans="27:34" x14ac:dyDescent="0.25">
      <c r="AA3095" s="1"/>
      <c r="AB3095" s="1"/>
      <c r="AG3095">
        <f>IF(data[[#This Row],[type]]="score",SUMPRODUCT($J$1:$AF$1,data[[#This Row],[ci.hts_index]:[stat.tb]]),-1)</f>
        <v>-1</v>
      </c>
      <c r="AH3095">
        <f>IF(data[[#This Row],[type]]="score",RANK(data[[#This Row],[score]],data[score])+COUNTIF($AG$3:AG3095,AG3095)-1,0)</f>
        <v>0</v>
      </c>
    </row>
    <row r="3096" spans="27:34" x14ac:dyDescent="0.25">
      <c r="AA3096" s="1"/>
      <c r="AB3096" s="1"/>
      <c r="AG3096">
        <f>IF(data[[#This Row],[type]]="score",SUMPRODUCT($J$1:$AF$1,data[[#This Row],[ci.hts_index]:[stat.tb]]),-1)</f>
        <v>-1</v>
      </c>
      <c r="AH3096">
        <f>IF(data[[#This Row],[type]]="score",RANK(data[[#This Row],[score]],data[score])+COUNTIF($AG$3:AG3096,AG3096)-1,0)</f>
        <v>0</v>
      </c>
    </row>
    <row r="3097" spans="27:34" x14ac:dyDescent="0.25">
      <c r="AA3097" s="1"/>
      <c r="AB3097" s="1"/>
      <c r="AG3097">
        <f>IF(data[[#This Row],[type]]="score",SUMPRODUCT($J$1:$AF$1,data[[#This Row],[ci.hts_index]:[stat.tb]]),-1)</f>
        <v>-1</v>
      </c>
      <c r="AH3097">
        <f>IF(data[[#This Row],[type]]="score",RANK(data[[#This Row],[score]],data[score])+COUNTIF($AG$3:AG3097,AG3097)-1,0)</f>
        <v>0</v>
      </c>
    </row>
    <row r="3098" spans="27:34" x14ac:dyDescent="0.25">
      <c r="AA3098" s="1"/>
      <c r="AB3098" s="1"/>
      <c r="AG3098">
        <f>IF(data[[#This Row],[type]]="score",SUMPRODUCT($J$1:$AF$1,data[[#This Row],[ci.hts_index]:[stat.tb]]),-1)</f>
        <v>-1</v>
      </c>
      <c r="AH3098">
        <f>IF(data[[#This Row],[type]]="score",RANK(data[[#This Row],[score]],data[score])+COUNTIF($AG$3:AG3098,AG3098)-1,0)</f>
        <v>0</v>
      </c>
    </row>
    <row r="3099" spans="27:34" x14ac:dyDescent="0.25">
      <c r="AA3099" s="1"/>
      <c r="AB3099" s="1"/>
      <c r="AG3099">
        <f>IF(data[[#This Row],[type]]="score",SUMPRODUCT($J$1:$AF$1,data[[#This Row],[ci.hts_index]:[stat.tb]]),-1)</f>
        <v>-1</v>
      </c>
      <c r="AH3099">
        <f>IF(data[[#This Row],[type]]="score",RANK(data[[#This Row],[score]],data[score])+COUNTIF($AG$3:AG3099,AG3099)-1,0)</f>
        <v>0</v>
      </c>
    </row>
    <row r="3100" spans="27:34" x14ac:dyDescent="0.25">
      <c r="AA3100" s="1"/>
      <c r="AB3100" s="1"/>
      <c r="AG3100">
        <f>IF(data[[#This Row],[type]]="score",SUMPRODUCT($J$1:$AF$1,data[[#This Row],[ci.hts_index]:[stat.tb]]),-1)</f>
        <v>-1</v>
      </c>
      <c r="AH3100">
        <f>IF(data[[#This Row],[type]]="score",RANK(data[[#This Row],[score]],data[score])+COUNTIF($AG$3:AG3100,AG3100)-1,0)</f>
        <v>0</v>
      </c>
    </row>
    <row r="3101" spans="27:34" x14ac:dyDescent="0.25">
      <c r="AA3101" s="1"/>
      <c r="AB3101" s="1"/>
      <c r="AG3101">
        <f>IF(data[[#This Row],[type]]="score",SUMPRODUCT($J$1:$AF$1,data[[#This Row],[ci.hts_index]:[stat.tb]]),-1)</f>
        <v>-1</v>
      </c>
      <c r="AH3101">
        <f>IF(data[[#This Row],[type]]="score",RANK(data[[#This Row],[score]],data[score])+COUNTIF($AG$3:AG3101,AG3101)-1,0)</f>
        <v>0</v>
      </c>
    </row>
    <row r="3102" spans="27:34" x14ac:dyDescent="0.25">
      <c r="AA3102" s="1"/>
      <c r="AB3102" s="1"/>
      <c r="AG3102">
        <f>IF(data[[#This Row],[type]]="score",SUMPRODUCT($J$1:$AF$1,data[[#This Row],[ci.hts_index]:[stat.tb]]),-1)</f>
        <v>-1</v>
      </c>
      <c r="AH3102">
        <f>IF(data[[#This Row],[type]]="score",RANK(data[[#This Row],[score]],data[score])+COUNTIF($AG$3:AG3102,AG3102)-1,0)</f>
        <v>0</v>
      </c>
    </row>
    <row r="3103" spans="27:34" x14ac:dyDescent="0.25">
      <c r="AA3103" s="1"/>
      <c r="AB3103" s="1"/>
      <c r="AG3103">
        <f>IF(data[[#This Row],[type]]="score",SUMPRODUCT($J$1:$AF$1,data[[#This Row],[ci.hts_index]:[stat.tb]]),-1)</f>
        <v>-1</v>
      </c>
      <c r="AH3103">
        <f>IF(data[[#This Row],[type]]="score",RANK(data[[#This Row],[score]],data[score])+COUNTIF($AG$3:AG3103,AG3103)-1,0)</f>
        <v>0</v>
      </c>
    </row>
    <row r="3104" spans="27:34" x14ac:dyDescent="0.25">
      <c r="AA3104" s="1"/>
      <c r="AB3104" s="1"/>
      <c r="AG3104">
        <f>IF(data[[#This Row],[type]]="score",SUMPRODUCT($J$1:$AF$1,data[[#This Row],[ci.hts_index]:[stat.tb]]),-1)</f>
        <v>-1</v>
      </c>
      <c r="AH3104">
        <f>IF(data[[#This Row],[type]]="score",RANK(data[[#This Row],[score]],data[score])+COUNTIF($AG$3:AG3104,AG3104)-1,0)</f>
        <v>0</v>
      </c>
    </row>
    <row r="3105" spans="27:34" x14ac:dyDescent="0.25">
      <c r="AA3105" s="1"/>
      <c r="AB3105" s="1"/>
      <c r="AG3105">
        <f>IF(data[[#This Row],[type]]="score",SUMPRODUCT($J$1:$AF$1,data[[#This Row],[ci.hts_index]:[stat.tb]]),-1)</f>
        <v>-1</v>
      </c>
      <c r="AH3105">
        <f>IF(data[[#This Row],[type]]="score",RANK(data[[#This Row],[score]],data[score])+COUNTIF($AG$3:AG3105,AG3105)-1,0)</f>
        <v>0</v>
      </c>
    </row>
    <row r="3106" spans="27:34" x14ac:dyDescent="0.25">
      <c r="AA3106" s="1"/>
      <c r="AB3106" s="1"/>
      <c r="AG3106">
        <f>IF(data[[#This Row],[type]]="score",SUMPRODUCT($J$1:$AF$1,data[[#This Row],[ci.hts_index]:[stat.tb]]),-1)</f>
        <v>-1</v>
      </c>
      <c r="AH3106">
        <f>IF(data[[#This Row],[type]]="score",RANK(data[[#This Row],[score]],data[score])+COUNTIF($AG$3:AG3106,AG3106)-1,0)</f>
        <v>0</v>
      </c>
    </row>
    <row r="3107" spans="27:34" x14ac:dyDescent="0.25">
      <c r="AA3107" s="1"/>
      <c r="AB3107" s="1"/>
      <c r="AG3107">
        <f>IF(data[[#This Row],[type]]="score",SUMPRODUCT($J$1:$AF$1,data[[#This Row],[ci.hts_index]:[stat.tb]]),-1)</f>
        <v>-1</v>
      </c>
      <c r="AH3107">
        <f>IF(data[[#This Row],[type]]="score",RANK(data[[#This Row],[score]],data[score])+COUNTIF($AG$3:AG3107,AG3107)-1,0)</f>
        <v>0</v>
      </c>
    </row>
    <row r="3108" spans="27:34" x14ac:dyDescent="0.25">
      <c r="AA3108" s="1"/>
      <c r="AB3108" s="1"/>
      <c r="AG3108">
        <f>IF(data[[#This Row],[type]]="score",SUMPRODUCT($J$1:$AF$1,data[[#This Row],[ci.hts_index]:[stat.tb]]),-1)</f>
        <v>-1</v>
      </c>
      <c r="AH3108">
        <f>IF(data[[#This Row],[type]]="score",RANK(data[[#This Row],[score]],data[score])+COUNTIF($AG$3:AG3108,AG3108)-1,0)</f>
        <v>0</v>
      </c>
    </row>
    <row r="3109" spans="27:34" x14ac:dyDescent="0.25">
      <c r="AA3109" s="1"/>
      <c r="AB3109" s="1"/>
      <c r="AG3109">
        <f>IF(data[[#This Row],[type]]="score",SUMPRODUCT($J$1:$AF$1,data[[#This Row],[ci.hts_index]:[stat.tb]]),-1)</f>
        <v>-1</v>
      </c>
      <c r="AH3109">
        <f>IF(data[[#This Row],[type]]="score",RANK(data[[#This Row],[score]],data[score])+COUNTIF($AG$3:AG3109,AG3109)-1,0)</f>
        <v>0</v>
      </c>
    </row>
    <row r="3110" spans="27:34" x14ac:dyDescent="0.25">
      <c r="AA3110" s="1"/>
      <c r="AB3110" s="1"/>
      <c r="AG3110">
        <f>IF(data[[#This Row],[type]]="score",SUMPRODUCT($J$1:$AF$1,data[[#This Row],[ci.hts_index]:[stat.tb]]),-1)</f>
        <v>-1</v>
      </c>
      <c r="AH3110">
        <f>IF(data[[#This Row],[type]]="score",RANK(data[[#This Row],[score]],data[score])+COUNTIF($AG$3:AG3110,AG3110)-1,0)</f>
        <v>0</v>
      </c>
    </row>
    <row r="3111" spans="27:34" x14ac:dyDescent="0.25">
      <c r="AA3111" s="1"/>
      <c r="AB3111" s="1"/>
      <c r="AG3111">
        <f>IF(data[[#This Row],[type]]="score",SUMPRODUCT($J$1:$AF$1,data[[#This Row],[ci.hts_index]:[stat.tb]]),-1)</f>
        <v>-1</v>
      </c>
      <c r="AH3111">
        <f>IF(data[[#This Row],[type]]="score",RANK(data[[#This Row],[score]],data[score])+COUNTIF($AG$3:AG3111,AG3111)-1,0)</f>
        <v>0</v>
      </c>
    </row>
    <row r="3112" spans="27:34" x14ac:dyDescent="0.25">
      <c r="AA3112" s="1"/>
      <c r="AB3112" s="1"/>
      <c r="AG3112">
        <f>IF(data[[#This Row],[type]]="score",SUMPRODUCT($J$1:$AF$1,data[[#This Row],[ci.hts_index]:[stat.tb]]),-1)</f>
        <v>-1</v>
      </c>
      <c r="AH3112">
        <f>IF(data[[#This Row],[type]]="score",RANK(data[[#This Row],[score]],data[score])+COUNTIF($AG$3:AG3112,AG3112)-1,0)</f>
        <v>0</v>
      </c>
    </row>
    <row r="3113" spans="27:34" x14ac:dyDescent="0.25">
      <c r="AA3113" s="1"/>
      <c r="AB3113" s="1"/>
      <c r="AG3113">
        <f>IF(data[[#This Row],[type]]="score",SUMPRODUCT($J$1:$AF$1,data[[#This Row],[ci.hts_index]:[stat.tb]]),-1)</f>
        <v>-1</v>
      </c>
      <c r="AH3113">
        <f>IF(data[[#This Row],[type]]="score",RANK(data[[#This Row],[score]],data[score])+COUNTIF($AG$3:AG3113,AG3113)-1,0)</f>
        <v>0</v>
      </c>
    </row>
    <row r="3114" spans="27:34" x14ac:dyDescent="0.25">
      <c r="AA3114" s="1"/>
      <c r="AB3114" s="1"/>
      <c r="AG3114">
        <f>IF(data[[#This Row],[type]]="score",SUMPRODUCT($J$1:$AF$1,data[[#This Row],[ci.hts_index]:[stat.tb]]),-1)</f>
        <v>-1</v>
      </c>
      <c r="AH3114">
        <f>IF(data[[#This Row],[type]]="score",RANK(data[[#This Row],[score]],data[score])+COUNTIF($AG$3:AG3114,AG3114)-1,0)</f>
        <v>0</v>
      </c>
    </row>
    <row r="3115" spans="27:34" x14ac:dyDescent="0.25">
      <c r="AA3115" s="1"/>
      <c r="AB3115" s="1"/>
      <c r="AG3115">
        <f>IF(data[[#This Row],[type]]="score",SUMPRODUCT($J$1:$AF$1,data[[#This Row],[ci.hts_index]:[stat.tb]]),-1)</f>
        <v>-1</v>
      </c>
      <c r="AH3115">
        <f>IF(data[[#This Row],[type]]="score",RANK(data[[#This Row],[score]],data[score])+COUNTIF($AG$3:AG3115,AG3115)-1,0)</f>
        <v>0</v>
      </c>
    </row>
    <row r="3116" spans="27:34" x14ac:dyDescent="0.25">
      <c r="AA3116" s="1"/>
      <c r="AB3116" s="1"/>
      <c r="AG3116">
        <f>IF(data[[#This Row],[type]]="score",SUMPRODUCT($J$1:$AF$1,data[[#This Row],[ci.hts_index]:[stat.tb]]),-1)</f>
        <v>-1</v>
      </c>
      <c r="AH3116">
        <f>IF(data[[#This Row],[type]]="score",RANK(data[[#This Row],[score]],data[score])+COUNTIF($AG$3:AG3116,AG3116)-1,0)</f>
        <v>0</v>
      </c>
    </row>
    <row r="3117" spans="27:34" x14ac:dyDescent="0.25">
      <c r="AA3117" s="1"/>
      <c r="AB3117" s="1"/>
      <c r="AG3117">
        <f>IF(data[[#This Row],[type]]="score",SUMPRODUCT($J$1:$AF$1,data[[#This Row],[ci.hts_index]:[stat.tb]]),-1)</f>
        <v>-1</v>
      </c>
      <c r="AH3117">
        <f>IF(data[[#This Row],[type]]="score",RANK(data[[#This Row],[score]],data[score])+COUNTIF($AG$3:AG3117,AG3117)-1,0)</f>
        <v>0</v>
      </c>
    </row>
    <row r="3118" spans="27:34" x14ac:dyDescent="0.25">
      <c r="AA3118" s="1"/>
      <c r="AB3118" s="1"/>
      <c r="AG3118">
        <f>IF(data[[#This Row],[type]]="score",SUMPRODUCT($J$1:$AF$1,data[[#This Row],[ci.hts_index]:[stat.tb]]),-1)</f>
        <v>-1</v>
      </c>
      <c r="AH3118">
        <f>IF(data[[#This Row],[type]]="score",RANK(data[[#This Row],[score]],data[score])+COUNTIF($AG$3:AG3118,AG3118)-1,0)</f>
        <v>0</v>
      </c>
    </row>
    <row r="3119" spans="27:34" x14ac:dyDescent="0.25">
      <c r="AA3119" s="1"/>
      <c r="AB3119" s="1"/>
      <c r="AG3119">
        <f>IF(data[[#This Row],[type]]="score",SUMPRODUCT($J$1:$AF$1,data[[#This Row],[ci.hts_index]:[stat.tb]]),-1)</f>
        <v>-1</v>
      </c>
      <c r="AH3119">
        <f>IF(data[[#This Row],[type]]="score",RANK(data[[#This Row],[score]],data[score])+COUNTIF($AG$3:AG3119,AG3119)-1,0)</f>
        <v>0</v>
      </c>
    </row>
    <row r="3120" spans="27:34" x14ac:dyDescent="0.25">
      <c r="AA3120" s="1"/>
      <c r="AB3120" s="1"/>
      <c r="AG3120">
        <f>IF(data[[#This Row],[type]]="score",SUMPRODUCT($J$1:$AF$1,data[[#This Row],[ci.hts_index]:[stat.tb]]),-1)</f>
        <v>-1</v>
      </c>
      <c r="AH3120">
        <f>IF(data[[#This Row],[type]]="score",RANK(data[[#This Row],[score]],data[score])+COUNTIF($AG$3:AG3120,AG3120)-1,0)</f>
        <v>0</v>
      </c>
    </row>
    <row r="3121" spans="27:34" x14ac:dyDescent="0.25">
      <c r="AA3121" s="1"/>
      <c r="AB3121" s="1"/>
      <c r="AG3121">
        <f>IF(data[[#This Row],[type]]="score",SUMPRODUCT($J$1:$AF$1,data[[#This Row],[ci.hts_index]:[stat.tb]]),-1)</f>
        <v>-1</v>
      </c>
      <c r="AH3121">
        <f>IF(data[[#This Row],[type]]="score",RANK(data[[#This Row],[score]],data[score])+COUNTIF($AG$3:AG3121,AG3121)-1,0)</f>
        <v>0</v>
      </c>
    </row>
    <row r="3122" spans="27:34" x14ac:dyDescent="0.25">
      <c r="AA3122" s="1"/>
      <c r="AB3122" s="1"/>
      <c r="AG3122">
        <f>IF(data[[#This Row],[type]]="score",SUMPRODUCT($J$1:$AF$1,data[[#This Row],[ci.hts_index]:[stat.tb]]),-1)</f>
        <v>-1</v>
      </c>
      <c r="AH3122">
        <f>IF(data[[#This Row],[type]]="score",RANK(data[[#This Row],[score]],data[score])+COUNTIF($AG$3:AG3122,AG3122)-1,0)</f>
        <v>0</v>
      </c>
    </row>
    <row r="3123" spans="27:34" x14ac:dyDescent="0.25">
      <c r="AA3123" s="1"/>
      <c r="AB3123" s="1"/>
      <c r="AG3123">
        <f>IF(data[[#This Row],[type]]="score",SUMPRODUCT($J$1:$AF$1,data[[#This Row],[ci.hts_index]:[stat.tb]]),-1)</f>
        <v>-1</v>
      </c>
      <c r="AH3123">
        <f>IF(data[[#This Row],[type]]="score",RANK(data[[#This Row],[score]],data[score])+COUNTIF($AG$3:AG3123,AG3123)-1,0)</f>
        <v>0</v>
      </c>
    </row>
    <row r="3124" spans="27:34" x14ac:dyDescent="0.25">
      <c r="AA3124" s="1"/>
      <c r="AB3124" s="1"/>
      <c r="AG3124">
        <f>IF(data[[#This Row],[type]]="score",SUMPRODUCT($J$1:$AF$1,data[[#This Row],[ci.hts_index]:[stat.tb]]),-1)</f>
        <v>-1</v>
      </c>
      <c r="AH3124">
        <f>IF(data[[#This Row],[type]]="score",RANK(data[[#This Row],[score]],data[score])+COUNTIF($AG$3:AG3124,AG3124)-1,0)</f>
        <v>0</v>
      </c>
    </row>
    <row r="3125" spans="27:34" x14ac:dyDescent="0.25">
      <c r="AA3125" s="1"/>
      <c r="AB3125" s="1"/>
      <c r="AG3125">
        <f>IF(data[[#This Row],[type]]="score",SUMPRODUCT($J$1:$AF$1,data[[#This Row],[ci.hts_index]:[stat.tb]]),-1)</f>
        <v>-1</v>
      </c>
      <c r="AH3125">
        <f>IF(data[[#This Row],[type]]="score",RANK(data[[#This Row],[score]],data[score])+COUNTIF($AG$3:AG3125,AG3125)-1,0)</f>
        <v>0</v>
      </c>
    </row>
    <row r="3126" spans="27:34" x14ac:dyDescent="0.25">
      <c r="AA3126" s="1"/>
      <c r="AB3126" s="1"/>
      <c r="AG3126">
        <f>IF(data[[#This Row],[type]]="score",SUMPRODUCT($J$1:$AF$1,data[[#This Row],[ci.hts_index]:[stat.tb]]),-1)</f>
        <v>-1</v>
      </c>
      <c r="AH3126">
        <f>IF(data[[#This Row],[type]]="score",RANK(data[[#This Row],[score]],data[score])+COUNTIF($AG$3:AG3126,AG3126)-1,0)</f>
        <v>0</v>
      </c>
    </row>
    <row r="3127" spans="27:34" x14ac:dyDescent="0.25">
      <c r="AA3127" s="1"/>
      <c r="AB3127" s="1"/>
      <c r="AG3127">
        <f>IF(data[[#This Row],[type]]="score",SUMPRODUCT($J$1:$AF$1,data[[#This Row],[ci.hts_index]:[stat.tb]]),-1)</f>
        <v>-1</v>
      </c>
      <c r="AH3127">
        <f>IF(data[[#This Row],[type]]="score",RANK(data[[#This Row],[score]],data[score])+COUNTIF($AG$3:AG3127,AG3127)-1,0)</f>
        <v>0</v>
      </c>
    </row>
    <row r="3128" spans="27:34" x14ac:dyDescent="0.25">
      <c r="AA3128" s="1"/>
      <c r="AB3128" s="1"/>
      <c r="AG3128">
        <f>IF(data[[#This Row],[type]]="score",SUMPRODUCT($J$1:$AF$1,data[[#This Row],[ci.hts_index]:[stat.tb]]),-1)</f>
        <v>-1</v>
      </c>
      <c r="AH3128">
        <f>IF(data[[#This Row],[type]]="score",RANK(data[[#This Row],[score]],data[score])+COUNTIF($AG$3:AG3128,AG3128)-1,0)</f>
        <v>0</v>
      </c>
    </row>
    <row r="3129" spans="27:34" x14ac:dyDescent="0.25">
      <c r="AA3129" s="1"/>
      <c r="AB3129" s="1"/>
      <c r="AG3129">
        <f>IF(data[[#This Row],[type]]="score",SUMPRODUCT($J$1:$AF$1,data[[#This Row],[ci.hts_index]:[stat.tb]]),-1)</f>
        <v>-1</v>
      </c>
      <c r="AH3129">
        <f>IF(data[[#This Row],[type]]="score",RANK(data[[#This Row],[score]],data[score])+COUNTIF($AG$3:AG3129,AG3129)-1,0)</f>
        <v>0</v>
      </c>
    </row>
    <row r="3130" spans="27:34" x14ac:dyDescent="0.25">
      <c r="AA3130" s="1"/>
      <c r="AB3130" s="1"/>
      <c r="AG3130">
        <f>IF(data[[#This Row],[type]]="score",SUMPRODUCT($J$1:$AF$1,data[[#This Row],[ci.hts_index]:[stat.tb]]),-1)</f>
        <v>-1</v>
      </c>
      <c r="AH3130">
        <f>IF(data[[#This Row],[type]]="score",RANK(data[[#This Row],[score]],data[score])+COUNTIF($AG$3:AG3130,AG3130)-1,0)</f>
        <v>0</v>
      </c>
    </row>
    <row r="3131" spans="27:34" x14ac:dyDescent="0.25">
      <c r="AA3131" s="1"/>
      <c r="AB3131" s="1"/>
      <c r="AG3131">
        <f>IF(data[[#This Row],[type]]="score",SUMPRODUCT($J$1:$AF$1,data[[#This Row],[ci.hts_index]:[stat.tb]]),-1)</f>
        <v>-1</v>
      </c>
      <c r="AH3131">
        <f>IF(data[[#This Row],[type]]="score",RANK(data[[#This Row],[score]],data[score])+COUNTIF($AG$3:AG3131,AG3131)-1,0)</f>
        <v>0</v>
      </c>
    </row>
    <row r="3132" spans="27:34" x14ac:dyDescent="0.25">
      <c r="AA3132" s="1"/>
      <c r="AB3132" s="1"/>
      <c r="AG3132">
        <f>IF(data[[#This Row],[type]]="score",SUMPRODUCT($J$1:$AF$1,data[[#This Row],[ci.hts_index]:[stat.tb]]),-1)</f>
        <v>-1</v>
      </c>
      <c r="AH3132">
        <f>IF(data[[#This Row],[type]]="score",RANK(data[[#This Row],[score]],data[score])+COUNTIF($AG$3:AG3132,AG3132)-1,0)</f>
        <v>0</v>
      </c>
    </row>
    <row r="3133" spans="27:34" x14ac:dyDescent="0.25">
      <c r="AA3133" s="1"/>
      <c r="AB3133" s="1"/>
      <c r="AG3133">
        <f>IF(data[[#This Row],[type]]="score",SUMPRODUCT($J$1:$AF$1,data[[#This Row],[ci.hts_index]:[stat.tb]]),-1)</f>
        <v>-1</v>
      </c>
      <c r="AH3133">
        <f>IF(data[[#This Row],[type]]="score",RANK(data[[#This Row],[score]],data[score])+COUNTIF($AG$3:AG3133,AG3133)-1,0)</f>
        <v>0</v>
      </c>
    </row>
    <row r="3134" spans="27:34" x14ac:dyDescent="0.25">
      <c r="AA3134" s="1"/>
      <c r="AB3134" s="1"/>
      <c r="AG3134">
        <f>IF(data[[#This Row],[type]]="score",SUMPRODUCT($J$1:$AF$1,data[[#This Row],[ci.hts_index]:[stat.tb]]),-1)</f>
        <v>-1</v>
      </c>
      <c r="AH3134">
        <f>IF(data[[#This Row],[type]]="score",RANK(data[[#This Row],[score]],data[score])+COUNTIF($AG$3:AG3134,AG3134)-1,0)</f>
        <v>0</v>
      </c>
    </row>
    <row r="3135" spans="27:34" x14ac:dyDescent="0.25">
      <c r="AA3135" s="1"/>
      <c r="AB3135" s="1"/>
      <c r="AG3135">
        <f>IF(data[[#This Row],[type]]="score",SUMPRODUCT($J$1:$AF$1,data[[#This Row],[ci.hts_index]:[stat.tb]]),-1)</f>
        <v>-1</v>
      </c>
      <c r="AH3135">
        <f>IF(data[[#This Row],[type]]="score",RANK(data[[#This Row],[score]],data[score])+COUNTIF($AG$3:AG3135,AG3135)-1,0)</f>
        <v>0</v>
      </c>
    </row>
    <row r="3136" spans="27:34" x14ac:dyDescent="0.25">
      <c r="AA3136" s="1"/>
      <c r="AB3136" s="1"/>
      <c r="AG3136">
        <f>IF(data[[#This Row],[type]]="score",SUMPRODUCT($J$1:$AF$1,data[[#This Row],[ci.hts_index]:[stat.tb]]),-1)</f>
        <v>-1</v>
      </c>
      <c r="AH3136">
        <f>IF(data[[#This Row],[type]]="score",RANK(data[[#This Row],[score]],data[score])+COUNTIF($AG$3:AG3136,AG3136)-1,0)</f>
        <v>0</v>
      </c>
    </row>
    <row r="3137" spans="27:34" x14ac:dyDescent="0.25">
      <c r="AA3137" s="1"/>
      <c r="AB3137" s="1"/>
      <c r="AG3137">
        <f>IF(data[[#This Row],[type]]="score",SUMPRODUCT($J$1:$AF$1,data[[#This Row],[ci.hts_index]:[stat.tb]]),-1)</f>
        <v>-1</v>
      </c>
      <c r="AH3137">
        <f>IF(data[[#This Row],[type]]="score",RANK(data[[#This Row],[score]],data[score])+COUNTIF($AG$3:AG3137,AG3137)-1,0)</f>
        <v>0</v>
      </c>
    </row>
    <row r="3138" spans="27:34" x14ac:dyDescent="0.25">
      <c r="AA3138" s="1"/>
      <c r="AB3138" s="1"/>
      <c r="AG3138">
        <f>IF(data[[#This Row],[type]]="score",SUMPRODUCT($J$1:$AF$1,data[[#This Row],[ci.hts_index]:[stat.tb]]),-1)</f>
        <v>-1</v>
      </c>
      <c r="AH3138">
        <f>IF(data[[#This Row],[type]]="score",RANK(data[[#This Row],[score]],data[score])+COUNTIF($AG$3:AG3138,AG3138)-1,0)</f>
        <v>0</v>
      </c>
    </row>
    <row r="3139" spans="27:34" x14ac:dyDescent="0.25">
      <c r="AA3139" s="1"/>
      <c r="AB3139" s="1"/>
      <c r="AG3139">
        <f>IF(data[[#This Row],[type]]="score",SUMPRODUCT($J$1:$AF$1,data[[#This Row],[ci.hts_index]:[stat.tb]]),-1)</f>
        <v>-1</v>
      </c>
      <c r="AH3139">
        <f>IF(data[[#This Row],[type]]="score",RANK(data[[#This Row],[score]],data[score])+COUNTIF($AG$3:AG3139,AG3139)-1,0)</f>
        <v>0</v>
      </c>
    </row>
    <row r="3140" spans="27:34" x14ac:dyDescent="0.25">
      <c r="AA3140" s="1"/>
      <c r="AB3140" s="1"/>
      <c r="AG3140">
        <f>IF(data[[#This Row],[type]]="score",SUMPRODUCT($J$1:$AF$1,data[[#This Row],[ci.hts_index]:[stat.tb]]),-1)</f>
        <v>-1</v>
      </c>
      <c r="AH3140">
        <f>IF(data[[#This Row],[type]]="score",RANK(data[[#This Row],[score]],data[score])+COUNTIF($AG$3:AG3140,AG3140)-1,0)</f>
        <v>0</v>
      </c>
    </row>
    <row r="3141" spans="27:34" x14ac:dyDescent="0.25">
      <c r="AA3141" s="1"/>
      <c r="AB3141" s="1"/>
      <c r="AG3141">
        <f>IF(data[[#This Row],[type]]="score",SUMPRODUCT($J$1:$AF$1,data[[#This Row],[ci.hts_index]:[stat.tb]]),-1)</f>
        <v>-1</v>
      </c>
      <c r="AH3141">
        <f>IF(data[[#This Row],[type]]="score",RANK(data[[#This Row],[score]],data[score])+COUNTIF($AG$3:AG3141,AG3141)-1,0)</f>
        <v>0</v>
      </c>
    </row>
    <row r="3142" spans="27:34" x14ac:dyDescent="0.25">
      <c r="AA3142" s="1"/>
      <c r="AB3142" s="1"/>
      <c r="AG3142">
        <f>IF(data[[#This Row],[type]]="score",SUMPRODUCT($J$1:$AF$1,data[[#This Row],[ci.hts_index]:[stat.tb]]),-1)</f>
        <v>-1</v>
      </c>
      <c r="AH3142">
        <f>IF(data[[#This Row],[type]]="score",RANK(data[[#This Row],[score]],data[score])+COUNTIF($AG$3:AG3142,AG3142)-1,0)</f>
        <v>0</v>
      </c>
    </row>
    <row r="3143" spans="27:34" x14ac:dyDescent="0.25">
      <c r="AA3143" s="1"/>
      <c r="AB3143" s="1"/>
      <c r="AG3143">
        <f>IF(data[[#This Row],[type]]="score",SUMPRODUCT($J$1:$AF$1,data[[#This Row],[ci.hts_index]:[stat.tb]]),-1)</f>
        <v>-1</v>
      </c>
      <c r="AH3143">
        <f>IF(data[[#This Row],[type]]="score",RANK(data[[#This Row],[score]],data[score])+COUNTIF($AG$3:AG3143,AG3143)-1,0)</f>
        <v>0</v>
      </c>
    </row>
    <row r="3144" spans="27:34" x14ac:dyDescent="0.25">
      <c r="AA3144" s="1"/>
      <c r="AB3144" s="1"/>
      <c r="AG3144">
        <f>IF(data[[#This Row],[type]]="score",SUMPRODUCT($J$1:$AF$1,data[[#This Row],[ci.hts_index]:[stat.tb]]),-1)</f>
        <v>-1</v>
      </c>
      <c r="AH3144">
        <f>IF(data[[#This Row],[type]]="score",RANK(data[[#This Row],[score]],data[score])+COUNTIF($AG$3:AG3144,AG3144)-1,0)</f>
        <v>0</v>
      </c>
    </row>
    <row r="3145" spans="27:34" x14ac:dyDescent="0.25">
      <c r="AA3145" s="1"/>
      <c r="AB3145" s="1"/>
      <c r="AG3145">
        <f>IF(data[[#This Row],[type]]="score",SUMPRODUCT($J$1:$AF$1,data[[#This Row],[ci.hts_index]:[stat.tb]]),-1)</f>
        <v>-1</v>
      </c>
      <c r="AH3145">
        <f>IF(data[[#This Row],[type]]="score",RANK(data[[#This Row],[score]],data[score])+COUNTIF($AG$3:AG3145,AG3145)-1,0)</f>
        <v>0</v>
      </c>
    </row>
    <row r="3146" spans="27:34" x14ac:dyDescent="0.25">
      <c r="AA3146" s="1"/>
      <c r="AB3146" s="1"/>
      <c r="AG3146">
        <f>IF(data[[#This Row],[type]]="score",SUMPRODUCT($J$1:$AF$1,data[[#This Row],[ci.hts_index]:[stat.tb]]),-1)</f>
        <v>-1</v>
      </c>
      <c r="AH3146">
        <f>IF(data[[#This Row],[type]]="score",RANK(data[[#This Row],[score]],data[score])+COUNTIF($AG$3:AG3146,AG3146)-1,0)</f>
        <v>0</v>
      </c>
    </row>
    <row r="3147" spans="27:34" x14ac:dyDescent="0.25">
      <c r="AA3147" s="1"/>
      <c r="AB3147" s="1"/>
      <c r="AG3147">
        <f>IF(data[[#This Row],[type]]="score",SUMPRODUCT($J$1:$AF$1,data[[#This Row],[ci.hts_index]:[stat.tb]]),-1)</f>
        <v>-1</v>
      </c>
      <c r="AH3147">
        <f>IF(data[[#This Row],[type]]="score",RANK(data[[#This Row],[score]],data[score])+COUNTIF($AG$3:AG3147,AG3147)-1,0)</f>
        <v>0</v>
      </c>
    </row>
    <row r="3148" spans="27:34" x14ac:dyDescent="0.25">
      <c r="AA3148" s="1"/>
      <c r="AB3148" s="1"/>
      <c r="AG3148">
        <f>IF(data[[#This Row],[type]]="score",SUMPRODUCT($J$1:$AF$1,data[[#This Row],[ci.hts_index]:[stat.tb]]),-1)</f>
        <v>-1</v>
      </c>
      <c r="AH3148">
        <f>IF(data[[#This Row],[type]]="score",RANK(data[[#This Row],[score]],data[score])+COUNTIF($AG$3:AG3148,AG3148)-1,0)</f>
        <v>0</v>
      </c>
    </row>
    <row r="3149" spans="27:34" x14ac:dyDescent="0.25">
      <c r="AA3149" s="1"/>
      <c r="AB3149" s="1"/>
      <c r="AG3149">
        <f>IF(data[[#This Row],[type]]="score",SUMPRODUCT($J$1:$AF$1,data[[#This Row],[ci.hts_index]:[stat.tb]]),-1)</f>
        <v>-1</v>
      </c>
      <c r="AH3149">
        <f>IF(data[[#This Row],[type]]="score",RANK(data[[#This Row],[score]],data[score])+COUNTIF($AG$3:AG3149,AG3149)-1,0)</f>
        <v>0</v>
      </c>
    </row>
    <row r="3150" spans="27:34" x14ac:dyDescent="0.25">
      <c r="AA3150" s="1"/>
      <c r="AB3150" s="1"/>
      <c r="AG3150">
        <f>IF(data[[#This Row],[type]]="score",SUMPRODUCT($J$1:$AF$1,data[[#This Row],[ci.hts_index]:[stat.tb]]),-1)</f>
        <v>-1</v>
      </c>
      <c r="AH3150">
        <f>IF(data[[#This Row],[type]]="score",RANK(data[[#This Row],[score]],data[score])+COUNTIF($AG$3:AG3150,AG3150)-1,0)</f>
        <v>0</v>
      </c>
    </row>
    <row r="3151" spans="27:34" x14ac:dyDescent="0.25">
      <c r="AA3151" s="1"/>
      <c r="AB3151" s="1"/>
      <c r="AG3151">
        <f>IF(data[[#This Row],[type]]="score",SUMPRODUCT($J$1:$AF$1,data[[#This Row],[ci.hts_index]:[stat.tb]]),-1)</f>
        <v>-1</v>
      </c>
      <c r="AH3151">
        <f>IF(data[[#This Row],[type]]="score",RANK(data[[#This Row],[score]],data[score])+COUNTIF($AG$3:AG3151,AG3151)-1,0)</f>
        <v>0</v>
      </c>
    </row>
    <row r="3152" spans="27:34" x14ac:dyDescent="0.25">
      <c r="AA3152" s="1"/>
      <c r="AB3152" s="1"/>
      <c r="AG3152">
        <f>IF(data[[#This Row],[type]]="score",SUMPRODUCT($J$1:$AF$1,data[[#This Row],[ci.hts_index]:[stat.tb]]),-1)</f>
        <v>-1</v>
      </c>
      <c r="AH3152">
        <f>IF(data[[#This Row],[type]]="score",RANK(data[[#This Row],[score]],data[score])+COUNTIF($AG$3:AG3152,AG3152)-1,0)</f>
        <v>0</v>
      </c>
    </row>
    <row r="3153" spans="27:34" x14ac:dyDescent="0.25">
      <c r="AA3153" s="1"/>
      <c r="AB3153" s="1"/>
      <c r="AG3153">
        <f>IF(data[[#This Row],[type]]="score",SUMPRODUCT($J$1:$AF$1,data[[#This Row],[ci.hts_index]:[stat.tb]]),-1)</f>
        <v>-1</v>
      </c>
      <c r="AH3153">
        <f>IF(data[[#This Row],[type]]="score",RANK(data[[#This Row],[score]],data[score])+COUNTIF($AG$3:AG3153,AG3153)-1,0)</f>
        <v>0</v>
      </c>
    </row>
    <row r="3154" spans="27:34" x14ac:dyDescent="0.25">
      <c r="AA3154" s="1"/>
      <c r="AB3154" s="1"/>
      <c r="AG3154">
        <f>IF(data[[#This Row],[type]]="score",SUMPRODUCT($J$1:$AF$1,data[[#This Row],[ci.hts_index]:[stat.tb]]),-1)</f>
        <v>-1</v>
      </c>
      <c r="AH3154">
        <f>IF(data[[#This Row],[type]]="score",RANK(data[[#This Row],[score]],data[score])+COUNTIF($AG$3:AG3154,AG3154)-1,0)</f>
        <v>0</v>
      </c>
    </row>
    <row r="3155" spans="27:34" x14ac:dyDescent="0.25">
      <c r="AA3155" s="1"/>
      <c r="AB3155" s="1"/>
      <c r="AG3155">
        <f>IF(data[[#This Row],[type]]="score",SUMPRODUCT($J$1:$AF$1,data[[#This Row],[ci.hts_index]:[stat.tb]]),-1)</f>
        <v>-1</v>
      </c>
      <c r="AH3155">
        <f>IF(data[[#This Row],[type]]="score",RANK(data[[#This Row],[score]],data[score])+COUNTIF($AG$3:AG3155,AG3155)-1,0)</f>
        <v>0</v>
      </c>
    </row>
    <row r="3156" spans="27:34" x14ac:dyDescent="0.25">
      <c r="AA3156" s="1"/>
      <c r="AB3156" s="1"/>
      <c r="AG3156">
        <f>IF(data[[#This Row],[type]]="score",SUMPRODUCT($J$1:$AF$1,data[[#This Row],[ci.hts_index]:[stat.tb]]),-1)</f>
        <v>-1</v>
      </c>
      <c r="AH3156">
        <f>IF(data[[#This Row],[type]]="score",RANK(data[[#This Row],[score]],data[score])+COUNTIF($AG$3:AG3156,AG3156)-1,0)</f>
        <v>0</v>
      </c>
    </row>
    <row r="3157" spans="27:34" x14ac:dyDescent="0.25">
      <c r="AA3157" s="1"/>
      <c r="AB3157" s="1"/>
      <c r="AG3157">
        <f>IF(data[[#This Row],[type]]="score",SUMPRODUCT($J$1:$AF$1,data[[#This Row],[ci.hts_index]:[stat.tb]]),-1)</f>
        <v>-1</v>
      </c>
      <c r="AH3157">
        <f>IF(data[[#This Row],[type]]="score",RANK(data[[#This Row],[score]],data[score])+COUNTIF($AG$3:AG3157,AG3157)-1,0)</f>
        <v>0</v>
      </c>
    </row>
    <row r="3158" spans="27:34" x14ac:dyDescent="0.25">
      <c r="AA3158" s="1"/>
      <c r="AB3158" s="1"/>
      <c r="AG3158">
        <f>IF(data[[#This Row],[type]]="score",SUMPRODUCT($J$1:$AF$1,data[[#This Row],[ci.hts_index]:[stat.tb]]),-1)</f>
        <v>-1</v>
      </c>
      <c r="AH3158">
        <f>IF(data[[#This Row],[type]]="score",RANK(data[[#This Row],[score]],data[score])+COUNTIF($AG$3:AG3158,AG3158)-1,0)</f>
        <v>0</v>
      </c>
    </row>
    <row r="3159" spans="27:34" x14ac:dyDescent="0.25">
      <c r="AA3159" s="1"/>
      <c r="AB3159" s="1"/>
      <c r="AG3159">
        <f>IF(data[[#This Row],[type]]="score",SUMPRODUCT($J$1:$AF$1,data[[#This Row],[ci.hts_index]:[stat.tb]]),-1)</f>
        <v>-1</v>
      </c>
      <c r="AH3159">
        <f>IF(data[[#This Row],[type]]="score",RANK(data[[#This Row],[score]],data[score])+COUNTIF($AG$3:AG3159,AG3159)-1,0)</f>
        <v>0</v>
      </c>
    </row>
    <row r="3160" spans="27:34" x14ac:dyDescent="0.25">
      <c r="AA3160" s="1"/>
      <c r="AB3160" s="1"/>
      <c r="AG3160">
        <f>IF(data[[#This Row],[type]]="score",SUMPRODUCT($J$1:$AF$1,data[[#This Row],[ci.hts_index]:[stat.tb]]),-1)</f>
        <v>-1</v>
      </c>
      <c r="AH3160">
        <f>IF(data[[#This Row],[type]]="score",RANK(data[[#This Row],[score]],data[score])+COUNTIF($AG$3:AG3160,AG3160)-1,0)</f>
        <v>0</v>
      </c>
    </row>
    <row r="3161" spans="27:34" x14ac:dyDescent="0.25">
      <c r="AA3161" s="1"/>
      <c r="AB3161" s="1"/>
      <c r="AG3161">
        <f>IF(data[[#This Row],[type]]="score",SUMPRODUCT($J$1:$AF$1,data[[#This Row],[ci.hts_index]:[stat.tb]]),-1)</f>
        <v>-1</v>
      </c>
      <c r="AH3161">
        <f>IF(data[[#This Row],[type]]="score",RANK(data[[#This Row],[score]],data[score])+COUNTIF($AG$3:AG3161,AG3161)-1,0)</f>
        <v>0</v>
      </c>
    </row>
    <row r="3162" spans="27:34" x14ac:dyDescent="0.25">
      <c r="AA3162" s="1"/>
      <c r="AB3162" s="1"/>
      <c r="AG3162">
        <f>IF(data[[#This Row],[type]]="score",SUMPRODUCT($J$1:$AF$1,data[[#This Row],[ci.hts_index]:[stat.tb]]),-1)</f>
        <v>-1</v>
      </c>
      <c r="AH3162">
        <f>IF(data[[#This Row],[type]]="score",RANK(data[[#This Row],[score]],data[score])+COUNTIF($AG$3:AG3162,AG3162)-1,0)</f>
        <v>0</v>
      </c>
    </row>
    <row r="3163" spans="27:34" x14ac:dyDescent="0.25">
      <c r="AA3163" s="1"/>
      <c r="AB3163" s="1"/>
      <c r="AG3163">
        <f>IF(data[[#This Row],[type]]="score",SUMPRODUCT($J$1:$AF$1,data[[#This Row],[ci.hts_index]:[stat.tb]]),-1)</f>
        <v>-1</v>
      </c>
      <c r="AH3163">
        <f>IF(data[[#This Row],[type]]="score",RANK(data[[#This Row],[score]],data[score])+COUNTIF($AG$3:AG3163,AG3163)-1,0)</f>
        <v>0</v>
      </c>
    </row>
    <row r="3164" spans="27:34" x14ac:dyDescent="0.25">
      <c r="AA3164" s="1"/>
      <c r="AB3164" s="1"/>
      <c r="AG3164">
        <f>IF(data[[#This Row],[type]]="score",SUMPRODUCT($J$1:$AF$1,data[[#This Row],[ci.hts_index]:[stat.tb]]),-1)</f>
        <v>-1</v>
      </c>
      <c r="AH3164">
        <f>IF(data[[#This Row],[type]]="score",RANK(data[[#This Row],[score]],data[score])+COUNTIF($AG$3:AG3164,AG3164)-1,0)</f>
        <v>0</v>
      </c>
    </row>
    <row r="3165" spans="27:34" x14ac:dyDescent="0.25">
      <c r="AA3165" s="1"/>
      <c r="AB3165" s="1"/>
      <c r="AG3165">
        <f>IF(data[[#This Row],[type]]="score",SUMPRODUCT($J$1:$AF$1,data[[#This Row],[ci.hts_index]:[stat.tb]]),-1)</f>
        <v>-1</v>
      </c>
      <c r="AH3165">
        <f>IF(data[[#This Row],[type]]="score",RANK(data[[#This Row],[score]],data[score])+COUNTIF($AG$3:AG3165,AG3165)-1,0)</f>
        <v>0</v>
      </c>
    </row>
    <row r="3166" spans="27:34" x14ac:dyDescent="0.25">
      <c r="AA3166" s="1"/>
      <c r="AB3166" s="1"/>
      <c r="AG3166">
        <f>IF(data[[#This Row],[type]]="score",SUMPRODUCT($J$1:$AF$1,data[[#This Row],[ci.hts_index]:[stat.tb]]),-1)</f>
        <v>-1</v>
      </c>
      <c r="AH3166">
        <f>IF(data[[#This Row],[type]]="score",RANK(data[[#This Row],[score]],data[score])+COUNTIF($AG$3:AG3166,AG3166)-1,0)</f>
        <v>0</v>
      </c>
    </row>
    <row r="3167" spans="27:34" x14ac:dyDescent="0.25">
      <c r="AA3167" s="1"/>
      <c r="AB3167" s="1"/>
      <c r="AG3167">
        <f>IF(data[[#This Row],[type]]="score",SUMPRODUCT($J$1:$AF$1,data[[#This Row],[ci.hts_index]:[stat.tb]]),-1)</f>
        <v>-1</v>
      </c>
      <c r="AH3167">
        <f>IF(data[[#This Row],[type]]="score",RANK(data[[#This Row],[score]],data[score])+COUNTIF($AG$3:AG3167,AG3167)-1,0)</f>
        <v>0</v>
      </c>
    </row>
    <row r="3168" spans="27:34" x14ac:dyDescent="0.25">
      <c r="AA3168" s="1"/>
      <c r="AB3168" s="1"/>
      <c r="AG3168">
        <f>IF(data[[#This Row],[type]]="score",SUMPRODUCT($J$1:$AF$1,data[[#This Row],[ci.hts_index]:[stat.tb]]),-1)</f>
        <v>-1</v>
      </c>
      <c r="AH3168">
        <f>IF(data[[#This Row],[type]]="score",RANK(data[[#This Row],[score]],data[score])+COUNTIF($AG$3:AG3168,AG3168)-1,0)</f>
        <v>0</v>
      </c>
    </row>
    <row r="3169" spans="27:34" x14ac:dyDescent="0.25">
      <c r="AA3169" s="1"/>
      <c r="AB3169" s="1"/>
      <c r="AG3169">
        <f>IF(data[[#This Row],[type]]="score",SUMPRODUCT($J$1:$AF$1,data[[#This Row],[ci.hts_index]:[stat.tb]]),-1)</f>
        <v>-1</v>
      </c>
      <c r="AH3169">
        <f>IF(data[[#This Row],[type]]="score",RANK(data[[#This Row],[score]],data[score])+COUNTIF($AG$3:AG3169,AG3169)-1,0)</f>
        <v>0</v>
      </c>
    </row>
    <row r="3170" spans="27:34" x14ac:dyDescent="0.25">
      <c r="AA3170" s="1"/>
      <c r="AB3170" s="1"/>
      <c r="AG3170">
        <f>IF(data[[#This Row],[type]]="score",SUMPRODUCT($J$1:$AF$1,data[[#This Row],[ci.hts_index]:[stat.tb]]),-1)</f>
        <v>-1</v>
      </c>
      <c r="AH3170">
        <f>IF(data[[#This Row],[type]]="score",RANK(data[[#This Row],[score]],data[score])+COUNTIF($AG$3:AG3170,AG3170)-1,0)</f>
        <v>0</v>
      </c>
    </row>
    <row r="3171" spans="27:34" x14ac:dyDescent="0.25">
      <c r="AA3171" s="1"/>
      <c r="AB3171" s="1"/>
      <c r="AG3171">
        <f>IF(data[[#This Row],[type]]="score",SUMPRODUCT($J$1:$AF$1,data[[#This Row],[ci.hts_index]:[stat.tb]]),-1)</f>
        <v>-1</v>
      </c>
      <c r="AH3171">
        <f>IF(data[[#This Row],[type]]="score",RANK(data[[#This Row],[score]],data[score])+COUNTIF($AG$3:AG3171,AG3171)-1,0)</f>
        <v>0</v>
      </c>
    </row>
    <row r="3172" spans="27:34" x14ac:dyDescent="0.25">
      <c r="AA3172" s="1"/>
      <c r="AB3172" s="1"/>
      <c r="AG3172">
        <f>IF(data[[#This Row],[type]]="score",SUMPRODUCT($J$1:$AF$1,data[[#This Row],[ci.hts_index]:[stat.tb]]),-1)</f>
        <v>-1</v>
      </c>
      <c r="AH3172">
        <f>IF(data[[#This Row],[type]]="score",RANK(data[[#This Row],[score]],data[score])+COUNTIF($AG$3:AG3172,AG3172)-1,0)</f>
        <v>0</v>
      </c>
    </row>
    <row r="3173" spans="27:34" x14ac:dyDescent="0.25">
      <c r="AA3173" s="1"/>
      <c r="AB3173" s="1"/>
      <c r="AG3173">
        <f>IF(data[[#This Row],[type]]="score",SUMPRODUCT($J$1:$AF$1,data[[#This Row],[ci.hts_index]:[stat.tb]]),-1)</f>
        <v>-1</v>
      </c>
      <c r="AH3173">
        <f>IF(data[[#This Row],[type]]="score",RANK(data[[#This Row],[score]],data[score])+COUNTIF($AG$3:AG3173,AG3173)-1,0)</f>
        <v>0</v>
      </c>
    </row>
    <row r="3174" spans="27:34" x14ac:dyDescent="0.25">
      <c r="AA3174" s="1"/>
      <c r="AB3174" s="1"/>
      <c r="AG3174">
        <f>IF(data[[#This Row],[type]]="score",SUMPRODUCT($J$1:$AF$1,data[[#This Row],[ci.hts_index]:[stat.tb]]),-1)</f>
        <v>-1</v>
      </c>
      <c r="AH3174">
        <f>IF(data[[#This Row],[type]]="score",RANK(data[[#This Row],[score]],data[score])+COUNTIF($AG$3:AG3174,AG3174)-1,0)</f>
        <v>0</v>
      </c>
    </row>
    <row r="3175" spans="27:34" x14ac:dyDescent="0.25">
      <c r="AA3175" s="1"/>
      <c r="AB3175" s="1"/>
      <c r="AG3175">
        <f>IF(data[[#This Row],[type]]="score",SUMPRODUCT($J$1:$AF$1,data[[#This Row],[ci.hts_index]:[stat.tb]]),-1)</f>
        <v>-1</v>
      </c>
      <c r="AH3175">
        <f>IF(data[[#This Row],[type]]="score",RANK(data[[#This Row],[score]],data[score])+COUNTIF($AG$3:AG3175,AG3175)-1,0)</f>
        <v>0</v>
      </c>
    </row>
    <row r="3176" spans="27:34" x14ac:dyDescent="0.25">
      <c r="AA3176" s="1"/>
      <c r="AB3176" s="1"/>
      <c r="AG3176">
        <f>IF(data[[#This Row],[type]]="score",SUMPRODUCT($J$1:$AF$1,data[[#This Row],[ci.hts_index]:[stat.tb]]),-1)</f>
        <v>-1</v>
      </c>
      <c r="AH3176">
        <f>IF(data[[#This Row],[type]]="score",RANK(data[[#This Row],[score]],data[score])+COUNTIF($AG$3:AG3176,AG3176)-1,0)</f>
        <v>0</v>
      </c>
    </row>
    <row r="3177" spans="27:34" x14ac:dyDescent="0.25">
      <c r="AA3177" s="1"/>
      <c r="AB3177" s="1"/>
      <c r="AG3177">
        <f>IF(data[[#This Row],[type]]="score",SUMPRODUCT($J$1:$AF$1,data[[#This Row],[ci.hts_index]:[stat.tb]]),-1)</f>
        <v>-1</v>
      </c>
      <c r="AH3177">
        <f>IF(data[[#This Row],[type]]="score",RANK(data[[#This Row],[score]],data[score])+COUNTIF($AG$3:AG3177,AG3177)-1,0)</f>
        <v>0</v>
      </c>
    </row>
    <row r="3178" spans="27:34" x14ac:dyDescent="0.25">
      <c r="AA3178" s="1"/>
      <c r="AB3178" s="1"/>
      <c r="AG3178">
        <f>IF(data[[#This Row],[type]]="score",SUMPRODUCT($J$1:$AF$1,data[[#This Row],[ci.hts_index]:[stat.tb]]),-1)</f>
        <v>-1</v>
      </c>
      <c r="AH3178">
        <f>IF(data[[#This Row],[type]]="score",RANK(data[[#This Row],[score]],data[score])+COUNTIF($AG$3:AG3178,AG3178)-1,0)</f>
        <v>0</v>
      </c>
    </row>
    <row r="3179" spans="27:34" x14ac:dyDescent="0.25">
      <c r="AA3179" s="1"/>
      <c r="AB3179" s="1"/>
      <c r="AG3179">
        <f>IF(data[[#This Row],[type]]="score",SUMPRODUCT($J$1:$AF$1,data[[#This Row],[ci.hts_index]:[stat.tb]]),-1)</f>
        <v>-1</v>
      </c>
      <c r="AH3179">
        <f>IF(data[[#This Row],[type]]="score",RANK(data[[#This Row],[score]],data[score])+COUNTIF($AG$3:AG3179,AG3179)-1,0)</f>
        <v>0</v>
      </c>
    </row>
    <row r="3180" spans="27:34" x14ac:dyDescent="0.25">
      <c r="AA3180" s="1"/>
      <c r="AB3180" s="1"/>
      <c r="AG3180">
        <f>IF(data[[#This Row],[type]]="score",SUMPRODUCT($J$1:$AF$1,data[[#This Row],[ci.hts_index]:[stat.tb]]),-1)</f>
        <v>-1</v>
      </c>
      <c r="AH3180">
        <f>IF(data[[#This Row],[type]]="score",RANK(data[[#This Row],[score]],data[score])+COUNTIF($AG$3:AG3180,AG3180)-1,0)</f>
        <v>0</v>
      </c>
    </row>
    <row r="3181" spans="27:34" x14ac:dyDescent="0.25">
      <c r="AA3181" s="1"/>
      <c r="AB3181" s="1"/>
      <c r="AG3181">
        <f>IF(data[[#This Row],[type]]="score",SUMPRODUCT($J$1:$AF$1,data[[#This Row],[ci.hts_index]:[stat.tb]]),-1)</f>
        <v>-1</v>
      </c>
      <c r="AH3181">
        <f>IF(data[[#This Row],[type]]="score",RANK(data[[#This Row],[score]],data[score])+COUNTIF($AG$3:AG3181,AG3181)-1,0)</f>
        <v>0</v>
      </c>
    </row>
    <row r="3182" spans="27:34" x14ac:dyDescent="0.25">
      <c r="AA3182" s="1"/>
      <c r="AB3182" s="1"/>
      <c r="AG3182">
        <f>IF(data[[#This Row],[type]]="score",SUMPRODUCT($J$1:$AF$1,data[[#This Row],[ci.hts_index]:[stat.tb]]),-1)</f>
        <v>-1</v>
      </c>
      <c r="AH3182">
        <f>IF(data[[#This Row],[type]]="score",RANK(data[[#This Row],[score]],data[score])+COUNTIF($AG$3:AG3182,AG3182)-1,0)</f>
        <v>0</v>
      </c>
    </row>
    <row r="3183" spans="27:34" x14ac:dyDescent="0.25">
      <c r="AA3183" s="1"/>
      <c r="AB3183" s="1"/>
      <c r="AG3183">
        <f>IF(data[[#This Row],[type]]="score",SUMPRODUCT($J$1:$AF$1,data[[#This Row],[ci.hts_index]:[stat.tb]]),-1)</f>
        <v>-1</v>
      </c>
      <c r="AH3183">
        <f>IF(data[[#This Row],[type]]="score",RANK(data[[#This Row],[score]],data[score])+COUNTIF($AG$3:AG3183,AG3183)-1,0)</f>
        <v>0</v>
      </c>
    </row>
    <row r="3184" spans="27:34" x14ac:dyDescent="0.25">
      <c r="AA3184" s="1"/>
      <c r="AB3184" s="1"/>
      <c r="AG3184">
        <f>IF(data[[#This Row],[type]]="score",SUMPRODUCT($J$1:$AF$1,data[[#This Row],[ci.hts_index]:[stat.tb]]),-1)</f>
        <v>-1</v>
      </c>
      <c r="AH3184">
        <f>IF(data[[#This Row],[type]]="score",RANK(data[[#This Row],[score]],data[score])+COUNTIF($AG$3:AG3184,AG3184)-1,0)</f>
        <v>0</v>
      </c>
    </row>
    <row r="3185" spans="27:34" x14ac:dyDescent="0.25">
      <c r="AA3185" s="1"/>
      <c r="AB3185" s="1"/>
      <c r="AG3185">
        <f>IF(data[[#This Row],[type]]="score",SUMPRODUCT($J$1:$AF$1,data[[#This Row],[ci.hts_index]:[stat.tb]]),-1)</f>
        <v>-1</v>
      </c>
      <c r="AH3185">
        <f>IF(data[[#This Row],[type]]="score",RANK(data[[#This Row],[score]],data[score])+COUNTIF($AG$3:AG3185,AG3185)-1,0)</f>
        <v>0</v>
      </c>
    </row>
    <row r="3186" spans="27:34" x14ac:dyDescent="0.25">
      <c r="AA3186" s="1"/>
      <c r="AB3186" s="1"/>
      <c r="AG3186">
        <f>IF(data[[#This Row],[type]]="score",SUMPRODUCT($J$1:$AF$1,data[[#This Row],[ci.hts_index]:[stat.tb]]),-1)</f>
        <v>-1</v>
      </c>
      <c r="AH3186">
        <f>IF(data[[#This Row],[type]]="score",RANK(data[[#This Row],[score]],data[score])+COUNTIF($AG$3:AG3186,AG3186)-1,0)</f>
        <v>0</v>
      </c>
    </row>
    <row r="3187" spans="27:34" x14ac:dyDescent="0.25">
      <c r="AA3187" s="1"/>
      <c r="AB3187" s="1"/>
      <c r="AG3187">
        <f>IF(data[[#This Row],[type]]="score",SUMPRODUCT($J$1:$AF$1,data[[#This Row],[ci.hts_index]:[stat.tb]]),-1)</f>
        <v>-1</v>
      </c>
      <c r="AH3187">
        <f>IF(data[[#This Row],[type]]="score",RANK(data[[#This Row],[score]],data[score])+COUNTIF($AG$3:AG3187,AG3187)-1,0)</f>
        <v>0</v>
      </c>
    </row>
    <row r="3188" spans="27:34" x14ac:dyDescent="0.25">
      <c r="AA3188" s="1"/>
      <c r="AB3188" s="1"/>
      <c r="AG3188">
        <f>IF(data[[#This Row],[type]]="score",SUMPRODUCT($J$1:$AF$1,data[[#This Row],[ci.hts_index]:[stat.tb]]),-1)</f>
        <v>-1</v>
      </c>
      <c r="AH3188">
        <f>IF(data[[#This Row],[type]]="score",RANK(data[[#This Row],[score]],data[score])+COUNTIF($AG$3:AG3188,AG3188)-1,0)</f>
        <v>0</v>
      </c>
    </row>
    <row r="3189" spans="27:34" x14ac:dyDescent="0.25">
      <c r="AA3189" s="1"/>
      <c r="AB3189" s="1"/>
      <c r="AG3189">
        <f>IF(data[[#This Row],[type]]="score",SUMPRODUCT($J$1:$AF$1,data[[#This Row],[ci.hts_index]:[stat.tb]]),-1)</f>
        <v>-1</v>
      </c>
      <c r="AH3189">
        <f>IF(data[[#This Row],[type]]="score",RANK(data[[#This Row],[score]],data[score])+COUNTIF($AG$3:AG3189,AG3189)-1,0)</f>
        <v>0</v>
      </c>
    </row>
    <row r="3190" spans="27:34" x14ac:dyDescent="0.25">
      <c r="AA3190" s="1"/>
      <c r="AB3190" s="1"/>
      <c r="AG3190">
        <f>IF(data[[#This Row],[type]]="score",SUMPRODUCT($J$1:$AF$1,data[[#This Row],[ci.hts_index]:[stat.tb]]),-1)</f>
        <v>-1</v>
      </c>
      <c r="AH3190">
        <f>IF(data[[#This Row],[type]]="score",RANK(data[[#This Row],[score]],data[score])+COUNTIF($AG$3:AG3190,AG3190)-1,0)</f>
        <v>0</v>
      </c>
    </row>
    <row r="3191" spans="27:34" x14ac:dyDescent="0.25">
      <c r="AA3191" s="1"/>
      <c r="AB3191" s="1"/>
      <c r="AG3191">
        <f>IF(data[[#This Row],[type]]="score",SUMPRODUCT($J$1:$AF$1,data[[#This Row],[ci.hts_index]:[stat.tb]]),-1)</f>
        <v>-1</v>
      </c>
      <c r="AH3191">
        <f>IF(data[[#This Row],[type]]="score",RANK(data[[#This Row],[score]],data[score])+COUNTIF($AG$3:AG3191,AG3191)-1,0)</f>
        <v>0</v>
      </c>
    </row>
    <row r="3192" spans="27:34" x14ac:dyDescent="0.25">
      <c r="AA3192" s="1"/>
      <c r="AB3192" s="1"/>
      <c r="AG3192">
        <f>IF(data[[#This Row],[type]]="score",SUMPRODUCT($J$1:$AF$1,data[[#This Row],[ci.hts_index]:[stat.tb]]),-1)</f>
        <v>-1</v>
      </c>
      <c r="AH3192">
        <f>IF(data[[#This Row],[type]]="score",RANK(data[[#This Row],[score]],data[score])+COUNTIF($AG$3:AG3192,AG3192)-1,0)</f>
        <v>0</v>
      </c>
    </row>
    <row r="3193" spans="27:34" x14ac:dyDescent="0.25">
      <c r="AA3193" s="1"/>
      <c r="AB3193" s="1"/>
      <c r="AG3193">
        <f>IF(data[[#This Row],[type]]="score",SUMPRODUCT($J$1:$AF$1,data[[#This Row],[ci.hts_index]:[stat.tb]]),-1)</f>
        <v>-1</v>
      </c>
      <c r="AH3193">
        <f>IF(data[[#This Row],[type]]="score",RANK(data[[#This Row],[score]],data[score])+COUNTIF($AG$3:AG3193,AG3193)-1,0)</f>
        <v>0</v>
      </c>
    </row>
    <row r="3194" spans="27:34" x14ac:dyDescent="0.25">
      <c r="AA3194" s="1"/>
      <c r="AB3194" s="1"/>
      <c r="AG3194">
        <f>IF(data[[#This Row],[type]]="score",SUMPRODUCT($J$1:$AF$1,data[[#This Row],[ci.hts_index]:[stat.tb]]),-1)</f>
        <v>-1</v>
      </c>
      <c r="AH3194">
        <f>IF(data[[#This Row],[type]]="score",RANK(data[[#This Row],[score]],data[score])+COUNTIF($AG$3:AG3194,AG3194)-1,0)</f>
        <v>0</v>
      </c>
    </row>
    <row r="3195" spans="27:34" x14ac:dyDescent="0.25">
      <c r="AA3195" s="1"/>
      <c r="AB3195" s="1"/>
      <c r="AG3195">
        <f>IF(data[[#This Row],[type]]="score",SUMPRODUCT($J$1:$AF$1,data[[#This Row],[ci.hts_index]:[stat.tb]]),-1)</f>
        <v>-1</v>
      </c>
      <c r="AH3195">
        <f>IF(data[[#This Row],[type]]="score",RANK(data[[#This Row],[score]],data[score])+COUNTIF($AG$3:AG3195,AG3195)-1,0)</f>
        <v>0</v>
      </c>
    </row>
    <row r="3196" spans="27:34" x14ac:dyDescent="0.25">
      <c r="AA3196" s="1"/>
      <c r="AB3196" s="1"/>
      <c r="AG3196">
        <f>IF(data[[#This Row],[type]]="score",SUMPRODUCT($J$1:$AF$1,data[[#This Row],[ci.hts_index]:[stat.tb]]),-1)</f>
        <v>-1</v>
      </c>
      <c r="AH3196">
        <f>IF(data[[#This Row],[type]]="score",RANK(data[[#This Row],[score]],data[score])+COUNTIF($AG$3:AG3196,AG3196)-1,0)</f>
        <v>0</v>
      </c>
    </row>
    <row r="3197" spans="27:34" x14ac:dyDescent="0.25">
      <c r="AA3197" s="1"/>
      <c r="AB3197" s="1"/>
      <c r="AG3197">
        <f>IF(data[[#This Row],[type]]="score",SUMPRODUCT($J$1:$AF$1,data[[#This Row],[ci.hts_index]:[stat.tb]]),-1)</f>
        <v>-1</v>
      </c>
      <c r="AH3197">
        <f>IF(data[[#This Row],[type]]="score",RANK(data[[#This Row],[score]],data[score])+COUNTIF($AG$3:AG3197,AG3197)-1,0)</f>
        <v>0</v>
      </c>
    </row>
    <row r="3198" spans="27:34" x14ac:dyDescent="0.25">
      <c r="AA3198" s="1"/>
      <c r="AB3198" s="1"/>
      <c r="AG3198">
        <f>IF(data[[#This Row],[type]]="score",SUMPRODUCT($J$1:$AF$1,data[[#This Row],[ci.hts_index]:[stat.tb]]),-1)</f>
        <v>-1</v>
      </c>
      <c r="AH3198">
        <f>IF(data[[#This Row],[type]]="score",RANK(data[[#This Row],[score]],data[score])+COUNTIF($AG$3:AG3198,AG3198)-1,0)</f>
        <v>0</v>
      </c>
    </row>
    <row r="3199" spans="27:34" x14ac:dyDescent="0.25">
      <c r="AA3199" s="1"/>
      <c r="AB3199" s="1"/>
      <c r="AG3199">
        <f>IF(data[[#This Row],[type]]="score",SUMPRODUCT($J$1:$AF$1,data[[#This Row],[ci.hts_index]:[stat.tb]]),-1)</f>
        <v>-1</v>
      </c>
      <c r="AH3199">
        <f>IF(data[[#This Row],[type]]="score",RANK(data[[#This Row],[score]],data[score])+COUNTIF($AG$3:AG3199,AG3199)-1,0)</f>
        <v>0</v>
      </c>
    </row>
    <row r="3200" spans="27:34" x14ac:dyDescent="0.25">
      <c r="AA3200" s="1"/>
      <c r="AB3200" s="1"/>
      <c r="AG3200">
        <f>IF(data[[#This Row],[type]]="score",SUMPRODUCT($J$1:$AF$1,data[[#This Row],[ci.hts_index]:[stat.tb]]),-1)</f>
        <v>-1</v>
      </c>
      <c r="AH3200">
        <f>IF(data[[#This Row],[type]]="score",RANK(data[[#This Row],[score]],data[score])+COUNTIF($AG$3:AG3200,AG3200)-1,0)</f>
        <v>0</v>
      </c>
    </row>
    <row r="3201" spans="27:34" x14ac:dyDescent="0.25">
      <c r="AA3201" s="1"/>
      <c r="AB3201" s="1"/>
      <c r="AG3201">
        <f>IF(data[[#This Row],[type]]="score",SUMPRODUCT($J$1:$AF$1,data[[#This Row],[ci.hts_index]:[stat.tb]]),-1)</f>
        <v>-1</v>
      </c>
      <c r="AH3201">
        <f>IF(data[[#This Row],[type]]="score",RANK(data[[#This Row],[score]],data[score])+COUNTIF($AG$3:AG3201,AG3201)-1,0)</f>
        <v>0</v>
      </c>
    </row>
    <row r="3202" spans="27:34" x14ac:dyDescent="0.25">
      <c r="AA3202" s="1"/>
      <c r="AB3202" s="1"/>
      <c r="AG3202">
        <f>IF(data[[#This Row],[type]]="score",SUMPRODUCT($J$1:$AF$1,data[[#This Row],[ci.hts_index]:[stat.tb]]),-1)</f>
        <v>-1</v>
      </c>
      <c r="AH3202">
        <f>IF(data[[#This Row],[type]]="score",RANK(data[[#This Row],[score]],data[score])+COUNTIF($AG$3:AG3202,AG3202)-1,0)</f>
        <v>0</v>
      </c>
    </row>
    <row r="3203" spans="27:34" x14ac:dyDescent="0.25">
      <c r="AA3203" s="1"/>
      <c r="AB3203" s="1"/>
      <c r="AG3203">
        <f>IF(data[[#This Row],[type]]="score",SUMPRODUCT($J$1:$AF$1,data[[#This Row],[ci.hts_index]:[stat.tb]]),-1)</f>
        <v>-1</v>
      </c>
      <c r="AH3203">
        <f>IF(data[[#This Row],[type]]="score",RANK(data[[#This Row],[score]],data[score])+COUNTIF($AG$3:AG3203,AG3203)-1,0)</f>
        <v>0</v>
      </c>
    </row>
    <row r="3204" spans="27:34" x14ac:dyDescent="0.25">
      <c r="AA3204" s="1"/>
      <c r="AB3204" s="1"/>
      <c r="AG3204">
        <f>IF(data[[#This Row],[type]]="score",SUMPRODUCT($J$1:$AF$1,data[[#This Row],[ci.hts_index]:[stat.tb]]),-1)</f>
        <v>-1</v>
      </c>
      <c r="AH3204">
        <f>IF(data[[#This Row],[type]]="score",RANK(data[[#This Row],[score]],data[score])+COUNTIF($AG$3:AG3204,AG3204)-1,0)</f>
        <v>0</v>
      </c>
    </row>
    <row r="3205" spans="27:34" x14ac:dyDescent="0.25">
      <c r="AA3205" s="1"/>
      <c r="AB3205" s="1"/>
      <c r="AG3205">
        <f>IF(data[[#This Row],[type]]="score",SUMPRODUCT($J$1:$AF$1,data[[#This Row],[ci.hts_index]:[stat.tb]]),-1)</f>
        <v>-1</v>
      </c>
      <c r="AH3205">
        <f>IF(data[[#This Row],[type]]="score",RANK(data[[#This Row],[score]],data[score])+COUNTIF($AG$3:AG3205,AG3205)-1,0)</f>
        <v>0</v>
      </c>
    </row>
    <row r="3206" spans="27:34" x14ac:dyDescent="0.25">
      <c r="AA3206" s="1"/>
      <c r="AB3206" s="1"/>
      <c r="AG3206">
        <f>IF(data[[#This Row],[type]]="score",SUMPRODUCT($J$1:$AF$1,data[[#This Row],[ci.hts_index]:[stat.tb]]),-1)</f>
        <v>-1</v>
      </c>
      <c r="AH3206">
        <f>IF(data[[#This Row],[type]]="score",RANK(data[[#This Row],[score]],data[score])+COUNTIF($AG$3:AG3206,AG3206)-1,0)</f>
        <v>0</v>
      </c>
    </row>
    <row r="3207" spans="27:34" x14ac:dyDescent="0.25">
      <c r="AA3207" s="1"/>
      <c r="AB3207" s="1"/>
      <c r="AG3207">
        <f>IF(data[[#This Row],[type]]="score",SUMPRODUCT($J$1:$AF$1,data[[#This Row],[ci.hts_index]:[stat.tb]]),-1)</f>
        <v>-1</v>
      </c>
      <c r="AH3207">
        <f>IF(data[[#This Row],[type]]="score",RANK(data[[#This Row],[score]],data[score])+COUNTIF($AG$3:AG3207,AG3207)-1,0)</f>
        <v>0</v>
      </c>
    </row>
    <row r="3208" spans="27:34" x14ac:dyDescent="0.25">
      <c r="AA3208" s="1"/>
      <c r="AB3208" s="1"/>
      <c r="AG3208">
        <f>IF(data[[#This Row],[type]]="score",SUMPRODUCT($J$1:$AF$1,data[[#This Row],[ci.hts_index]:[stat.tb]]),-1)</f>
        <v>-1</v>
      </c>
      <c r="AH3208">
        <f>IF(data[[#This Row],[type]]="score",RANK(data[[#This Row],[score]],data[score])+COUNTIF($AG$3:AG3208,AG3208)-1,0)</f>
        <v>0</v>
      </c>
    </row>
    <row r="3209" spans="27:34" x14ac:dyDescent="0.25">
      <c r="AA3209" s="1"/>
      <c r="AB3209" s="1"/>
      <c r="AG3209">
        <f>IF(data[[#This Row],[type]]="score",SUMPRODUCT($J$1:$AF$1,data[[#This Row],[ci.hts_index]:[stat.tb]]),-1)</f>
        <v>-1</v>
      </c>
      <c r="AH3209">
        <f>IF(data[[#This Row],[type]]="score",RANK(data[[#This Row],[score]],data[score])+COUNTIF($AG$3:AG3209,AG3209)-1,0)</f>
        <v>0</v>
      </c>
    </row>
    <row r="3210" spans="27:34" x14ac:dyDescent="0.25">
      <c r="AA3210" s="1"/>
      <c r="AB3210" s="1"/>
      <c r="AG3210">
        <f>IF(data[[#This Row],[type]]="score",SUMPRODUCT($J$1:$AF$1,data[[#This Row],[ci.hts_index]:[stat.tb]]),-1)</f>
        <v>-1</v>
      </c>
      <c r="AH3210">
        <f>IF(data[[#This Row],[type]]="score",RANK(data[[#This Row],[score]],data[score])+COUNTIF($AG$3:AG3210,AG3210)-1,0)</f>
        <v>0</v>
      </c>
    </row>
    <row r="3211" spans="27:34" x14ac:dyDescent="0.25">
      <c r="AA3211" s="1"/>
      <c r="AB3211" s="1"/>
      <c r="AG3211">
        <f>IF(data[[#This Row],[type]]="score",SUMPRODUCT($J$1:$AF$1,data[[#This Row],[ci.hts_index]:[stat.tb]]),-1)</f>
        <v>-1</v>
      </c>
      <c r="AH3211">
        <f>IF(data[[#This Row],[type]]="score",RANK(data[[#This Row],[score]],data[score])+COUNTIF($AG$3:AG3211,AG3211)-1,0)</f>
        <v>0</v>
      </c>
    </row>
    <row r="3212" spans="27:34" x14ac:dyDescent="0.25">
      <c r="AA3212" s="1"/>
      <c r="AB3212" s="1"/>
      <c r="AG3212">
        <f>IF(data[[#This Row],[type]]="score",SUMPRODUCT($J$1:$AF$1,data[[#This Row],[ci.hts_index]:[stat.tb]]),-1)</f>
        <v>-1</v>
      </c>
      <c r="AH3212">
        <f>IF(data[[#This Row],[type]]="score",RANK(data[[#This Row],[score]],data[score])+COUNTIF($AG$3:AG3212,AG3212)-1,0)</f>
        <v>0</v>
      </c>
    </row>
    <row r="3213" spans="27:34" x14ac:dyDescent="0.25">
      <c r="AA3213" s="1"/>
      <c r="AB3213" s="1"/>
      <c r="AG3213">
        <f>IF(data[[#This Row],[type]]="score",SUMPRODUCT($J$1:$AF$1,data[[#This Row],[ci.hts_index]:[stat.tb]]),-1)</f>
        <v>-1</v>
      </c>
      <c r="AH3213">
        <f>IF(data[[#This Row],[type]]="score",RANK(data[[#This Row],[score]],data[score])+COUNTIF($AG$3:AG3213,AG3213)-1,0)</f>
        <v>0</v>
      </c>
    </row>
    <row r="3214" spans="27:34" x14ac:dyDescent="0.25">
      <c r="AA3214" s="1"/>
      <c r="AB3214" s="1"/>
      <c r="AG3214">
        <f>IF(data[[#This Row],[type]]="score",SUMPRODUCT($J$1:$AF$1,data[[#This Row],[ci.hts_index]:[stat.tb]]),-1)</f>
        <v>-1</v>
      </c>
      <c r="AH3214">
        <f>IF(data[[#This Row],[type]]="score",RANK(data[[#This Row],[score]],data[score])+COUNTIF($AG$3:AG3214,AG3214)-1,0)</f>
        <v>0</v>
      </c>
    </row>
    <row r="3215" spans="27:34" x14ac:dyDescent="0.25">
      <c r="AA3215" s="1"/>
      <c r="AB3215" s="1"/>
      <c r="AG3215">
        <f>IF(data[[#This Row],[type]]="score",SUMPRODUCT($J$1:$AF$1,data[[#This Row],[ci.hts_index]:[stat.tb]]),-1)</f>
        <v>-1</v>
      </c>
      <c r="AH3215">
        <f>IF(data[[#This Row],[type]]="score",RANK(data[[#This Row],[score]],data[score])+COUNTIF($AG$3:AG3215,AG3215)-1,0)</f>
        <v>0</v>
      </c>
    </row>
    <row r="3216" spans="27:34" x14ac:dyDescent="0.25">
      <c r="AA3216" s="1"/>
      <c r="AB3216" s="1"/>
      <c r="AG3216">
        <f>IF(data[[#This Row],[type]]="score",SUMPRODUCT($J$1:$AF$1,data[[#This Row],[ci.hts_index]:[stat.tb]]),-1)</f>
        <v>-1</v>
      </c>
      <c r="AH3216">
        <f>IF(data[[#This Row],[type]]="score",RANK(data[[#This Row],[score]],data[score])+COUNTIF($AG$3:AG3216,AG3216)-1,0)</f>
        <v>0</v>
      </c>
    </row>
    <row r="3217" spans="27:34" x14ac:dyDescent="0.25">
      <c r="AA3217" s="1"/>
      <c r="AB3217" s="1"/>
      <c r="AG3217">
        <f>IF(data[[#This Row],[type]]="score",SUMPRODUCT($J$1:$AF$1,data[[#This Row],[ci.hts_index]:[stat.tb]]),-1)</f>
        <v>-1</v>
      </c>
      <c r="AH3217">
        <f>IF(data[[#This Row],[type]]="score",RANK(data[[#This Row],[score]],data[score])+COUNTIF($AG$3:AG3217,AG3217)-1,0)</f>
        <v>0</v>
      </c>
    </row>
    <row r="3218" spans="27:34" x14ac:dyDescent="0.25">
      <c r="AA3218" s="1"/>
      <c r="AB3218" s="1"/>
      <c r="AG3218">
        <f>IF(data[[#This Row],[type]]="score",SUMPRODUCT($J$1:$AF$1,data[[#This Row],[ci.hts_index]:[stat.tb]]),-1)</f>
        <v>-1</v>
      </c>
      <c r="AH3218">
        <f>IF(data[[#This Row],[type]]="score",RANK(data[[#This Row],[score]],data[score])+COUNTIF($AG$3:AG3218,AG3218)-1,0)</f>
        <v>0</v>
      </c>
    </row>
    <row r="3219" spans="27:34" x14ac:dyDescent="0.25">
      <c r="AA3219" s="1"/>
      <c r="AB3219" s="1"/>
      <c r="AG3219">
        <f>IF(data[[#This Row],[type]]="score",SUMPRODUCT($J$1:$AF$1,data[[#This Row],[ci.hts_index]:[stat.tb]]),-1)</f>
        <v>-1</v>
      </c>
      <c r="AH3219">
        <f>IF(data[[#This Row],[type]]="score",RANK(data[[#This Row],[score]],data[score])+COUNTIF($AG$3:AG3219,AG3219)-1,0)</f>
        <v>0</v>
      </c>
    </row>
    <row r="3220" spans="27:34" x14ac:dyDescent="0.25">
      <c r="AA3220" s="1"/>
      <c r="AB3220" s="1"/>
      <c r="AG3220">
        <f>IF(data[[#This Row],[type]]="score",SUMPRODUCT($J$1:$AF$1,data[[#This Row],[ci.hts_index]:[stat.tb]]),-1)</f>
        <v>-1</v>
      </c>
      <c r="AH3220">
        <f>IF(data[[#This Row],[type]]="score",RANK(data[[#This Row],[score]],data[score])+COUNTIF($AG$3:AG3220,AG3220)-1,0)</f>
        <v>0</v>
      </c>
    </row>
    <row r="3221" spans="27:34" x14ac:dyDescent="0.25">
      <c r="AA3221" s="1"/>
      <c r="AB3221" s="1"/>
      <c r="AG3221">
        <f>IF(data[[#This Row],[type]]="score",SUMPRODUCT($J$1:$AF$1,data[[#This Row],[ci.hts_index]:[stat.tb]]),-1)</f>
        <v>-1</v>
      </c>
      <c r="AH3221">
        <f>IF(data[[#This Row],[type]]="score",RANK(data[[#This Row],[score]],data[score])+COUNTIF($AG$3:AG3221,AG3221)-1,0)</f>
        <v>0</v>
      </c>
    </row>
    <row r="3222" spans="27:34" x14ac:dyDescent="0.25">
      <c r="AA3222" s="1"/>
      <c r="AB3222" s="1"/>
      <c r="AG3222">
        <f>IF(data[[#This Row],[type]]="score",SUMPRODUCT($J$1:$AF$1,data[[#This Row],[ci.hts_index]:[stat.tb]]),-1)</f>
        <v>-1</v>
      </c>
      <c r="AH3222">
        <f>IF(data[[#This Row],[type]]="score",RANK(data[[#This Row],[score]],data[score])+COUNTIF($AG$3:AG3222,AG3222)-1,0)</f>
        <v>0</v>
      </c>
    </row>
    <row r="3223" spans="27:34" x14ac:dyDescent="0.25">
      <c r="AA3223" s="1"/>
      <c r="AB3223" s="1"/>
      <c r="AG3223">
        <f>IF(data[[#This Row],[type]]="score",SUMPRODUCT($J$1:$AF$1,data[[#This Row],[ci.hts_index]:[stat.tb]]),-1)</f>
        <v>-1</v>
      </c>
      <c r="AH3223">
        <f>IF(data[[#This Row],[type]]="score",RANK(data[[#This Row],[score]],data[score])+COUNTIF($AG$3:AG3223,AG3223)-1,0)</f>
        <v>0</v>
      </c>
    </row>
    <row r="3224" spans="27:34" x14ac:dyDescent="0.25">
      <c r="AA3224" s="1"/>
      <c r="AB3224" s="1"/>
      <c r="AG3224">
        <f>IF(data[[#This Row],[type]]="score",SUMPRODUCT($J$1:$AF$1,data[[#This Row],[ci.hts_index]:[stat.tb]]),-1)</f>
        <v>-1</v>
      </c>
      <c r="AH3224">
        <f>IF(data[[#This Row],[type]]="score",RANK(data[[#This Row],[score]],data[score])+COUNTIF($AG$3:AG3224,AG3224)-1,0)</f>
        <v>0</v>
      </c>
    </row>
    <row r="3225" spans="27:34" x14ac:dyDescent="0.25">
      <c r="AA3225" s="1"/>
      <c r="AB3225" s="1"/>
      <c r="AG3225">
        <f>IF(data[[#This Row],[type]]="score",SUMPRODUCT($J$1:$AF$1,data[[#This Row],[ci.hts_index]:[stat.tb]]),-1)</f>
        <v>-1</v>
      </c>
      <c r="AH3225">
        <f>IF(data[[#This Row],[type]]="score",RANK(data[[#This Row],[score]],data[score])+COUNTIF($AG$3:AG3225,AG3225)-1,0)</f>
        <v>0</v>
      </c>
    </row>
    <row r="3226" spans="27:34" x14ac:dyDescent="0.25">
      <c r="AA3226" s="1"/>
      <c r="AB3226" s="1"/>
      <c r="AG3226">
        <f>IF(data[[#This Row],[type]]="score",SUMPRODUCT($J$1:$AF$1,data[[#This Row],[ci.hts_index]:[stat.tb]]),-1)</f>
        <v>-1</v>
      </c>
      <c r="AH3226">
        <f>IF(data[[#This Row],[type]]="score",RANK(data[[#This Row],[score]],data[score])+COUNTIF($AG$3:AG3226,AG3226)-1,0)</f>
        <v>0</v>
      </c>
    </row>
    <row r="3227" spans="27:34" x14ac:dyDescent="0.25">
      <c r="AA3227" s="1"/>
      <c r="AB3227" s="1"/>
      <c r="AG3227">
        <f>IF(data[[#This Row],[type]]="score",SUMPRODUCT($J$1:$AF$1,data[[#This Row],[ci.hts_index]:[stat.tb]]),-1)</f>
        <v>-1</v>
      </c>
      <c r="AH3227">
        <f>IF(data[[#This Row],[type]]="score",RANK(data[[#This Row],[score]],data[score])+COUNTIF($AG$3:AG3227,AG3227)-1,0)</f>
        <v>0</v>
      </c>
    </row>
    <row r="3228" spans="27:34" x14ac:dyDescent="0.25">
      <c r="AA3228" s="1"/>
      <c r="AB3228" s="1"/>
      <c r="AG3228">
        <f>IF(data[[#This Row],[type]]="score",SUMPRODUCT($J$1:$AF$1,data[[#This Row],[ci.hts_index]:[stat.tb]]),-1)</f>
        <v>-1</v>
      </c>
      <c r="AH3228">
        <f>IF(data[[#This Row],[type]]="score",RANK(data[[#This Row],[score]],data[score])+COUNTIF($AG$3:AG3228,AG3228)-1,0)</f>
        <v>0</v>
      </c>
    </row>
    <row r="3229" spans="27:34" x14ac:dyDescent="0.25">
      <c r="AA3229" s="1"/>
      <c r="AB3229" s="1"/>
      <c r="AG3229">
        <f>IF(data[[#This Row],[type]]="score",SUMPRODUCT($J$1:$AF$1,data[[#This Row],[ci.hts_index]:[stat.tb]]),-1)</f>
        <v>-1</v>
      </c>
      <c r="AH3229">
        <f>IF(data[[#This Row],[type]]="score",RANK(data[[#This Row],[score]],data[score])+COUNTIF($AG$3:AG3229,AG3229)-1,0)</f>
        <v>0</v>
      </c>
    </row>
    <row r="3230" spans="27:34" x14ac:dyDescent="0.25">
      <c r="AA3230" s="1"/>
      <c r="AB3230" s="1"/>
      <c r="AG3230">
        <f>IF(data[[#This Row],[type]]="score",SUMPRODUCT($J$1:$AF$1,data[[#This Row],[ci.hts_index]:[stat.tb]]),-1)</f>
        <v>-1</v>
      </c>
      <c r="AH3230">
        <f>IF(data[[#This Row],[type]]="score",RANK(data[[#This Row],[score]],data[score])+COUNTIF($AG$3:AG3230,AG3230)-1,0)</f>
        <v>0</v>
      </c>
    </row>
    <row r="3231" spans="27:34" x14ac:dyDescent="0.25">
      <c r="AA3231" s="1"/>
      <c r="AB3231" s="1"/>
      <c r="AG3231">
        <f>IF(data[[#This Row],[type]]="score",SUMPRODUCT($J$1:$AF$1,data[[#This Row],[ci.hts_index]:[stat.tb]]),-1)</f>
        <v>-1</v>
      </c>
      <c r="AH3231">
        <f>IF(data[[#This Row],[type]]="score",RANK(data[[#This Row],[score]],data[score])+COUNTIF($AG$3:AG3231,AG3231)-1,0)</f>
        <v>0</v>
      </c>
    </row>
    <row r="3232" spans="27:34" x14ac:dyDescent="0.25">
      <c r="AA3232" s="1"/>
      <c r="AB3232" s="1"/>
      <c r="AG3232">
        <f>IF(data[[#This Row],[type]]="score",SUMPRODUCT($J$1:$AF$1,data[[#This Row],[ci.hts_index]:[stat.tb]]),-1)</f>
        <v>-1</v>
      </c>
      <c r="AH3232">
        <f>IF(data[[#This Row],[type]]="score",RANK(data[[#This Row],[score]],data[score])+COUNTIF($AG$3:AG3232,AG3232)-1,0)</f>
        <v>0</v>
      </c>
    </row>
    <row r="3233" spans="27:34" x14ac:dyDescent="0.25">
      <c r="AA3233" s="1"/>
      <c r="AB3233" s="1"/>
      <c r="AG3233">
        <f>IF(data[[#This Row],[type]]="score",SUMPRODUCT($J$1:$AF$1,data[[#This Row],[ci.hts_index]:[stat.tb]]),-1)</f>
        <v>-1</v>
      </c>
      <c r="AH3233">
        <f>IF(data[[#This Row],[type]]="score",RANK(data[[#This Row],[score]],data[score])+COUNTIF($AG$3:AG3233,AG3233)-1,0)</f>
        <v>0</v>
      </c>
    </row>
    <row r="3234" spans="27:34" x14ac:dyDescent="0.25">
      <c r="AA3234" s="1"/>
      <c r="AB3234" s="1"/>
      <c r="AG3234">
        <f>IF(data[[#This Row],[type]]="score",SUMPRODUCT($J$1:$AF$1,data[[#This Row],[ci.hts_index]:[stat.tb]]),-1)</f>
        <v>-1</v>
      </c>
      <c r="AH3234">
        <f>IF(data[[#This Row],[type]]="score",RANK(data[[#This Row],[score]],data[score])+COUNTIF($AG$3:AG3234,AG3234)-1,0)</f>
        <v>0</v>
      </c>
    </row>
    <row r="3235" spans="27:34" x14ac:dyDescent="0.25">
      <c r="AA3235" s="1"/>
      <c r="AB3235" s="1"/>
      <c r="AG3235">
        <f>IF(data[[#This Row],[type]]="score",SUMPRODUCT($J$1:$AF$1,data[[#This Row],[ci.hts_index]:[stat.tb]]),-1)</f>
        <v>-1</v>
      </c>
      <c r="AH3235">
        <f>IF(data[[#This Row],[type]]="score",RANK(data[[#This Row],[score]],data[score])+COUNTIF($AG$3:AG3235,AG3235)-1,0)</f>
        <v>0</v>
      </c>
    </row>
    <row r="3236" spans="27:34" x14ac:dyDescent="0.25">
      <c r="AA3236" s="1"/>
      <c r="AB3236" s="1"/>
      <c r="AG3236">
        <f>IF(data[[#This Row],[type]]="score",SUMPRODUCT($J$1:$AF$1,data[[#This Row],[ci.hts_index]:[stat.tb]]),-1)</f>
        <v>-1</v>
      </c>
      <c r="AH3236">
        <f>IF(data[[#This Row],[type]]="score",RANK(data[[#This Row],[score]],data[score])+COUNTIF($AG$3:AG3236,AG3236)-1,0)</f>
        <v>0</v>
      </c>
    </row>
    <row r="3237" spans="27:34" x14ac:dyDescent="0.25">
      <c r="AA3237" s="1"/>
      <c r="AB3237" s="1"/>
      <c r="AG3237">
        <f>IF(data[[#This Row],[type]]="score",SUMPRODUCT($J$1:$AF$1,data[[#This Row],[ci.hts_index]:[stat.tb]]),-1)</f>
        <v>-1</v>
      </c>
      <c r="AH3237">
        <f>IF(data[[#This Row],[type]]="score",RANK(data[[#This Row],[score]],data[score])+COUNTIF($AG$3:AG3237,AG3237)-1,0)</f>
        <v>0</v>
      </c>
    </row>
    <row r="3238" spans="27:34" x14ac:dyDescent="0.25">
      <c r="AA3238" s="1"/>
      <c r="AB3238" s="1"/>
      <c r="AG3238">
        <f>IF(data[[#This Row],[type]]="score",SUMPRODUCT($J$1:$AF$1,data[[#This Row],[ci.hts_index]:[stat.tb]]),-1)</f>
        <v>-1</v>
      </c>
      <c r="AH3238">
        <f>IF(data[[#This Row],[type]]="score",RANK(data[[#This Row],[score]],data[score])+COUNTIF($AG$3:AG3238,AG3238)-1,0)</f>
        <v>0</v>
      </c>
    </row>
    <row r="3239" spans="27:34" x14ac:dyDescent="0.25">
      <c r="AA3239" s="1"/>
      <c r="AB3239" s="1"/>
      <c r="AG3239">
        <f>IF(data[[#This Row],[type]]="score",SUMPRODUCT($J$1:$AF$1,data[[#This Row],[ci.hts_index]:[stat.tb]]),-1)</f>
        <v>-1</v>
      </c>
      <c r="AH3239">
        <f>IF(data[[#This Row],[type]]="score",RANK(data[[#This Row],[score]],data[score])+COUNTIF($AG$3:AG3239,AG3239)-1,0)</f>
        <v>0</v>
      </c>
    </row>
    <row r="3240" spans="27:34" x14ac:dyDescent="0.25">
      <c r="AA3240" s="1"/>
      <c r="AB3240" s="1"/>
      <c r="AG3240">
        <f>IF(data[[#This Row],[type]]="score",SUMPRODUCT($J$1:$AF$1,data[[#This Row],[ci.hts_index]:[stat.tb]]),-1)</f>
        <v>-1</v>
      </c>
      <c r="AH3240">
        <f>IF(data[[#This Row],[type]]="score",RANK(data[[#This Row],[score]],data[score])+COUNTIF($AG$3:AG3240,AG3240)-1,0)</f>
        <v>0</v>
      </c>
    </row>
    <row r="3241" spans="27:34" x14ac:dyDescent="0.25">
      <c r="AA3241" s="1"/>
      <c r="AB3241" s="1"/>
      <c r="AG3241">
        <f>IF(data[[#This Row],[type]]="score",SUMPRODUCT($J$1:$AF$1,data[[#This Row],[ci.hts_index]:[stat.tb]]),-1)</f>
        <v>-1</v>
      </c>
      <c r="AH3241">
        <f>IF(data[[#This Row],[type]]="score",RANK(data[[#This Row],[score]],data[score])+COUNTIF($AG$3:AG3241,AG3241)-1,0)</f>
        <v>0</v>
      </c>
    </row>
    <row r="3242" spans="27:34" x14ac:dyDescent="0.25">
      <c r="AA3242" s="1"/>
      <c r="AB3242" s="1"/>
      <c r="AG3242">
        <f>IF(data[[#This Row],[type]]="score",SUMPRODUCT($J$1:$AF$1,data[[#This Row],[ci.hts_index]:[stat.tb]]),-1)</f>
        <v>-1</v>
      </c>
      <c r="AH3242">
        <f>IF(data[[#This Row],[type]]="score",RANK(data[[#This Row],[score]],data[score])+COUNTIF($AG$3:AG3242,AG3242)-1,0)</f>
        <v>0</v>
      </c>
    </row>
    <row r="3243" spans="27:34" x14ac:dyDescent="0.25">
      <c r="AA3243" s="1"/>
      <c r="AB3243" s="1"/>
      <c r="AG3243">
        <f>IF(data[[#This Row],[type]]="score",SUMPRODUCT($J$1:$AF$1,data[[#This Row],[ci.hts_index]:[stat.tb]]),-1)</f>
        <v>-1</v>
      </c>
      <c r="AH3243">
        <f>IF(data[[#This Row],[type]]="score",RANK(data[[#This Row],[score]],data[score])+COUNTIF($AG$3:AG3243,AG3243)-1,0)</f>
        <v>0</v>
      </c>
    </row>
    <row r="3244" spans="27:34" x14ac:dyDescent="0.25">
      <c r="AA3244" s="1"/>
      <c r="AB3244" s="1"/>
      <c r="AG3244">
        <f>IF(data[[#This Row],[type]]="score",SUMPRODUCT($J$1:$AF$1,data[[#This Row],[ci.hts_index]:[stat.tb]]),-1)</f>
        <v>-1</v>
      </c>
      <c r="AH3244">
        <f>IF(data[[#This Row],[type]]="score",RANK(data[[#This Row],[score]],data[score])+COUNTIF($AG$3:AG3244,AG3244)-1,0)</f>
        <v>0</v>
      </c>
    </row>
    <row r="3245" spans="27:34" x14ac:dyDescent="0.25">
      <c r="AA3245" s="1"/>
      <c r="AB3245" s="1"/>
      <c r="AG3245">
        <f>IF(data[[#This Row],[type]]="score",SUMPRODUCT($J$1:$AF$1,data[[#This Row],[ci.hts_index]:[stat.tb]]),-1)</f>
        <v>-1</v>
      </c>
      <c r="AH3245">
        <f>IF(data[[#This Row],[type]]="score",RANK(data[[#This Row],[score]],data[score])+COUNTIF($AG$3:AG3245,AG3245)-1,0)</f>
        <v>0</v>
      </c>
    </row>
    <row r="3246" spans="27:34" x14ac:dyDescent="0.25">
      <c r="AA3246" s="1"/>
      <c r="AB3246" s="1"/>
      <c r="AG3246">
        <f>IF(data[[#This Row],[type]]="score",SUMPRODUCT($J$1:$AF$1,data[[#This Row],[ci.hts_index]:[stat.tb]]),-1)</f>
        <v>-1</v>
      </c>
      <c r="AH3246">
        <f>IF(data[[#This Row],[type]]="score",RANK(data[[#This Row],[score]],data[score])+COUNTIF($AG$3:AG3246,AG3246)-1,0)</f>
        <v>0</v>
      </c>
    </row>
    <row r="3247" spans="27:34" x14ac:dyDescent="0.25">
      <c r="AA3247" s="1"/>
      <c r="AB3247" s="1"/>
      <c r="AG3247">
        <f>IF(data[[#This Row],[type]]="score",SUMPRODUCT($J$1:$AF$1,data[[#This Row],[ci.hts_index]:[stat.tb]]),-1)</f>
        <v>-1</v>
      </c>
      <c r="AH3247">
        <f>IF(data[[#This Row],[type]]="score",RANK(data[[#This Row],[score]],data[score])+COUNTIF($AG$3:AG3247,AG3247)-1,0)</f>
        <v>0</v>
      </c>
    </row>
    <row r="3248" spans="27:34" x14ac:dyDescent="0.25">
      <c r="AA3248" s="1"/>
      <c r="AB3248" s="1"/>
      <c r="AG3248">
        <f>IF(data[[#This Row],[type]]="score",SUMPRODUCT($J$1:$AF$1,data[[#This Row],[ci.hts_index]:[stat.tb]]),-1)</f>
        <v>-1</v>
      </c>
      <c r="AH3248">
        <f>IF(data[[#This Row],[type]]="score",RANK(data[[#This Row],[score]],data[score])+COUNTIF($AG$3:AG3248,AG3248)-1,0)</f>
        <v>0</v>
      </c>
    </row>
    <row r="3249" spans="27:34" x14ac:dyDescent="0.25">
      <c r="AA3249" s="1"/>
      <c r="AB3249" s="1"/>
      <c r="AG3249">
        <f>IF(data[[#This Row],[type]]="score",SUMPRODUCT($J$1:$AF$1,data[[#This Row],[ci.hts_index]:[stat.tb]]),-1)</f>
        <v>-1</v>
      </c>
      <c r="AH3249">
        <f>IF(data[[#This Row],[type]]="score",RANK(data[[#This Row],[score]],data[score])+COUNTIF($AG$3:AG3249,AG3249)-1,0)</f>
        <v>0</v>
      </c>
    </row>
    <row r="3250" spans="27:34" x14ac:dyDescent="0.25">
      <c r="AA3250" s="1"/>
      <c r="AB3250" s="1"/>
      <c r="AG3250">
        <f>IF(data[[#This Row],[type]]="score",SUMPRODUCT($J$1:$AF$1,data[[#This Row],[ci.hts_index]:[stat.tb]]),-1)</f>
        <v>-1</v>
      </c>
      <c r="AH3250">
        <f>IF(data[[#This Row],[type]]="score",RANK(data[[#This Row],[score]],data[score])+COUNTIF($AG$3:AG3250,AG3250)-1,0)</f>
        <v>0</v>
      </c>
    </row>
    <row r="3251" spans="27:34" x14ac:dyDescent="0.25">
      <c r="AA3251" s="1"/>
      <c r="AB3251" s="1"/>
      <c r="AG3251">
        <f>IF(data[[#This Row],[type]]="score",SUMPRODUCT($J$1:$AF$1,data[[#This Row],[ci.hts_index]:[stat.tb]]),-1)</f>
        <v>-1</v>
      </c>
      <c r="AH3251">
        <f>IF(data[[#This Row],[type]]="score",RANK(data[[#This Row],[score]],data[score])+COUNTIF($AG$3:AG3251,AG3251)-1,0)</f>
        <v>0</v>
      </c>
    </row>
    <row r="3252" spans="27:34" x14ac:dyDescent="0.25">
      <c r="AA3252" s="1"/>
      <c r="AB3252" s="1"/>
      <c r="AG3252">
        <f>IF(data[[#This Row],[type]]="score",SUMPRODUCT($J$1:$AF$1,data[[#This Row],[ci.hts_index]:[stat.tb]]),-1)</f>
        <v>-1</v>
      </c>
      <c r="AH3252">
        <f>IF(data[[#This Row],[type]]="score",RANK(data[[#This Row],[score]],data[score])+COUNTIF($AG$3:AG3252,AG3252)-1,0)</f>
        <v>0</v>
      </c>
    </row>
    <row r="3253" spans="27:34" x14ac:dyDescent="0.25">
      <c r="AA3253" s="1"/>
      <c r="AB3253" s="1"/>
      <c r="AG3253">
        <f>IF(data[[#This Row],[type]]="score",SUMPRODUCT($J$1:$AF$1,data[[#This Row],[ci.hts_index]:[stat.tb]]),-1)</f>
        <v>-1</v>
      </c>
      <c r="AH3253">
        <f>IF(data[[#This Row],[type]]="score",RANK(data[[#This Row],[score]],data[score])+COUNTIF($AG$3:AG3253,AG3253)-1,0)</f>
        <v>0</v>
      </c>
    </row>
    <row r="3254" spans="27:34" x14ac:dyDescent="0.25">
      <c r="AA3254" s="1"/>
      <c r="AB3254" s="1"/>
      <c r="AG3254">
        <f>IF(data[[#This Row],[type]]="score",SUMPRODUCT($J$1:$AF$1,data[[#This Row],[ci.hts_index]:[stat.tb]]),-1)</f>
        <v>-1</v>
      </c>
      <c r="AH3254">
        <f>IF(data[[#This Row],[type]]="score",RANK(data[[#This Row],[score]],data[score])+COUNTIF($AG$3:AG3254,AG3254)-1,0)</f>
        <v>0</v>
      </c>
    </row>
    <row r="3255" spans="27:34" x14ac:dyDescent="0.25">
      <c r="AA3255" s="1"/>
      <c r="AB3255" s="1"/>
      <c r="AG3255">
        <f>IF(data[[#This Row],[type]]="score",SUMPRODUCT($J$1:$AF$1,data[[#This Row],[ci.hts_index]:[stat.tb]]),-1)</f>
        <v>-1</v>
      </c>
      <c r="AH3255">
        <f>IF(data[[#This Row],[type]]="score",RANK(data[[#This Row],[score]],data[score])+COUNTIF($AG$3:AG3255,AG3255)-1,0)</f>
        <v>0</v>
      </c>
    </row>
    <row r="3256" spans="27:34" x14ac:dyDescent="0.25">
      <c r="AA3256" s="1"/>
      <c r="AB3256" s="1"/>
      <c r="AG3256">
        <f>IF(data[[#This Row],[type]]="score",SUMPRODUCT($J$1:$AF$1,data[[#This Row],[ci.hts_index]:[stat.tb]]),-1)</f>
        <v>-1</v>
      </c>
      <c r="AH3256">
        <f>IF(data[[#This Row],[type]]="score",RANK(data[[#This Row],[score]],data[score])+COUNTIF($AG$3:AG3256,AG3256)-1,0)</f>
        <v>0</v>
      </c>
    </row>
    <row r="3257" spans="27:34" x14ac:dyDescent="0.25">
      <c r="AA3257" s="1"/>
      <c r="AB3257" s="1"/>
      <c r="AG3257">
        <f>IF(data[[#This Row],[type]]="score",SUMPRODUCT($J$1:$AF$1,data[[#This Row],[ci.hts_index]:[stat.tb]]),-1)</f>
        <v>-1</v>
      </c>
      <c r="AH3257">
        <f>IF(data[[#This Row],[type]]="score",RANK(data[[#This Row],[score]],data[score])+COUNTIF($AG$3:AG3257,AG3257)-1,0)</f>
        <v>0</v>
      </c>
    </row>
    <row r="3258" spans="27:34" x14ac:dyDescent="0.25">
      <c r="AA3258" s="1"/>
      <c r="AB3258" s="1"/>
      <c r="AG3258">
        <f>IF(data[[#This Row],[type]]="score",SUMPRODUCT($J$1:$AF$1,data[[#This Row],[ci.hts_index]:[stat.tb]]),-1)</f>
        <v>-1</v>
      </c>
      <c r="AH3258">
        <f>IF(data[[#This Row],[type]]="score",RANK(data[[#This Row],[score]],data[score])+COUNTIF($AG$3:AG3258,AG3258)-1,0)</f>
        <v>0</v>
      </c>
    </row>
    <row r="3259" spans="27:34" x14ac:dyDescent="0.25">
      <c r="AA3259" s="1"/>
      <c r="AB3259" s="1"/>
      <c r="AG3259">
        <f>IF(data[[#This Row],[type]]="score",SUMPRODUCT($J$1:$AF$1,data[[#This Row],[ci.hts_index]:[stat.tb]]),-1)</f>
        <v>-1</v>
      </c>
      <c r="AH3259">
        <f>IF(data[[#This Row],[type]]="score",RANK(data[[#This Row],[score]],data[score])+COUNTIF($AG$3:AG3259,AG3259)-1,0)</f>
        <v>0</v>
      </c>
    </row>
    <row r="3260" spans="27:34" x14ac:dyDescent="0.25">
      <c r="AA3260" s="1"/>
      <c r="AB3260" s="1"/>
      <c r="AG3260">
        <f>IF(data[[#This Row],[type]]="score",SUMPRODUCT($J$1:$AF$1,data[[#This Row],[ci.hts_index]:[stat.tb]]),-1)</f>
        <v>-1</v>
      </c>
      <c r="AH3260">
        <f>IF(data[[#This Row],[type]]="score",RANK(data[[#This Row],[score]],data[score])+COUNTIF($AG$3:AG3260,AG3260)-1,0)</f>
        <v>0</v>
      </c>
    </row>
    <row r="3261" spans="27:34" x14ac:dyDescent="0.25">
      <c r="AA3261" s="1"/>
      <c r="AB3261" s="1"/>
      <c r="AG3261">
        <f>IF(data[[#This Row],[type]]="score",SUMPRODUCT($J$1:$AF$1,data[[#This Row],[ci.hts_index]:[stat.tb]]),-1)</f>
        <v>-1</v>
      </c>
      <c r="AH3261">
        <f>IF(data[[#This Row],[type]]="score",RANK(data[[#This Row],[score]],data[score])+COUNTIF($AG$3:AG3261,AG3261)-1,0)</f>
        <v>0</v>
      </c>
    </row>
    <row r="3262" spans="27:34" x14ac:dyDescent="0.25">
      <c r="AA3262" s="1"/>
      <c r="AB3262" s="1"/>
      <c r="AG3262">
        <f>IF(data[[#This Row],[type]]="score",SUMPRODUCT($J$1:$AF$1,data[[#This Row],[ci.hts_index]:[stat.tb]]),-1)</f>
        <v>-1</v>
      </c>
      <c r="AH3262">
        <f>IF(data[[#This Row],[type]]="score",RANK(data[[#This Row],[score]],data[score])+COUNTIF($AG$3:AG3262,AG3262)-1,0)</f>
        <v>0</v>
      </c>
    </row>
    <row r="3263" spans="27:34" x14ac:dyDescent="0.25">
      <c r="AA3263" s="1"/>
      <c r="AB3263" s="1"/>
      <c r="AG3263">
        <f>IF(data[[#This Row],[type]]="score",SUMPRODUCT($J$1:$AF$1,data[[#This Row],[ci.hts_index]:[stat.tb]]),-1)</f>
        <v>-1</v>
      </c>
      <c r="AH3263">
        <f>IF(data[[#This Row],[type]]="score",RANK(data[[#This Row],[score]],data[score])+COUNTIF($AG$3:AG3263,AG3263)-1,0)</f>
        <v>0</v>
      </c>
    </row>
    <row r="3264" spans="27:34" x14ac:dyDescent="0.25">
      <c r="AA3264" s="1"/>
      <c r="AB3264" s="1"/>
      <c r="AG3264">
        <f>IF(data[[#This Row],[type]]="score",SUMPRODUCT($J$1:$AF$1,data[[#This Row],[ci.hts_index]:[stat.tb]]),-1)</f>
        <v>-1</v>
      </c>
      <c r="AH3264">
        <f>IF(data[[#This Row],[type]]="score",RANK(data[[#This Row],[score]],data[score])+COUNTIF($AG$3:AG3264,AG3264)-1,0)</f>
        <v>0</v>
      </c>
    </row>
    <row r="3265" spans="27:34" x14ac:dyDescent="0.25">
      <c r="AA3265" s="1"/>
      <c r="AB3265" s="1"/>
      <c r="AG3265">
        <f>IF(data[[#This Row],[type]]="score",SUMPRODUCT($J$1:$AF$1,data[[#This Row],[ci.hts_index]:[stat.tb]]),-1)</f>
        <v>-1</v>
      </c>
      <c r="AH3265">
        <f>IF(data[[#This Row],[type]]="score",RANK(data[[#This Row],[score]],data[score])+COUNTIF($AG$3:AG3265,AG3265)-1,0)</f>
        <v>0</v>
      </c>
    </row>
    <row r="3266" spans="27:34" x14ac:dyDescent="0.25">
      <c r="AA3266" s="1"/>
      <c r="AB3266" s="1"/>
      <c r="AG3266">
        <f>IF(data[[#This Row],[type]]="score",SUMPRODUCT($J$1:$AF$1,data[[#This Row],[ci.hts_index]:[stat.tb]]),-1)</f>
        <v>-1</v>
      </c>
      <c r="AH3266">
        <f>IF(data[[#This Row],[type]]="score",RANK(data[[#This Row],[score]],data[score])+COUNTIF($AG$3:AG3266,AG3266)-1,0)</f>
        <v>0</v>
      </c>
    </row>
    <row r="3267" spans="27:34" x14ac:dyDescent="0.25">
      <c r="AA3267" s="1"/>
      <c r="AB3267" s="1"/>
      <c r="AG3267">
        <f>IF(data[[#This Row],[type]]="score",SUMPRODUCT($J$1:$AF$1,data[[#This Row],[ci.hts_index]:[stat.tb]]),-1)</f>
        <v>-1</v>
      </c>
      <c r="AH3267">
        <f>IF(data[[#This Row],[type]]="score",RANK(data[[#This Row],[score]],data[score])+COUNTIF($AG$3:AG3267,AG3267)-1,0)</f>
        <v>0</v>
      </c>
    </row>
    <row r="3268" spans="27:34" x14ac:dyDescent="0.25">
      <c r="AA3268" s="1"/>
      <c r="AB3268" s="1"/>
      <c r="AG3268">
        <f>IF(data[[#This Row],[type]]="score",SUMPRODUCT($J$1:$AF$1,data[[#This Row],[ci.hts_index]:[stat.tb]]),-1)</f>
        <v>-1</v>
      </c>
      <c r="AH3268">
        <f>IF(data[[#This Row],[type]]="score",RANK(data[[#This Row],[score]],data[score])+COUNTIF($AG$3:AG3268,AG3268)-1,0)</f>
        <v>0</v>
      </c>
    </row>
    <row r="3269" spans="27:34" x14ac:dyDescent="0.25">
      <c r="AA3269" s="1"/>
      <c r="AB3269" s="1"/>
      <c r="AG3269">
        <f>IF(data[[#This Row],[type]]="score",SUMPRODUCT($J$1:$AF$1,data[[#This Row],[ci.hts_index]:[stat.tb]]),-1)</f>
        <v>-1</v>
      </c>
      <c r="AH3269">
        <f>IF(data[[#This Row],[type]]="score",RANK(data[[#This Row],[score]],data[score])+COUNTIF($AG$3:AG3269,AG3269)-1,0)</f>
        <v>0</v>
      </c>
    </row>
    <row r="3270" spans="27:34" x14ac:dyDescent="0.25">
      <c r="AA3270" s="1"/>
      <c r="AB3270" s="1"/>
      <c r="AG3270">
        <f>IF(data[[#This Row],[type]]="score",SUMPRODUCT($J$1:$AF$1,data[[#This Row],[ci.hts_index]:[stat.tb]]),-1)</f>
        <v>-1</v>
      </c>
      <c r="AH3270">
        <f>IF(data[[#This Row],[type]]="score",RANK(data[[#This Row],[score]],data[score])+COUNTIF($AG$3:AG3270,AG3270)-1,0)</f>
        <v>0</v>
      </c>
    </row>
    <row r="3271" spans="27:34" x14ac:dyDescent="0.25">
      <c r="AA3271" s="1"/>
      <c r="AB3271" s="1"/>
      <c r="AG3271">
        <f>IF(data[[#This Row],[type]]="score",SUMPRODUCT($J$1:$AF$1,data[[#This Row],[ci.hts_index]:[stat.tb]]),-1)</f>
        <v>-1</v>
      </c>
      <c r="AH3271">
        <f>IF(data[[#This Row],[type]]="score",RANK(data[[#This Row],[score]],data[score])+COUNTIF($AG$3:AG3271,AG3271)-1,0)</f>
        <v>0</v>
      </c>
    </row>
    <row r="3272" spans="27:34" x14ac:dyDescent="0.25">
      <c r="AA3272" s="1"/>
      <c r="AB3272" s="1"/>
      <c r="AG3272">
        <f>IF(data[[#This Row],[type]]="score",SUMPRODUCT($J$1:$AF$1,data[[#This Row],[ci.hts_index]:[stat.tb]]),-1)</f>
        <v>-1</v>
      </c>
      <c r="AH3272">
        <f>IF(data[[#This Row],[type]]="score",RANK(data[[#This Row],[score]],data[score])+COUNTIF($AG$3:AG3272,AG3272)-1,0)</f>
        <v>0</v>
      </c>
    </row>
    <row r="3273" spans="27:34" x14ac:dyDescent="0.25">
      <c r="AA3273" s="1"/>
      <c r="AB3273" s="1"/>
      <c r="AG3273">
        <f>IF(data[[#This Row],[type]]="score",SUMPRODUCT($J$1:$AF$1,data[[#This Row],[ci.hts_index]:[stat.tb]]),-1)</f>
        <v>-1</v>
      </c>
      <c r="AH3273">
        <f>IF(data[[#This Row],[type]]="score",RANK(data[[#This Row],[score]],data[score])+COUNTIF($AG$3:AG3273,AG3273)-1,0)</f>
        <v>0</v>
      </c>
    </row>
    <row r="3274" spans="27:34" x14ac:dyDescent="0.25">
      <c r="AA3274" s="1"/>
      <c r="AB3274" s="1"/>
      <c r="AG3274">
        <f>IF(data[[#This Row],[type]]="score",SUMPRODUCT($J$1:$AF$1,data[[#This Row],[ci.hts_index]:[stat.tb]]),-1)</f>
        <v>-1</v>
      </c>
      <c r="AH3274">
        <f>IF(data[[#This Row],[type]]="score",RANK(data[[#This Row],[score]],data[score])+COUNTIF($AG$3:AG3274,AG3274)-1,0)</f>
        <v>0</v>
      </c>
    </row>
    <row r="3275" spans="27:34" x14ac:dyDescent="0.25">
      <c r="AA3275" s="1"/>
      <c r="AB3275" s="1"/>
      <c r="AG3275">
        <f>IF(data[[#This Row],[type]]="score",SUMPRODUCT($J$1:$AF$1,data[[#This Row],[ci.hts_index]:[stat.tb]]),-1)</f>
        <v>-1</v>
      </c>
      <c r="AH3275">
        <f>IF(data[[#This Row],[type]]="score",RANK(data[[#This Row],[score]],data[score])+COUNTIF($AG$3:AG3275,AG3275)-1,0)</f>
        <v>0</v>
      </c>
    </row>
    <row r="3276" spans="27:34" x14ac:dyDescent="0.25">
      <c r="AA3276" s="1"/>
      <c r="AB3276" s="1"/>
      <c r="AG3276">
        <f>IF(data[[#This Row],[type]]="score",SUMPRODUCT($J$1:$AF$1,data[[#This Row],[ci.hts_index]:[stat.tb]]),-1)</f>
        <v>-1</v>
      </c>
      <c r="AH3276">
        <f>IF(data[[#This Row],[type]]="score",RANK(data[[#This Row],[score]],data[score])+COUNTIF($AG$3:AG3276,AG3276)-1,0)</f>
        <v>0</v>
      </c>
    </row>
    <row r="3277" spans="27:34" x14ac:dyDescent="0.25">
      <c r="AA3277" s="1"/>
      <c r="AB3277" s="1"/>
      <c r="AG3277">
        <f>IF(data[[#This Row],[type]]="score",SUMPRODUCT($J$1:$AF$1,data[[#This Row],[ci.hts_index]:[stat.tb]]),-1)</f>
        <v>-1</v>
      </c>
      <c r="AH3277">
        <f>IF(data[[#This Row],[type]]="score",RANK(data[[#This Row],[score]],data[score])+COUNTIF($AG$3:AG3277,AG3277)-1,0)</f>
        <v>0</v>
      </c>
    </row>
    <row r="3278" spans="27:34" x14ac:dyDescent="0.25">
      <c r="AA3278" s="1"/>
      <c r="AB3278" s="1"/>
      <c r="AG3278">
        <f>IF(data[[#This Row],[type]]="score",SUMPRODUCT($J$1:$AF$1,data[[#This Row],[ci.hts_index]:[stat.tb]]),-1)</f>
        <v>-1</v>
      </c>
      <c r="AH3278">
        <f>IF(data[[#This Row],[type]]="score",RANK(data[[#This Row],[score]],data[score])+COUNTIF($AG$3:AG3278,AG3278)-1,0)</f>
        <v>0</v>
      </c>
    </row>
    <row r="3279" spans="27:34" x14ac:dyDescent="0.25">
      <c r="AA3279" s="1"/>
      <c r="AB3279" s="1"/>
      <c r="AG3279">
        <f>IF(data[[#This Row],[type]]="score",SUMPRODUCT($J$1:$AF$1,data[[#This Row],[ci.hts_index]:[stat.tb]]),-1)</f>
        <v>-1</v>
      </c>
      <c r="AH3279">
        <f>IF(data[[#This Row],[type]]="score",RANK(data[[#This Row],[score]],data[score])+COUNTIF($AG$3:AG3279,AG3279)-1,0)</f>
        <v>0</v>
      </c>
    </row>
    <row r="3280" spans="27:34" x14ac:dyDescent="0.25">
      <c r="AA3280" s="1"/>
      <c r="AB3280" s="1"/>
      <c r="AG3280">
        <f>IF(data[[#This Row],[type]]="score",SUMPRODUCT($J$1:$AF$1,data[[#This Row],[ci.hts_index]:[stat.tb]]),-1)</f>
        <v>-1</v>
      </c>
      <c r="AH3280">
        <f>IF(data[[#This Row],[type]]="score",RANK(data[[#This Row],[score]],data[score])+COUNTIF($AG$3:AG3280,AG3280)-1,0)</f>
        <v>0</v>
      </c>
    </row>
    <row r="3281" spans="27:34" x14ac:dyDescent="0.25">
      <c r="AA3281" s="1"/>
      <c r="AB3281" s="1"/>
      <c r="AG3281">
        <f>IF(data[[#This Row],[type]]="score",SUMPRODUCT($J$1:$AF$1,data[[#This Row],[ci.hts_index]:[stat.tb]]),-1)</f>
        <v>-1</v>
      </c>
      <c r="AH3281">
        <f>IF(data[[#This Row],[type]]="score",RANK(data[[#This Row],[score]],data[score])+COUNTIF($AG$3:AG3281,AG3281)-1,0)</f>
        <v>0</v>
      </c>
    </row>
    <row r="3282" spans="27:34" x14ac:dyDescent="0.25">
      <c r="AA3282" s="1"/>
      <c r="AB3282" s="1"/>
      <c r="AG3282">
        <f>IF(data[[#This Row],[type]]="score",SUMPRODUCT($J$1:$AF$1,data[[#This Row],[ci.hts_index]:[stat.tb]]),-1)</f>
        <v>-1</v>
      </c>
      <c r="AH3282">
        <f>IF(data[[#This Row],[type]]="score",RANK(data[[#This Row],[score]],data[score])+COUNTIF($AG$3:AG3282,AG3282)-1,0)</f>
        <v>0</v>
      </c>
    </row>
    <row r="3283" spans="27:34" x14ac:dyDescent="0.25">
      <c r="AA3283" s="1"/>
      <c r="AB3283" s="1"/>
      <c r="AG3283">
        <f>IF(data[[#This Row],[type]]="score",SUMPRODUCT($J$1:$AF$1,data[[#This Row],[ci.hts_index]:[stat.tb]]),-1)</f>
        <v>-1</v>
      </c>
      <c r="AH3283">
        <f>IF(data[[#This Row],[type]]="score",RANK(data[[#This Row],[score]],data[score])+COUNTIF($AG$3:AG3283,AG3283)-1,0)</f>
        <v>0</v>
      </c>
    </row>
    <row r="3284" spans="27:34" x14ac:dyDescent="0.25">
      <c r="AA3284" s="1"/>
      <c r="AB3284" s="1"/>
      <c r="AG3284">
        <f>IF(data[[#This Row],[type]]="score",SUMPRODUCT($J$1:$AF$1,data[[#This Row],[ci.hts_index]:[stat.tb]]),-1)</f>
        <v>-1</v>
      </c>
      <c r="AH3284">
        <f>IF(data[[#This Row],[type]]="score",RANK(data[[#This Row],[score]],data[score])+COUNTIF($AG$3:AG3284,AG3284)-1,0)</f>
        <v>0</v>
      </c>
    </row>
    <row r="3285" spans="27:34" x14ac:dyDescent="0.25">
      <c r="AA3285" s="1"/>
      <c r="AB3285" s="1"/>
      <c r="AG3285">
        <f>IF(data[[#This Row],[type]]="score",SUMPRODUCT($J$1:$AF$1,data[[#This Row],[ci.hts_index]:[stat.tb]]),-1)</f>
        <v>-1</v>
      </c>
      <c r="AH3285">
        <f>IF(data[[#This Row],[type]]="score",RANK(data[[#This Row],[score]],data[score])+COUNTIF($AG$3:AG3285,AG3285)-1,0)</f>
        <v>0</v>
      </c>
    </row>
    <row r="3286" spans="27:34" x14ac:dyDescent="0.25">
      <c r="AA3286" s="1"/>
      <c r="AB3286" s="1"/>
      <c r="AG3286">
        <f>IF(data[[#This Row],[type]]="score",SUMPRODUCT($J$1:$AF$1,data[[#This Row],[ci.hts_index]:[stat.tb]]),-1)</f>
        <v>-1</v>
      </c>
      <c r="AH3286">
        <f>IF(data[[#This Row],[type]]="score",RANK(data[[#This Row],[score]],data[score])+COUNTIF($AG$3:AG3286,AG3286)-1,0)</f>
        <v>0</v>
      </c>
    </row>
    <row r="3287" spans="27:34" x14ac:dyDescent="0.25">
      <c r="AA3287" s="1"/>
      <c r="AB3287" s="1"/>
      <c r="AG3287">
        <f>IF(data[[#This Row],[type]]="score",SUMPRODUCT($J$1:$AF$1,data[[#This Row],[ci.hts_index]:[stat.tb]]),-1)</f>
        <v>-1</v>
      </c>
      <c r="AH3287">
        <f>IF(data[[#This Row],[type]]="score",RANK(data[[#This Row],[score]],data[score])+COUNTIF($AG$3:AG3287,AG3287)-1,0)</f>
        <v>0</v>
      </c>
    </row>
    <row r="3288" spans="27:34" x14ac:dyDescent="0.25">
      <c r="AA3288" s="1"/>
      <c r="AB3288" s="1"/>
      <c r="AG3288">
        <f>IF(data[[#This Row],[type]]="score",SUMPRODUCT($J$1:$AF$1,data[[#This Row],[ci.hts_index]:[stat.tb]]),-1)</f>
        <v>-1</v>
      </c>
      <c r="AH3288">
        <f>IF(data[[#This Row],[type]]="score",RANK(data[[#This Row],[score]],data[score])+COUNTIF($AG$3:AG3288,AG3288)-1,0)</f>
        <v>0</v>
      </c>
    </row>
    <row r="3289" spans="27:34" x14ac:dyDescent="0.25">
      <c r="AA3289" s="1"/>
      <c r="AB3289" s="1"/>
      <c r="AG3289">
        <f>IF(data[[#This Row],[type]]="score",SUMPRODUCT($J$1:$AF$1,data[[#This Row],[ci.hts_index]:[stat.tb]]),-1)</f>
        <v>-1</v>
      </c>
      <c r="AH3289">
        <f>IF(data[[#This Row],[type]]="score",RANK(data[[#This Row],[score]],data[score])+COUNTIF($AG$3:AG3289,AG3289)-1,0)</f>
        <v>0</v>
      </c>
    </row>
    <row r="3290" spans="27:34" x14ac:dyDescent="0.25">
      <c r="AA3290" s="1"/>
      <c r="AB3290" s="1"/>
      <c r="AG3290">
        <f>IF(data[[#This Row],[type]]="score",SUMPRODUCT($J$1:$AF$1,data[[#This Row],[ci.hts_index]:[stat.tb]]),-1)</f>
        <v>-1</v>
      </c>
      <c r="AH3290">
        <f>IF(data[[#This Row],[type]]="score",RANK(data[[#This Row],[score]],data[score])+COUNTIF($AG$3:AG3290,AG3290)-1,0)</f>
        <v>0</v>
      </c>
    </row>
    <row r="3291" spans="27:34" x14ac:dyDescent="0.25">
      <c r="AA3291" s="1"/>
      <c r="AB3291" s="1"/>
      <c r="AG3291">
        <f>IF(data[[#This Row],[type]]="score",SUMPRODUCT($J$1:$AF$1,data[[#This Row],[ci.hts_index]:[stat.tb]]),-1)</f>
        <v>-1</v>
      </c>
      <c r="AH3291">
        <f>IF(data[[#This Row],[type]]="score",RANK(data[[#This Row],[score]],data[score])+COUNTIF($AG$3:AG3291,AG3291)-1,0)</f>
        <v>0</v>
      </c>
    </row>
    <row r="3292" spans="27:34" x14ac:dyDescent="0.25">
      <c r="AA3292" s="1"/>
      <c r="AB3292" s="1"/>
      <c r="AG3292">
        <f>IF(data[[#This Row],[type]]="score",SUMPRODUCT($J$1:$AF$1,data[[#This Row],[ci.hts_index]:[stat.tb]]),-1)</f>
        <v>-1</v>
      </c>
      <c r="AH3292">
        <f>IF(data[[#This Row],[type]]="score",RANK(data[[#This Row],[score]],data[score])+COUNTIF($AG$3:AG3292,AG3292)-1,0)</f>
        <v>0</v>
      </c>
    </row>
    <row r="3293" spans="27:34" x14ac:dyDescent="0.25">
      <c r="AA3293" s="1"/>
      <c r="AB3293" s="1"/>
      <c r="AG3293">
        <f>IF(data[[#This Row],[type]]="score",SUMPRODUCT($J$1:$AF$1,data[[#This Row],[ci.hts_index]:[stat.tb]]),-1)</f>
        <v>-1</v>
      </c>
      <c r="AH3293">
        <f>IF(data[[#This Row],[type]]="score",RANK(data[[#This Row],[score]],data[score])+COUNTIF($AG$3:AG3293,AG3293)-1,0)</f>
        <v>0</v>
      </c>
    </row>
    <row r="3294" spans="27:34" x14ac:dyDescent="0.25">
      <c r="AA3294" s="1"/>
      <c r="AB3294" s="1"/>
      <c r="AG3294">
        <f>IF(data[[#This Row],[type]]="score",SUMPRODUCT($J$1:$AF$1,data[[#This Row],[ci.hts_index]:[stat.tb]]),-1)</f>
        <v>-1</v>
      </c>
      <c r="AH3294">
        <f>IF(data[[#This Row],[type]]="score",RANK(data[[#This Row],[score]],data[score])+COUNTIF($AG$3:AG3294,AG3294)-1,0)</f>
        <v>0</v>
      </c>
    </row>
    <row r="3295" spans="27:34" x14ac:dyDescent="0.25">
      <c r="AA3295" s="1"/>
      <c r="AB3295" s="1"/>
      <c r="AG3295">
        <f>IF(data[[#This Row],[type]]="score",SUMPRODUCT($J$1:$AF$1,data[[#This Row],[ci.hts_index]:[stat.tb]]),-1)</f>
        <v>-1</v>
      </c>
      <c r="AH3295">
        <f>IF(data[[#This Row],[type]]="score",RANK(data[[#This Row],[score]],data[score])+COUNTIF($AG$3:AG3295,AG3295)-1,0)</f>
        <v>0</v>
      </c>
    </row>
    <row r="3296" spans="27:34" x14ac:dyDescent="0.25">
      <c r="AA3296" s="1"/>
      <c r="AB3296" s="1"/>
      <c r="AG3296">
        <f>IF(data[[#This Row],[type]]="score",SUMPRODUCT($J$1:$AF$1,data[[#This Row],[ci.hts_index]:[stat.tb]]),-1)</f>
        <v>-1</v>
      </c>
      <c r="AH3296">
        <f>IF(data[[#This Row],[type]]="score",RANK(data[[#This Row],[score]],data[score])+COUNTIF($AG$3:AG3296,AG3296)-1,0)</f>
        <v>0</v>
      </c>
    </row>
    <row r="3297" spans="27:34" x14ac:dyDescent="0.25">
      <c r="AA3297" s="1"/>
      <c r="AB3297" s="1"/>
      <c r="AG3297">
        <f>IF(data[[#This Row],[type]]="score",SUMPRODUCT($J$1:$AF$1,data[[#This Row],[ci.hts_index]:[stat.tb]]),-1)</f>
        <v>-1</v>
      </c>
      <c r="AH3297">
        <f>IF(data[[#This Row],[type]]="score",RANK(data[[#This Row],[score]],data[score])+COUNTIF($AG$3:AG3297,AG3297)-1,0)</f>
        <v>0</v>
      </c>
    </row>
    <row r="3298" spans="27:34" x14ac:dyDescent="0.25">
      <c r="AA3298" s="1"/>
      <c r="AB3298" s="1"/>
      <c r="AG3298">
        <f>IF(data[[#This Row],[type]]="score",SUMPRODUCT($J$1:$AF$1,data[[#This Row],[ci.hts_index]:[stat.tb]]),-1)</f>
        <v>-1</v>
      </c>
      <c r="AH3298">
        <f>IF(data[[#This Row],[type]]="score",RANK(data[[#This Row],[score]],data[score])+COUNTIF($AG$3:AG3298,AG3298)-1,0)</f>
        <v>0</v>
      </c>
    </row>
    <row r="3299" spans="27:34" x14ac:dyDescent="0.25">
      <c r="AA3299" s="1"/>
      <c r="AB3299" s="1"/>
      <c r="AG3299">
        <f>IF(data[[#This Row],[type]]="score",SUMPRODUCT($J$1:$AF$1,data[[#This Row],[ci.hts_index]:[stat.tb]]),-1)</f>
        <v>-1</v>
      </c>
      <c r="AH3299">
        <f>IF(data[[#This Row],[type]]="score",RANK(data[[#This Row],[score]],data[score])+COUNTIF($AG$3:AG3299,AG3299)-1,0)</f>
        <v>0</v>
      </c>
    </row>
    <row r="3300" spans="27:34" x14ac:dyDescent="0.25">
      <c r="AA3300" s="1"/>
      <c r="AB3300" s="1"/>
      <c r="AG3300">
        <f>IF(data[[#This Row],[type]]="score",SUMPRODUCT($J$1:$AF$1,data[[#This Row],[ci.hts_index]:[stat.tb]]),-1)</f>
        <v>-1</v>
      </c>
      <c r="AH3300">
        <f>IF(data[[#This Row],[type]]="score",RANK(data[[#This Row],[score]],data[score])+COUNTIF($AG$3:AG3300,AG3300)-1,0)</f>
        <v>0</v>
      </c>
    </row>
    <row r="3301" spans="27:34" x14ac:dyDescent="0.25">
      <c r="AA3301" s="1"/>
      <c r="AB3301" s="1"/>
      <c r="AG3301">
        <f>IF(data[[#This Row],[type]]="score",SUMPRODUCT($J$1:$AF$1,data[[#This Row],[ci.hts_index]:[stat.tb]]),-1)</f>
        <v>-1</v>
      </c>
      <c r="AH3301">
        <f>IF(data[[#This Row],[type]]="score",RANK(data[[#This Row],[score]],data[score])+COUNTIF($AG$3:AG3301,AG3301)-1,0)</f>
        <v>0</v>
      </c>
    </row>
    <row r="3302" spans="27:34" x14ac:dyDescent="0.25">
      <c r="AA3302" s="1"/>
      <c r="AB3302" s="1"/>
      <c r="AG3302">
        <f>IF(data[[#This Row],[type]]="score",SUMPRODUCT($J$1:$AF$1,data[[#This Row],[ci.hts_index]:[stat.tb]]),-1)</f>
        <v>-1</v>
      </c>
      <c r="AH3302">
        <f>IF(data[[#This Row],[type]]="score",RANK(data[[#This Row],[score]],data[score])+COUNTIF($AG$3:AG3302,AG3302)-1,0)</f>
        <v>0</v>
      </c>
    </row>
    <row r="3303" spans="27:34" x14ac:dyDescent="0.25">
      <c r="AA3303" s="1"/>
      <c r="AB3303" s="1"/>
      <c r="AG3303">
        <f>IF(data[[#This Row],[type]]="score",SUMPRODUCT($J$1:$AF$1,data[[#This Row],[ci.hts_index]:[stat.tb]]),-1)</f>
        <v>-1</v>
      </c>
      <c r="AH3303">
        <f>IF(data[[#This Row],[type]]="score",RANK(data[[#This Row],[score]],data[score])+COUNTIF($AG$3:AG3303,AG3303)-1,0)</f>
        <v>0</v>
      </c>
    </row>
    <row r="3304" spans="27:34" x14ac:dyDescent="0.25">
      <c r="AA3304" s="1"/>
      <c r="AB3304" s="1"/>
      <c r="AG3304">
        <f>IF(data[[#This Row],[type]]="score",SUMPRODUCT($J$1:$AF$1,data[[#This Row],[ci.hts_index]:[stat.tb]]),-1)</f>
        <v>-1</v>
      </c>
      <c r="AH3304">
        <f>IF(data[[#This Row],[type]]="score",RANK(data[[#This Row],[score]],data[score])+COUNTIF($AG$3:AG3304,AG3304)-1,0)</f>
        <v>0</v>
      </c>
    </row>
    <row r="3305" spans="27:34" x14ac:dyDescent="0.25">
      <c r="AA3305" s="1"/>
      <c r="AB3305" s="1"/>
      <c r="AG3305">
        <f>IF(data[[#This Row],[type]]="score",SUMPRODUCT($J$1:$AF$1,data[[#This Row],[ci.hts_index]:[stat.tb]]),-1)</f>
        <v>-1</v>
      </c>
      <c r="AH3305">
        <f>IF(data[[#This Row],[type]]="score",RANK(data[[#This Row],[score]],data[score])+COUNTIF($AG$3:AG3305,AG3305)-1,0)</f>
        <v>0</v>
      </c>
    </row>
    <row r="3306" spans="27:34" x14ac:dyDescent="0.25">
      <c r="AA3306" s="1"/>
      <c r="AB3306" s="1"/>
      <c r="AG3306">
        <f>IF(data[[#This Row],[type]]="score",SUMPRODUCT($J$1:$AF$1,data[[#This Row],[ci.hts_index]:[stat.tb]]),-1)</f>
        <v>-1</v>
      </c>
      <c r="AH3306">
        <f>IF(data[[#This Row],[type]]="score",RANK(data[[#This Row],[score]],data[score])+COUNTIF($AG$3:AG3306,AG3306)-1,0)</f>
        <v>0</v>
      </c>
    </row>
    <row r="3307" spans="27:34" x14ac:dyDescent="0.25">
      <c r="AA3307" s="1"/>
      <c r="AB3307" s="1"/>
      <c r="AG3307">
        <f>IF(data[[#This Row],[type]]="score",SUMPRODUCT($J$1:$AF$1,data[[#This Row],[ci.hts_index]:[stat.tb]]),-1)</f>
        <v>-1</v>
      </c>
      <c r="AH3307">
        <f>IF(data[[#This Row],[type]]="score",RANK(data[[#This Row],[score]],data[score])+COUNTIF($AG$3:AG3307,AG3307)-1,0)</f>
        <v>0</v>
      </c>
    </row>
    <row r="3308" spans="27:34" x14ac:dyDescent="0.25">
      <c r="AA3308" s="1"/>
      <c r="AB3308" s="1"/>
      <c r="AG3308">
        <f>IF(data[[#This Row],[type]]="score",SUMPRODUCT($J$1:$AF$1,data[[#This Row],[ci.hts_index]:[stat.tb]]),-1)</f>
        <v>-1</v>
      </c>
      <c r="AH3308">
        <f>IF(data[[#This Row],[type]]="score",RANK(data[[#This Row],[score]],data[score])+COUNTIF($AG$3:AG3308,AG3308)-1,0)</f>
        <v>0</v>
      </c>
    </row>
    <row r="3309" spans="27:34" x14ac:dyDescent="0.25">
      <c r="AA3309" s="1"/>
      <c r="AB3309" s="1"/>
      <c r="AG3309">
        <f>IF(data[[#This Row],[type]]="score",SUMPRODUCT($J$1:$AF$1,data[[#This Row],[ci.hts_index]:[stat.tb]]),-1)</f>
        <v>-1</v>
      </c>
      <c r="AH3309">
        <f>IF(data[[#This Row],[type]]="score",RANK(data[[#This Row],[score]],data[score])+COUNTIF($AG$3:AG3309,AG3309)-1,0)</f>
        <v>0</v>
      </c>
    </row>
    <row r="3310" spans="27:34" x14ac:dyDescent="0.25">
      <c r="AA3310" s="1"/>
      <c r="AB3310" s="1"/>
      <c r="AG3310">
        <f>IF(data[[#This Row],[type]]="score",SUMPRODUCT($J$1:$AF$1,data[[#This Row],[ci.hts_index]:[stat.tb]]),-1)</f>
        <v>-1</v>
      </c>
      <c r="AH3310">
        <f>IF(data[[#This Row],[type]]="score",RANK(data[[#This Row],[score]],data[score])+COUNTIF($AG$3:AG3310,AG3310)-1,0)</f>
        <v>0</v>
      </c>
    </row>
    <row r="3311" spans="27:34" x14ac:dyDescent="0.25">
      <c r="AA3311" s="1"/>
      <c r="AB3311" s="1"/>
      <c r="AG3311">
        <f>IF(data[[#This Row],[type]]="score",SUMPRODUCT($J$1:$AF$1,data[[#This Row],[ci.hts_index]:[stat.tb]]),-1)</f>
        <v>-1</v>
      </c>
      <c r="AH3311">
        <f>IF(data[[#This Row],[type]]="score",RANK(data[[#This Row],[score]],data[score])+COUNTIF($AG$3:AG3311,AG3311)-1,0)</f>
        <v>0</v>
      </c>
    </row>
    <row r="3312" spans="27:34" x14ac:dyDescent="0.25">
      <c r="AA3312" s="1"/>
      <c r="AB3312" s="1"/>
      <c r="AG3312">
        <f>IF(data[[#This Row],[type]]="score",SUMPRODUCT($J$1:$AF$1,data[[#This Row],[ci.hts_index]:[stat.tb]]),-1)</f>
        <v>-1</v>
      </c>
      <c r="AH3312">
        <f>IF(data[[#This Row],[type]]="score",RANK(data[[#This Row],[score]],data[score])+COUNTIF($AG$3:AG3312,AG3312)-1,0)</f>
        <v>0</v>
      </c>
    </row>
    <row r="3313" spans="27:34" x14ac:dyDescent="0.25">
      <c r="AA3313" s="1"/>
      <c r="AB3313" s="1"/>
      <c r="AG3313">
        <f>IF(data[[#This Row],[type]]="score",SUMPRODUCT($J$1:$AF$1,data[[#This Row],[ci.hts_index]:[stat.tb]]),-1)</f>
        <v>-1</v>
      </c>
      <c r="AH3313">
        <f>IF(data[[#This Row],[type]]="score",RANK(data[[#This Row],[score]],data[score])+COUNTIF($AG$3:AG3313,AG3313)-1,0)</f>
        <v>0</v>
      </c>
    </row>
    <row r="3314" spans="27:34" x14ac:dyDescent="0.25">
      <c r="AA3314" s="1"/>
      <c r="AB3314" s="1"/>
      <c r="AG3314">
        <f>IF(data[[#This Row],[type]]="score",SUMPRODUCT($J$1:$AF$1,data[[#This Row],[ci.hts_index]:[stat.tb]]),-1)</f>
        <v>-1</v>
      </c>
      <c r="AH3314">
        <f>IF(data[[#This Row],[type]]="score",RANK(data[[#This Row],[score]],data[score])+COUNTIF($AG$3:AG3314,AG3314)-1,0)</f>
        <v>0</v>
      </c>
    </row>
    <row r="3315" spans="27:34" x14ac:dyDescent="0.25">
      <c r="AA3315" s="1"/>
      <c r="AB3315" s="1"/>
      <c r="AG3315">
        <f>IF(data[[#This Row],[type]]="score",SUMPRODUCT($J$1:$AF$1,data[[#This Row],[ci.hts_index]:[stat.tb]]),-1)</f>
        <v>-1</v>
      </c>
      <c r="AH3315">
        <f>IF(data[[#This Row],[type]]="score",RANK(data[[#This Row],[score]],data[score])+COUNTIF($AG$3:AG3315,AG3315)-1,0)</f>
        <v>0</v>
      </c>
    </row>
    <row r="3316" spans="27:34" x14ac:dyDescent="0.25">
      <c r="AA3316" s="1"/>
      <c r="AB3316" s="1"/>
      <c r="AG3316">
        <f>IF(data[[#This Row],[type]]="score",SUMPRODUCT($J$1:$AF$1,data[[#This Row],[ci.hts_index]:[stat.tb]]),-1)</f>
        <v>-1</v>
      </c>
      <c r="AH3316">
        <f>IF(data[[#This Row],[type]]="score",RANK(data[[#This Row],[score]],data[score])+COUNTIF($AG$3:AG3316,AG3316)-1,0)</f>
        <v>0</v>
      </c>
    </row>
    <row r="3317" spans="27:34" x14ac:dyDescent="0.25">
      <c r="AA3317" s="1"/>
      <c r="AB3317" s="1"/>
      <c r="AG3317">
        <f>IF(data[[#This Row],[type]]="score",SUMPRODUCT($J$1:$AF$1,data[[#This Row],[ci.hts_index]:[stat.tb]]),-1)</f>
        <v>-1</v>
      </c>
      <c r="AH3317">
        <f>IF(data[[#This Row],[type]]="score",RANK(data[[#This Row],[score]],data[score])+COUNTIF($AG$3:AG3317,AG3317)-1,0)</f>
        <v>0</v>
      </c>
    </row>
    <row r="3318" spans="27:34" x14ac:dyDescent="0.25">
      <c r="AA3318" s="1"/>
      <c r="AB3318" s="1"/>
      <c r="AG3318">
        <f>IF(data[[#This Row],[type]]="score",SUMPRODUCT($J$1:$AF$1,data[[#This Row],[ci.hts_index]:[stat.tb]]),-1)</f>
        <v>-1</v>
      </c>
      <c r="AH3318">
        <f>IF(data[[#This Row],[type]]="score",RANK(data[[#This Row],[score]],data[score])+COUNTIF($AG$3:AG3318,AG3318)-1,0)</f>
        <v>0</v>
      </c>
    </row>
    <row r="3319" spans="27:34" x14ac:dyDescent="0.25">
      <c r="AA3319" s="1"/>
      <c r="AB3319" s="1"/>
      <c r="AG3319">
        <f>IF(data[[#This Row],[type]]="score",SUMPRODUCT($J$1:$AF$1,data[[#This Row],[ci.hts_index]:[stat.tb]]),-1)</f>
        <v>-1</v>
      </c>
      <c r="AH3319">
        <f>IF(data[[#This Row],[type]]="score",RANK(data[[#This Row],[score]],data[score])+COUNTIF($AG$3:AG3319,AG3319)-1,0)</f>
        <v>0</v>
      </c>
    </row>
    <row r="3320" spans="27:34" x14ac:dyDescent="0.25">
      <c r="AA3320" s="1"/>
      <c r="AB3320" s="1"/>
      <c r="AG3320">
        <f>IF(data[[#This Row],[type]]="score",SUMPRODUCT($J$1:$AF$1,data[[#This Row],[ci.hts_index]:[stat.tb]]),-1)</f>
        <v>-1</v>
      </c>
      <c r="AH3320">
        <f>IF(data[[#This Row],[type]]="score",RANK(data[[#This Row],[score]],data[score])+COUNTIF($AG$3:AG3320,AG3320)-1,0)</f>
        <v>0</v>
      </c>
    </row>
    <row r="3321" spans="27:34" x14ac:dyDescent="0.25">
      <c r="AA3321" s="1"/>
      <c r="AB3321" s="1"/>
      <c r="AG3321">
        <f>IF(data[[#This Row],[type]]="score",SUMPRODUCT($J$1:$AF$1,data[[#This Row],[ci.hts_index]:[stat.tb]]),-1)</f>
        <v>-1</v>
      </c>
      <c r="AH3321">
        <f>IF(data[[#This Row],[type]]="score",RANK(data[[#This Row],[score]],data[score])+COUNTIF($AG$3:AG3321,AG3321)-1,0)</f>
        <v>0</v>
      </c>
    </row>
    <row r="3322" spans="27:34" x14ac:dyDescent="0.25">
      <c r="AA3322" s="1"/>
      <c r="AB3322" s="1"/>
      <c r="AG3322">
        <f>IF(data[[#This Row],[type]]="score",SUMPRODUCT($J$1:$AF$1,data[[#This Row],[ci.hts_index]:[stat.tb]]),-1)</f>
        <v>-1</v>
      </c>
      <c r="AH3322">
        <f>IF(data[[#This Row],[type]]="score",RANK(data[[#This Row],[score]],data[score])+COUNTIF($AG$3:AG3322,AG3322)-1,0)</f>
        <v>0</v>
      </c>
    </row>
    <row r="3323" spans="27:34" x14ac:dyDescent="0.25">
      <c r="AA3323" s="1"/>
      <c r="AB3323" s="1"/>
      <c r="AG3323">
        <f>IF(data[[#This Row],[type]]="score",SUMPRODUCT($J$1:$AF$1,data[[#This Row],[ci.hts_index]:[stat.tb]]),-1)</f>
        <v>-1</v>
      </c>
      <c r="AH3323">
        <f>IF(data[[#This Row],[type]]="score",RANK(data[[#This Row],[score]],data[score])+COUNTIF($AG$3:AG3323,AG3323)-1,0)</f>
        <v>0</v>
      </c>
    </row>
    <row r="3324" spans="27:34" x14ac:dyDescent="0.25">
      <c r="AA3324" s="1"/>
      <c r="AB3324" s="1"/>
      <c r="AG3324">
        <f>IF(data[[#This Row],[type]]="score",SUMPRODUCT($J$1:$AF$1,data[[#This Row],[ci.hts_index]:[stat.tb]]),-1)</f>
        <v>-1</v>
      </c>
      <c r="AH3324">
        <f>IF(data[[#This Row],[type]]="score",RANK(data[[#This Row],[score]],data[score])+COUNTIF($AG$3:AG3324,AG3324)-1,0)</f>
        <v>0</v>
      </c>
    </row>
    <row r="3325" spans="27:34" x14ac:dyDescent="0.25">
      <c r="AA3325" s="1"/>
      <c r="AB3325" s="1"/>
      <c r="AG3325">
        <f>IF(data[[#This Row],[type]]="score",SUMPRODUCT($J$1:$AF$1,data[[#This Row],[ci.hts_index]:[stat.tb]]),-1)</f>
        <v>-1</v>
      </c>
      <c r="AH3325">
        <f>IF(data[[#This Row],[type]]="score",RANK(data[[#This Row],[score]],data[score])+COUNTIF($AG$3:AG3325,AG3325)-1,0)</f>
        <v>0</v>
      </c>
    </row>
    <row r="3326" spans="27:34" x14ac:dyDescent="0.25">
      <c r="AA3326" s="1"/>
      <c r="AB3326" s="1"/>
      <c r="AG3326">
        <f>IF(data[[#This Row],[type]]="score",SUMPRODUCT($J$1:$AF$1,data[[#This Row],[ci.hts_index]:[stat.tb]]),-1)</f>
        <v>-1</v>
      </c>
      <c r="AH3326">
        <f>IF(data[[#This Row],[type]]="score",RANK(data[[#This Row],[score]],data[score])+COUNTIF($AG$3:AG3326,AG3326)-1,0)</f>
        <v>0</v>
      </c>
    </row>
    <row r="3327" spans="27:34" x14ac:dyDescent="0.25">
      <c r="AA3327" s="1"/>
      <c r="AB3327" s="1"/>
      <c r="AG3327">
        <f>IF(data[[#This Row],[type]]="score",SUMPRODUCT($J$1:$AF$1,data[[#This Row],[ci.hts_index]:[stat.tb]]),-1)</f>
        <v>-1</v>
      </c>
      <c r="AH3327">
        <f>IF(data[[#This Row],[type]]="score",RANK(data[[#This Row],[score]],data[score])+COUNTIF($AG$3:AG3327,AG3327)-1,0)</f>
        <v>0</v>
      </c>
    </row>
    <row r="3328" spans="27:34" x14ac:dyDescent="0.25">
      <c r="AA3328" s="1"/>
      <c r="AB3328" s="1"/>
      <c r="AG3328">
        <f>IF(data[[#This Row],[type]]="score",SUMPRODUCT($J$1:$AF$1,data[[#This Row],[ci.hts_index]:[stat.tb]]),-1)</f>
        <v>-1</v>
      </c>
      <c r="AH3328">
        <f>IF(data[[#This Row],[type]]="score",RANK(data[[#This Row],[score]],data[score])+COUNTIF($AG$3:AG3328,AG3328)-1,0)</f>
        <v>0</v>
      </c>
    </row>
    <row r="3329" spans="27:34" x14ac:dyDescent="0.25">
      <c r="AA3329" s="1"/>
      <c r="AB3329" s="1"/>
      <c r="AG3329">
        <f>IF(data[[#This Row],[type]]="score",SUMPRODUCT($J$1:$AF$1,data[[#This Row],[ci.hts_index]:[stat.tb]]),-1)</f>
        <v>-1</v>
      </c>
      <c r="AH3329">
        <f>IF(data[[#This Row],[type]]="score",RANK(data[[#This Row],[score]],data[score])+COUNTIF($AG$3:AG3329,AG3329)-1,0)</f>
        <v>0</v>
      </c>
    </row>
    <row r="3330" spans="27:34" x14ac:dyDescent="0.25">
      <c r="AA3330" s="1"/>
      <c r="AB3330" s="1"/>
      <c r="AG3330">
        <f>IF(data[[#This Row],[type]]="score",SUMPRODUCT($J$1:$AF$1,data[[#This Row],[ci.hts_index]:[stat.tb]]),-1)</f>
        <v>-1</v>
      </c>
      <c r="AH3330">
        <f>IF(data[[#This Row],[type]]="score",RANK(data[[#This Row],[score]],data[score])+COUNTIF($AG$3:AG3330,AG3330)-1,0)</f>
        <v>0</v>
      </c>
    </row>
    <row r="3331" spans="27:34" x14ac:dyDescent="0.25">
      <c r="AA3331" s="1"/>
      <c r="AB3331" s="1"/>
      <c r="AG3331">
        <f>IF(data[[#This Row],[type]]="score",SUMPRODUCT($J$1:$AF$1,data[[#This Row],[ci.hts_index]:[stat.tb]]),-1)</f>
        <v>-1</v>
      </c>
      <c r="AH3331">
        <f>IF(data[[#This Row],[type]]="score",RANK(data[[#This Row],[score]],data[score])+COUNTIF($AG$3:AG3331,AG3331)-1,0)</f>
        <v>0</v>
      </c>
    </row>
    <row r="3332" spans="27:34" x14ac:dyDescent="0.25">
      <c r="AA3332" s="1"/>
      <c r="AB3332" s="1"/>
      <c r="AG3332">
        <f>IF(data[[#This Row],[type]]="score",SUMPRODUCT($J$1:$AF$1,data[[#This Row],[ci.hts_index]:[stat.tb]]),-1)</f>
        <v>-1</v>
      </c>
      <c r="AH3332">
        <f>IF(data[[#This Row],[type]]="score",RANK(data[[#This Row],[score]],data[score])+COUNTIF($AG$3:AG3332,AG3332)-1,0)</f>
        <v>0</v>
      </c>
    </row>
    <row r="3333" spans="27:34" x14ac:dyDescent="0.25">
      <c r="AA3333" s="1"/>
      <c r="AB3333" s="1"/>
      <c r="AG3333">
        <f>IF(data[[#This Row],[type]]="score",SUMPRODUCT($J$1:$AF$1,data[[#This Row],[ci.hts_index]:[stat.tb]]),-1)</f>
        <v>-1</v>
      </c>
      <c r="AH3333">
        <f>IF(data[[#This Row],[type]]="score",RANK(data[[#This Row],[score]],data[score])+COUNTIF($AG$3:AG3333,AG3333)-1,0)</f>
        <v>0</v>
      </c>
    </row>
    <row r="3334" spans="27:34" x14ac:dyDescent="0.25">
      <c r="AA3334" s="1"/>
      <c r="AB3334" s="1"/>
      <c r="AG3334">
        <f>IF(data[[#This Row],[type]]="score",SUMPRODUCT($J$1:$AF$1,data[[#This Row],[ci.hts_index]:[stat.tb]]),-1)</f>
        <v>-1</v>
      </c>
      <c r="AH3334">
        <f>IF(data[[#This Row],[type]]="score",RANK(data[[#This Row],[score]],data[score])+COUNTIF($AG$3:AG3334,AG3334)-1,0)</f>
        <v>0</v>
      </c>
    </row>
    <row r="3335" spans="27:34" x14ac:dyDescent="0.25">
      <c r="AA3335" s="1"/>
      <c r="AB3335" s="1"/>
      <c r="AG3335">
        <f>IF(data[[#This Row],[type]]="score",SUMPRODUCT($J$1:$AF$1,data[[#This Row],[ci.hts_index]:[stat.tb]]),-1)</f>
        <v>-1</v>
      </c>
      <c r="AH3335">
        <f>IF(data[[#This Row],[type]]="score",RANK(data[[#This Row],[score]],data[score])+COUNTIF($AG$3:AG3335,AG3335)-1,0)</f>
        <v>0</v>
      </c>
    </row>
    <row r="3336" spans="27:34" x14ac:dyDescent="0.25">
      <c r="AA3336" s="1"/>
      <c r="AB3336" s="1"/>
      <c r="AG3336">
        <f>IF(data[[#This Row],[type]]="score",SUMPRODUCT($J$1:$AF$1,data[[#This Row],[ci.hts_index]:[stat.tb]]),-1)</f>
        <v>-1</v>
      </c>
      <c r="AH3336">
        <f>IF(data[[#This Row],[type]]="score",RANK(data[[#This Row],[score]],data[score])+COUNTIF($AG$3:AG3336,AG3336)-1,0)</f>
        <v>0</v>
      </c>
    </row>
    <row r="3337" spans="27:34" x14ac:dyDescent="0.25">
      <c r="AA3337" s="1"/>
      <c r="AB3337" s="1"/>
      <c r="AG3337">
        <f>IF(data[[#This Row],[type]]="score",SUMPRODUCT($J$1:$AF$1,data[[#This Row],[ci.hts_index]:[stat.tb]]),-1)</f>
        <v>-1</v>
      </c>
      <c r="AH3337">
        <f>IF(data[[#This Row],[type]]="score",RANK(data[[#This Row],[score]],data[score])+COUNTIF($AG$3:AG3337,AG3337)-1,0)</f>
        <v>0</v>
      </c>
    </row>
    <row r="3338" spans="27:34" x14ac:dyDescent="0.25">
      <c r="AA3338" s="1"/>
      <c r="AB3338" s="1"/>
      <c r="AG3338">
        <f>IF(data[[#This Row],[type]]="score",SUMPRODUCT($J$1:$AF$1,data[[#This Row],[ci.hts_index]:[stat.tb]]),-1)</f>
        <v>-1</v>
      </c>
      <c r="AH3338">
        <f>IF(data[[#This Row],[type]]="score",RANK(data[[#This Row],[score]],data[score])+COUNTIF($AG$3:AG3338,AG3338)-1,0)</f>
        <v>0</v>
      </c>
    </row>
    <row r="3339" spans="27:34" x14ac:dyDescent="0.25">
      <c r="AA3339" s="1"/>
      <c r="AB3339" s="1"/>
      <c r="AG3339">
        <f>IF(data[[#This Row],[type]]="score",SUMPRODUCT($J$1:$AF$1,data[[#This Row],[ci.hts_index]:[stat.tb]]),-1)</f>
        <v>-1</v>
      </c>
      <c r="AH3339">
        <f>IF(data[[#This Row],[type]]="score",RANK(data[[#This Row],[score]],data[score])+COUNTIF($AG$3:AG3339,AG3339)-1,0)</f>
        <v>0</v>
      </c>
    </row>
    <row r="3340" spans="27:34" x14ac:dyDescent="0.25">
      <c r="AA3340" s="1"/>
      <c r="AB3340" s="1"/>
      <c r="AG3340">
        <f>IF(data[[#This Row],[type]]="score",SUMPRODUCT($J$1:$AF$1,data[[#This Row],[ci.hts_index]:[stat.tb]]),-1)</f>
        <v>-1</v>
      </c>
      <c r="AH3340">
        <f>IF(data[[#This Row],[type]]="score",RANK(data[[#This Row],[score]],data[score])+COUNTIF($AG$3:AG3340,AG3340)-1,0)</f>
        <v>0</v>
      </c>
    </row>
    <row r="3341" spans="27:34" x14ac:dyDescent="0.25">
      <c r="AA3341" s="1"/>
      <c r="AB3341" s="1"/>
      <c r="AG3341">
        <f>IF(data[[#This Row],[type]]="score",SUMPRODUCT($J$1:$AF$1,data[[#This Row],[ci.hts_index]:[stat.tb]]),-1)</f>
        <v>-1</v>
      </c>
      <c r="AH3341">
        <f>IF(data[[#This Row],[type]]="score",RANK(data[[#This Row],[score]],data[score])+COUNTIF($AG$3:AG3341,AG3341)-1,0)</f>
        <v>0</v>
      </c>
    </row>
    <row r="3342" spans="27:34" x14ac:dyDescent="0.25">
      <c r="AA3342" s="1"/>
      <c r="AB3342" s="1"/>
      <c r="AG3342">
        <f>IF(data[[#This Row],[type]]="score",SUMPRODUCT($J$1:$AF$1,data[[#This Row],[ci.hts_index]:[stat.tb]]),-1)</f>
        <v>-1</v>
      </c>
      <c r="AH3342">
        <f>IF(data[[#This Row],[type]]="score",RANK(data[[#This Row],[score]],data[score])+COUNTIF($AG$3:AG3342,AG3342)-1,0)</f>
        <v>0</v>
      </c>
    </row>
    <row r="3343" spans="27:34" x14ac:dyDescent="0.25">
      <c r="AA3343" s="1"/>
      <c r="AB3343" s="1"/>
      <c r="AG3343">
        <f>IF(data[[#This Row],[type]]="score",SUMPRODUCT($J$1:$AF$1,data[[#This Row],[ci.hts_index]:[stat.tb]]),-1)</f>
        <v>-1</v>
      </c>
      <c r="AH3343">
        <f>IF(data[[#This Row],[type]]="score",RANK(data[[#This Row],[score]],data[score])+COUNTIF($AG$3:AG3343,AG3343)-1,0)</f>
        <v>0</v>
      </c>
    </row>
    <row r="3344" spans="27:34" x14ac:dyDescent="0.25">
      <c r="AA3344" s="1"/>
      <c r="AB3344" s="1"/>
      <c r="AG3344">
        <f>IF(data[[#This Row],[type]]="score",SUMPRODUCT($J$1:$AF$1,data[[#This Row],[ci.hts_index]:[stat.tb]]),-1)</f>
        <v>-1</v>
      </c>
      <c r="AH3344">
        <f>IF(data[[#This Row],[type]]="score",RANK(data[[#This Row],[score]],data[score])+COUNTIF($AG$3:AG3344,AG3344)-1,0)</f>
        <v>0</v>
      </c>
    </row>
    <row r="3345" spans="27:34" x14ac:dyDescent="0.25">
      <c r="AA3345" s="1"/>
      <c r="AB3345" s="1"/>
      <c r="AG3345">
        <f>IF(data[[#This Row],[type]]="score",SUMPRODUCT($J$1:$AF$1,data[[#This Row],[ci.hts_index]:[stat.tb]]),-1)</f>
        <v>-1</v>
      </c>
      <c r="AH3345">
        <f>IF(data[[#This Row],[type]]="score",RANK(data[[#This Row],[score]],data[score])+COUNTIF($AG$3:AG3345,AG3345)-1,0)</f>
        <v>0</v>
      </c>
    </row>
    <row r="3346" spans="27:34" x14ac:dyDescent="0.25">
      <c r="AA3346" s="1"/>
      <c r="AB3346" s="1"/>
      <c r="AG3346">
        <f>IF(data[[#This Row],[type]]="score",SUMPRODUCT($J$1:$AF$1,data[[#This Row],[ci.hts_index]:[stat.tb]]),-1)</f>
        <v>-1</v>
      </c>
      <c r="AH3346">
        <f>IF(data[[#This Row],[type]]="score",RANK(data[[#This Row],[score]],data[score])+COUNTIF($AG$3:AG3346,AG3346)-1,0)</f>
        <v>0</v>
      </c>
    </row>
    <row r="3347" spans="27:34" x14ac:dyDescent="0.25">
      <c r="AA3347" s="1"/>
      <c r="AB3347" s="1"/>
      <c r="AG3347">
        <f>IF(data[[#This Row],[type]]="score",SUMPRODUCT($J$1:$AF$1,data[[#This Row],[ci.hts_index]:[stat.tb]]),-1)</f>
        <v>-1</v>
      </c>
      <c r="AH3347">
        <f>IF(data[[#This Row],[type]]="score",RANK(data[[#This Row],[score]],data[score])+COUNTIF($AG$3:AG3347,AG3347)-1,0)</f>
        <v>0</v>
      </c>
    </row>
    <row r="3348" spans="27:34" x14ac:dyDescent="0.25">
      <c r="AA3348" s="1"/>
      <c r="AB3348" s="1"/>
      <c r="AG3348">
        <f>IF(data[[#This Row],[type]]="score",SUMPRODUCT($J$1:$AF$1,data[[#This Row],[ci.hts_index]:[stat.tb]]),-1)</f>
        <v>-1</v>
      </c>
      <c r="AH3348">
        <f>IF(data[[#This Row],[type]]="score",RANK(data[[#This Row],[score]],data[score])+COUNTIF($AG$3:AG3348,AG3348)-1,0)</f>
        <v>0</v>
      </c>
    </row>
    <row r="3349" spans="27:34" x14ac:dyDescent="0.25">
      <c r="AA3349" s="1"/>
      <c r="AB3349" s="1"/>
      <c r="AG3349">
        <f>IF(data[[#This Row],[type]]="score",SUMPRODUCT($J$1:$AF$1,data[[#This Row],[ci.hts_index]:[stat.tb]]),-1)</f>
        <v>-1</v>
      </c>
      <c r="AH3349">
        <f>IF(data[[#This Row],[type]]="score",RANK(data[[#This Row],[score]],data[score])+COUNTIF($AG$3:AG3349,AG3349)-1,0)</f>
        <v>0</v>
      </c>
    </row>
    <row r="3350" spans="27:34" x14ac:dyDescent="0.25">
      <c r="AA3350" s="1"/>
      <c r="AB3350" s="1"/>
      <c r="AG3350">
        <f>IF(data[[#This Row],[type]]="score",SUMPRODUCT($J$1:$AF$1,data[[#This Row],[ci.hts_index]:[stat.tb]]),-1)</f>
        <v>-1</v>
      </c>
      <c r="AH3350">
        <f>IF(data[[#This Row],[type]]="score",RANK(data[[#This Row],[score]],data[score])+COUNTIF($AG$3:AG3350,AG3350)-1,0)</f>
        <v>0</v>
      </c>
    </row>
    <row r="3351" spans="27:34" x14ac:dyDescent="0.25">
      <c r="AA3351" s="1"/>
      <c r="AB3351" s="1"/>
      <c r="AG3351">
        <f>IF(data[[#This Row],[type]]="score",SUMPRODUCT($J$1:$AF$1,data[[#This Row],[ci.hts_index]:[stat.tb]]),-1)</f>
        <v>-1</v>
      </c>
      <c r="AH3351">
        <f>IF(data[[#This Row],[type]]="score",RANK(data[[#This Row],[score]],data[score])+COUNTIF($AG$3:AG3351,AG3351)-1,0)</f>
        <v>0</v>
      </c>
    </row>
    <row r="3352" spans="27:34" x14ac:dyDescent="0.25">
      <c r="AA3352" s="1"/>
      <c r="AB3352" s="1"/>
      <c r="AG3352">
        <f>IF(data[[#This Row],[type]]="score",SUMPRODUCT($J$1:$AF$1,data[[#This Row],[ci.hts_index]:[stat.tb]]),-1)</f>
        <v>-1</v>
      </c>
      <c r="AH3352">
        <f>IF(data[[#This Row],[type]]="score",RANK(data[[#This Row],[score]],data[score])+COUNTIF($AG$3:AG3352,AG3352)-1,0)</f>
        <v>0</v>
      </c>
    </row>
    <row r="3353" spans="27:34" x14ac:dyDescent="0.25">
      <c r="AA3353" s="1"/>
      <c r="AB3353" s="1"/>
      <c r="AG3353">
        <f>IF(data[[#This Row],[type]]="score",SUMPRODUCT($J$1:$AF$1,data[[#This Row],[ci.hts_index]:[stat.tb]]),-1)</f>
        <v>-1</v>
      </c>
      <c r="AH3353">
        <f>IF(data[[#This Row],[type]]="score",RANK(data[[#This Row],[score]],data[score])+COUNTIF($AG$3:AG3353,AG3353)-1,0)</f>
        <v>0</v>
      </c>
    </row>
    <row r="3354" spans="27:34" x14ac:dyDescent="0.25">
      <c r="AA3354" s="1"/>
      <c r="AB3354" s="1"/>
      <c r="AG3354">
        <f>IF(data[[#This Row],[type]]="score",SUMPRODUCT($J$1:$AF$1,data[[#This Row],[ci.hts_index]:[stat.tb]]),-1)</f>
        <v>-1</v>
      </c>
      <c r="AH3354">
        <f>IF(data[[#This Row],[type]]="score",RANK(data[[#This Row],[score]],data[score])+COUNTIF($AG$3:AG3354,AG3354)-1,0)</f>
        <v>0</v>
      </c>
    </row>
    <row r="3355" spans="27:34" x14ac:dyDescent="0.25">
      <c r="AA3355" s="1"/>
      <c r="AB3355" s="1"/>
      <c r="AG3355">
        <f>IF(data[[#This Row],[type]]="score",SUMPRODUCT($J$1:$AF$1,data[[#This Row],[ci.hts_index]:[stat.tb]]),-1)</f>
        <v>-1</v>
      </c>
      <c r="AH3355">
        <f>IF(data[[#This Row],[type]]="score",RANK(data[[#This Row],[score]],data[score])+COUNTIF($AG$3:AG3355,AG3355)-1,0)</f>
        <v>0</v>
      </c>
    </row>
    <row r="3356" spans="27:34" x14ac:dyDescent="0.25">
      <c r="AA3356" s="1"/>
      <c r="AB3356" s="1"/>
      <c r="AG3356">
        <f>IF(data[[#This Row],[type]]="score",SUMPRODUCT($J$1:$AF$1,data[[#This Row],[ci.hts_index]:[stat.tb]]),-1)</f>
        <v>-1</v>
      </c>
      <c r="AH3356">
        <f>IF(data[[#This Row],[type]]="score",RANK(data[[#This Row],[score]],data[score])+COUNTIF($AG$3:AG3356,AG3356)-1,0)</f>
        <v>0</v>
      </c>
    </row>
    <row r="3357" spans="27:34" x14ac:dyDescent="0.25">
      <c r="AA3357" s="1"/>
      <c r="AB3357" s="1"/>
      <c r="AG3357">
        <f>IF(data[[#This Row],[type]]="score",SUMPRODUCT($J$1:$AF$1,data[[#This Row],[ci.hts_index]:[stat.tb]]),-1)</f>
        <v>-1</v>
      </c>
      <c r="AH3357">
        <f>IF(data[[#This Row],[type]]="score",RANK(data[[#This Row],[score]],data[score])+COUNTIF($AG$3:AG3357,AG3357)-1,0)</f>
        <v>0</v>
      </c>
    </row>
    <row r="3358" spans="27:34" x14ac:dyDescent="0.25">
      <c r="AA3358" s="1"/>
      <c r="AB3358" s="1"/>
      <c r="AG3358">
        <f>IF(data[[#This Row],[type]]="score",SUMPRODUCT($J$1:$AF$1,data[[#This Row],[ci.hts_index]:[stat.tb]]),-1)</f>
        <v>-1</v>
      </c>
      <c r="AH3358">
        <f>IF(data[[#This Row],[type]]="score",RANK(data[[#This Row],[score]],data[score])+COUNTIF($AG$3:AG3358,AG3358)-1,0)</f>
        <v>0</v>
      </c>
    </row>
    <row r="3359" spans="27:34" x14ac:dyDescent="0.25">
      <c r="AA3359" s="1"/>
      <c r="AB3359" s="1"/>
      <c r="AG3359">
        <f>IF(data[[#This Row],[type]]="score",SUMPRODUCT($J$1:$AF$1,data[[#This Row],[ci.hts_index]:[stat.tb]]),-1)</f>
        <v>-1</v>
      </c>
      <c r="AH3359">
        <f>IF(data[[#This Row],[type]]="score",RANK(data[[#This Row],[score]],data[score])+COUNTIF($AG$3:AG3359,AG3359)-1,0)</f>
        <v>0</v>
      </c>
    </row>
    <row r="3360" spans="27:34" x14ac:dyDescent="0.25">
      <c r="AA3360" s="1"/>
      <c r="AB3360" s="1"/>
      <c r="AG3360">
        <f>IF(data[[#This Row],[type]]="score",SUMPRODUCT($J$1:$AF$1,data[[#This Row],[ci.hts_index]:[stat.tb]]),-1)</f>
        <v>-1</v>
      </c>
      <c r="AH3360">
        <f>IF(data[[#This Row],[type]]="score",RANK(data[[#This Row],[score]],data[score])+COUNTIF($AG$3:AG3360,AG3360)-1,0)</f>
        <v>0</v>
      </c>
    </row>
    <row r="3361" spans="27:34" x14ac:dyDescent="0.25">
      <c r="AA3361" s="1"/>
      <c r="AB3361" s="1"/>
      <c r="AG3361">
        <f>IF(data[[#This Row],[type]]="score",SUMPRODUCT($J$1:$AF$1,data[[#This Row],[ci.hts_index]:[stat.tb]]),-1)</f>
        <v>-1</v>
      </c>
      <c r="AH3361">
        <f>IF(data[[#This Row],[type]]="score",RANK(data[[#This Row],[score]],data[score])+COUNTIF($AG$3:AG3361,AG3361)-1,0)</f>
        <v>0</v>
      </c>
    </row>
    <row r="3362" spans="27:34" x14ac:dyDescent="0.25">
      <c r="AA3362" s="1"/>
      <c r="AB3362" s="1"/>
      <c r="AG3362">
        <f>IF(data[[#This Row],[type]]="score",SUMPRODUCT($J$1:$AF$1,data[[#This Row],[ci.hts_index]:[stat.tb]]),-1)</f>
        <v>-1</v>
      </c>
      <c r="AH3362">
        <f>IF(data[[#This Row],[type]]="score",RANK(data[[#This Row],[score]],data[score])+COUNTIF($AG$3:AG3362,AG3362)-1,0)</f>
        <v>0</v>
      </c>
    </row>
    <row r="3363" spans="27:34" x14ac:dyDescent="0.25">
      <c r="AA3363" s="1"/>
      <c r="AB3363" s="1"/>
      <c r="AG3363">
        <f>IF(data[[#This Row],[type]]="score",SUMPRODUCT($J$1:$AF$1,data[[#This Row],[ci.hts_index]:[stat.tb]]),-1)</f>
        <v>-1</v>
      </c>
      <c r="AH3363">
        <f>IF(data[[#This Row],[type]]="score",RANK(data[[#This Row],[score]],data[score])+COUNTIF($AG$3:AG3363,AG3363)-1,0)</f>
        <v>0</v>
      </c>
    </row>
    <row r="3364" spans="27:34" x14ac:dyDescent="0.25">
      <c r="AA3364" s="1"/>
      <c r="AB3364" s="1"/>
      <c r="AG3364">
        <f>IF(data[[#This Row],[type]]="score",SUMPRODUCT($J$1:$AF$1,data[[#This Row],[ci.hts_index]:[stat.tb]]),-1)</f>
        <v>-1</v>
      </c>
      <c r="AH3364">
        <f>IF(data[[#This Row],[type]]="score",RANK(data[[#This Row],[score]],data[score])+COUNTIF($AG$3:AG3364,AG3364)-1,0)</f>
        <v>0</v>
      </c>
    </row>
    <row r="3365" spans="27:34" x14ac:dyDescent="0.25">
      <c r="AA3365" s="1"/>
      <c r="AB3365" s="1"/>
      <c r="AG3365">
        <f>IF(data[[#This Row],[type]]="score",SUMPRODUCT($J$1:$AF$1,data[[#This Row],[ci.hts_index]:[stat.tb]]),-1)</f>
        <v>-1</v>
      </c>
      <c r="AH3365">
        <f>IF(data[[#This Row],[type]]="score",RANK(data[[#This Row],[score]],data[score])+COUNTIF($AG$3:AG3365,AG3365)-1,0)</f>
        <v>0</v>
      </c>
    </row>
    <row r="3366" spans="27:34" x14ac:dyDescent="0.25">
      <c r="AA3366" s="1"/>
      <c r="AB3366" s="1"/>
      <c r="AG3366">
        <f>IF(data[[#This Row],[type]]="score",SUMPRODUCT($J$1:$AF$1,data[[#This Row],[ci.hts_index]:[stat.tb]]),-1)</f>
        <v>-1</v>
      </c>
      <c r="AH3366">
        <f>IF(data[[#This Row],[type]]="score",RANK(data[[#This Row],[score]],data[score])+COUNTIF($AG$3:AG3366,AG3366)-1,0)</f>
        <v>0</v>
      </c>
    </row>
    <row r="3367" spans="27:34" x14ac:dyDescent="0.25">
      <c r="AA3367" s="1"/>
      <c r="AB3367" s="1"/>
      <c r="AG3367">
        <f>IF(data[[#This Row],[type]]="score",SUMPRODUCT($J$1:$AF$1,data[[#This Row],[ci.hts_index]:[stat.tb]]),-1)</f>
        <v>-1</v>
      </c>
      <c r="AH3367">
        <f>IF(data[[#This Row],[type]]="score",RANK(data[[#This Row],[score]],data[score])+COUNTIF($AG$3:AG3367,AG3367)-1,0)</f>
        <v>0</v>
      </c>
    </row>
    <row r="3368" spans="27:34" x14ac:dyDescent="0.25">
      <c r="AA3368" s="1"/>
      <c r="AB3368" s="1"/>
      <c r="AG3368">
        <f>IF(data[[#This Row],[type]]="score",SUMPRODUCT($J$1:$AF$1,data[[#This Row],[ci.hts_index]:[stat.tb]]),-1)</f>
        <v>-1</v>
      </c>
      <c r="AH3368">
        <f>IF(data[[#This Row],[type]]="score",RANK(data[[#This Row],[score]],data[score])+COUNTIF($AG$3:AG3368,AG3368)-1,0)</f>
        <v>0</v>
      </c>
    </row>
    <row r="3369" spans="27:34" x14ac:dyDescent="0.25">
      <c r="AA3369" s="1"/>
      <c r="AB3369" s="1"/>
      <c r="AG3369">
        <f>IF(data[[#This Row],[type]]="score",SUMPRODUCT($J$1:$AF$1,data[[#This Row],[ci.hts_index]:[stat.tb]]),-1)</f>
        <v>-1</v>
      </c>
      <c r="AH3369">
        <f>IF(data[[#This Row],[type]]="score",RANK(data[[#This Row],[score]],data[score])+COUNTIF($AG$3:AG3369,AG3369)-1,0)</f>
        <v>0</v>
      </c>
    </row>
    <row r="3370" spans="27:34" x14ac:dyDescent="0.25">
      <c r="AA3370" s="1"/>
      <c r="AB3370" s="1"/>
      <c r="AG3370">
        <f>IF(data[[#This Row],[type]]="score",SUMPRODUCT($J$1:$AF$1,data[[#This Row],[ci.hts_index]:[stat.tb]]),-1)</f>
        <v>-1</v>
      </c>
      <c r="AH3370">
        <f>IF(data[[#This Row],[type]]="score",RANK(data[[#This Row],[score]],data[score])+COUNTIF($AG$3:AG3370,AG3370)-1,0)</f>
        <v>0</v>
      </c>
    </row>
    <row r="3371" spans="27:34" x14ac:dyDescent="0.25">
      <c r="AA3371" s="1"/>
      <c r="AB3371" s="1"/>
      <c r="AG3371">
        <f>IF(data[[#This Row],[type]]="score",SUMPRODUCT($J$1:$AF$1,data[[#This Row],[ci.hts_index]:[stat.tb]]),-1)</f>
        <v>-1</v>
      </c>
      <c r="AH3371">
        <f>IF(data[[#This Row],[type]]="score",RANK(data[[#This Row],[score]],data[score])+COUNTIF($AG$3:AG3371,AG3371)-1,0)</f>
        <v>0</v>
      </c>
    </row>
    <row r="3372" spans="27:34" x14ac:dyDescent="0.25">
      <c r="AA3372" s="1"/>
      <c r="AB3372" s="1"/>
      <c r="AG3372">
        <f>IF(data[[#This Row],[type]]="score",SUMPRODUCT($J$1:$AF$1,data[[#This Row],[ci.hts_index]:[stat.tb]]),-1)</f>
        <v>-1</v>
      </c>
      <c r="AH3372">
        <f>IF(data[[#This Row],[type]]="score",RANK(data[[#This Row],[score]],data[score])+COUNTIF($AG$3:AG3372,AG3372)-1,0)</f>
        <v>0</v>
      </c>
    </row>
    <row r="3373" spans="27:34" x14ac:dyDescent="0.25">
      <c r="AA3373" s="1"/>
      <c r="AB3373" s="1"/>
      <c r="AG3373">
        <f>IF(data[[#This Row],[type]]="score",SUMPRODUCT($J$1:$AF$1,data[[#This Row],[ci.hts_index]:[stat.tb]]),-1)</f>
        <v>-1</v>
      </c>
      <c r="AH3373">
        <f>IF(data[[#This Row],[type]]="score",RANK(data[[#This Row],[score]],data[score])+COUNTIF($AG$3:AG3373,AG3373)-1,0)</f>
        <v>0</v>
      </c>
    </row>
    <row r="3374" spans="27:34" x14ac:dyDescent="0.25">
      <c r="AA3374" s="1"/>
      <c r="AB3374" s="1"/>
      <c r="AG3374">
        <f>IF(data[[#This Row],[type]]="score",SUMPRODUCT($J$1:$AF$1,data[[#This Row],[ci.hts_index]:[stat.tb]]),-1)</f>
        <v>-1</v>
      </c>
      <c r="AH3374">
        <f>IF(data[[#This Row],[type]]="score",RANK(data[[#This Row],[score]],data[score])+COUNTIF($AG$3:AG3374,AG3374)-1,0)</f>
        <v>0</v>
      </c>
    </row>
    <row r="3375" spans="27:34" x14ac:dyDescent="0.25">
      <c r="AA3375" s="1"/>
      <c r="AB3375" s="1"/>
      <c r="AG3375">
        <f>IF(data[[#This Row],[type]]="score",SUMPRODUCT($J$1:$AF$1,data[[#This Row],[ci.hts_index]:[stat.tb]]),-1)</f>
        <v>-1</v>
      </c>
      <c r="AH3375">
        <f>IF(data[[#This Row],[type]]="score",RANK(data[[#This Row],[score]],data[score])+COUNTIF($AG$3:AG3375,AG3375)-1,0)</f>
        <v>0</v>
      </c>
    </row>
    <row r="3376" spans="27:34" x14ac:dyDescent="0.25">
      <c r="AA3376" s="1"/>
      <c r="AB3376" s="1"/>
      <c r="AG3376">
        <f>IF(data[[#This Row],[type]]="score",SUMPRODUCT($J$1:$AF$1,data[[#This Row],[ci.hts_index]:[stat.tb]]),-1)</f>
        <v>-1</v>
      </c>
      <c r="AH3376">
        <f>IF(data[[#This Row],[type]]="score",RANK(data[[#This Row],[score]],data[score])+COUNTIF($AG$3:AG3376,AG3376)-1,0)</f>
        <v>0</v>
      </c>
    </row>
    <row r="3377" spans="27:34" x14ac:dyDescent="0.25">
      <c r="AA3377" s="1"/>
      <c r="AB3377" s="1"/>
      <c r="AG3377">
        <f>IF(data[[#This Row],[type]]="score",SUMPRODUCT($J$1:$AF$1,data[[#This Row],[ci.hts_index]:[stat.tb]]),-1)</f>
        <v>-1</v>
      </c>
      <c r="AH3377">
        <f>IF(data[[#This Row],[type]]="score",RANK(data[[#This Row],[score]],data[score])+COUNTIF($AG$3:AG3377,AG3377)-1,0)</f>
        <v>0</v>
      </c>
    </row>
    <row r="3378" spans="27:34" x14ac:dyDescent="0.25">
      <c r="AA3378" s="1"/>
      <c r="AB3378" s="1"/>
      <c r="AG3378">
        <f>IF(data[[#This Row],[type]]="score",SUMPRODUCT($J$1:$AF$1,data[[#This Row],[ci.hts_index]:[stat.tb]]),-1)</f>
        <v>-1</v>
      </c>
      <c r="AH3378">
        <f>IF(data[[#This Row],[type]]="score",RANK(data[[#This Row],[score]],data[score])+COUNTIF($AG$3:AG3378,AG3378)-1,0)</f>
        <v>0</v>
      </c>
    </row>
    <row r="3379" spans="27:34" x14ac:dyDescent="0.25">
      <c r="AA3379" s="1"/>
      <c r="AB3379" s="1"/>
      <c r="AG3379">
        <f>IF(data[[#This Row],[type]]="score",SUMPRODUCT($J$1:$AF$1,data[[#This Row],[ci.hts_index]:[stat.tb]]),-1)</f>
        <v>-1</v>
      </c>
      <c r="AH3379">
        <f>IF(data[[#This Row],[type]]="score",RANK(data[[#This Row],[score]],data[score])+COUNTIF($AG$3:AG3379,AG3379)-1,0)</f>
        <v>0</v>
      </c>
    </row>
    <row r="3380" spans="27:34" x14ac:dyDescent="0.25">
      <c r="AA3380" s="1"/>
      <c r="AB3380" s="1"/>
      <c r="AG3380">
        <f>IF(data[[#This Row],[type]]="score",SUMPRODUCT($J$1:$AF$1,data[[#This Row],[ci.hts_index]:[stat.tb]]),-1)</f>
        <v>-1</v>
      </c>
      <c r="AH3380">
        <f>IF(data[[#This Row],[type]]="score",RANK(data[[#This Row],[score]],data[score])+COUNTIF($AG$3:AG3380,AG3380)-1,0)</f>
        <v>0</v>
      </c>
    </row>
    <row r="3381" spans="27:34" x14ac:dyDescent="0.25">
      <c r="AA3381" s="1"/>
      <c r="AB3381" s="1"/>
      <c r="AG3381">
        <f>IF(data[[#This Row],[type]]="score",SUMPRODUCT($J$1:$AF$1,data[[#This Row],[ci.hts_index]:[stat.tb]]),-1)</f>
        <v>-1</v>
      </c>
      <c r="AH3381">
        <f>IF(data[[#This Row],[type]]="score",RANK(data[[#This Row],[score]],data[score])+COUNTIF($AG$3:AG3381,AG3381)-1,0)</f>
        <v>0</v>
      </c>
    </row>
    <row r="3382" spans="27:34" x14ac:dyDescent="0.25">
      <c r="AA3382" s="1"/>
      <c r="AB3382" s="1"/>
      <c r="AG3382">
        <f>IF(data[[#This Row],[type]]="score",SUMPRODUCT($J$1:$AF$1,data[[#This Row],[ci.hts_index]:[stat.tb]]),-1)</f>
        <v>-1</v>
      </c>
      <c r="AH3382">
        <f>IF(data[[#This Row],[type]]="score",RANK(data[[#This Row],[score]],data[score])+COUNTIF($AG$3:AG3382,AG3382)-1,0)</f>
        <v>0</v>
      </c>
    </row>
    <row r="3383" spans="27:34" x14ac:dyDescent="0.25">
      <c r="AA3383" s="1"/>
      <c r="AB3383" s="1"/>
      <c r="AG3383">
        <f>IF(data[[#This Row],[type]]="score",SUMPRODUCT($J$1:$AF$1,data[[#This Row],[ci.hts_index]:[stat.tb]]),-1)</f>
        <v>-1</v>
      </c>
      <c r="AH3383">
        <f>IF(data[[#This Row],[type]]="score",RANK(data[[#This Row],[score]],data[score])+COUNTIF($AG$3:AG3383,AG3383)-1,0)</f>
        <v>0</v>
      </c>
    </row>
    <row r="3384" spans="27:34" x14ac:dyDescent="0.25">
      <c r="AA3384" s="1"/>
      <c r="AB3384" s="1"/>
      <c r="AG3384">
        <f>IF(data[[#This Row],[type]]="score",SUMPRODUCT($J$1:$AF$1,data[[#This Row],[ci.hts_index]:[stat.tb]]),-1)</f>
        <v>-1</v>
      </c>
      <c r="AH3384">
        <f>IF(data[[#This Row],[type]]="score",RANK(data[[#This Row],[score]],data[score])+COUNTIF($AG$3:AG3384,AG3384)-1,0)</f>
        <v>0</v>
      </c>
    </row>
    <row r="3385" spans="27:34" x14ac:dyDescent="0.25">
      <c r="AA3385" s="1"/>
      <c r="AB3385" s="1"/>
      <c r="AG3385">
        <f>IF(data[[#This Row],[type]]="score",SUMPRODUCT($J$1:$AF$1,data[[#This Row],[ci.hts_index]:[stat.tb]]),-1)</f>
        <v>-1</v>
      </c>
      <c r="AH3385">
        <f>IF(data[[#This Row],[type]]="score",RANK(data[[#This Row],[score]],data[score])+COUNTIF($AG$3:AG3385,AG3385)-1,0)</f>
        <v>0</v>
      </c>
    </row>
    <row r="3386" spans="27:34" x14ac:dyDescent="0.25">
      <c r="AA3386" s="1"/>
      <c r="AB3386" s="1"/>
      <c r="AG3386">
        <f>IF(data[[#This Row],[type]]="score",SUMPRODUCT($J$1:$AF$1,data[[#This Row],[ci.hts_index]:[stat.tb]]),-1)</f>
        <v>-1</v>
      </c>
      <c r="AH3386">
        <f>IF(data[[#This Row],[type]]="score",RANK(data[[#This Row],[score]],data[score])+COUNTIF($AG$3:AG3386,AG3386)-1,0)</f>
        <v>0</v>
      </c>
    </row>
    <row r="3387" spans="27:34" x14ac:dyDescent="0.25">
      <c r="AA3387" s="1"/>
      <c r="AB3387" s="1"/>
      <c r="AG3387">
        <f>IF(data[[#This Row],[type]]="score",SUMPRODUCT($J$1:$AF$1,data[[#This Row],[ci.hts_index]:[stat.tb]]),-1)</f>
        <v>-1</v>
      </c>
      <c r="AH3387">
        <f>IF(data[[#This Row],[type]]="score",RANK(data[[#This Row],[score]],data[score])+COUNTIF($AG$3:AG3387,AG3387)-1,0)</f>
        <v>0</v>
      </c>
    </row>
    <row r="3388" spans="27:34" x14ac:dyDescent="0.25">
      <c r="AA3388" s="1"/>
      <c r="AB3388" s="1"/>
      <c r="AG3388">
        <f>IF(data[[#This Row],[type]]="score",SUMPRODUCT($J$1:$AF$1,data[[#This Row],[ci.hts_index]:[stat.tb]]),-1)</f>
        <v>-1</v>
      </c>
      <c r="AH3388">
        <f>IF(data[[#This Row],[type]]="score",RANK(data[[#This Row],[score]],data[score])+COUNTIF($AG$3:AG3388,AG3388)-1,0)</f>
        <v>0</v>
      </c>
    </row>
    <row r="3389" spans="27:34" x14ac:dyDescent="0.25">
      <c r="AA3389" s="1"/>
      <c r="AB3389" s="1"/>
      <c r="AG3389">
        <f>IF(data[[#This Row],[type]]="score",SUMPRODUCT($J$1:$AF$1,data[[#This Row],[ci.hts_index]:[stat.tb]]),-1)</f>
        <v>-1</v>
      </c>
      <c r="AH3389">
        <f>IF(data[[#This Row],[type]]="score",RANK(data[[#This Row],[score]],data[score])+COUNTIF($AG$3:AG3389,AG3389)-1,0)</f>
        <v>0</v>
      </c>
    </row>
    <row r="3390" spans="27:34" x14ac:dyDescent="0.25">
      <c r="AA3390" s="1"/>
      <c r="AB3390" s="1"/>
      <c r="AG3390">
        <f>IF(data[[#This Row],[type]]="score",SUMPRODUCT($J$1:$AF$1,data[[#This Row],[ci.hts_index]:[stat.tb]]),-1)</f>
        <v>-1</v>
      </c>
      <c r="AH3390">
        <f>IF(data[[#This Row],[type]]="score",RANK(data[[#This Row],[score]],data[score])+COUNTIF($AG$3:AG3390,AG3390)-1,0)</f>
        <v>0</v>
      </c>
    </row>
    <row r="3391" spans="27:34" x14ac:dyDescent="0.25">
      <c r="AA3391" s="1"/>
      <c r="AB3391" s="1"/>
      <c r="AG3391">
        <f>IF(data[[#This Row],[type]]="score",SUMPRODUCT($J$1:$AF$1,data[[#This Row],[ci.hts_index]:[stat.tb]]),-1)</f>
        <v>-1</v>
      </c>
      <c r="AH3391">
        <f>IF(data[[#This Row],[type]]="score",RANK(data[[#This Row],[score]],data[score])+COUNTIF($AG$3:AG3391,AG3391)-1,0)</f>
        <v>0</v>
      </c>
    </row>
    <row r="3392" spans="27:34" x14ac:dyDescent="0.25">
      <c r="AA3392" s="1"/>
      <c r="AB3392" s="1"/>
      <c r="AG3392">
        <f>IF(data[[#This Row],[type]]="score",SUMPRODUCT($J$1:$AF$1,data[[#This Row],[ci.hts_index]:[stat.tb]]),-1)</f>
        <v>-1</v>
      </c>
      <c r="AH3392">
        <f>IF(data[[#This Row],[type]]="score",RANK(data[[#This Row],[score]],data[score])+COUNTIF($AG$3:AG3392,AG3392)-1,0)</f>
        <v>0</v>
      </c>
    </row>
    <row r="3393" spans="27:34" x14ac:dyDescent="0.25">
      <c r="AA3393" s="1"/>
      <c r="AB3393" s="1"/>
      <c r="AG3393">
        <f>IF(data[[#This Row],[type]]="score",SUMPRODUCT($J$1:$AF$1,data[[#This Row],[ci.hts_index]:[stat.tb]]),-1)</f>
        <v>-1</v>
      </c>
      <c r="AH3393">
        <f>IF(data[[#This Row],[type]]="score",RANK(data[[#This Row],[score]],data[score])+COUNTIF($AG$3:AG3393,AG3393)-1,0)</f>
        <v>0</v>
      </c>
    </row>
    <row r="3394" spans="27:34" x14ac:dyDescent="0.25">
      <c r="AA3394" s="1"/>
      <c r="AB3394" s="1"/>
      <c r="AG3394">
        <f>IF(data[[#This Row],[type]]="score",SUMPRODUCT($J$1:$AF$1,data[[#This Row],[ci.hts_index]:[stat.tb]]),-1)</f>
        <v>-1</v>
      </c>
      <c r="AH3394">
        <f>IF(data[[#This Row],[type]]="score",RANK(data[[#This Row],[score]],data[score])+COUNTIF($AG$3:AG3394,AG3394)-1,0)</f>
        <v>0</v>
      </c>
    </row>
    <row r="3395" spans="27:34" x14ac:dyDescent="0.25">
      <c r="AA3395" s="1"/>
      <c r="AB3395" s="1"/>
      <c r="AG3395">
        <f>IF(data[[#This Row],[type]]="score",SUMPRODUCT($J$1:$AF$1,data[[#This Row],[ci.hts_index]:[stat.tb]]),-1)</f>
        <v>-1</v>
      </c>
      <c r="AH3395">
        <f>IF(data[[#This Row],[type]]="score",RANK(data[[#This Row],[score]],data[score])+COUNTIF($AG$3:AG3395,AG3395)-1,0)</f>
        <v>0</v>
      </c>
    </row>
    <row r="3396" spans="27:34" x14ac:dyDescent="0.25">
      <c r="AA3396" s="1"/>
      <c r="AB3396" s="1"/>
      <c r="AG3396">
        <f>IF(data[[#This Row],[type]]="score",SUMPRODUCT($J$1:$AF$1,data[[#This Row],[ci.hts_index]:[stat.tb]]),-1)</f>
        <v>-1</v>
      </c>
      <c r="AH3396">
        <f>IF(data[[#This Row],[type]]="score",RANK(data[[#This Row],[score]],data[score])+COUNTIF($AG$3:AG3396,AG3396)-1,0)</f>
        <v>0</v>
      </c>
    </row>
    <row r="3397" spans="27:34" x14ac:dyDescent="0.25">
      <c r="AA3397" s="1"/>
      <c r="AB3397" s="1"/>
      <c r="AG3397">
        <f>IF(data[[#This Row],[type]]="score",SUMPRODUCT($J$1:$AF$1,data[[#This Row],[ci.hts_index]:[stat.tb]]),-1)</f>
        <v>-1</v>
      </c>
      <c r="AH3397">
        <f>IF(data[[#This Row],[type]]="score",RANK(data[[#This Row],[score]],data[score])+COUNTIF($AG$3:AG3397,AG3397)-1,0)</f>
        <v>0</v>
      </c>
    </row>
    <row r="3398" spans="27:34" x14ac:dyDescent="0.25">
      <c r="AA3398" s="1"/>
      <c r="AB3398" s="1"/>
      <c r="AG3398">
        <f>IF(data[[#This Row],[type]]="score",SUMPRODUCT($J$1:$AF$1,data[[#This Row],[ci.hts_index]:[stat.tb]]),-1)</f>
        <v>-1</v>
      </c>
      <c r="AH3398">
        <f>IF(data[[#This Row],[type]]="score",RANK(data[[#This Row],[score]],data[score])+COUNTIF($AG$3:AG3398,AG3398)-1,0)</f>
        <v>0</v>
      </c>
    </row>
    <row r="3399" spans="27:34" x14ac:dyDescent="0.25">
      <c r="AA3399" s="1"/>
      <c r="AB3399" s="1"/>
      <c r="AG3399">
        <f>IF(data[[#This Row],[type]]="score",SUMPRODUCT($J$1:$AF$1,data[[#This Row],[ci.hts_index]:[stat.tb]]),-1)</f>
        <v>-1</v>
      </c>
      <c r="AH3399">
        <f>IF(data[[#This Row],[type]]="score",RANK(data[[#This Row],[score]],data[score])+COUNTIF($AG$3:AG3399,AG3399)-1,0)</f>
        <v>0</v>
      </c>
    </row>
    <row r="3400" spans="27:34" x14ac:dyDescent="0.25">
      <c r="AA3400" s="1"/>
      <c r="AB3400" s="1"/>
      <c r="AG3400">
        <f>IF(data[[#This Row],[type]]="score",SUMPRODUCT($J$1:$AF$1,data[[#This Row],[ci.hts_index]:[stat.tb]]),-1)</f>
        <v>-1</v>
      </c>
      <c r="AH3400">
        <f>IF(data[[#This Row],[type]]="score",RANK(data[[#This Row],[score]],data[score])+COUNTIF($AG$3:AG3400,AG3400)-1,0)</f>
        <v>0</v>
      </c>
    </row>
    <row r="3401" spans="27:34" x14ac:dyDescent="0.25">
      <c r="AA3401" s="1"/>
      <c r="AB3401" s="1"/>
      <c r="AG3401">
        <f>IF(data[[#This Row],[type]]="score",SUMPRODUCT($J$1:$AF$1,data[[#This Row],[ci.hts_index]:[stat.tb]]),-1)</f>
        <v>-1</v>
      </c>
      <c r="AH3401">
        <f>IF(data[[#This Row],[type]]="score",RANK(data[[#This Row],[score]],data[score])+COUNTIF($AG$3:AG3401,AG3401)-1,0)</f>
        <v>0</v>
      </c>
    </row>
    <row r="3402" spans="27:34" x14ac:dyDescent="0.25">
      <c r="AA3402" s="1"/>
      <c r="AB3402" s="1"/>
      <c r="AG3402">
        <f>IF(data[[#This Row],[type]]="score",SUMPRODUCT($J$1:$AF$1,data[[#This Row],[ci.hts_index]:[stat.tb]]),-1)</f>
        <v>-1</v>
      </c>
      <c r="AH3402">
        <f>IF(data[[#This Row],[type]]="score",RANK(data[[#This Row],[score]],data[score])+COUNTIF($AG$3:AG3402,AG3402)-1,0)</f>
        <v>0</v>
      </c>
    </row>
    <row r="3403" spans="27:34" x14ac:dyDescent="0.25">
      <c r="AA3403" s="1"/>
      <c r="AB3403" s="1"/>
      <c r="AG3403">
        <f>IF(data[[#This Row],[type]]="score",SUMPRODUCT($J$1:$AF$1,data[[#This Row],[ci.hts_index]:[stat.tb]]),-1)</f>
        <v>-1</v>
      </c>
      <c r="AH3403">
        <f>IF(data[[#This Row],[type]]="score",RANK(data[[#This Row],[score]],data[score])+COUNTIF($AG$3:AG3403,AG3403)-1,0)</f>
        <v>0</v>
      </c>
    </row>
    <row r="3404" spans="27:34" x14ac:dyDescent="0.25">
      <c r="AA3404" s="1"/>
      <c r="AB3404" s="1"/>
      <c r="AG3404">
        <f>IF(data[[#This Row],[type]]="score",SUMPRODUCT($J$1:$AF$1,data[[#This Row],[ci.hts_index]:[stat.tb]]),-1)</f>
        <v>-1</v>
      </c>
      <c r="AH3404">
        <f>IF(data[[#This Row],[type]]="score",RANK(data[[#This Row],[score]],data[score])+COUNTIF($AG$3:AG3404,AG3404)-1,0)</f>
        <v>0</v>
      </c>
    </row>
    <row r="3405" spans="27:34" x14ac:dyDescent="0.25">
      <c r="AA3405" s="1"/>
      <c r="AB3405" s="1"/>
      <c r="AG3405">
        <f>IF(data[[#This Row],[type]]="score",SUMPRODUCT($J$1:$AF$1,data[[#This Row],[ci.hts_index]:[stat.tb]]),-1)</f>
        <v>-1</v>
      </c>
      <c r="AH3405">
        <f>IF(data[[#This Row],[type]]="score",RANK(data[[#This Row],[score]],data[score])+COUNTIF($AG$3:AG3405,AG3405)-1,0)</f>
        <v>0</v>
      </c>
    </row>
    <row r="3406" spans="27:34" x14ac:dyDescent="0.25">
      <c r="AA3406" s="1"/>
      <c r="AB3406" s="1"/>
      <c r="AG3406">
        <f>IF(data[[#This Row],[type]]="score",SUMPRODUCT($J$1:$AF$1,data[[#This Row],[ci.hts_index]:[stat.tb]]),-1)</f>
        <v>-1</v>
      </c>
      <c r="AH3406">
        <f>IF(data[[#This Row],[type]]="score",RANK(data[[#This Row],[score]],data[score])+COUNTIF($AG$3:AG3406,AG3406)-1,0)</f>
        <v>0</v>
      </c>
    </row>
    <row r="3407" spans="27:34" x14ac:dyDescent="0.25">
      <c r="AA3407" s="1"/>
      <c r="AB3407" s="1"/>
      <c r="AG3407">
        <f>IF(data[[#This Row],[type]]="score",SUMPRODUCT($J$1:$AF$1,data[[#This Row],[ci.hts_index]:[stat.tb]]),-1)</f>
        <v>-1</v>
      </c>
      <c r="AH3407">
        <f>IF(data[[#This Row],[type]]="score",RANK(data[[#This Row],[score]],data[score])+COUNTIF($AG$3:AG3407,AG3407)-1,0)</f>
        <v>0</v>
      </c>
    </row>
    <row r="3408" spans="27:34" x14ac:dyDescent="0.25">
      <c r="AA3408" s="1"/>
      <c r="AB3408" s="1"/>
      <c r="AG3408">
        <f>IF(data[[#This Row],[type]]="score",SUMPRODUCT($J$1:$AF$1,data[[#This Row],[ci.hts_index]:[stat.tb]]),-1)</f>
        <v>-1</v>
      </c>
      <c r="AH3408">
        <f>IF(data[[#This Row],[type]]="score",RANK(data[[#This Row],[score]],data[score])+COUNTIF($AG$3:AG3408,AG3408)-1,0)</f>
        <v>0</v>
      </c>
    </row>
    <row r="3409" spans="27:34" x14ac:dyDescent="0.25">
      <c r="AA3409" s="1"/>
      <c r="AB3409" s="1"/>
      <c r="AG3409">
        <f>IF(data[[#This Row],[type]]="score",SUMPRODUCT($J$1:$AF$1,data[[#This Row],[ci.hts_index]:[stat.tb]]),-1)</f>
        <v>-1</v>
      </c>
      <c r="AH3409">
        <f>IF(data[[#This Row],[type]]="score",RANK(data[[#This Row],[score]],data[score])+COUNTIF($AG$3:AG3409,AG3409)-1,0)</f>
        <v>0</v>
      </c>
    </row>
    <row r="3410" spans="27:34" x14ac:dyDescent="0.25">
      <c r="AA3410" s="1"/>
      <c r="AB3410" s="1"/>
      <c r="AG3410">
        <f>IF(data[[#This Row],[type]]="score",SUMPRODUCT($J$1:$AF$1,data[[#This Row],[ci.hts_index]:[stat.tb]]),-1)</f>
        <v>-1</v>
      </c>
      <c r="AH3410">
        <f>IF(data[[#This Row],[type]]="score",RANK(data[[#This Row],[score]],data[score])+COUNTIF($AG$3:AG3410,AG3410)-1,0)</f>
        <v>0</v>
      </c>
    </row>
    <row r="3411" spans="27:34" x14ac:dyDescent="0.25">
      <c r="AA3411" s="1"/>
      <c r="AB3411" s="1"/>
      <c r="AG3411">
        <f>IF(data[[#This Row],[type]]="score",SUMPRODUCT($J$1:$AF$1,data[[#This Row],[ci.hts_index]:[stat.tb]]),-1)</f>
        <v>-1</v>
      </c>
      <c r="AH3411">
        <f>IF(data[[#This Row],[type]]="score",RANK(data[[#This Row],[score]],data[score])+COUNTIF($AG$3:AG3411,AG3411)-1,0)</f>
        <v>0</v>
      </c>
    </row>
    <row r="3412" spans="27:34" x14ac:dyDescent="0.25">
      <c r="AA3412" s="1"/>
      <c r="AB3412" s="1"/>
      <c r="AG3412">
        <f>IF(data[[#This Row],[type]]="score",SUMPRODUCT($J$1:$AF$1,data[[#This Row],[ci.hts_index]:[stat.tb]]),-1)</f>
        <v>-1</v>
      </c>
      <c r="AH3412">
        <f>IF(data[[#This Row],[type]]="score",RANK(data[[#This Row],[score]],data[score])+COUNTIF($AG$3:AG3412,AG3412)-1,0)</f>
        <v>0</v>
      </c>
    </row>
    <row r="3413" spans="27:34" x14ac:dyDescent="0.25">
      <c r="AA3413" s="1"/>
      <c r="AB3413" s="1"/>
      <c r="AG3413">
        <f>IF(data[[#This Row],[type]]="score",SUMPRODUCT($J$1:$AF$1,data[[#This Row],[ci.hts_index]:[stat.tb]]),-1)</f>
        <v>-1</v>
      </c>
      <c r="AH3413">
        <f>IF(data[[#This Row],[type]]="score",RANK(data[[#This Row],[score]],data[score])+COUNTIF($AG$3:AG3413,AG3413)-1,0)</f>
        <v>0</v>
      </c>
    </row>
    <row r="3414" spans="27:34" x14ac:dyDescent="0.25">
      <c r="AA3414" s="1"/>
      <c r="AB3414" s="1"/>
      <c r="AG3414">
        <f>IF(data[[#This Row],[type]]="score",SUMPRODUCT($J$1:$AF$1,data[[#This Row],[ci.hts_index]:[stat.tb]]),-1)</f>
        <v>-1</v>
      </c>
      <c r="AH3414">
        <f>IF(data[[#This Row],[type]]="score",RANK(data[[#This Row],[score]],data[score])+COUNTIF($AG$3:AG3414,AG3414)-1,0)</f>
        <v>0</v>
      </c>
    </row>
    <row r="3415" spans="27:34" x14ac:dyDescent="0.25">
      <c r="AA3415" s="1"/>
      <c r="AB3415" s="1"/>
      <c r="AG3415">
        <f>IF(data[[#This Row],[type]]="score",SUMPRODUCT($J$1:$AF$1,data[[#This Row],[ci.hts_index]:[stat.tb]]),-1)</f>
        <v>-1</v>
      </c>
      <c r="AH3415">
        <f>IF(data[[#This Row],[type]]="score",RANK(data[[#This Row],[score]],data[score])+COUNTIF($AG$3:AG3415,AG3415)-1,0)</f>
        <v>0</v>
      </c>
    </row>
    <row r="3416" spans="27:34" x14ac:dyDescent="0.25">
      <c r="AA3416" s="1"/>
      <c r="AB3416" s="1"/>
      <c r="AG3416">
        <f>IF(data[[#This Row],[type]]="score",SUMPRODUCT($J$1:$AF$1,data[[#This Row],[ci.hts_index]:[stat.tb]]),-1)</f>
        <v>-1</v>
      </c>
      <c r="AH3416">
        <f>IF(data[[#This Row],[type]]="score",RANK(data[[#This Row],[score]],data[score])+COUNTIF($AG$3:AG3416,AG3416)-1,0)</f>
        <v>0</v>
      </c>
    </row>
    <row r="3417" spans="27:34" x14ac:dyDescent="0.25">
      <c r="AA3417" s="1"/>
      <c r="AB3417" s="1"/>
      <c r="AG3417">
        <f>IF(data[[#This Row],[type]]="score",SUMPRODUCT($J$1:$AF$1,data[[#This Row],[ci.hts_index]:[stat.tb]]),-1)</f>
        <v>-1</v>
      </c>
      <c r="AH3417">
        <f>IF(data[[#This Row],[type]]="score",RANK(data[[#This Row],[score]],data[score])+COUNTIF($AG$3:AG3417,AG3417)-1,0)</f>
        <v>0</v>
      </c>
    </row>
    <row r="3418" spans="27:34" x14ac:dyDescent="0.25">
      <c r="AA3418" s="1"/>
      <c r="AB3418" s="1"/>
      <c r="AG3418">
        <f>IF(data[[#This Row],[type]]="score",SUMPRODUCT($J$1:$AF$1,data[[#This Row],[ci.hts_index]:[stat.tb]]),-1)</f>
        <v>-1</v>
      </c>
      <c r="AH3418">
        <f>IF(data[[#This Row],[type]]="score",RANK(data[[#This Row],[score]],data[score])+COUNTIF($AG$3:AG3418,AG3418)-1,0)</f>
        <v>0</v>
      </c>
    </row>
    <row r="3419" spans="27:34" x14ac:dyDescent="0.25">
      <c r="AA3419" s="1"/>
      <c r="AB3419" s="1"/>
      <c r="AG3419">
        <f>IF(data[[#This Row],[type]]="score",SUMPRODUCT($J$1:$AF$1,data[[#This Row],[ci.hts_index]:[stat.tb]]),-1)</f>
        <v>-1</v>
      </c>
      <c r="AH3419">
        <f>IF(data[[#This Row],[type]]="score",RANK(data[[#This Row],[score]],data[score])+COUNTIF($AG$3:AG3419,AG3419)-1,0)</f>
        <v>0</v>
      </c>
    </row>
    <row r="3420" spans="27:34" x14ac:dyDescent="0.25">
      <c r="AA3420" s="1"/>
      <c r="AB3420" s="1"/>
      <c r="AG3420">
        <f>IF(data[[#This Row],[type]]="score",SUMPRODUCT($J$1:$AF$1,data[[#This Row],[ci.hts_index]:[stat.tb]]),-1)</f>
        <v>-1</v>
      </c>
      <c r="AH3420">
        <f>IF(data[[#This Row],[type]]="score",RANK(data[[#This Row],[score]],data[score])+COUNTIF($AG$3:AG3420,AG3420)-1,0)</f>
        <v>0</v>
      </c>
    </row>
    <row r="3421" spans="27:34" x14ac:dyDescent="0.25">
      <c r="AA3421" s="1"/>
      <c r="AB3421" s="1"/>
      <c r="AG3421">
        <f>IF(data[[#This Row],[type]]="score",SUMPRODUCT($J$1:$AF$1,data[[#This Row],[ci.hts_index]:[stat.tb]]),-1)</f>
        <v>-1</v>
      </c>
      <c r="AH3421">
        <f>IF(data[[#This Row],[type]]="score",RANK(data[[#This Row],[score]],data[score])+COUNTIF($AG$3:AG3421,AG3421)-1,0)</f>
        <v>0</v>
      </c>
    </row>
    <row r="3422" spans="27:34" x14ac:dyDescent="0.25">
      <c r="AA3422" s="1"/>
      <c r="AB3422" s="1"/>
      <c r="AG3422">
        <f>IF(data[[#This Row],[type]]="score",SUMPRODUCT($J$1:$AF$1,data[[#This Row],[ci.hts_index]:[stat.tb]]),-1)</f>
        <v>-1</v>
      </c>
      <c r="AH3422">
        <f>IF(data[[#This Row],[type]]="score",RANK(data[[#This Row],[score]],data[score])+COUNTIF($AG$3:AG3422,AG3422)-1,0)</f>
        <v>0</v>
      </c>
    </row>
    <row r="3423" spans="27:34" x14ac:dyDescent="0.25">
      <c r="AA3423" s="1"/>
      <c r="AB3423" s="1"/>
      <c r="AG3423">
        <f>IF(data[[#This Row],[type]]="score",SUMPRODUCT($J$1:$AF$1,data[[#This Row],[ci.hts_index]:[stat.tb]]),-1)</f>
        <v>-1</v>
      </c>
      <c r="AH3423">
        <f>IF(data[[#This Row],[type]]="score",RANK(data[[#This Row],[score]],data[score])+COUNTIF($AG$3:AG3423,AG3423)-1,0)</f>
        <v>0</v>
      </c>
    </row>
    <row r="3424" spans="27:34" x14ac:dyDescent="0.25">
      <c r="AA3424" s="1"/>
      <c r="AB3424" s="1"/>
      <c r="AG3424">
        <f>IF(data[[#This Row],[type]]="score",SUMPRODUCT($J$1:$AF$1,data[[#This Row],[ci.hts_index]:[stat.tb]]),-1)</f>
        <v>-1</v>
      </c>
      <c r="AH3424">
        <f>IF(data[[#This Row],[type]]="score",RANK(data[[#This Row],[score]],data[score])+COUNTIF($AG$3:AG3424,AG3424)-1,0)</f>
        <v>0</v>
      </c>
    </row>
    <row r="3425" spans="27:34" x14ac:dyDescent="0.25">
      <c r="AA3425" s="1"/>
      <c r="AB3425" s="1"/>
      <c r="AG3425">
        <f>IF(data[[#This Row],[type]]="score",SUMPRODUCT($J$1:$AF$1,data[[#This Row],[ci.hts_index]:[stat.tb]]),-1)</f>
        <v>-1</v>
      </c>
      <c r="AH3425">
        <f>IF(data[[#This Row],[type]]="score",RANK(data[[#This Row],[score]],data[score])+COUNTIF($AG$3:AG3425,AG3425)-1,0)</f>
        <v>0</v>
      </c>
    </row>
    <row r="3426" spans="27:34" x14ac:dyDescent="0.25">
      <c r="AA3426" s="1"/>
      <c r="AB3426" s="1"/>
      <c r="AG3426">
        <f>IF(data[[#This Row],[type]]="score",SUMPRODUCT($J$1:$AF$1,data[[#This Row],[ci.hts_index]:[stat.tb]]),-1)</f>
        <v>-1</v>
      </c>
      <c r="AH3426">
        <f>IF(data[[#This Row],[type]]="score",RANK(data[[#This Row],[score]],data[score])+COUNTIF($AG$3:AG3426,AG3426)-1,0)</f>
        <v>0</v>
      </c>
    </row>
    <row r="3427" spans="27:34" x14ac:dyDescent="0.25">
      <c r="AA3427" s="1"/>
      <c r="AB3427" s="1"/>
      <c r="AG3427">
        <f>IF(data[[#This Row],[type]]="score",SUMPRODUCT($J$1:$AF$1,data[[#This Row],[ci.hts_index]:[stat.tb]]),-1)</f>
        <v>-1</v>
      </c>
      <c r="AH3427">
        <f>IF(data[[#This Row],[type]]="score",RANK(data[[#This Row],[score]],data[score])+COUNTIF($AG$3:AG3427,AG3427)-1,0)</f>
        <v>0</v>
      </c>
    </row>
    <row r="3428" spans="27:34" x14ac:dyDescent="0.25">
      <c r="AA3428" s="1"/>
      <c r="AB3428" s="1"/>
      <c r="AG3428">
        <f>IF(data[[#This Row],[type]]="score",SUMPRODUCT($J$1:$AF$1,data[[#This Row],[ci.hts_index]:[stat.tb]]),-1)</f>
        <v>-1</v>
      </c>
      <c r="AH3428">
        <f>IF(data[[#This Row],[type]]="score",RANK(data[[#This Row],[score]],data[score])+COUNTIF($AG$3:AG3428,AG3428)-1,0)</f>
        <v>0</v>
      </c>
    </row>
    <row r="3429" spans="27:34" x14ac:dyDescent="0.25">
      <c r="AA3429" s="1"/>
      <c r="AB3429" s="1"/>
      <c r="AG3429">
        <f>IF(data[[#This Row],[type]]="score",SUMPRODUCT($J$1:$AF$1,data[[#This Row],[ci.hts_index]:[stat.tb]]),-1)</f>
        <v>-1</v>
      </c>
      <c r="AH3429">
        <f>IF(data[[#This Row],[type]]="score",RANK(data[[#This Row],[score]],data[score])+COUNTIF($AG$3:AG3429,AG3429)-1,0)</f>
        <v>0</v>
      </c>
    </row>
    <row r="3430" spans="27:34" x14ac:dyDescent="0.25">
      <c r="AA3430" s="1"/>
      <c r="AB3430" s="1"/>
      <c r="AG3430">
        <f>IF(data[[#This Row],[type]]="score",SUMPRODUCT($J$1:$AF$1,data[[#This Row],[ci.hts_index]:[stat.tb]]),-1)</f>
        <v>-1</v>
      </c>
      <c r="AH3430">
        <f>IF(data[[#This Row],[type]]="score",RANK(data[[#This Row],[score]],data[score])+COUNTIF($AG$3:AG3430,AG3430)-1,0)</f>
        <v>0</v>
      </c>
    </row>
    <row r="3431" spans="27:34" x14ac:dyDescent="0.25">
      <c r="AA3431" s="1"/>
      <c r="AB3431" s="1"/>
      <c r="AG3431">
        <f>IF(data[[#This Row],[type]]="score",SUMPRODUCT($J$1:$AF$1,data[[#This Row],[ci.hts_index]:[stat.tb]]),-1)</f>
        <v>-1</v>
      </c>
      <c r="AH3431">
        <f>IF(data[[#This Row],[type]]="score",RANK(data[[#This Row],[score]],data[score])+COUNTIF($AG$3:AG3431,AG3431)-1,0)</f>
        <v>0</v>
      </c>
    </row>
    <row r="3432" spans="27:34" x14ac:dyDescent="0.25">
      <c r="AA3432" s="1"/>
      <c r="AB3432" s="1"/>
      <c r="AG3432">
        <f>IF(data[[#This Row],[type]]="score",SUMPRODUCT($J$1:$AF$1,data[[#This Row],[ci.hts_index]:[stat.tb]]),-1)</f>
        <v>-1</v>
      </c>
      <c r="AH3432">
        <f>IF(data[[#This Row],[type]]="score",RANK(data[[#This Row],[score]],data[score])+COUNTIF($AG$3:AG3432,AG3432)-1,0)</f>
        <v>0</v>
      </c>
    </row>
    <row r="3433" spans="27:34" x14ac:dyDescent="0.25">
      <c r="AA3433" s="1"/>
      <c r="AB3433" s="1"/>
      <c r="AG3433">
        <f>IF(data[[#This Row],[type]]="score",SUMPRODUCT($J$1:$AF$1,data[[#This Row],[ci.hts_index]:[stat.tb]]),-1)</f>
        <v>-1</v>
      </c>
      <c r="AH3433">
        <f>IF(data[[#This Row],[type]]="score",RANK(data[[#This Row],[score]],data[score])+COUNTIF($AG$3:AG3433,AG3433)-1,0)</f>
        <v>0</v>
      </c>
    </row>
    <row r="3434" spans="27:34" x14ac:dyDescent="0.25">
      <c r="AA3434" s="1"/>
      <c r="AB3434" s="1"/>
      <c r="AG3434">
        <f>IF(data[[#This Row],[type]]="score",SUMPRODUCT($J$1:$AF$1,data[[#This Row],[ci.hts_index]:[stat.tb]]),-1)</f>
        <v>-1</v>
      </c>
      <c r="AH3434">
        <f>IF(data[[#This Row],[type]]="score",RANK(data[[#This Row],[score]],data[score])+COUNTIF($AG$3:AG3434,AG3434)-1,0)</f>
        <v>0</v>
      </c>
    </row>
    <row r="3435" spans="27:34" x14ac:dyDescent="0.25">
      <c r="AA3435" s="1"/>
      <c r="AB3435" s="1"/>
      <c r="AG3435">
        <f>IF(data[[#This Row],[type]]="score",SUMPRODUCT($J$1:$AF$1,data[[#This Row],[ci.hts_index]:[stat.tb]]),-1)</f>
        <v>-1</v>
      </c>
      <c r="AH3435">
        <f>IF(data[[#This Row],[type]]="score",RANK(data[[#This Row],[score]],data[score])+COUNTIF($AG$3:AG3435,AG3435)-1,0)</f>
        <v>0</v>
      </c>
    </row>
    <row r="3436" spans="27:34" x14ac:dyDescent="0.25">
      <c r="AA3436" s="1"/>
      <c r="AB3436" s="1"/>
      <c r="AG3436">
        <f>IF(data[[#This Row],[type]]="score",SUMPRODUCT($J$1:$AF$1,data[[#This Row],[ci.hts_index]:[stat.tb]]),-1)</f>
        <v>-1</v>
      </c>
      <c r="AH3436">
        <f>IF(data[[#This Row],[type]]="score",RANK(data[[#This Row],[score]],data[score])+COUNTIF($AG$3:AG3436,AG3436)-1,0)</f>
        <v>0</v>
      </c>
    </row>
    <row r="3437" spans="27:34" x14ac:dyDescent="0.25">
      <c r="AA3437" s="1"/>
      <c r="AB3437" s="1"/>
      <c r="AG3437">
        <f>IF(data[[#This Row],[type]]="score",SUMPRODUCT($J$1:$AF$1,data[[#This Row],[ci.hts_index]:[stat.tb]]),-1)</f>
        <v>-1</v>
      </c>
      <c r="AH3437">
        <f>IF(data[[#This Row],[type]]="score",RANK(data[[#This Row],[score]],data[score])+COUNTIF($AG$3:AG3437,AG3437)-1,0)</f>
        <v>0</v>
      </c>
    </row>
    <row r="3438" spans="27:34" x14ac:dyDescent="0.25">
      <c r="AA3438" s="1"/>
      <c r="AB3438" s="1"/>
      <c r="AG3438">
        <f>IF(data[[#This Row],[type]]="score",SUMPRODUCT($J$1:$AF$1,data[[#This Row],[ci.hts_index]:[stat.tb]]),-1)</f>
        <v>-1</v>
      </c>
      <c r="AH3438">
        <f>IF(data[[#This Row],[type]]="score",RANK(data[[#This Row],[score]],data[score])+COUNTIF($AG$3:AG3438,AG3438)-1,0)</f>
        <v>0</v>
      </c>
    </row>
    <row r="3439" spans="27:34" x14ac:dyDescent="0.25">
      <c r="AA3439" s="1"/>
      <c r="AB3439" s="1"/>
      <c r="AG3439">
        <f>IF(data[[#This Row],[type]]="score",SUMPRODUCT($J$1:$AF$1,data[[#This Row],[ci.hts_index]:[stat.tb]]),-1)</f>
        <v>-1</v>
      </c>
      <c r="AH3439">
        <f>IF(data[[#This Row],[type]]="score",RANK(data[[#This Row],[score]],data[score])+COUNTIF($AG$3:AG3439,AG3439)-1,0)</f>
        <v>0</v>
      </c>
    </row>
    <row r="3440" spans="27:34" x14ac:dyDescent="0.25">
      <c r="AA3440" s="1"/>
      <c r="AB3440" s="1"/>
      <c r="AG3440">
        <f>IF(data[[#This Row],[type]]="score",SUMPRODUCT($J$1:$AF$1,data[[#This Row],[ci.hts_index]:[stat.tb]]),-1)</f>
        <v>-1</v>
      </c>
      <c r="AH3440">
        <f>IF(data[[#This Row],[type]]="score",RANK(data[[#This Row],[score]],data[score])+COUNTIF($AG$3:AG3440,AG3440)-1,0)</f>
        <v>0</v>
      </c>
    </row>
    <row r="3441" spans="27:34" x14ac:dyDescent="0.25">
      <c r="AA3441" s="1"/>
      <c r="AB3441" s="1"/>
      <c r="AG3441">
        <f>IF(data[[#This Row],[type]]="score",SUMPRODUCT($J$1:$AF$1,data[[#This Row],[ci.hts_index]:[stat.tb]]),-1)</f>
        <v>-1</v>
      </c>
      <c r="AH3441">
        <f>IF(data[[#This Row],[type]]="score",RANK(data[[#This Row],[score]],data[score])+COUNTIF($AG$3:AG3441,AG3441)-1,0)</f>
        <v>0</v>
      </c>
    </row>
    <row r="3442" spans="27:34" x14ac:dyDescent="0.25">
      <c r="AA3442" s="1"/>
      <c r="AB3442" s="1"/>
      <c r="AG3442">
        <f>IF(data[[#This Row],[type]]="score",SUMPRODUCT($J$1:$AF$1,data[[#This Row],[ci.hts_index]:[stat.tb]]),-1)</f>
        <v>-1</v>
      </c>
      <c r="AH3442">
        <f>IF(data[[#This Row],[type]]="score",RANK(data[[#This Row],[score]],data[score])+COUNTIF($AG$3:AG3442,AG3442)-1,0)</f>
        <v>0</v>
      </c>
    </row>
    <row r="3443" spans="27:34" x14ac:dyDescent="0.25">
      <c r="AA3443" s="1"/>
      <c r="AB3443" s="1"/>
      <c r="AG3443">
        <f>IF(data[[#This Row],[type]]="score",SUMPRODUCT($J$1:$AF$1,data[[#This Row],[ci.hts_index]:[stat.tb]]),-1)</f>
        <v>-1</v>
      </c>
      <c r="AH3443">
        <f>IF(data[[#This Row],[type]]="score",RANK(data[[#This Row],[score]],data[score])+COUNTIF($AG$3:AG3443,AG3443)-1,0)</f>
        <v>0</v>
      </c>
    </row>
    <row r="3444" spans="27:34" x14ac:dyDescent="0.25">
      <c r="AA3444" s="1"/>
      <c r="AB3444" s="1"/>
      <c r="AG3444">
        <f>IF(data[[#This Row],[type]]="score",SUMPRODUCT($J$1:$AF$1,data[[#This Row],[ci.hts_index]:[stat.tb]]),-1)</f>
        <v>-1</v>
      </c>
      <c r="AH3444">
        <f>IF(data[[#This Row],[type]]="score",RANK(data[[#This Row],[score]],data[score])+COUNTIF($AG$3:AG3444,AG3444)-1,0)</f>
        <v>0</v>
      </c>
    </row>
    <row r="3445" spans="27:34" x14ac:dyDescent="0.25">
      <c r="AA3445" s="1"/>
      <c r="AB3445" s="1"/>
      <c r="AG3445">
        <f>IF(data[[#This Row],[type]]="score",SUMPRODUCT($J$1:$AF$1,data[[#This Row],[ci.hts_index]:[stat.tb]]),-1)</f>
        <v>-1</v>
      </c>
      <c r="AH3445">
        <f>IF(data[[#This Row],[type]]="score",RANK(data[[#This Row],[score]],data[score])+COUNTIF($AG$3:AG3445,AG3445)-1,0)</f>
        <v>0</v>
      </c>
    </row>
    <row r="3446" spans="27:34" x14ac:dyDescent="0.25">
      <c r="AA3446" s="1"/>
      <c r="AB3446" s="1"/>
      <c r="AG3446">
        <f>IF(data[[#This Row],[type]]="score",SUMPRODUCT($J$1:$AF$1,data[[#This Row],[ci.hts_index]:[stat.tb]]),-1)</f>
        <v>-1</v>
      </c>
      <c r="AH3446">
        <f>IF(data[[#This Row],[type]]="score",RANK(data[[#This Row],[score]],data[score])+COUNTIF($AG$3:AG3446,AG3446)-1,0)</f>
        <v>0</v>
      </c>
    </row>
    <row r="3447" spans="27:34" x14ac:dyDescent="0.25">
      <c r="AA3447" s="1"/>
      <c r="AB3447" s="1"/>
      <c r="AG3447">
        <f>IF(data[[#This Row],[type]]="score",SUMPRODUCT($J$1:$AF$1,data[[#This Row],[ci.hts_index]:[stat.tb]]),-1)</f>
        <v>-1</v>
      </c>
      <c r="AH3447">
        <f>IF(data[[#This Row],[type]]="score",RANK(data[[#This Row],[score]],data[score])+COUNTIF($AG$3:AG3447,AG3447)-1,0)</f>
        <v>0</v>
      </c>
    </row>
    <row r="3448" spans="27:34" x14ac:dyDescent="0.25">
      <c r="AA3448" s="1"/>
      <c r="AB3448" s="1"/>
      <c r="AG3448">
        <f>IF(data[[#This Row],[type]]="score",SUMPRODUCT($J$1:$AF$1,data[[#This Row],[ci.hts_index]:[stat.tb]]),-1)</f>
        <v>-1</v>
      </c>
      <c r="AH3448">
        <f>IF(data[[#This Row],[type]]="score",RANK(data[[#This Row],[score]],data[score])+COUNTIF($AG$3:AG3448,AG3448)-1,0)</f>
        <v>0</v>
      </c>
    </row>
    <row r="3449" spans="27:34" x14ac:dyDescent="0.25">
      <c r="AA3449" s="1"/>
      <c r="AB3449" s="1"/>
      <c r="AG3449">
        <f>IF(data[[#This Row],[type]]="score",SUMPRODUCT($J$1:$AF$1,data[[#This Row],[ci.hts_index]:[stat.tb]]),-1)</f>
        <v>-1</v>
      </c>
      <c r="AH3449">
        <f>IF(data[[#This Row],[type]]="score",RANK(data[[#This Row],[score]],data[score])+COUNTIF($AG$3:AG3449,AG3449)-1,0)</f>
        <v>0</v>
      </c>
    </row>
    <row r="3450" spans="27:34" x14ac:dyDescent="0.25">
      <c r="AA3450" s="1"/>
      <c r="AB3450" s="1"/>
      <c r="AG3450">
        <f>IF(data[[#This Row],[type]]="score",SUMPRODUCT($J$1:$AF$1,data[[#This Row],[ci.hts_index]:[stat.tb]]),-1)</f>
        <v>-1</v>
      </c>
      <c r="AH3450">
        <f>IF(data[[#This Row],[type]]="score",RANK(data[[#This Row],[score]],data[score])+COUNTIF($AG$3:AG3450,AG3450)-1,0)</f>
        <v>0</v>
      </c>
    </row>
    <row r="3451" spans="27:34" x14ac:dyDescent="0.25">
      <c r="AA3451" s="1"/>
      <c r="AB3451" s="1"/>
      <c r="AG3451">
        <f>IF(data[[#This Row],[type]]="score",SUMPRODUCT($J$1:$AF$1,data[[#This Row],[ci.hts_index]:[stat.tb]]),-1)</f>
        <v>-1</v>
      </c>
      <c r="AH3451">
        <f>IF(data[[#This Row],[type]]="score",RANK(data[[#This Row],[score]],data[score])+COUNTIF($AG$3:AG3451,AG3451)-1,0)</f>
        <v>0</v>
      </c>
    </row>
    <row r="3452" spans="27:34" x14ac:dyDescent="0.25">
      <c r="AA3452" s="1"/>
      <c r="AB3452" s="1"/>
      <c r="AG3452">
        <f>IF(data[[#This Row],[type]]="score",SUMPRODUCT($J$1:$AF$1,data[[#This Row],[ci.hts_index]:[stat.tb]]),-1)</f>
        <v>-1</v>
      </c>
      <c r="AH3452">
        <f>IF(data[[#This Row],[type]]="score",RANK(data[[#This Row],[score]],data[score])+COUNTIF($AG$3:AG3452,AG3452)-1,0)</f>
        <v>0</v>
      </c>
    </row>
    <row r="3453" spans="27:34" x14ac:dyDescent="0.25">
      <c r="AA3453" s="1"/>
      <c r="AB3453" s="1"/>
      <c r="AG3453">
        <f>IF(data[[#This Row],[type]]="score",SUMPRODUCT($J$1:$AF$1,data[[#This Row],[ci.hts_index]:[stat.tb]]),-1)</f>
        <v>-1</v>
      </c>
      <c r="AH3453">
        <f>IF(data[[#This Row],[type]]="score",RANK(data[[#This Row],[score]],data[score])+COUNTIF($AG$3:AG3453,AG3453)-1,0)</f>
        <v>0</v>
      </c>
    </row>
    <row r="3454" spans="27:34" x14ac:dyDescent="0.25">
      <c r="AA3454" s="1"/>
      <c r="AB3454" s="1"/>
      <c r="AG3454">
        <f>IF(data[[#This Row],[type]]="score",SUMPRODUCT($J$1:$AF$1,data[[#This Row],[ci.hts_index]:[stat.tb]]),-1)</f>
        <v>-1</v>
      </c>
      <c r="AH3454">
        <f>IF(data[[#This Row],[type]]="score",RANK(data[[#This Row],[score]],data[score])+COUNTIF($AG$3:AG3454,AG3454)-1,0)</f>
        <v>0</v>
      </c>
    </row>
    <row r="3455" spans="27:34" x14ac:dyDescent="0.25">
      <c r="AA3455" s="1"/>
      <c r="AB3455" s="1"/>
      <c r="AG3455">
        <f>IF(data[[#This Row],[type]]="score",SUMPRODUCT($J$1:$AF$1,data[[#This Row],[ci.hts_index]:[stat.tb]]),-1)</f>
        <v>-1</v>
      </c>
      <c r="AH3455">
        <f>IF(data[[#This Row],[type]]="score",RANK(data[[#This Row],[score]],data[score])+COUNTIF($AG$3:AG3455,AG3455)-1,0)</f>
        <v>0</v>
      </c>
    </row>
    <row r="3456" spans="27:34" x14ac:dyDescent="0.25">
      <c r="AA3456" s="1"/>
      <c r="AB3456" s="1"/>
      <c r="AG3456">
        <f>IF(data[[#This Row],[type]]="score",SUMPRODUCT($J$1:$AF$1,data[[#This Row],[ci.hts_index]:[stat.tb]]),-1)</f>
        <v>-1</v>
      </c>
      <c r="AH3456">
        <f>IF(data[[#This Row],[type]]="score",RANK(data[[#This Row],[score]],data[score])+COUNTIF($AG$3:AG3456,AG3456)-1,0)</f>
        <v>0</v>
      </c>
    </row>
    <row r="3457" spans="27:34" x14ac:dyDescent="0.25">
      <c r="AA3457" s="1"/>
      <c r="AB3457" s="1"/>
      <c r="AG3457">
        <f>IF(data[[#This Row],[type]]="score",SUMPRODUCT($J$1:$AF$1,data[[#This Row],[ci.hts_index]:[stat.tb]]),-1)</f>
        <v>-1</v>
      </c>
      <c r="AH3457">
        <f>IF(data[[#This Row],[type]]="score",RANK(data[[#This Row],[score]],data[score])+COUNTIF($AG$3:AG3457,AG3457)-1,0)</f>
        <v>0</v>
      </c>
    </row>
    <row r="3458" spans="27:34" x14ac:dyDescent="0.25">
      <c r="AA3458" s="1"/>
      <c r="AB3458" s="1"/>
      <c r="AG3458">
        <f>IF(data[[#This Row],[type]]="score",SUMPRODUCT($J$1:$AF$1,data[[#This Row],[ci.hts_index]:[stat.tb]]),-1)</f>
        <v>-1</v>
      </c>
      <c r="AH3458">
        <f>IF(data[[#This Row],[type]]="score",RANK(data[[#This Row],[score]],data[score])+COUNTIF($AG$3:AG3458,AG3458)-1,0)</f>
        <v>0</v>
      </c>
    </row>
    <row r="3459" spans="27:34" x14ac:dyDescent="0.25">
      <c r="AA3459" s="1"/>
      <c r="AB3459" s="1"/>
      <c r="AG3459">
        <f>IF(data[[#This Row],[type]]="score",SUMPRODUCT($J$1:$AF$1,data[[#This Row],[ci.hts_index]:[stat.tb]]),-1)</f>
        <v>-1</v>
      </c>
      <c r="AH3459">
        <f>IF(data[[#This Row],[type]]="score",RANK(data[[#This Row],[score]],data[score])+COUNTIF($AG$3:AG3459,AG3459)-1,0)</f>
        <v>0</v>
      </c>
    </row>
    <row r="3460" spans="27:34" x14ac:dyDescent="0.25">
      <c r="AA3460" s="1"/>
      <c r="AB3460" s="1"/>
      <c r="AG3460">
        <f>IF(data[[#This Row],[type]]="score",SUMPRODUCT($J$1:$AF$1,data[[#This Row],[ci.hts_index]:[stat.tb]]),-1)</f>
        <v>-1</v>
      </c>
      <c r="AH3460">
        <f>IF(data[[#This Row],[type]]="score",RANK(data[[#This Row],[score]],data[score])+COUNTIF($AG$3:AG3460,AG3460)-1,0)</f>
        <v>0</v>
      </c>
    </row>
    <row r="3461" spans="27:34" x14ac:dyDescent="0.25">
      <c r="AA3461" s="1"/>
      <c r="AB3461" s="1"/>
      <c r="AG3461">
        <f>IF(data[[#This Row],[type]]="score",SUMPRODUCT($J$1:$AF$1,data[[#This Row],[ci.hts_index]:[stat.tb]]),-1)</f>
        <v>-1</v>
      </c>
      <c r="AH3461">
        <f>IF(data[[#This Row],[type]]="score",RANK(data[[#This Row],[score]],data[score])+COUNTIF($AG$3:AG3461,AG3461)-1,0)</f>
        <v>0</v>
      </c>
    </row>
    <row r="3462" spans="27:34" x14ac:dyDescent="0.25">
      <c r="AA3462" s="1"/>
      <c r="AB3462" s="1"/>
      <c r="AG3462">
        <f>IF(data[[#This Row],[type]]="score",SUMPRODUCT($J$1:$AF$1,data[[#This Row],[ci.hts_index]:[stat.tb]]),-1)</f>
        <v>-1</v>
      </c>
      <c r="AH3462">
        <f>IF(data[[#This Row],[type]]="score",RANK(data[[#This Row],[score]],data[score])+COUNTIF($AG$3:AG3462,AG3462)-1,0)</f>
        <v>0</v>
      </c>
    </row>
    <row r="3463" spans="27:34" x14ac:dyDescent="0.25">
      <c r="AA3463" s="1"/>
      <c r="AB3463" s="1"/>
      <c r="AG3463">
        <f>IF(data[[#This Row],[type]]="score",SUMPRODUCT($J$1:$AF$1,data[[#This Row],[ci.hts_index]:[stat.tb]]),-1)</f>
        <v>-1</v>
      </c>
      <c r="AH3463">
        <f>IF(data[[#This Row],[type]]="score",RANK(data[[#This Row],[score]],data[score])+COUNTIF($AG$3:AG3463,AG3463)-1,0)</f>
        <v>0</v>
      </c>
    </row>
    <row r="3464" spans="27:34" x14ac:dyDescent="0.25">
      <c r="AA3464" s="1"/>
      <c r="AB3464" s="1"/>
      <c r="AG3464">
        <f>IF(data[[#This Row],[type]]="score",SUMPRODUCT($J$1:$AF$1,data[[#This Row],[ci.hts_index]:[stat.tb]]),-1)</f>
        <v>-1</v>
      </c>
      <c r="AH3464">
        <f>IF(data[[#This Row],[type]]="score",RANK(data[[#This Row],[score]],data[score])+COUNTIF($AG$3:AG3464,AG3464)-1,0)</f>
        <v>0</v>
      </c>
    </row>
    <row r="3465" spans="27:34" x14ac:dyDescent="0.25">
      <c r="AA3465" s="1"/>
      <c r="AB3465" s="1"/>
      <c r="AG3465">
        <f>IF(data[[#This Row],[type]]="score",SUMPRODUCT($J$1:$AF$1,data[[#This Row],[ci.hts_index]:[stat.tb]]),-1)</f>
        <v>-1</v>
      </c>
      <c r="AH3465">
        <f>IF(data[[#This Row],[type]]="score",RANK(data[[#This Row],[score]],data[score])+COUNTIF($AG$3:AG3465,AG3465)-1,0)</f>
        <v>0</v>
      </c>
    </row>
    <row r="3466" spans="27:34" x14ac:dyDescent="0.25">
      <c r="AA3466" s="1"/>
      <c r="AB3466" s="1"/>
      <c r="AG3466">
        <f>IF(data[[#This Row],[type]]="score",SUMPRODUCT($J$1:$AF$1,data[[#This Row],[ci.hts_index]:[stat.tb]]),-1)</f>
        <v>-1</v>
      </c>
      <c r="AH3466">
        <f>IF(data[[#This Row],[type]]="score",RANK(data[[#This Row],[score]],data[score])+COUNTIF($AG$3:AG3466,AG3466)-1,0)</f>
        <v>0</v>
      </c>
    </row>
    <row r="3467" spans="27:34" x14ac:dyDescent="0.25">
      <c r="AA3467" s="1"/>
      <c r="AB3467" s="1"/>
      <c r="AG3467">
        <f>IF(data[[#This Row],[type]]="score",SUMPRODUCT($J$1:$AF$1,data[[#This Row],[ci.hts_index]:[stat.tb]]),-1)</f>
        <v>-1</v>
      </c>
      <c r="AH3467">
        <f>IF(data[[#This Row],[type]]="score",RANK(data[[#This Row],[score]],data[score])+COUNTIF($AG$3:AG3467,AG3467)-1,0)</f>
        <v>0</v>
      </c>
    </row>
    <row r="3468" spans="27:34" x14ac:dyDescent="0.25">
      <c r="AA3468" s="1"/>
      <c r="AB3468" s="1"/>
      <c r="AG3468">
        <f>IF(data[[#This Row],[type]]="score",SUMPRODUCT($J$1:$AF$1,data[[#This Row],[ci.hts_index]:[stat.tb]]),-1)</f>
        <v>-1</v>
      </c>
      <c r="AH3468">
        <f>IF(data[[#This Row],[type]]="score",RANK(data[[#This Row],[score]],data[score])+COUNTIF($AG$3:AG3468,AG3468)-1,0)</f>
        <v>0</v>
      </c>
    </row>
    <row r="3469" spans="27:34" x14ac:dyDescent="0.25">
      <c r="AA3469" s="1"/>
      <c r="AB3469" s="1"/>
      <c r="AG3469">
        <f>IF(data[[#This Row],[type]]="score",SUMPRODUCT($J$1:$AF$1,data[[#This Row],[ci.hts_index]:[stat.tb]]),-1)</f>
        <v>-1</v>
      </c>
      <c r="AH3469">
        <f>IF(data[[#This Row],[type]]="score",RANK(data[[#This Row],[score]],data[score])+COUNTIF($AG$3:AG3469,AG3469)-1,0)</f>
        <v>0</v>
      </c>
    </row>
    <row r="3470" spans="27:34" x14ac:dyDescent="0.25">
      <c r="AA3470" s="1"/>
      <c r="AB3470" s="1"/>
      <c r="AG3470">
        <f>IF(data[[#This Row],[type]]="score",SUMPRODUCT($J$1:$AF$1,data[[#This Row],[ci.hts_index]:[stat.tb]]),-1)</f>
        <v>-1</v>
      </c>
      <c r="AH3470">
        <f>IF(data[[#This Row],[type]]="score",RANK(data[[#This Row],[score]],data[score])+COUNTIF($AG$3:AG3470,AG3470)-1,0)</f>
        <v>0</v>
      </c>
    </row>
    <row r="3471" spans="27:34" x14ac:dyDescent="0.25">
      <c r="AA3471" s="1"/>
      <c r="AB3471" s="1"/>
      <c r="AG3471">
        <f>IF(data[[#This Row],[type]]="score",SUMPRODUCT($J$1:$AF$1,data[[#This Row],[ci.hts_index]:[stat.tb]]),-1)</f>
        <v>-1</v>
      </c>
      <c r="AH3471">
        <f>IF(data[[#This Row],[type]]="score",RANK(data[[#This Row],[score]],data[score])+COUNTIF($AG$3:AG3471,AG3471)-1,0)</f>
        <v>0</v>
      </c>
    </row>
    <row r="3472" spans="27:34" x14ac:dyDescent="0.25">
      <c r="AA3472" s="1"/>
      <c r="AB3472" s="1"/>
      <c r="AG3472">
        <f>IF(data[[#This Row],[type]]="score",SUMPRODUCT($J$1:$AF$1,data[[#This Row],[ci.hts_index]:[stat.tb]]),-1)</f>
        <v>-1</v>
      </c>
      <c r="AH3472">
        <f>IF(data[[#This Row],[type]]="score",RANK(data[[#This Row],[score]],data[score])+COUNTIF($AG$3:AG3472,AG3472)-1,0)</f>
        <v>0</v>
      </c>
    </row>
    <row r="3473" spans="27:34" x14ac:dyDescent="0.25">
      <c r="AA3473" s="1"/>
      <c r="AB3473" s="1"/>
      <c r="AG3473">
        <f>IF(data[[#This Row],[type]]="score",SUMPRODUCT($J$1:$AF$1,data[[#This Row],[ci.hts_index]:[stat.tb]]),-1)</f>
        <v>-1</v>
      </c>
      <c r="AH3473">
        <f>IF(data[[#This Row],[type]]="score",RANK(data[[#This Row],[score]],data[score])+COUNTIF($AG$3:AG3473,AG3473)-1,0)</f>
        <v>0</v>
      </c>
    </row>
    <row r="3474" spans="27:34" x14ac:dyDescent="0.25">
      <c r="AA3474" s="1"/>
      <c r="AB3474" s="1"/>
      <c r="AG3474">
        <f>IF(data[[#This Row],[type]]="score",SUMPRODUCT($J$1:$AF$1,data[[#This Row],[ci.hts_index]:[stat.tb]]),-1)</f>
        <v>-1</v>
      </c>
      <c r="AH3474">
        <f>IF(data[[#This Row],[type]]="score",RANK(data[[#This Row],[score]],data[score])+COUNTIF($AG$3:AG3474,AG3474)-1,0)</f>
        <v>0</v>
      </c>
    </row>
    <row r="3475" spans="27:34" x14ac:dyDescent="0.25">
      <c r="AA3475" s="1"/>
      <c r="AB3475" s="1"/>
      <c r="AG3475">
        <f>IF(data[[#This Row],[type]]="score",SUMPRODUCT($J$1:$AF$1,data[[#This Row],[ci.hts_index]:[stat.tb]]),-1)</f>
        <v>-1</v>
      </c>
      <c r="AH3475">
        <f>IF(data[[#This Row],[type]]="score",RANK(data[[#This Row],[score]],data[score])+COUNTIF($AG$3:AG3475,AG3475)-1,0)</f>
        <v>0</v>
      </c>
    </row>
    <row r="3476" spans="27:34" x14ac:dyDescent="0.25">
      <c r="AA3476" s="1"/>
      <c r="AB3476" s="1"/>
      <c r="AG3476">
        <f>IF(data[[#This Row],[type]]="score",SUMPRODUCT($J$1:$AF$1,data[[#This Row],[ci.hts_index]:[stat.tb]]),-1)</f>
        <v>-1</v>
      </c>
      <c r="AH3476">
        <f>IF(data[[#This Row],[type]]="score",RANK(data[[#This Row],[score]],data[score])+COUNTIF($AG$3:AG3476,AG3476)-1,0)</f>
        <v>0</v>
      </c>
    </row>
    <row r="3477" spans="27:34" x14ac:dyDescent="0.25">
      <c r="AA3477" s="1"/>
      <c r="AB3477" s="1"/>
      <c r="AG3477">
        <f>IF(data[[#This Row],[type]]="score",SUMPRODUCT($J$1:$AF$1,data[[#This Row],[ci.hts_index]:[stat.tb]]),-1)</f>
        <v>-1</v>
      </c>
      <c r="AH3477">
        <f>IF(data[[#This Row],[type]]="score",RANK(data[[#This Row],[score]],data[score])+COUNTIF($AG$3:AG3477,AG3477)-1,0)</f>
        <v>0</v>
      </c>
    </row>
    <row r="3478" spans="27:34" x14ac:dyDescent="0.25">
      <c r="AA3478" s="1"/>
      <c r="AB3478" s="1"/>
      <c r="AG3478">
        <f>IF(data[[#This Row],[type]]="score",SUMPRODUCT($J$1:$AF$1,data[[#This Row],[ci.hts_index]:[stat.tb]]),-1)</f>
        <v>-1</v>
      </c>
      <c r="AH3478">
        <f>IF(data[[#This Row],[type]]="score",RANK(data[[#This Row],[score]],data[score])+COUNTIF($AG$3:AG3478,AG3478)-1,0)</f>
        <v>0</v>
      </c>
    </row>
    <row r="3479" spans="27:34" x14ac:dyDescent="0.25">
      <c r="AA3479" s="1"/>
      <c r="AB3479" s="1"/>
      <c r="AG3479">
        <f>IF(data[[#This Row],[type]]="score",SUMPRODUCT($J$1:$AF$1,data[[#This Row],[ci.hts_index]:[stat.tb]]),-1)</f>
        <v>-1</v>
      </c>
      <c r="AH3479">
        <f>IF(data[[#This Row],[type]]="score",RANK(data[[#This Row],[score]],data[score])+COUNTIF($AG$3:AG3479,AG3479)-1,0)</f>
        <v>0</v>
      </c>
    </row>
    <row r="3480" spans="27:34" x14ac:dyDescent="0.25">
      <c r="AA3480" s="1"/>
      <c r="AB3480" s="1"/>
      <c r="AG3480">
        <f>IF(data[[#This Row],[type]]="score",SUMPRODUCT($J$1:$AF$1,data[[#This Row],[ci.hts_index]:[stat.tb]]),-1)</f>
        <v>-1</v>
      </c>
      <c r="AH3480">
        <f>IF(data[[#This Row],[type]]="score",RANK(data[[#This Row],[score]],data[score])+COUNTIF($AG$3:AG3480,AG3480)-1,0)</f>
        <v>0</v>
      </c>
    </row>
    <row r="3481" spans="27:34" x14ac:dyDescent="0.25">
      <c r="AA3481" s="1"/>
      <c r="AB3481" s="1"/>
      <c r="AG3481">
        <f>IF(data[[#This Row],[type]]="score",SUMPRODUCT($J$1:$AF$1,data[[#This Row],[ci.hts_index]:[stat.tb]]),-1)</f>
        <v>-1</v>
      </c>
      <c r="AH3481">
        <f>IF(data[[#This Row],[type]]="score",RANK(data[[#This Row],[score]],data[score])+COUNTIF($AG$3:AG3481,AG3481)-1,0)</f>
        <v>0</v>
      </c>
    </row>
    <row r="3482" spans="27:34" x14ac:dyDescent="0.25">
      <c r="AA3482" s="1"/>
      <c r="AB3482" s="1"/>
      <c r="AG3482">
        <f>IF(data[[#This Row],[type]]="score",SUMPRODUCT($J$1:$AF$1,data[[#This Row],[ci.hts_index]:[stat.tb]]),-1)</f>
        <v>-1</v>
      </c>
      <c r="AH3482">
        <f>IF(data[[#This Row],[type]]="score",RANK(data[[#This Row],[score]],data[score])+COUNTIF($AG$3:AG3482,AG3482)-1,0)</f>
        <v>0</v>
      </c>
    </row>
    <row r="3483" spans="27:34" x14ac:dyDescent="0.25">
      <c r="AA3483" s="1"/>
      <c r="AB3483" s="1"/>
      <c r="AG3483">
        <f>IF(data[[#This Row],[type]]="score",SUMPRODUCT($J$1:$AF$1,data[[#This Row],[ci.hts_index]:[stat.tb]]),-1)</f>
        <v>-1</v>
      </c>
      <c r="AH3483">
        <f>IF(data[[#This Row],[type]]="score",RANK(data[[#This Row],[score]],data[score])+COUNTIF($AG$3:AG3483,AG3483)-1,0)</f>
        <v>0</v>
      </c>
    </row>
    <row r="3484" spans="27:34" x14ac:dyDescent="0.25">
      <c r="AA3484" s="1"/>
      <c r="AB3484" s="1"/>
      <c r="AG3484">
        <f>IF(data[[#This Row],[type]]="score",SUMPRODUCT($J$1:$AF$1,data[[#This Row],[ci.hts_index]:[stat.tb]]),-1)</f>
        <v>-1</v>
      </c>
      <c r="AH3484">
        <f>IF(data[[#This Row],[type]]="score",RANK(data[[#This Row],[score]],data[score])+COUNTIF($AG$3:AG3484,AG3484)-1,0)</f>
        <v>0</v>
      </c>
    </row>
    <row r="3485" spans="27:34" x14ac:dyDescent="0.25">
      <c r="AA3485" s="1"/>
      <c r="AB3485" s="1"/>
      <c r="AG3485">
        <f>IF(data[[#This Row],[type]]="score",SUMPRODUCT($J$1:$AF$1,data[[#This Row],[ci.hts_index]:[stat.tb]]),-1)</f>
        <v>-1</v>
      </c>
      <c r="AH3485">
        <f>IF(data[[#This Row],[type]]="score",RANK(data[[#This Row],[score]],data[score])+COUNTIF($AG$3:AG3485,AG3485)-1,0)</f>
        <v>0</v>
      </c>
    </row>
    <row r="3486" spans="27:34" x14ac:dyDescent="0.25">
      <c r="AA3486" s="1"/>
      <c r="AB3486" s="1"/>
      <c r="AG3486">
        <f>IF(data[[#This Row],[type]]="score",SUMPRODUCT($J$1:$AF$1,data[[#This Row],[ci.hts_index]:[stat.tb]]),-1)</f>
        <v>-1</v>
      </c>
      <c r="AH3486">
        <f>IF(data[[#This Row],[type]]="score",RANK(data[[#This Row],[score]],data[score])+COUNTIF($AG$3:AG3486,AG3486)-1,0)</f>
        <v>0</v>
      </c>
    </row>
    <row r="3487" spans="27:34" x14ac:dyDescent="0.25">
      <c r="AA3487" s="1"/>
      <c r="AB3487" s="1"/>
      <c r="AG3487">
        <f>IF(data[[#This Row],[type]]="score",SUMPRODUCT($J$1:$AF$1,data[[#This Row],[ci.hts_index]:[stat.tb]]),-1)</f>
        <v>-1</v>
      </c>
      <c r="AH3487">
        <f>IF(data[[#This Row],[type]]="score",RANK(data[[#This Row],[score]],data[score])+COUNTIF($AG$3:AG3487,AG3487)-1,0)</f>
        <v>0</v>
      </c>
    </row>
    <row r="3488" spans="27:34" x14ac:dyDescent="0.25">
      <c r="AA3488" s="1"/>
      <c r="AB3488" s="1"/>
      <c r="AG3488">
        <f>IF(data[[#This Row],[type]]="score",SUMPRODUCT($J$1:$AF$1,data[[#This Row],[ci.hts_index]:[stat.tb]]),-1)</f>
        <v>-1</v>
      </c>
      <c r="AH3488">
        <f>IF(data[[#This Row],[type]]="score",RANK(data[[#This Row],[score]],data[score])+COUNTIF($AG$3:AG3488,AG3488)-1,0)</f>
        <v>0</v>
      </c>
    </row>
    <row r="3489" spans="27:34" x14ac:dyDescent="0.25">
      <c r="AA3489" s="1"/>
      <c r="AB3489" s="1"/>
      <c r="AG3489">
        <f>IF(data[[#This Row],[type]]="score",SUMPRODUCT($J$1:$AF$1,data[[#This Row],[ci.hts_index]:[stat.tb]]),-1)</f>
        <v>-1</v>
      </c>
      <c r="AH3489">
        <f>IF(data[[#This Row],[type]]="score",RANK(data[[#This Row],[score]],data[score])+COUNTIF($AG$3:AG3489,AG3489)-1,0)</f>
        <v>0</v>
      </c>
    </row>
    <row r="3490" spans="27:34" x14ac:dyDescent="0.25">
      <c r="AA3490" s="1"/>
      <c r="AB3490" s="1"/>
      <c r="AG3490">
        <f>IF(data[[#This Row],[type]]="score",SUMPRODUCT($J$1:$AF$1,data[[#This Row],[ci.hts_index]:[stat.tb]]),-1)</f>
        <v>-1</v>
      </c>
      <c r="AH3490">
        <f>IF(data[[#This Row],[type]]="score",RANK(data[[#This Row],[score]],data[score])+COUNTIF($AG$3:AG3490,AG3490)-1,0)</f>
        <v>0</v>
      </c>
    </row>
    <row r="3491" spans="27:34" x14ac:dyDescent="0.25">
      <c r="AA3491" s="1"/>
      <c r="AB3491" s="1"/>
      <c r="AG3491">
        <f>IF(data[[#This Row],[type]]="score",SUMPRODUCT($J$1:$AF$1,data[[#This Row],[ci.hts_index]:[stat.tb]]),-1)</f>
        <v>-1</v>
      </c>
      <c r="AH3491">
        <f>IF(data[[#This Row],[type]]="score",RANK(data[[#This Row],[score]],data[score])+COUNTIF($AG$3:AG3491,AG3491)-1,0)</f>
        <v>0</v>
      </c>
    </row>
    <row r="3492" spans="27:34" x14ac:dyDescent="0.25">
      <c r="AA3492" s="1"/>
      <c r="AB3492" s="1"/>
      <c r="AG3492">
        <f>IF(data[[#This Row],[type]]="score",SUMPRODUCT($J$1:$AF$1,data[[#This Row],[ci.hts_index]:[stat.tb]]),-1)</f>
        <v>-1</v>
      </c>
      <c r="AH3492">
        <f>IF(data[[#This Row],[type]]="score",RANK(data[[#This Row],[score]],data[score])+COUNTIF($AG$3:AG3492,AG3492)-1,0)</f>
        <v>0</v>
      </c>
    </row>
    <row r="3493" spans="27:34" x14ac:dyDescent="0.25">
      <c r="AA3493" s="1"/>
      <c r="AB3493" s="1"/>
      <c r="AG3493">
        <f>IF(data[[#This Row],[type]]="score",SUMPRODUCT($J$1:$AF$1,data[[#This Row],[ci.hts_index]:[stat.tb]]),-1)</f>
        <v>-1</v>
      </c>
      <c r="AH3493">
        <f>IF(data[[#This Row],[type]]="score",RANK(data[[#This Row],[score]],data[score])+COUNTIF($AG$3:AG3493,AG3493)-1,0)</f>
        <v>0</v>
      </c>
    </row>
    <row r="3494" spans="27:34" x14ac:dyDescent="0.25">
      <c r="AA3494" s="1"/>
      <c r="AB3494" s="1"/>
      <c r="AG3494">
        <f>IF(data[[#This Row],[type]]="score",SUMPRODUCT($J$1:$AF$1,data[[#This Row],[ci.hts_index]:[stat.tb]]),-1)</f>
        <v>-1</v>
      </c>
      <c r="AH3494">
        <f>IF(data[[#This Row],[type]]="score",RANK(data[[#This Row],[score]],data[score])+COUNTIF($AG$3:AG3494,AG3494)-1,0)</f>
        <v>0</v>
      </c>
    </row>
    <row r="3495" spans="27:34" x14ac:dyDescent="0.25">
      <c r="AA3495" s="1"/>
      <c r="AB3495" s="1"/>
      <c r="AG3495">
        <f>IF(data[[#This Row],[type]]="score",SUMPRODUCT($J$1:$AF$1,data[[#This Row],[ci.hts_index]:[stat.tb]]),-1)</f>
        <v>-1</v>
      </c>
      <c r="AH3495">
        <f>IF(data[[#This Row],[type]]="score",RANK(data[[#This Row],[score]],data[score])+COUNTIF($AG$3:AG3495,AG3495)-1,0)</f>
        <v>0</v>
      </c>
    </row>
    <row r="3496" spans="27:34" x14ac:dyDescent="0.25">
      <c r="AA3496" s="1"/>
      <c r="AB3496" s="1"/>
      <c r="AG3496">
        <f>IF(data[[#This Row],[type]]="score",SUMPRODUCT($J$1:$AF$1,data[[#This Row],[ci.hts_index]:[stat.tb]]),-1)</f>
        <v>-1</v>
      </c>
      <c r="AH3496">
        <f>IF(data[[#This Row],[type]]="score",RANK(data[[#This Row],[score]],data[score])+COUNTIF($AG$3:AG3496,AG3496)-1,0)</f>
        <v>0</v>
      </c>
    </row>
    <row r="3497" spans="27:34" x14ac:dyDescent="0.25">
      <c r="AA3497" s="1"/>
      <c r="AB3497" s="1"/>
      <c r="AG3497">
        <f>IF(data[[#This Row],[type]]="score",SUMPRODUCT($J$1:$AF$1,data[[#This Row],[ci.hts_index]:[stat.tb]]),-1)</f>
        <v>-1</v>
      </c>
      <c r="AH3497">
        <f>IF(data[[#This Row],[type]]="score",RANK(data[[#This Row],[score]],data[score])+COUNTIF($AG$3:AG3497,AG3497)-1,0)</f>
        <v>0</v>
      </c>
    </row>
    <row r="3498" spans="27:34" x14ac:dyDescent="0.25">
      <c r="AA3498" s="1"/>
      <c r="AB3498" s="1"/>
      <c r="AG3498">
        <f>IF(data[[#This Row],[type]]="score",SUMPRODUCT($J$1:$AF$1,data[[#This Row],[ci.hts_index]:[stat.tb]]),-1)</f>
        <v>-1</v>
      </c>
      <c r="AH3498">
        <f>IF(data[[#This Row],[type]]="score",RANK(data[[#This Row],[score]],data[score])+COUNTIF($AG$3:AG3498,AG3498)-1,0)</f>
        <v>0</v>
      </c>
    </row>
    <row r="3499" spans="27:34" x14ac:dyDescent="0.25">
      <c r="AA3499" s="1"/>
      <c r="AB3499" s="1"/>
      <c r="AG3499">
        <f>IF(data[[#This Row],[type]]="score",SUMPRODUCT($J$1:$AF$1,data[[#This Row],[ci.hts_index]:[stat.tb]]),-1)</f>
        <v>-1</v>
      </c>
      <c r="AH3499">
        <f>IF(data[[#This Row],[type]]="score",RANK(data[[#This Row],[score]],data[score])+COUNTIF($AG$3:AG3499,AG3499)-1,0)</f>
        <v>0</v>
      </c>
    </row>
    <row r="3500" spans="27:34" x14ac:dyDescent="0.25">
      <c r="AA3500" s="1"/>
      <c r="AB3500" s="1"/>
      <c r="AG3500">
        <f>IF(data[[#This Row],[type]]="score",SUMPRODUCT($J$1:$AF$1,data[[#This Row],[ci.hts_index]:[stat.tb]]),-1)</f>
        <v>-1</v>
      </c>
      <c r="AH3500">
        <f>IF(data[[#This Row],[type]]="score",RANK(data[[#This Row],[score]],data[score])+COUNTIF($AG$3:AG3500,AG3500)-1,0)</f>
        <v>0</v>
      </c>
    </row>
    <row r="3501" spans="27:34" x14ac:dyDescent="0.25">
      <c r="AA3501" s="1"/>
      <c r="AB3501" s="1"/>
      <c r="AG3501">
        <f>IF(data[[#This Row],[type]]="score",SUMPRODUCT($J$1:$AF$1,data[[#This Row],[ci.hts_index]:[stat.tb]]),-1)</f>
        <v>-1</v>
      </c>
      <c r="AH3501">
        <f>IF(data[[#This Row],[type]]="score",RANK(data[[#This Row],[score]],data[score])+COUNTIF($AG$3:AG3501,AG3501)-1,0)</f>
        <v>0</v>
      </c>
    </row>
    <row r="3502" spans="27:34" x14ac:dyDescent="0.25">
      <c r="AA3502" s="1"/>
      <c r="AB3502" s="1"/>
      <c r="AG3502">
        <f>IF(data[[#This Row],[type]]="score",SUMPRODUCT($J$1:$AF$1,data[[#This Row],[ci.hts_index]:[stat.tb]]),-1)</f>
        <v>-1</v>
      </c>
      <c r="AH3502">
        <f>IF(data[[#This Row],[type]]="score",RANK(data[[#This Row],[score]],data[score])+COUNTIF($AG$3:AG3502,AG3502)-1,0)</f>
        <v>0</v>
      </c>
    </row>
    <row r="3503" spans="27:34" x14ac:dyDescent="0.25">
      <c r="AA3503" s="1"/>
      <c r="AB3503" s="1"/>
      <c r="AG3503">
        <f>IF(data[[#This Row],[type]]="score",SUMPRODUCT($J$1:$AF$1,data[[#This Row],[ci.hts_index]:[stat.tb]]),-1)</f>
        <v>-1</v>
      </c>
      <c r="AH3503">
        <f>IF(data[[#This Row],[type]]="score",RANK(data[[#This Row],[score]],data[score])+COUNTIF($AG$3:AG3503,AG3503)-1,0)</f>
        <v>0</v>
      </c>
    </row>
    <row r="3504" spans="27:34" x14ac:dyDescent="0.25">
      <c r="AA3504" s="1"/>
      <c r="AB3504" s="1"/>
      <c r="AG3504">
        <f>IF(data[[#This Row],[type]]="score",SUMPRODUCT($J$1:$AF$1,data[[#This Row],[ci.hts_index]:[stat.tb]]),-1)</f>
        <v>-1</v>
      </c>
      <c r="AH3504">
        <f>IF(data[[#This Row],[type]]="score",RANK(data[[#This Row],[score]],data[score])+COUNTIF($AG$3:AG3504,AG3504)-1,0)</f>
        <v>0</v>
      </c>
    </row>
    <row r="3505" spans="27:34" x14ac:dyDescent="0.25">
      <c r="AA3505" s="1"/>
      <c r="AB3505" s="1"/>
      <c r="AG3505">
        <f>IF(data[[#This Row],[type]]="score",SUMPRODUCT($J$1:$AF$1,data[[#This Row],[ci.hts_index]:[stat.tb]]),-1)</f>
        <v>-1</v>
      </c>
      <c r="AH3505">
        <f>IF(data[[#This Row],[type]]="score",RANK(data[[#This Row],[score]],data[score])+COUNTIF($AG$3:AG3505,AG3505)-1,0)</f>
        <v>0</v>
      </c>
    </row>
    <row r="3506" spans="27:34" x14ac:dyDescent="0.25">
      <c r="AA3506" s="1"/>
      <c r="AB3506" s="1"/>
      <c r="AG3506">
        <f>IF(data[[#This Row],[type]]="score",SUMPRODUCT($J$1:$AF$1,data[[#This Row],[ci.hts_index]:[stat.tb]]),-1)</f>
        <v>-1</v>
      </c>
      <c r="AH3506">
        <f>IF(data[[#This Row],[type]]="score",RANK(data[[#This Row],[score]],data[score])+COUNTIF($AG$3:AG3506,AG3506)-1,0)</f>
        <v>0</v>
      </c>
    </row>
    <row r="3507" spans="27:34" x14ac:dyDescent="0.25">
      <c r="AA3507" s="1"/>
      <c r="AB3507" s="1"/>
      <c r="AG3507">
        <f>IF(data[[#This Row],[type]]="score",SUMPRODUCT($J$1:$AF$1,data[[#This Row],[ci.hts_index]:[stat.tb]]),-1)</f>
        <v>-1</v>
      </c>
      <c r="AH3507">
        <f>IF(data[[#This Row],[type]]="score",RANK(data[[#This Row],[score]],data[score])+COUNTIF($AG$3:AG3507,AG3507)-1,0)</f>
        <v>0</v>
      </c>
    </row>
    <row r="3508" spans="27:34" x14ac:dyDescent="0.25">
      <c r="AA3508" s="1"/>
      <c r="AB3508" s="1"/>
      <c r="AG3508">
        <f>IF(data[[#This Row],[type]]="score",SUMPRODUCT($J$1:$AF$1,data[[#This Row],[ci.hts_index]:[stat.tb]]),-1)</f>
        <v>-1</v>
      </c>
      <c r="AH3508">
        <f>IF(data[[#This Row],[type]]="score",RANK(data[[#This Row],[score]],data[score])+COUNTIF($AG$3:AG3508,AG3508)-1,0)</f>
        <v>0</v>
      </c>
    </row>
    <row r="3509" spans="27:34" x14ac:dyDescent="0.25">
      <c r="AA3509" s="1"/>
      <c r="AB3509" s="1"/>
      <c r="AG3509">
        <f>IF(data[[#This Row],[type]]="score",SUMPRODUCT($J$1:$AF$1,data[[#This Row],[ci.hts_index]:[stat.tb]]),-1)</f>
        <v>-1</v>
      </c>
      <c r="AH3509">
        <f>IF(data[[#This Row],[type]]="score",RANK(data[[#This Row],[score]],data[score])+COUNTIF($AG$3:AG3509,AG3509)-1,0)</f>
        <v>0</v>
      </c>
    </row>
    <row r="3510" spans="27:34" x14ac:dyDescent="0.25">
      <c r="AA3510" s="1"/>
      <c r="AB3510" s="1"/>
      <c r="AG3510">
        <f>IF(data[[#This Row],[type]]="score",SUMPRODUCT($J$1:$AF$1,data[[#This Row],[ci.hts_index]:[stat.tb]]),-1)</f>
        <v>-1</v>
      </c>
      <c r="AH3510">
        <f>IF(data[[#This Row],[type]]="score",RANK(data[[#This Row],[score]],data[score])+COUNTIF($AG$3:AG3510,AG3510)-1,0)</f>
        <v>0</v>
      </c>
    </row>
    <row r="3511" spans="27:34" x14ac:dyDescent="0.25">
      <c r="AA3511" s="1"/>
      <c r="AB3511" s="1"/>
      <c r="AG3511">
        <f>IF(data[[#This Row],[type]]="score",SUMPRODUCT($J$1:$AF$1,data[[#This Row],[ci.hts_index]:[stat.tb]]),-1)</f>
        <v>-1</v>
      </c>
      <c r="AH3511">
        <f>IF(data[[#This Row],[type]]="score",RANK(data[[#This Row],[score]],data[score])+COUNTIF($AG$3:AG3511,AG3511)-1,0)</f>
        <v>0</v>
      </c>
    </row>
    <row r="3512" spans="27:34" x14ac:dyDescent="0.25">
      <c r="AA3512" s="1"/>
      <c r="AB3512" s="1"/>
      <c r="AG3512">
        <f>IF(data[[#This Row],[type]]="score",SUMPRODUCT($J$1:$AF$1,data[[#This Row],[ci.hts_index]:[stat.tb]]),-1)</f>
        <v>-1</v>
      </c>
      <c r="AH3512">
        <f>IF(data[[#This Row],[type]]="score",RANK(data[[#This Row],[score]],data[score])+COUNTIF($AG$3:AG3512,AG3512)-1,0)</f>
        <v>0</v>
      </c>
    </row>
    <row r="3513" spans="27:34" x14ac:dyDescent="0.25">
      <c r="AA3513" s="1"/>
      <c r="AB3513" s="1"/>
      <c r="AG3513">
        <f>IF(data[[#This Row],[type]]="score",SUMPRODUCT($J$1:$AF$1,data[[#This Row],[ci.hts_index]:[stat.tb]]),-1)</f>
        <v>-1</v>
      </c>
      <c r="AH3513">
        <f>IF(data[[#This Row],[type]]="score",RANK(data[[#This Row],[score]],data[score])+COUNTIF($AG$3:AG3513,AG3513)-1,0)</f>
        <v>0</v>
      </c>
    </row>
    <row r="3514" spans="27:34" x14ac:dyDescent="0.25">
      <c r="AA3514" s="1"/>
      <c r="AB3514" s="1"/>
      <c r="AG3514">
        <f>IF(data[[#This Row],[type]]="score",SUMPRODUCT($J$1:$AF$1,data[[#This Row],[ci.hts_index]:[stat.tb]]),-1)</f>
        <v>-1</v>
      </c>
      <c r="AH3514">
        <f>IF(data[[#This Row],[type]]="score",RANK(data[[#This Row],[score]],data[score])+COUNTIF($AG$3:AG3514,AG3514)-1,0)</f>
        <v>0</v>
      </c>
    </row>
    <row r="3515" spans="27:34" x14ac:dyDescent="0.25">
      <c r="AA3515" s="1"/>
      <c r="AB3515" s="1"/>
      <c r="AG3515">
        <f>IF(data[[#This Row],[type]]="score",SUMPRODUCT($J$1:$AF$1,data[[#This Row],[ci.hts_index]:[stat.tb]]),-1)</f>
        <v>-1</v>
      </c>
      <c r="AH3515">
        <f>IF(data[[#This Row],[type]]="score",RANK(data[[#This Row],[score]],data[score])+COUNTIF($AG$3:AG3515,AG3515)-1,0)</f>
        <v>0</v>
      </c>
    </row>
    <row r="3516" spans="27:34" x14ac:dyDescent="0.25">
      <c r="AA3516" s="1"/>
      <c r="AB3516" s="1"/>
      <c r="AG3516">
        <f>IF(data[[#This Row],[type]]="score",SUMPRODUCT($J$1:$AF$1,data[[#This Row],[ci.hts_index]:[stat.tb]]),-1)</f>
        <v>-1</v>
      </c>
      <c r="AH3516">
        <f>IF(data[[#This Row],[type]]="score",RANK(data[[#This Row],[score]],data[score])+COUNTIF($AG$3:AG3516,AG3516)-1,0)</f>
        <v>0</v>
      </c>
    </row>
    <row r="3517" spans="27:34" x14ac:dyDescent="0.25">
      <c r="AA3517" s="1"/>
      <c r="AB3517" s="1"/>
      <c r="AG3517">
        <f>IF(data[[#This Row],[type]]="score",SUMPRODUCT($J$1:$AF$1,data[[#This Row],[ci.hts_index]:[stat.tb]]),-1)</f>
        <v>-1</v>
      </c>
      <c r="AH3517">
        <f>IF(data[[#This Row],[type]]="score",RANK(data[[#This Row],[score]],data[score])+COUNTIF($AG$3:AG3517,AG3517)-1,0)</f>
        <v>0</v>
      </c>
    </row>
    <row r="3518" spans="27:34" x14ac:dyDescent="0.25">
      <c r="AA3518" s="1"/>
      <c r="AB3518" s="1"/>
      <c r="AG3518">
        <f>IF(data[[#This Row],[type]]="score",SUMPRODUCT($J$1:$AF$1,data[[#This Row],[ci.hts_index]:[stat.tb]]),-1)</f>
        <v>-1</v>
      </c>
      <c r="AH3518">
        <f>IF(data[[#This Row],[type]]="score",RANK(data[[#This Row],[score]],data[score])+COUNTIF($AG$3:AG3518,AG3518)-1,0)</f>
        <v>0</v>
      </c>
    </row>
    <row r="3519" spans="27:34" x14ac:dyDescent="0.25">
      <c r="AA3519" s="1"/>
      <c r="AB3519" s="1"/>
      <c r="AG3519">
        <f>IF(data[[#This Row],[type]]="score",SUMPRODUCT($J$1:$AF$1,data[[#This Row],[ci.hts_index]:[stat.tb]]),-1)</f>
        <v>-1</v>
      </c>
      <c r="AH3519">
        <f>IF(data[[#This Row],[type]]="score",RANK(data[[#This Row],[score]],data[score])+COUNTIF($AG$3:AG3519,AG3519)-1,0)</f>
        <v>0</v>
      </c>
    </row>
    <row r="3520" spans="27:34" x14ac:dyDescent="0.25">
      <c r="AA3520" s="1"/>
      <c r="AB3520" s="1"/>
      <c r="AG3520">
        <f>IF(data[[#This Row],[type]]="score",SUMPRODUCT($J$1:$AF$1,data[[#This Row],[ci.hts_index]:[stat.tb]]),-1)</f>
        <v>-1</v>
      </c>
      <c r="AH3520">
        <f>IF(data[[#This Row],[type]]="score",RANK(data[[#This Row],[score]],data[score])+COUNTIF($AG$3:AG3520,AG3520)-1,0)</f>
        <v>0</v>
      </c>
    </row>
    <row r="3521" spans="27:34" x14ac:dyDescent="0.25">
      <c r="AA3521" s="1"/>
      <c r="AB3521" s="1"/>
      <c r="AG3521">
        <f>IF(data[[#This Row],[type]]="score",SUMPRODUCT($J$1:$AF$1,data[[#This Row],[ci.hts_index]:[stat.tb]]),-1)</f>
        <v>-1</v>
      </c>
      <c r="AH3521">
        <f>IF(data[[#This Row],[type]]="score",RANK(data[[#This Row],[score]],data[score])+COUNTIF($AG$3:AG3521,AG3521)-1,0)</f>
        <v>0</v>
      </c>
    </row>
    <row r="3522" spans="27:34" x14ac:dyDescent="0.25">
      <c r="AA3522" s="1"/>
      <c r="AB3522" s="1"/>
      <c r="AG3522">
        <f>IF(data[[#This Row],[type]]="score",SUMPRODUCT($J$1:$AF$1,data[[#This Row],[ci.hts_index]:[stat.tb]]),-1)</f>
        <v>-1</v>
      </c>
      <c r="AH3522">
        <f>IF(data[[#This Row],[type]]="score",RANK(data[[#This Row],[score]],data[score])+COUNTIF($AG$3:AG3522,AG3522)-1,0)</f>
        <v>0</v>
      </c>
    </row>
    <row r="3523" spans="27:34" x14ac:dyDescent="0.25">
      <c r="AA3523" s="1"/>
      <c r="AB3523" s="1"/>
      <c r="AG3523">
        <f>IF(data[[#This Row],[type]]="score",SUMPRODUCT($J$1:$AF$1,data[[#This Row],[ci.hts_index]:[stat.tb]]),-1)</f>
        <v>-1</v>
      </c>
      <c r="AH3523">
        <f>IF(data[[#This Row],[type]]="score",RANK(data[[#This Row],[score]],data[score])+COUNTIF($AG$3:AG3523,AG3523)-1,0)</f>
        <v>0</v>
      </c>
    </row>
    <row r="3524" spans="27:34" x14ac:dyDescent="0.25">
      <c r="AA3524" s="1"/>
      <c r="AB3524" s="1"/>
      <c r="AG3524">
        <f>IF(data[[#This Row],[type]]="score",SUMPRODUCT($J$1:$AF$1,data[[#This Row],[ci.hts_index]:[stat.tb]]),-1)</f>
        <v>-1</v>
      </c>
      <c r="AH3524">
        <f>IF(data[[#This Row],[type]]="score",RANK(data[[#This Row],[score]],data[score])+COUNTIF($AG$3:AG3524,AG3524)-1,0)</f>
        <v>0</v>
      </c>
    </row>
    <row r="3525" spans="27:34" x14ac:dyDescent="0.25">
      <c r="AA3525" s="1"/>
      <c r="AB3525" s="1"/>
      <c r="AG3525">
        <f>IF(data[[#This Row],[type]]="score",SUMPRODUCT($J$1:$AF$1,data[[#This Row],[ci.hts_index]:[stat.tb]]),-1)</f>
        <v>-1</v>
      </c>
      <c r="AH3525">
        <f>IF(data[[#This Row],[type]]="score",RANK(data[[#This Row],[score]],data[score])+COUNTIF($AG$3:AG3525,AG3525)-1,0)</f>
        <v>0</v>
      </c>
    </row>
    <row r="3526" spans="27:34" x14ac:dyDescent="0.25">
      <c r="AA3526" s="1"/>
      <c r="AB3526" s="1"/>
      <c r="AG3526">
        <f>IF(data[[#This Row],[type]]="score",SUMPRODUCT($J$1:$AF$1,data[[#This Row],[ci.hts_index]:[stat.tb]]),-1)</f>
        <v>-1</v>
      </c>
      <c r="AH3526">
        <f>IF(data[[#This Row],[type]]="score",RANK(data[[#This Row],[score]],data[score])+COUNTIF($AG$3:AG3526,AG3526)-1,0)</f>
        <v>0</v>
      </c>
    </row>
    <row r="3527" spans="27:34" x14ac:dyDescent="0.25">
      <c r="AA3527" s="1"/>
      <c r="AB3527" s="1"/>
      <c r="AG3527">
        <f>IF(data[[#This Row],[type]]="score",SUMPRODUCT($J$1:$AF$1,data[[#This Row],[ci.hts_index]:[stat.tb]]),-1)</f>
        <v>-1</v>
      </c>
      <c r="AH3527">
        <f>IF(data[[#This Row],[type]]="score",RANK(data[[#This Row],[score]],data[score])+COUNTIF($AG$3:AG3527,AG3527)-1,0)</f>
        <v>0</v>
      </c>
    </row>
    <row r="3528" spans="27:34" x14ac:dyDescent="0.25">
      <c r="AA3528" s="1"/>
      <c r="AB3528" s="1"/>
      <c r="AG3528">
        <f>IF(data[[#This Row],[type]]="score",SUMPRODUCT($J$1:$AF$1,data[[#This Row],[ci.hts_index]:[stat.tb]]),-1)</f>
        <v>-1</v>
      </c>
      <c r="AH3528">
        <f>IF(data[[#This Row],[type]]="score",RANK(data[[#This Row],[score]],data[score])+COUNTIF($AG$3:AG3528,AG3528)-1,0)</f>
        <v>0</v>
      </c>
    </row>
    <row r="3529" spans="27:34" x14ac:dyDescent="0.25">
      <c r="AA3529" s="1"/>
      <c r="AB3529" s="1"/>
      <c r="AG3529">
        <f>IF(data[[#This Row],[type]]="score",SUMPRODUCT($J$1:$AF$1,data[[#This Row],[ci.hts_index]:[stat.tb]]),-1)</f>
        <v>-1</v>
      </c>
      <c r="AH3529">
        <f>IF(data[[#This Row],[type]]="score",RANK(data[[#This Row],[score]],data[score])+COUNTIF($AG$3:AG3529,AG3529)-1,0)</f>
        <v>0</v>
      </c>
    </row>
    <row r="3530" spans="27:34" x14ac:dyDescent="0.25">
      <c r="AA3530" s="1"/>
      <c r="AB3530" s="1"/>
      <c r="AG3530">
        <f>IF(data[[#This Row],[type]]="score",SUMPRODUCT($J$1:$AF$1,data[[#This Row],[ci.hts_index]:[stat.tb]]),-1)</f>
        <v>-1</v>
      </c>
      <c r="AH3530">
        <f>IF(data[[#This Row],[type]]="score",RANK(data[[#This Row],[score]],data[score])+COUNTIF($AG$3:AG3530,AG3530)-1,0)</f>
        <v>0</v>
      </c>
    </row>
    <row r="3531" spans="27:34" x14ac:dyDescent="0.25">
      <c r="AA3531" s="1"/>
      <c r="AB3531" s="1"/>
      <c r="AG3531">
        <f>IF(data[[#This Row],[type]]="score",SUMPRODUCT($J$1:$AF$1,data[[#This Row],[ci.hts_index]:[stat.tb]]),-1)</f>
        <v>-1</v>
      </c>
      <c r="AH3531">
        <f>IF(data[[#This Row],[type]]="score",RANK(data[[#This Row],[score]],data[score])+COUNTIF($AG$3:AG3531,AG3531)-1,0)</f>
        <v>0</v>
      </c>
    </row>
    <row r="3532" spans="27:34" x14ac:dyDescent="0.25">
      <c r="AA3532" s="1"/>
      <c r="AB3532" s="1"/>
      <c r="AG3532">
        <f>IF(data[[#This Row],[type]]="score",SUMPRODUCT($J$1:$AF$1,data[[#This Row],[ci.hts_index]:[stat.tb]]),-1)</f>
        <v>-1</v>
      </c>
      <c r="AH3532">
        <f>IF(data[[#This Row],[type]]="score",RANK(data[[#This Row],[score]],data[score])+COUNTIF($AG$3:AG3532,AG3532)-1,0)</f>
        <v>0</v>
      </c>
    </row>
    <row r="3533" spans="27:34" x14ac:dyDescent="0.25">
      <c r="AA3533" s="1"/>
      <c r="AB3533" s="1"/>
      <c r="AG3533">
        <f>IF(data[[#This Row],[type]]="score",SUMPRODUCT($J$1:$AF$1,data[[#This Row],[ci.hts_index]:[stat.tb]]),-1)</f>
        <v>-1</v>
      </c>
      <c r="AH3533">
        <f>IF(data[[#This Row],[type]]="score",RANK(data[[#This Row],[score]],data[score])+COUNTIF($AG$3:AG3533,AG3533)-1,0)</f>
        <v>0</v>
      </c>
    </row>
    <row r="3534" spans="27:34" x14ac:dyDescent="0.25">
      <c r="AA3534" s="1"/>
      <c r="AB3534" s="1"/>
      <c r="AG3534">
        <f>IF(data[[#This Row],[type]]="score",SUMPRODUCT($J$1:$AF$1,data[[#This Row],[ci.hts_index]:[stat.tb]]),-1)</f>
        <v>-1</v>
      </c>
      <c r="AH3534">
        <f>IF(data[[#This Row],[type]]="score",RANK(data[[#This Row],[score]],data[score])+COUNTIF($AG$3:AG3534,AG3534)-1,0)</f>
        <v>0</v>
      </c>
    </row>
    <row r="3535" spans="27:34" x14ac:dyDescent="0.25">
      <c r="AA3535" s="1"/>
      <c r="AB3535" s="1"/>
      <c r="AG3535">
        <f>IF(data[[#This Row],[type]]="score",SUMPRODUCT($J$1:$AF$1,data[[#This Row],[ci.hts_index]:[stat.tb]]),-1)</f>
        <v>-1</v>
      </c>
      <c r="AH3535">
        <f>IF(data[[#This Row],[type]]="score",RANK(data[[#This Row],[score]],data[score])+COUNTIF($AG$3:AG3535,AG3535)-1,0)</f>
        <v>0</v>
      </c>
    </row>
    <row r="3536" spans="27:34" x14ac:dyDescent="0.25">
      <c r="AA3536" s="1"/>
      <c r="AB3536" s="1"/>
      <c r="AG3536">
        <f>IF(data[[#This Row],[type]]="score",SUMPRODUCT($J$1:$AF$1,data[[#This Row],[ci.hts_index]:[stat.tb]]),-1)</f>
        <v>-1</v>
      </c>
      <c r="AH3536">
        <f>IF(data[[#This Row],[type]]="score",RANK(data[[#This Row],[score]],data[score])+COUNTIF($AG$3:AG3536,AG3536)-1,0)</f>
        <v>0</v>
      </c>
    </row>
    <row r="3537" spans="27:34" x14ac:dyDescent="0.25">
      <c r="AA3537" s="1"/>
      <c r="AB3537" s="1"/>
      <c r="AG3537">
        <f>IF(data[[#This Row],[type]]="score",SUMPRODUCT($J$1:$AF$1,data[[#This Row],[ci.hts_index]:[stat.tb]]),-1)</f>
        <v>-1</v>
      </c>
      <c r="AH3537">
        <f>IF(data[[#This Row],[type]]="score",RANK(data[[#This Row],[score]],data[score])+COUNTIF($AG$3:AG3537,AG3537)-1,0)</f>
        <v>0</v>
      </c>
    </row>
    <row r="3538" spans="27:34" x14ac:dyDescent="0.25">
      <c r="AA3538" s="1"/>
      <c r="AB3538" s="1"/>
      <c r="AG3538">
        <f>IF(data[[#This Row],[type]]="score",SUMPRODUCT($J$1:$AF$1,data[[#This Row],[ci.hts_index]:[stat.tb]]),-1)</f>
        <v>-1</v>
      </c>
      <c r="AH3538">
        <f>IF(data[[#This Row],[type]]="score",RANK(data[[#This Row],[score]],data[score])+COUNTIF($AG$3:AG3538,AG3538)-1,0)</f>
        <v>0</v>
      </c>
    </row>
    <row r="3539" spans="27:34" x14ac:dyDescent="0.25">
      <c r="AA3539" s="1"/>
      <c r="AB3539" s="1"/>
      <c r="AG3539">
        <f>IF(data[[#This Row],[type]]="score",SUMPRODUCT($J$1:$AF$1,data[[#This Row],[ci.hts_index]:[stat.tb]]),-1)</f>
        <v>-1</v>
      </c>
      <c r="AH3539">
        <f>IF(data[[#This Row],[type]]="score",RANK(data[[#This Row],[score]],data[score])+COUNTIF($AG$3:AG3539,AG3539)-1,0)</f>
        <v>0</v>
      </c>
    </row>
    <row r="3540" spans="27:34" x14ac:dyDescent="0.25">
      <c r="AA3540" s="1"/>
      <c r="AB3540" s="1"/>
      <c r="AG3540">
        <f>IF(data[[#This Row],[type]]="score",SUMPRODUCT($J$1:$AF$1,data[[#This Row],[ci.hts_index]:[stat.tb]]),-1)</f>
        <v>-1</v>
      </c>
      <c r="AH3540">
        <f>IF(data[[#This Row],[type]]="score",RANK(data[[#This Row],[score]],data[score])+COUNTIF($AG$3:AG3540,AG3540)-1,0)</f>
        <v>0</v>
      </c>
    </row>
    <row r="3541" spans="27:34" x14ac:dyDescent="0.25">
      <c r="AA3541" s="1"/>
      <c r="AB3541" s="1"/>
      <c r="AG3541">
        <f>IF(data[[#This Row],[type]]="score",SUMPRODUCT($J$1:$AF$1,data[[#This Row],[ci.hts_index]:[stat.tb]]),-1)</f>
        <v>-1</v>
      </c>
      <c r="AH3541">
        <f>IF(data[[#This Row],[type]]="score",RANK(data[[#This Row],[score]],data[score])+COUNTIF($AG$3:AG3541,AG3541)-1,0)</f>
        <v>0</v>
      </c>
    </row>
    <row r="3542" spans="27:34" x14ac:dyDescent="0.25">
      <c r="AA3542" s="1"/>
      <c r="AB3542" s="1"/>
      <c r="AG3542">
        <f>IF(data[[#This Row],[type]]="score",SUMPRODUCT($J$1:$AF$1,data[[#This Row],[ci.hts_index]:[stat.tb]]),-1)</f>
        <v>-1</v>
      </c>
      <c r="AH3542">
        <f>IF(data[[#This Row],[type]]="score",RANK(data[[#This Row],[score]],data[score])+COUNTIF($AG$3:AG3542,AG3542)-1,0)</f>
        <v>0</v>
      </c>
    </row>
    <row r="3543" spans="27:34" x14ac:dyDescent="0.25">
      <c r="AA3543" s="1"/>
      <c r="AB3543" s="1"/>
      <c r="AG3543">
        <f>IF(data[[#This Row],[type]]="score",SUMPRODUCT($J$1:$AF$1,data[[#This Row],[ci.hts_index]:[stat.tb]]),-1)</f>
        <v>-1</v>
      </c>
      <c r="AH3543">
        <f>IF(data[[#This Row],[type]]="score",RANK(data[[#This Row],[score]],data[score])+COUNTIF($AG$3:AG3543,AG3543)-1,0)</f>
        <v>0</v>
      </c>
    </row>
    <row r="3544" spans="27:34" x14ac:dyDescent="0.25">
      <c r="AA3544" s="1"/>
      <c r="AB3544" s="1"/>
      <c r="AG3544">
        <f>IF(data[[#This Row],[type]]="score",SUMPRODUCT($J$1:$AF$1,data[[#This Row],[ci.hts_index]:[stat.tb]]),-1)</f>
        <v>-1</v>
      </c>
      <c r="AH3544">
        <f>IF(data[[#This Row],[type]]="score",RANK(data[[#This Row],[score]],data[score])+COUNTIF($AG$3:AG3544,AG3544)-1,0)</f>
        <v>0</v>
      </c>
    </row>
    <row r="3545" spans="27:34" x14ac:dyDescent="0.25">
      <c r="AA3545" s="1"/>
      <c r="AB3545" s="1"/>
      <c r="AG3545">
        <f>IF(data[[#This Row],[type]]="score",SUMPRODUCT($J$1:$AF$1,data[[#This Row],[ci.hts_index]:[stat.tb]]),-1)</f>
        <v>-1</v>
      </c>
      <c r="AH3545">
        <f>IF(data[[#This Row],[type]]="score",RANK(data[[#This Row],[score]],data[score])+COUNTIF($AG$3:AG3545,AG3545)-1,0)</f>
        <v>0</v>
      </c>
    </row>
    <row r="3546" spans="27:34" x14ac:dyDescent="0.25">
      <c r="AA3546" s="1"/>
      <c r="AB3546" s="1"/>
      <c r="AG3546">
        <f>IF(data[[#This Row],[type]]="score",SUMPRODUCT($J$1:$AF$1,data[[#This Row],[ci.hts_index]:[stat.tb]]),-1)</f>
        <v>-1</v>
      </c>
      <c r="AH3546">
        <f>IF(data[[#This Row],[type]]="score",RANK(data[[#This Row],[score]],data[score])+COUNTIF($AG$3:AG3546,AG3546)-1,0)</f>
        <v>0</v>
      </c>
    </row>
    <row r="3547" spans="27:34" x14ac:dyDescent="0.25">
      <c r="AA3547" s="1"/>
      <c r="AB3547" s="1"/>
      <c r="AG3547">
        <f>IF(data[[#This Row],[type]]="score",SUMPRODUCT($J$1:$AF$1,data[[#This Row],[ci.hts_index]:[stat.tb]]),-1)</f>
        <v>-1</v>
      </c>
      <c r="AH3547">
        <f>IF(data[[#This Row],[type]]="score",RANK(data[[#This Row],[score]],data[score])+COUNTIF($AG$3:AG3547,AG3547)-1,0)</f>
        <v>0</v>
      </c>
    </row>
    <row r="3548" spans="27:34" x14ac:dyDescent="0.25">
      <c r="AA3548" s="1"/>
      <c r="AB3548" s="1"/>
      <c r="AG3548">
        <f>IF(data[[#This Row],[type]]="score",SUMPRODUCT($J$1:$AF$1,data[[#This Row],[ci.hts_index]:[stat.tb]]),-1)</f>
        <v>-1</v>
      </c>
      <c r="AH3548">
        <f>IF(data[[#This Row],[type]]="score",RANK(data[[#This Row],[score]],data[score])+COUNTIF($AG$3:AG3548,AG3548)-1,0)</f>
        <v>0</v>
      </c>
    </row>
    <row r="3549" spans="27:34" x14ac:dyDescent="0.25">
      <c r="AA3549" s="1"/>
      <c r="AB3549" s="1"/>
      <c r="AG3549">
        <f>IF(data[[#This Row],[type]]="score",SUMPRODUCT($J$1:$AF$1,data[[#This Row],[ci.hts_index]:[stat.tb]]),-1)</f>
        <v>-1</v>
      </c>
      <c r="AH3549">
        <f>IF(data[[#This Row],[type]]="score",RANK(data[[#This Row],[score]],data[score])+COUNTIF($AG$3:AG3549,AG3549)-1,0)</f>
        <v>0</v>
      </c>
    </row>
    <row r="3550" spans="27:34" x14ac:dyDescent="0.25">
      <c r="AA3550" s="1"/>
      <c r="AB3550" s="1"/>
      <c r="AG3550">
        <f>IF(data[[#This Row],[type]]="score",SUMPRODUCT($J$1:$AF$1,data[[#This Row],[ci.hts_index]:[stat.tb]]),-1)</f>
        <v>-1</v>
      </c>
      <c r="AH3550">
        <f>IF(data[[#This Row],[type]]="score",RANK(data[[#This Row],[score]],data[score])+COUNTIF($AG$3:AG3550,AG3550)-1,0)</f>
        <v>0</v>
      </c>
    </row>
    <row r="3551" spans="27:34" x14ac:dyDescent="0.25">
      <c r="AA3551" s="1"/>
      <c r="AB3551" s="1"/>
      <c r="AG3551">
        <f>IF(data[[#This Row],[type]]="score",SUMPRODUCT($J$1:$AF$1,data[[#This Row],[ci.hts_index]:[stat.tb]]),-1)</f>
        <v>-1</v>
      </c>
      <c r="AH3551">
        <f>IF(data[[#This Row],[type]]="score",RANK(data[[#This Row],[score]],data[score])+COUNTIF($AG$3:AG3551,AG3551)-1,0)</f>
        <v>0</v>
      </c>
    </row>
    <row r="3552" spans="27:34" x14ac:dyDescent="0.25">
      <c r="AA3552" s="1"/>
      <c r="AB3552" s="1"/>
      <c r="AG3552">
        <f>IF(data[[#This Row],[type]]="score",SUMPRODUCT($J$1:$AF$1,data[[#This Row],[ci.hts_index]:[stat.tb]]),-1)</f>
        <v>-1</v>
      </c>
      <c r="AH3552">
        <f>IF(data[[#This Row],[type]]="score",RANK(data[[#This Row],[score]],data[score])+COUNTIF($AG$3:AG3552,AG3552)-1,0)</f>
        <v>0</v>
      </c>
    </row>
    <row r="3553" spans="27:34" x14ac:dyDescent="0.25">
      <c r="AA3553" s="1"/>
      <c r="AB3553" s="1"/>
      <c r="AG3553">
        <f>IF(data[[#This Row],[type]]="score",SUMPRODUCT($J$1:$AF$1,data[[#This Row],[ci.hts_index]:[stat.tb]]),-1)</f>
        <v>-1</v>
      </c>
      <c r="AH3553">
        <f>IF(data[[#This Row],[type]]="score",RANK(data[[#This Row],[score]],data[score])+COUNTIF($AG$3:AG3553,AG3553)-1,0)</f>
        <v>0</v>
      </c>
    </row>
    <row r="3554" spans="27:34" x14ac:dyDescent="0.25">
      <c r="AA3554" s="1"/>
      <c r="AB3554" s="1"/>
      <c r="AG3554">
        <f>IF(data[[#This Row],[type]]="score",SUMPRODUCT($J$1:$AF$1,data[[#This Row],[ci.hts_index]:[stat.tb]]),-1)</f>
        <v>-1</v>
      </c>
      <c r="AH3554">
        <f>IF(data[[#This Row],[type]]="score",RANK(data[[#This Row],[score]],data[score])+COUNTIF($AG$3:AG3554,AG3554)-1,0)</f>
        <v>0</v>
      </c>
    </row>
    <row r="3555" spans="27:34" x14ac:dyDescent="0.25">
      <c r="AA3555" s="1"/>
      <c r="AB3555" s="1"/>
      <c r="AG3555">
        <f>IF(data[[#This Row],[type]]="score",SUMPRODUCT($J$1:$AF$1,data[[#This Row],[ci.hts_index]:[stat.tb]]),-1)</f>
        <v>-1</v>
      </c>
      <c r="AH3555">
        <f>IF(data[[#This Row],[type]]="score",RANK(data[[#This Row],[score]],data[score])+COUNTIF($AG$3:AG3555,AG3555)-1,0)</f>
        <v>0</v>
      </c>
    </row>
    <row r="3556" spans="27:34" x14ac:dyDescent="0.25">
      <c r="AA3556" s="1"/>
      <c r="AB3556" s="1"/>
      <c r="AG3556">
        <f>IF(data[[#This Row],[type]]="score",SUMPRODUCT($J$1:$AF$1,data[[#This Row],[ci.hts_index]:[stat.tb]]),-1)</f>
        <v>-1</v>
      </c>
      <c r="AH3556">
        <f>IF(data[[#This Row],[type]]="score",RANK(data[[#This Row],[score]],data[score])+COUNTIF($AG$3:AG3556,AG3556)-1,0)</f>
        <v>0</v>
      </c>
    </row>
    <row r="3557" spans="27:34" x14ac:dyDescent="0.25">
      <c r="AA3557" s="1"/>
      <c r="AB3557" s="1"/>
      <c r="AG3557">
        <f>IF(data[[#This Row],[type]]="score",SUMPRODUCT($J$1:$AF$1,data[[#This Row],[ci.hts_index]:[stat.tb]]),-1)</f>
        <v>-1</v>
      </c>
      <c r="AH3557">
        <f>IF(data[[#This Row],[type]]="score",RANK(data[[#This Row],[score]],data[score])+COUNTIF($AG$3:AG3557,AG3557)-1,0)</f>
        <v>0</v>
      </c>
    </row>
    <row r="3558" spans="27:34" x14ac:dyDescent="0.25">
      <c r="AA3558" s="1"/>
      <c r="AB3558" s="1"/>
      <c r="AG3558">
        <f>IF(data[[#This Row],[type]]="score",SUMPRODUCT($J$1:$AF$1,data[[#This Row],[ci.hts_index]:[stat.tb]]),-1)</f>
        <v>-1</v>
      </c>
      <c r="AH3558">
        <f>IF(data[[#This Row],[type]]="score",RANK(data[[#This Row],[score]],data[score])+COUNTIF($AG$3:AG3558,AG3558)-1,0)</f>
        <v>0</v>
      </c>
    </row>
    <row r="3559" spans="27:34" x14ac:dyDescent="0.25">
      <c r="AA3559" s="1"/>
      <c r="AB3559" s="1"/>
      <c r="AG3559">
        <f>IF(data[[#This Row],[type]]="score",SUMPRODUCT($J$1:$AF$1,data[[#This Row],[ci.hts_index]:[stat.tb]]),-1)</f>
        <v>-1</v>
      </c>
      <c r="AH3559">
        <f>IF(data[[#This Row],[type]]="score",RANK(data[[#This Row],[score]],data[score])+COUNTIF($AG$3:AG3559,AG3559)-1,0)</f>
        <v>0</v>
      </c>
    </row>
    <row r="3560" spans="27:34" x14ac:dyDescent="0.25">
      <c r="AA3560" s="1"/>
      <c r="AB3560" s="1"/>
      <c r="AG3560">
        <f>IF(data[[#This Row],[type]]="score",SUMPRODUCT($J$1:$AF$1,data[[#This Row],[ci.hts_index]:[stat.tb]]),-1)</f>
        <v>-1</v>
      </c>
      <c r="AH3560">
        <f>IF(data[[#This Row],[type]]="score",RANK(data[[#This Row],[score]],data[score])+COUNTIF($AG$3:AG3560,AG3560)-1,0)</f>
        <v>0</v>
      </c>
    </row>
    <row r="3561" spans="27:34" x14ac:dyDescent="0.25">
      <c r="AA3561" s="1"/>
      <c r="AB3561" s="1"/>
      <c r="AG3561">
        <f>IF(data[[#This Row],[type]]="score",SUMPRODUCT($J$1:$AF$1,data[[#This Row],[ci.hts_index]:[stat.tb]]),-1)</f>
        <v>-1</v>
      </c>
      <c r="AH3561">
        <f>IF(data[[#This Row],[type]]="score",RANK(data[[#This Row],[score]],data[score])+COUNTIF($AG$3:AG3561,AG3561)-1,0)</f>
        <v>0</v>
      </c>
    </row>
    <row r="3562" spans="27:34" x14ac:dyDescent="0.25">
      <c r="AA3562" s="1"/>
      <c r="AB3562" s="1"/>
      <c r="AG3562">
        <f>IF(data[[#This Row],[type]]="score",SUMPRODUCT($J$1:$AF$1,data[[#This Row],[ci.hts_index]:[stat.tb]]),-1)</f>
        <v>-1</v>
      </c>
      <c r="AH3562">
        <f>IF(data[[#This Row],[type]]="score",RANK(data[[#This Row],[score]],data[score])+COUNTIF($AG$3:AG3562,AG3562)-1,0)</f>
        <v>0</v>
      </c>
    </row>
    <row r="3563" spans="27:34" x14ac:dyDescent="0.25">
      <c r="AA3563" s="1"/>
      <c r="AB3563" s="1"/>
      <c r="AG3563">
        <f>IF(data[[#This Row],[type]]="score",SUMPRODUCT($J$1:$AF$1,data[[#This Row],[ci.hts_index]:[stat.tb]]),-1)</f>
        <v>-1</v>
      </c>
      <c r="AH3563">
        <f>IF(data[[#This Row],[type]]="score",RANK(data[[#This Row],[score]],data[score])+COUNTIF($AG$3:AG3563,AG3563)-1,0)</f>
        <v>0</v>
      </c>
    </row>
    <row r="3564" spans="27:34" x14ac:dyDescent="0.25">
      <c r="AA3564" s="1"/>
      <c r="AB3564" s="1"/>
      <c r="AG3564">
        <f>IF(data[[#This Row],[type]]="score",SUMPRODUCT($J$1:$AF$1,data[[#This Row],[ci.hts_index]:[stat.tb]]),-1)</f>
        <v>-1</v>
      </c>
      <c r="AH3564">
        <f>IF(data[[#This Row],[type]]="score",RANK(data[[#This Row],[score]],data[score])+COUNTIF($AG$3:AG3564,AG3564)-1,0)</f>
        <v>0</v>
      </c>
    </row>
    <row r="3565" spans="27:34" x14ac:dyDescent="0.25">
      <c r="AA3565" s="1"/>
      <c r="AB3565" s="1"/>
      <c r="AG3565">
        <f>IF(data[[#This Row],[type]]="score",SUMPRODUCT($J$1:$AF$1,data[[#This Row],[ci.hts_index]:[stat.tb]]),-1)</f>
        <v>-1</v>
      </c>
      <c r="AH3565">
        <f>IF(data[[#This Row],[type]]="score",RANK(data[[#This Row],[score]],data[score])+COUNTIF($AG$3:AG3565,AG3565)-1,0)</f>
        <v>0</v>
      </c>
    </row>
    <row r="3566" spans="27:34" x14ac:dyDescent="0.25">
      <c r="AA3566" s="1"/>
      <c r="AB3566" s="1"/>
      <c r="AG3566">
        <f>IF(data[[#This Row],[type]]="score",SUMPRODUCT($J$1:$AF$1,data[[#This Row],[ci.hts_index]:[stat.tb]]),-1)</f>
        <v>-1</v>
      </c>
      <c r="AH3566">
        <f>IF(data[[#This Row],[type]]="score",RANK(data[[#This Row],[score]],data[score])+COUNTIF($AG$3:AG3566,AG3566)-1,0)</f>
        <v>0</v>
      </c>
    </row>
    <row r="3567" spans="27:34" x14ac:dyDescent="0.25">
      <c r="AA3567" s="1"/>
      <c r="AB3567" s="1"/>
      <c r="AG3567">
        <f>IF(data[[#This Row],[type]]="score",SUMPRODUCT($J$1:$AF$1,data[[#This Row],[ci.hts_index]:[stat.tb]]),-1)</f>
        <v>-1</v>
      </c>
      <c r="AH3567">
        <f>IF(data[[#This Row],[type]]="score",RANK(data[[#This Row],[score]],data[score])+COUNTIF($AG$3:AG3567,AG3567)-1,0)</f>
        <v>0</v>
      </c>
    </row>
    <row r="3568" spans="27:34" x14ac:dyDescent="0.25">
      <c r="AA3568" s="1"/>
      <c r="AB3568" s="1"/>
      <c r="AG3568">
        <f>IF(data[[#This Row],[type]]="score",SUMPRODUCT($J$1:$AF$1,data[[#This Row],[ci.hts_index]:[stat.tb]]),-1)</f>
        <v>-1</v>
      </c>
      <c r="AH3568">
        <f>IF(data[[#This Row],[type]]="score",RANK(data[[#This Row],[score]],data[score])+COUNTIF($AG$3:AG3568,AG3568)-1,0)</f>
        <v>0</v>
      </c>
    </row>
    <row r="3569" spans="27:34" x14ac:dyDescent="0.25">
      <c r="AA3569" s="1"/>
      <c r="AB3569" s="1"/>
      <c r="AG3569">
        <f>IF(data[[#This Row],[type]]="score",SUMPRODUCT($J$1:$AF$1,data[[#This Row],[ci.hts_index]:[stat.tb]]),-1)</f>
        <v>-1</v>
      </c>
      <c r="AH3569">
        <f>IF(data[[#This Row],[type]]="score",RANK(data[[#This Row],[score]],data[score])+COUNTIF($AG$3:AG3569,AG3569)-1,0)</f>
        <v>0</v>
      </c>
    </row>
    <row r="3570" spans="27:34" x14ac:dyDescent="0.25">
      <c r="AA3570" s="1"/>
      <c r="AB3570" s="1"/>
      <c r="AG3570">
        <f>IF(data[[#This Row],[type]]="score",SUMPRODUCT($J$1:$AF$1,data[[#This Row],[ci.hts_index]:[stat.tb]]),-1)</f>
        <v>-1</v>
      </c>
      <c r="AH3570">
        <f>IF(data[[#This Row],[type]]="score",RANK(data[[#This Row],[score]],data[score])+COUNTIF($AG$3:AG3570,AG3570)-1,0)</f>
        <v>0</v>
      </c>
    </row>
    <row r="3571" spans="27:34" x14ac:dyDescent="0.25">
      <c r="AA3571" s="1"/>
      <c r="AB3571" s="1"/>
      <c r="AG3571">
        <f>IF(data[[#This Row],[type]]="score",SUMPRODUCT($J$1:$AF$1,data[[#This Row],[ci.hts_index]:[stat.tb]]),-1)</f>
        <v>-1</v>
      </c>
      <c r="AH3571">
        <f>IF(data[[#This Row],[type]]="score",RANK(data[[#This Row],[score]],data[score])+COUNTIF($AG$3:AG3571,AG3571)-1,0)</f>
        <v>0</v>
      </c>
    </row>
    <row r="3572" spans="27:34" x14ac:dyDescent="0.25">
      <c r="AA3572" s="1"/>
      <c r="AB3572" s="1"/>
      <c r="AG3572">
        <f>IF(data[[#This Row],[type]]="score",SUMPRODUCT($J$1:$AF$1,data[[#This Row],[ci.hts_index]:[stat.tb]]),-1)</f>
        <v>-1</v>
      </c>
      <c r="AH3572">
        <f>IF(data[[#This Row],[type]]="score",RANK(data[[#This Row],[score]],data[score])+COUNTIF($AG$3:AG3572,AG3572)-1,0)</f>
        <v>0</v>
      </c>
    </row>
    <row r="3573" spans="27:34" x14ac:dyDescent="0.25">
      <c r="AA3573" s="1"/>
      <c r="AB3573" s="1"/>
      <c r="AG3573">
        <f>IF(data[[#This Row],[type]]="score",SUMPRODUCT($J$1:$AF$1,data[[#This Row],[ci.hts_index]:[stat.tb]]),-1)</f>
        <v>-1</v>
      </c>
      <c r="AH3573">
        <f>IF(data[[#This Row],[type]]="score",RANK(data[[#This Row],[score]],data[score])+COUNTIF($AG$3:AG3573,AG3573)-1,0)</f>
        <v>0</v>
      </c>
    </row>
    <row r="3574" spans="27:34" x14ac:dyDescent="0.25">
      <c r="AA3574" s="1"/>
      <c r="AB3574" s="1"/>
      <c r="AG3574">
        <f>IF(data[[#This Row],[type]]="score",SUMPRODUCT($J$1:$AF$1,data[[#This Row],[ci.hts_index]:[stat.tb]]),-1)</f>
        <v>-1</v>
      </c>
      <c r="AH3574">
        <f>IF(data[[#This Row],[type]]="score",RANK(data[[#This Row],[score]],data[score])+COUNTIF($AG$3:AG3574,AG3574)-1,0)</f>
        <v>0</v>
      </c>
    </row>
    <row r="3575" spans="27:34" x14ac:dyDescent="0.25">
      <c r="AA3575" s="1"/>
      <c r="AB3575" s="1"/>
      <c r="AG3575">
        <f>IF(data[[#This Row],[type]]="score",SUMPRODUCT($J$1:$AF$1,data[[#This Row],[ci.hts_index]:[stat.tb]]),-1)</f>
        <v>-1</v>
      </c>
      <c r="AH3575">
        <f>IF(data[[#This Row],[type]]="score",RANK(data[[#This Row],[score]],data[score])+COUNTIF($AG$3:AG3575,AG3575)-1,0)</f>
        <v>0</v>
      </c>
    </row>
    <row r="3576" spans="27:34" x14ac:dyDescent="0.25">
      <c r="AA3576" s="1"/>
      <c r="AB3576" s="1"/>
      <c r="AG3576">
        <f>IF(data[[#This Row],[type]]="score",SUMPRODUCT($J$1:$AF$1,data[[#This Row],[ci.hts_index]:[stat.tb]]),-1)</f>
        <v>-1</v>
      </c>
      <c r="AH3576">
        <f>IF(data[[#This Row],[type]]="score",RANK(data[[#This Row],[score]],data[score])+COUNTIF($AG$3:AG3576,AG3576)-1,0)</f>
        <v>0</v>
      </c>
    </row>
    <row r="3577" spans="27:34" x14ac:dyDescent="0.25">
      <c r="AA3577" s="1"/>
      <c r="AB3577" s="1"/>
      <c r="AG3577">
        <f>IF(data[[#This Row],[type]]="score",SUMPRODUCT($J$1:$AF$1,data[[#This Row],[ci.hts_index]:[stat.tb]]),-1)</f>
        <v>-1</v>
      </c>
      <c r="AH3577">
        <f>IF(data[[#This Row],[type]]="score",RANK(data[[#This Row],[score]],data[score])+COUNTIF($AG$3:AG3577,AG3577)-1,0)</f>
        <v>0</v>
      </c>
    </row>
    <row r="3578" spans="27:34" x14ac:dyDescent="0.25">
      <c r="AA3578" s="1"/>
      <c r="AB3578" s="1"/>
      <c r="AG3578">
        <f>IF(data[[#This Row],[type]]="score",SUMPRODUCT($J$1:$AF$1,data[[#This Row],[ci.hts_index]:[stat.tb]]),-1)</f>
        <v>-1</v>
      </c>
      <c r="AH3578">
        <f>IF(data[[#This Row],[type]]="score",RANK(data[[#This Row],[score]],data[score])+COUNTIF($AG$3:AG3578,AG3578)-1,0)</f>
        <v>0</v>
      </c>
    </row>
    <row r="3579" spans="27:34" x14ac:dyDescent="0.25">
      <c r="AA3579" s="1"/>
      <c r="AB3579" s="1"/>
      <c r="AG3579">
        <f>IF(data[[#This Row],[type]]="score",SUMPRODUCT($J$1:$AF$1,data[[#This Row],[ci.hts_index]:[stat.tb]]),-1)</f>
        <v>-1</v>
      </c>
      <c r="AH3579">
        <f>IF(data[[#This Row],[type]]="score",RANK(data[[#This Row],[score]],data[score])+COUNTIF($AG$3:AG3579,AG3579)-1,0)</f>
        <v>0</v>
      </c>
    </row>
    <row r="3580" spans="27:34" x14ac:dyDescent="0.25">
      <c r="AA3580" s="1"/>
      <c r="AB3580" s="1"/>
      <c r="AG3580">
        <f>IF(data[[#This Row],[type]]="score",SUMPRODUCT($J$1:$AF$1,data[[#This Row],[ci.hts_index]:[stat.tb]]),-1)</f>
        <v>-1</v>
      </c>
      <c r="AH3580">
        <f>IF(data[[#This Row],[type]]="score",RANK(data[[#This Row],[score]],data[score])+COUNTIF($AG$3:AG3580,AG3580)-1,0)</f>
        <v>0</v>
      </c>
    </row>
    <row r="3581" spans="27:34" x14ac:dyDescent="0.25">
      <c r="AA3581" s="1"/>
      <c r="AB3581" s="1"/>
      <c r="AG3581">
        <f>IF(data[[#This Row],[type]]="score",SUMPRODUCT($J$1:$AF$1,data[[#This Row],[ci.hts_index]:[stat.tb]]),-1)</f>
        <v>-1</v>
      </c>
      <c r="AH3581">
        <f>IF(data[[#This Row],[type]]="score",RANK(data[[#This Row],[score]],data[score])+COUNTIF($AG$3:AG3581,AG3581)-1,0)</f>
        <v>0</v>
      </c>
    </row>
    <row r="3582" spans="27:34" x14ac:dyDescent="0.25">
      <c r="AA3582" s="1"/>
      <c r="AB3582" s="1"/>
      <c r="AG3582">
        <f>IF(data[[#This Row],[type]]="score",SUMPRODUCT($J$1:$AF$1,data[[#This Row],[ci.hts_index]:[stat.tb]]),-1)</f>
        <v>-1</v>
      </c>
      <c r="AH3582">
        <f>IF(data[[#This Row],[type]]="score",RANK(data[[#This Row],[score]],data[score])+COUNTIF($AG$3:AG3582,AG3582)-1,0)</f>
        <v>0</v>
      </c>
    </row>
    <row r="3583" spans="27:34" x14ac:dyDescent="0.25">
      <c r="AA3583" s="1"/>
      <c r="AB3583" s="1"/>
      <c r="AG3583">
        <f>IF(data[[#This Row],[type]]="score",SUMPRODUCT($J$1:$AF$1,data[[#This Row],[ci.hts_index]:[stat.tb]]),-1)</f>
        <v>-1</v>
      </c>
      <c r="AH3583">
        <f>IF(data[[#This Row],[type]]="score",RANK(data[[#This Row],[score]],data[score])+COUNTIF($AG$3:AG3583,AG3583)-1,0)</f>
        <v>0</v>
      </c>
    </row>
    <row r="3584" spans="27:34" x14ac:dyDescent="0.25">
      <c r="AA3584" s="1"/>
      <c r="AB3584" s="1"/>
      <c r="AG3584">
        <f>IF(data[[#This Row],[type]]="score",SUMPRODUCT($J$1:$AF$1,data[[#This Row],[ci.hts_index]:[stat.tb]]),-1)</f>
        <v>-1</v>
      </c>
      <c r="AH3584">
        <f>IF(data[[#This Row],[type]]="score",RANK(data[[#This Row],[score]],data[score])+COUNTIF($AG$3:AG3584,AG3584)-1,0)</f>
        <v>0</v>
      </c>
    </row>
    <row r="3585" spans="27:34" x14ac:dyDescent="0.25">
      <c r="AA3585" s="1"/>
      <c r="AB3585" s="1"/>
      <c r="AG3585">
        <f>IF(data[[#This Row],[type]]="score",SUMPRODUCT($J$1:$AF$1,data[[#This Row],[ci.hts_index]:[stat.tb]]),-1)</f>
        <v>-1</v>
      </c>
      <c r="AH3585">
        <f>IF(data[[#This Row],[type]]="score",RANK(data[[#This Row],[score]],data[score])+COUNTIF($AG$3:AG3585,AG3585)-1,0)</f>
        <v>0</v>
      </c>
    </row>
    <row r="3586" spans="27:34" x14ac:dyDescent="0.25">
      <c r="AA3586" s="1"/>
      <c r="AB3586" s="1"/>
      <c r="AG3586">
        <f>IF(data[[#This Row],[type]]="score",SUMPRODUCT($J$1:$AF$1,data[[#This Row],[ci.hts_index]:[stat.tb]]),-1)</f>
        <v>-1</v>
      </c>
      <c r="AH3586">
        <f>IF(data[[#This Row],[type]]="score",RANK(data[[#This Row],[score]],data[score])+COUNTIF($AG$3:AG3586,AG3586)-1,0)</f>
        <v>0</v>
      </c>
    </row>
    <row r="3587" spans="27:34" x14ac:dyDescent="0.25">
      <c r="AA3587" s="1"/>
      <c r="AB3587" s="1"/>
      <c r="AG3587">
        <f>IF(data[[#This Row],[type]]="score",SUMPRODUCT($J$1:$AF$1,data[[#This Row],[ci.hts_index]:[stat.tb]]),-1)</f>
        <v>-1</v>
      </c>
      <c r="AH3587">
        <f>IF(data[[#This Row],[type]]="score",RANK(data[[#This Row],[score]],data[score])+COUNTIF($AG$3:AG3587,AG3587)-1,0)</f>
        <v>0</v>
      </c>
    </row>
    <row r="3588" spans="27:34" x14ac:dyDescent="0.25">
      <c r="AA3588" s="1"/>
      <c r="AB3588" s="1"/>
      <c r="AG3588">
        <f>IF(data[[#This Row],[type]]="score",SUMPRODUCT($J$1:$AF$1,data[[#This Row],[ci.hts_index]:[stat.tb]]),-1)</f>
        <v>-1</v>
      </c>
      <c r="AH3588">
        <f>IF(data[[#This Row],[type]]="score",RANK(data[[#This Row],[score]],data[score])+COUNTIF($AG$3:AG3588,AG3588)-1,0)</f>
        <v>0</v>
      </c>
    </row>
    <row r="3589" spans="27:34" x14ac:dyDescent="0.25">
      <c r="AA3589" s="1"/>
      <c r="AB3589" s="1"/>
      <c r="AG3589">
        <f>IF(data[[#This Row],[type]]="score",SUMPRODUCT($J$1:$AF$1,data[[#This Row],[ci.hts_index]:[stat.tb]]),-1)</f>
        <v>-1</v>
      </c>
      <c r="AH3589">
        <f>IF(data[[#This Row],[type]]="score",RANK(data[[#This Row],[score]],data[score])+COUNTIF($AG$3:AG3589,AG3589)-1,0)</f>
        <v>0</v>
      </c>
    </row>
    <row r="3590" spans="27:34" x14ac:dyDescent="0.25">
      <c r="AA3590" s="1"/>
      <c r="AB3590" s="1"/>
      <c r="AG3590">
        <f>IF(data[[#This Row],[type]]="score",SUMPRODUCT($J$1:$AF$1,data[[#This Row],[ci.hts_index]:[stat.tb]]),-1)</f>
        <v>-1</v>
      </c>
      <c r="AH3590">
        <f>IF(data[[#This Row],[type]]="score",RANK(data[[#This Row],[score]],data[score])+COUNTIF($AG$3:AG3590,AG3590)-1,0)</f>
        <v>0</v>
      </c>
    </row>
    <row r="3591" spans="27:34" x14ac:dyDescent="0.25">
      <c r="AA3591" s="1"/>
      <c r="AB3591" s="1"/>
      <c r="AG3591">
        <f>IF(data[[#This Row],[type]]="score",SUMPRODUCT($J$1:$AF$1,data[[#This Row],[ci.hts_index]:[stat.tb]]),-1)</f>
        <v>-1</v>
      </c>
      <c r="AH3591">
        <f>IF(data[[#This Row],[type]]="score",RANK(data[[#This Row],[score]],data[score])+COUNTIF($AG$3:AG3591,AG3591)-1,0)</f>
        <v>0</v>
      </c>
    </row>
    <row r="3592" spans="27:34" x14ac:dyDescent="0.25">
      <c r="AA3592" s="1"/>
      <c r="AB3592" s="1"/>
      <c r="AG3592">
        <f>IF(data[[#This Row],[type]]="score",SUMPRODUCT($J$1:$AF$1,data[[#This Row],[ci.hts_index]:[stat.tb]]),-1)</f>
        <v>-1</v>
      </c>
      <c r="AH3592">
        <f>IF(data[[#This Row],[type]]="score",RANK(data[[#This Row],[score]],data[score])+COUNTIF($AG$3:AG3592,AG3592)-1,0)</f>
        <v>0</v>
      </c>
    </row>
    <row r="3593" spans="27:34" x14ac:dyDescent="0.25">
      <c r="AA3593" s="1"/>
      <c r="AB3593" s="1"/>
      <c r="AG3593">
        <f>IF(data[[#This Row],[type]]="score",SUMPRODUCT($J$1:$AF$1,data[[#This Row],[ci.hts_index]:[stat.tb]]),-1)</f>
        <v>-1</v>
      </c>
      <c r="AH3593">
        <f>IF(data[[#This Row],[type]]="score",RANK(data[[#This Row],[score]],data[score])+COUNTIF($AG$3:AG3593,AG3593)-1,0)</f>
        <v>0</v>
      </c>
    </row>
    <row r="3594" spans="27:34" x14ac:dyDescent="0.25">
      <c r="AA3594" s="1"/>
      <c r="AB3594" s="1"/>
      <c r="AG3594">
        <f>IF(data[[#This Row],[type]]="score",SUMPRODUCT($J$1:$AF$1,data[[#This Row],[ci.hts_index]:[stat.tb]]),-1)</f>
        <v>-1</v>
      </c>
      <c r="AH3594">
        <f>IF(data[[#This Row],[type]]="score",RANK(data[[#This Row],[score]],data[score])+COUNTIF($AG$3:AG3594,AG3594)-1,0)</f>
        <v>0</v>
      </c>
    </row>
    <row r="3595" spans="27:34" x14ac:dyDescent="0.25">
      <c r="AA3595" s="1"/>
      <c r="AB3595" s="1"/>
      <c r="AG3595">
        <f>IF(data[[#This Row],[type]]="score",SUMPRODUCT($J$1:$AF$1,data[[#This Row],[ci.hts_index]:[stat.tb]]),-1)</f>
        <v>-1</v>
      </c>
      <c r="AH3595">
        <f>IF(data[[#This Row],[type]]="score",RANK(data[[#This Row],[score]],data[score])+COUNTIF($AG$3:AG3595,AG3595)-1,0)</f>
        <v>0</v>
      </c>
    </row>
    <row r="3596" spans="27:34" x14ac:dyDescent="0.25">
      <c r="AA3596" s="1"/>
      <c r="AB3596" s="1"/>
      <c r="AG3596">
        <f>IF(data[[#This Row],[type]]="score",SUMPRODUCT($J$1:$AF$1,data[[#This Row],[ci.hts_index]:[stat.tb]]),-1)</f>
        <v>-1</v>
      </c>
      <c r="AH3596">
        <f>IF(data[[#This Row],[type]]="score",RANK(data[[#This Row],[score]],data[score])+COUNTIF($AG$3:AG3596,AG3596)-1,0)</f>
        <v>0</v>
      </c>
    </row>
    <row r="3597" spans="27:34" x14ac:dyDescent="0.25">
      <c r="AA3597" s="1"/>
      <c r="AB3597" s="1"/>
      <c r="AG3597">
        <f>IF(data[[#This Row],[type]]="score",SUMPRODUCT($J$1:$AF$1,data[[#This Row],[ci.hts_index]:[stat.tb]]),-1)</f>
        <v>-1</v>
      </c>
      <c r="AH3597">
        <f>IF(data[[#This Row],[type]]="score",RANK(data[[#This Row],[score]],data[score])+COUNTIF($AG$3:AG3597,AG3597)-1,0)</f>
        <v>0</v>
      </c>
    </row>
    <row r="3598" spans="27:34" x14ac:dyDescent="0.25">
      <c r="AA3598" s="1"/>
      <c r="AB3598" s="1"/>
      <c r="AG3598">
        <f>IF(data[[#This Row],[type]]="score",SUMPRODUCT($J$1:$AF$1,data[[#This Row],[ci.hts_index]:[stat.tb]]),-1)</f>
        <v>-1</v>
      </c>
      <c r="AH3598">
        <f>IF(data[[#This Row],[type]]="score",RANK(data[[#This Row],[score]],data[score])+COUNTIF($AG$3:AG3598,AG3598)-1,0)</f>
        <v>0</v>
      </c>
    </row>
    <row r="3599" spans="27:34" x14ac:dyDescent="0.25">
      <c r="AA3599" s="1"/>
      <c r="AB3599" s="1"/>
      <c r="AG3599">
        <f>IF(data[[#This Row],[type]]="score",SUMPRODUCT($J$1:$AF$1,data[[#This Row],[ci.hts_index]:[stat.tb]]),-1)</f>
        <v>-1</v>
      </c>
      <c r="AH3599">
        <f>IF(data[[#This Row],[type]]="score",RANK(data[[#This Row],[score]],data[score])+COUNTIF($AG$3:AG3599,AG3599)-1,0)</f>
        <v>0</v>
      </c>
    </row>
    <row r="3600" spans="27:34" x14ac:dyDescent="0.25">
      <c r="AA3600" s="1"/>
      <c r="AB3600" s="1"/>
      <c r="AG3600">
        <f>IF(data[[#This Row],[type]]="score",SUMPRODUCT($J$1:$AF$1,data[[#This Row],[ci.hts_index]:[stat.tb]]),-1)</f>
        <v>-1</v>
      </c>
      <c r="AH3600">
        <f>IF(data[[#This Row],[type]]="score",RANK(data[[#This Row],[score]],data[score])+COUNTIF($AG$3:AG3600,AG3600)-1,0)</f>
        <v>0</v>
      </c>
    </row>
    <row r="3601" spans="27:34" x14ac:dyDescent="0.25">
      <c r="AA3601" s="1"/>
      <c r="AB3601" s="1"/>
      <c r="AG3601">
        <f>IF(data[[#This Row],[type]]="score",SUMPRODUCT($J$1:$AF$1,data[[#This Row],[ci.hts_index]:[stat.tb]]),-1)</f>
        <v>-1</v>
      </c>
      <c r="AH3601">
        <f>IF(data[[#This Row],[type]]="score",RANK(data[[#This Row],[score]],data[score])+COUNTIF($AG$3:AG3601,AG3601)-1,0)</f>
        <v>0</v>
      </c>
    </row>
    <row r="3602" spans="27:34" x14ac:dyDescent="0.25">
      <c r="AA3602" s="1"/>
      <c r="AB3602" s="1"/>
      <c r="AG3602">
        <f>IF(data[[#This Row],[type]]="score",SUMPRODUCT($J$1:$AF$1,data[[#This Row],[ci.hts_index]:[stat.tb]]),-1)</f>
        <v>-1</v>
      </c>
      <c r="AH3602">
        <f>IF(data[[#This Row],[type]]="score",RANK(data[[#This Row],[score]],data[score])+COUNTIF($AG$3:AG3602,AG3602)-1,0)</f>
        <v>0</v>
      </c>
    </row>
    <row r="3603" spans="27:34" x14ac:dyDescent="0.25">
      <c r="AA3603" s="1"/>
      <c r="AB3603" s="1"/>
      <c r="AG3603">
        <f>IF(data[[#This Row],[type]]="score",SUMPRODUCT($J$1:$AF$1,data[[#This Row],[ci.hts_index]:[stat.tb]]),-1)</f>
        <v>-1</v>
      </c>
      <c r="AH3603">
        <f>IF(data[[#This Row],[type]]="score",RANK(data[[#This Row],[score]],data[score])+COUNTIF($AG$3:AG3603,AG3603)-1,0)</f>
        <v>0</v>
      </c>
    </row>
    <row r="3604" spans="27:34" x14ac:dyDescent="0.25">
      <c r="AA3604" s="1"/>
      <c r="AB3604" s="1"/>
      <c r="AG3604">
        <f>IF(data[[#This Row],[type]]="score",SUMPRODUCT($J$1:$AF$1,data[[#This Row],[ci.hts_index]:[stat.tb]]),-1)</f>
        <v>-1</v>
      </c>
      <c r="AH3604">
        <f>IF(data[[#This Row],[type]]="score",RANK(data[[#This Row],[score]],data[score])+COUNTIF($AG$3:AG3604,AG3604)-1,0)</f>
        <v>0</v>
      </c>
    </row>
    <row r="3605" spans="27:34" x14ac:dyDescent="0.25">
      <c r="AA3605" s="1"/>
      <c r="AB3605" s="1"/>
      <c r="AG3605">
        <f>IF(data[[#This Row],[type]]="score",SUMPRODUCT($J$1:$AF$1,data[[#This Row],[ci.hts_index]:[stat.tb]]),-1)</f>
        <v>-1</v>
      </c>
      <c r="AH3605">
        <f>IF(data[[#This Row],[type]]="score",RANK(data[[#This Row],[score]],data[score])+COUNTIF($AG$3:AG3605,AG3605)-1,0)</f>
        <v>0</v>
      </c>
    </row>
    <row r="3606" spans="27:34" x14ac:dyDescent="0.25">
      <c r="AA3606" s="1"/>
      <c r="AB3606" s="1"/>
      <c r="AG3606">
        <f>IF(data[[#This Row],[type]]="score",SUMPRODUCT($J$1:$AF$1,data[[#This Row],[ci.hts_index]:[stat.tb]]),-1)</f>
        <v>-1</v>
      </c>
      <c r="AH3606">
        <f>IF(data[[#This Row],[type]]="score",RANK(data[[#This Row],[score]],data[score])+COUNTIF($AG$3:AG3606,AG3606)-1,0)</f>
        <v>0</v>
      </c>
    </row>
    <row r="3607" spans="27:34" x14ac:dyDescent="0.25">
      <c r="AA3607" s="1"/>
      <c r="AB3607" s="1"/>
      <c r="AG3607">
        <f>IF(data[[#This Row],[type]]="score",SUMPRODUCT($J$1:$AF$1,data[[#This Row],[ci.hts_index]:[stat.tb]]),-1)</f>
        <v>-1</v>
      </c>
      <c r="AH3607">
        <f>IF(data[[#This Row],[type]]="score",RANK(data[[#This Row],[score]],data[score])+COUNTIF($AG$3:AG3607,AG3607)-1,0)</f>
        <v>0</v>
      </c>
    </row>
    <row r="3608" spans="27:34" x14ac:dyDescent="0.25">
      <c r="AA3608" s="1"/>
      <c r="AB3608" s="1"/>
      <c r="AG3608">
        <f>IF(data[[#This Row],[type]]="score",SUMPRODUCT($J$1:$AF$1,data[[#This Row],[ci.hts_index]:[stat.tb]]),-1)</f>
        <v>-1</v>
      </c>
      <c r="AH3608">
        <f>IF(data[[#This Row],[type]]="score",RANK(data[[#This Row],[score]],data[score])+COUNTIF($AG$3:AG3608,AG3608)-1,0)</f>
        <v>0</v>
      </c>
    </row>
    <row r="3609" spans="27:34" x14ac:dyDescent="0.25">
      <c r="AA3609" s="1"/>
      <c r="AB3609" s="1"/>
      <c r="AG3609">
        <f>IF(data[[#This Row],[type]]="score",SUMPRODUCT($J$1:$AF$1,data[[#This Row],[ci.hts_index]:[stat.tb]]),-1)</f>
        <v>-1</v>
      </c>
      <c r="AH3609">
        <f>IF(data[[#This Row],[type]]="score",RANK(data[[#This Row],[score]],data[score])+COUNTIF($AG$3:AG3609,AG3609)-1,0)</f>
        <v>0</v>
      </c>
    </row>
    <row r="3610" spans="27:34" x14ac:dyDescent="0.25">
      <c r="AA3610" s="1"/>
      <c r="AB3610" s="1"/>
      <c r="AG3610">
        <f>IF(data[[#This Row],[type]]="score",SUMPRODUCT($J$1:$AF$1,data[[#This Row],[ci.hts_index]:[stat.tb]]),-1)</f>
        <v>-1</v>
      </c>
      <c r="AH3610">
        <f>IF(data[[#This Row],[type]]="score",RANK(data[[#This Row],[score]],data[score])+COUNTIF($AG$3:AG3610,AG3610)-1,0)</f>
        <v>0</v>
      </c>
    </row>
    <row r="3611" spans="27:34" x14ac:dyDescent="0.25">
      <c r="AA3611" s="1"/>
      <c r="AB3611" s="1"/>
      <c r="AG3611">
        <f>IF(data[[#This Row],[type]]="score",SUMPRODUCT($J$1:$AF$1,data[[#This Row],[ci.hts_index]:[stat.tb]]),-1)</f>
        <v>-1</v>
      </c>
      <c r="AH3611">
        <f>IF(data[[#This Row],[type]]="score",RANK(data[[#This Row],[score]],data[score])+COUNTIF($AG$3:AG3611,AG3611)-1,0)</f>
        <v>0</v>
      </c>
    </row>
    <row r="3612" spans="27:34" x14ac:dyDescent="0.25">
      <c r="AA3612" s="1"/>
      <c r="AB3612" s="1"/>
      <c r="AG3612">
        <f>IF(data[[#This Row],[type]]="score",SUMPRODUCT($J$1:$AF$1,data[[#This Row],[ci.hts_index]:[stat.tb]]),-1)</f>
        <v>-1</v>
      </c>
      <c r="AH3612">
        <f>IF(data[[#This Row],[type]]="score",RANK(data[[#This Row],[score]],data[score])+COUNTIF($AG$3:AG3612,AG3612)-1,0)</f>
        <v>0</v>
      </c>
    </row>
    <row r="3613" spans="27:34" x14ac:dyDescent="0.25">
      <c r="AA3613" s="1"/>
      <c r="AB3613" s="1"/>
      <c r="AG3613">
        <f>IF(data[[#This Row],[type]]="score",SUMPRODUCT($J$1:$AF$1,data[[#This Row],[ci.hts_index]:[stat.tb]]),-1)</f>
        <v>-1</v>
      </c>
      <c r="AH3613">
        <f>IF(data[[#This Row],[type]]="score",RANK(data[[#This Row],[score]],data[score])+COUNTIF($AG$3:AG3613,AG3613)-1,0)</f>
        <v>0</v>
      </c>
    </row>
    <row r="3614" spans="27:34" x14ac:dyDescent="0.25">
      <c r="AA3614" s="1"/>
      <c r="AB3614" s="1"/>
      <c r="AG3614">
        <f>IF(data[[#This Row],[type]]="score",SUMPRODUCT($J$1:$AF$1,data[[#This Row],[ci.hts_index]:[stat.tb]]),-1)</f>
        <v>-1</v>
      </c>
      <c r="AH3614">
        <f>IF(data[[#This Row],[type]]="score",RANK(data[[#This Row],[score]],data[score])+COUNTIF($AG$3:AG3614,AG3614)-1,0)</f>
        <v>0</v>
      </c>
    </row>
    <row r="3615" spans="27:34" x14ac:dyDescent="0.25">
      <c r="AA3615" s="1"/>
      <c r="AB3615" s="1"/>
      <c r="AG3615">
        <f>IF(data[[#This Row],[type]]="score",SUMPRODUCT($J$1:$AF$1,data[[#This Row],[ci.hts_index]:[stat.tb]]),-1)</f>
        <v>-1</v>
      </c>
      <c r="AH3615">
        <f>IF(data[[#This Row],[type]]="score",RANK(data[[#This Row],[score]],data[score])+COUNTIF($AG$3:AG3615,AG3615)-1,0)</f>
        <v>0</v>
      </c>
    </row>
    <row r="3616" spans="27:34" x14ac:dyDescent="0.25">
      <c r="AA3616" s="1"/>
      <c r="AB3616" s="1"/>
      <c r="AG3616">
        <f>IF(data[[#This Row],[type]]="score",SUMPRODUCT($J$1:$AF$1,data[[#This Row],[ci.hts_index]:[stat.tb]]),-1)</f>
        <v>-1</v>
      </c>
      <c r="AH3616">
        <f>IF(data[[#This Row],[type]]="score",RANK(data[[#This Row],[score]],data[score])+COUNTIF($AG$3:AG3616,AG3616)-1,0)</f>
        <v>0</v>
      </c>
    </row>
    <row r="3617" spans="27:34" x14ac:dyDescent="0.25">
      <c r="AA3617" s="1"/>
      <c r="AB3617" s="1"/>
      <c r="AG3617">
        <f>IF(data[[#This Row],[type]]="score",SUMPRODUCT($J$1:$AF$1,data[[#This Row],[ci.hts_index]:[stat.tb]]),-1)</f>
        <v>-1</v>
      </c>
      <c r="AH3617">
        <f>IF(data[[#This Row],[type]]="score",RANK(data[[#This Row],[score]],data[score])+COUNTIF($AG$3:AG3617,AG3617)-1,0)</f>
        <v>0</v>
      </c>
    </row>
    <row r="3618" spans="27:34" x14ac:dyDescent="0.25">
      <c r="AA3618" s="1"/>
      <c r="AB3618" s="1"/>
      <c r="AG3618">
        <f>IF(data[[#This Row],[type]]="score",SUMPRODUCT($J$1:$AF$1,data[[#This Row],[ci.hts_index]:[stat.tb]]),-1)</f>
        <v>-1</v>
      </c>
      <c r="AH3618">
        <f>IF(data[[#This Row],[type]]="score",RANK(data[[#This Row],[score]],data[score])+COUNTIF($AG$3:AG3618,AG3618)-1,0)</f>
        <v>0</v>
      </c>
    </row>
    <row r="3619" spans="27:34" x14ac:dyDescent="0.25">
      <c r="AA3619" s="1"/>
      <c r="AB3619" s="1"/>
      <c r="AG3619">
        <f>IF(data[[#This Row],[type]]="score",SUMPRODUCT($J$1:$AF$1,data[[#This Row],[ci.hts_index]:[stat.tb]]),-1)</f>
        <v>-1</v>
      </c>
      <c r="AH3619">
        <f>IF(data[[#This Row],[type]]="score",RANK(data[[#This Row],[score]],data[score])+COUNTIF($AG$3:AG3619,AG3619)-1,0)</f>
        <v>0</v>
      </c>
    </row>
    <row r="3620" spans="27:34" x14ac:dyDescent="0.25">
      <c r="AA3620" s="1"/>
      <c r="AB3620" s="1"/>
      <c r="AG3620">
        <f>IF(data[[#This Row],[type]]="score",SUMPRODUCT($J$1:$AF$1,data[[#This Row],[ci.hts_index]:[stat.tb]]),-1)</f>
        <v>-1</v>
      </c>
      <c r="AH3620">
        <f>IF(data[[#This Row],[type]]="score",RANK(data[[#This Row],[score]],data[score])+COUNTIF($AG$3:AG3620,AG3620)-1,0)</f>
        <v>0</v>
      </c>
    </row>
    <row r="3621" spans="27:34" x14ac:dyDescent="0.25">
      <c r="AA3621" s="1"/>
      <c r="AB3621" s="1"/>
      <c r="AG3621">
        <f>IF(data[[#This Row],[type]]="score",SUMPRODUCT($J$1:$AF$1,data[[#This Row],[ci.hts_index]:[stat.tb]]),-1)</f>
        <v>-1</v>
      </c>
      <c r="AH3621">
        <f>IF(data[[#This Row],[type]]="score",RANK(data[[#This Row],[score]],data[score])+COUNTIF($AG$3:AG3621,AG3621)-1,0)</f>
        <v>0</v>
      </c>
    </row>
    <row r="3622" spans="27:34" x14ac:dyDescent="0.25">
      <c r="AA3622" s="1"/>
      <c r="AB3622" s="1"/>
      <c r="AG3622">
        <f>IF(data[[#This Row],[type]]="score",SUMPRODUCT($J$1:$AF$1,data[[#This Row],[ci.hts_index]:[stat.tb]]),-1)</f>
        <v>-1</v>
      </c>
      <c r="AH3622">
        <f>IF(data[[#This Row],[type]]="score",RANK(data[[#This Row],[score]],data[score])+COUNTIF($AG$3:AG3622,AG3622)-1,0)</f>
        <v>0</v>
      </c>
    </row>
    <row r="3623" spans="27:34" x14ac:dyDescent="0.25">
      <c r="AA3623" s="1"/>
      <c r="AB3623" s="1"/>
      <c r="AG3623">
        <f>IF(data[[#This Row],[type]]="score",SUMPRODUCT($J$1:$AF$1,data[[#This Row],[ci.hts_index]:[stat.tb]]),-1)</f>
        <v>-1</v>
      </c>
      <c r="AH3623">
        <f>IF(data[[#This Row],[type]]="score",RANK(data[[#This Row],[score]],data[score])+COUNTIF($AG$3:AG3623,AG3623)-1,0)</f>
        <v>0</v>
      </c>
    </row>
    <row r="3624" spans="27:34" x14ac:dyDescent="0.25">
      <c r="AA3624" s="1"/>
      <c r="AB3624" s="1"/>
      <c r="AG3624">
        <f>IF(data[[#This Row],[type]]="score",SUMPRODUCT($J$1:$AF$1,data[[#This Row],[ci.hts_index]:[stat.tb]]),-1)</f>
        <v>-1</v>
      </c>
      <c r="AH3624">
        <f>IF(data[[#This Row],[type]]="score",RANK(data[[#This Row],[score]],data[score])+COUNTIF($AG$3:AG3624,AG3624)-1,0)</f>
        <v>0</v>
      </c>
    </row>
    <row r="3625" spans="27:34" x14ac:dyDescent="0.25">
      <c r="AA3625" s="1"/>
      <c r="AB3625" s="1"/>
      <c r="AG3625">
        <f>IF(data[[#This Row],[type]]="score",SUMPRODUCT($J$1:$AF$1,data[[#This Row],[ci.hts_index]:[stat.tb]]),-1)</f>
        <v>-1</v>
      </c>
      <c r="AH3625">
        <f>IF(data[[#This Row],[type]]="score",RANK(data[[#This Row],[score]],data[score])+COUNTIF($AG$3:AG3625,AG3625)-1,0)</f>
        <v>0</v>
      </c>
    </row>
    <row r="3626" spans="27:34" x14ac:dyDescent="0.25">
      <c r="AA3626" s="1"/>
      <c r="AB3626" s="1"/>
      <c r="AG3626">
        <f>IF(data[[#This Row],[type]]="score",SUMPRODUCT($J$1:$AF$1,data[[#This Row],[ci.hts_index]:[stat.tb]]),-1)</f>
        <v>-1</v>
      </c>
      <c r="AH3626">
        <f>IF(data[[#This Row],[type]]="score",RANK(data[[#This Row],[score]],data[score])+COUNTIF($AG$3:AG3626,AG3626)-1,0)</f>
        <v>0</v>
      </c>
    </row>
    <row r="3627" spans="27:34" x14ac:dyDescent="0.25">
      <c r="AA3627" s="1"/>
      <c r="AB3627" s="1"/>
      <c r="AG3627">
        <f>IF(data[[#This Row],[type]]="score",SUMPRODUCT($J$1:$AF$1,data[[#This Row],[ci.hts_index]:[stat.tb]]),-1)</f>
        <v>-1</v>
      </c>
      <c r="AH3627">
        <f>IF(data[[#This Row],[type]]="score",RANK(data[[#This Row],[score]],data[score])+COUNTIF($AG$3:AG3627,AG3627)-1,0)</f>
        <v>0</v>
      </c>
    </row>
    <row r="3628" spans="27:34" x14ac:dyDescent="0.25">
      <c r="AA3628" s="1"/>
      <c r="AB3628" s="1"/>
      <c r="AG3628">
        <f>IF(data[[#This Row],[type]]="score",SUMPRODUCT($J$1:$AF$1,data[[#This Row],[ci.hts_index]:[stat.tb]]),-1)</f>
        <v>-1</v>
      </c>
      <c r="AH3628">
        <f>IF(data[[#This Row],[type]]="score",RANK(data[[#This Row],[score]],data[score])+COUNTIF($AG$3:AG3628,AG3628)-1,0)</f>
        <v>0</v>
      </c>
    </row>
    <row r="3629" spans="27:34" x14ac:dyDescent="0.25">
      <c r="AA3629" s="1"/>
      <c r="AB3629" s="1"/>
      <c r="AG3629">
        <f>IF(data[[#This Row],[type]]="score",SUMPRODUCT($J$1:$AF$1,data[[#This Row],[ci.hts_index]:[stat.tb]]),-1)</f>
        <v>-1</v>
      </c>
      <c r="AH3629">
        <f>IF(data[[#This Row],[type]]="score",RANK(data[[#This Row],[score]],data[score])+COUNTIF($AG$3:AG3629,AG3629)-1,0)</f>
        <v>0</v>
      </c>
    </row>
    <row r="3630" spans="27:34" x14ac:dyDescent="0.25">
      <c r="AA3630" s="1"/>
      <c r="AB3630" s="1"/>
      <c r="AG3630">
        <f>IF(data[[#This Row],[type]]="score",SUMPRODUCT($J$1:$AF$1,data[[#This Row],[ci.hts_index]:[stat.tb]]),-1)</f>
        <v>-1</v>
      </c>
      <c r="AH3630">
        <f>IF(data[[#This Row],[type]]="score",RANK(data[[#This Row],[score]],data[score])+COUNTIF($AG$3:AG3630,AG3630)-1,0)</f>
        <v>0</v>
      </c>
    </row>
    <row r="3631" spans="27:34" x14ac:dyDescent="0.25">
      <c r="AA3631" s="1"/>
      <c r="AB3631" s="1"/>
      <c r="AG3631">
        <f>IF(data[[#This Row],[type]]="score",SUMPRODUCT($J$1:$AF$1,data[[#This Row],[ci.hts_index]:[stat.tb]]),-1)</f>
        <v>-1</v>
      </c>
      <c r="AH3631">
        <f>IF(data[[#This Row],[type]]="score",RANK(data[[#This Row],[score]],data[score])+COUNTIF($AG$3:AG3631,AG3631)-1,0)</f>
        <v>0</v>
      </c>
    </row>
    <row r="3632" spans="27:34" x14ac:dyDescent="0.25">
      <c r="AA3632" s="1"/>
      <c r="AB3632" s="1"/>
      <c r="AG3632">
        <f>IF(data[[#This Row],[type]]="score",SUMPRODUCT($J$1:$AF$1,data[[#This Row],[ci.hts_index]:[stat.tb]]),-1)</f>
        <v>-1</v>
      </c>
      <c r="AH3632">
        <f>IF(data[[#This Row],[type]]="score",RANK(data[[#This Row],[score]],data[score])+COUNTIF($AG$3:AG3632,AG3632)-1,0)</f>
        <v>0</v>
      </c>
    </row>
    <row r="3633" spans="27:34" x14ac:dyDescent="0.25">
      <c r="AA3633" s="1"/>
      <c r="AB3633" s="1"/>
      <c r="AG3633">
        <f>IF(data[[#This Row],[type]]="score",SUMPRODUCT($J$1:$AF$1,data[[#This Row],[ci.hts_index]:[stat.tb]]),-1)</f>
        <v>-1</v>
      </c>
      <c r="AH3633">
        <f>IF(data[[#This Row],[type]]="score",RANK(data[[#This Row],[score]],data[score])+COUNTIF($AG$3:AG3633,AG3633)-1,0)</f>
        <v>0</v>
      </c>
    </row>
    <row r="3634" spans="27:34" x14ac:dyDescent="0.25">
      <c r="AA3634" s="1"/>
      <c r="AB3634" s="1"/>
      <c r="AG3634">
        <f>IF(data[[#This Row],[type]]="score",SUMPRODUCT($J$1:$AF$1,data[[#This Row],[ci.hts_index]:[stat.tb]]),-1)</f>
        <v>-1</v>
      </c>
      <c r="AH3634">
        <f>IF(data[[#This Row],[type]]="score",RANK(data[[#This Row],[score]],data[score])+COUNTIF($AG$3:AG3634,AG3634)-1,0)</f>
        <v>0</v>
      </c>
    </row>
    <row r="3635" spans="27:34" x14ac:dyDescent="0.25">
      <c r="AA3635" s="1"/>
      <c r="AB3635" s="1"/>
      <c r="AG3635">
        <f>IF(data[[#This Row],[type]]="score",SUMPRODUCT($J$1:$AF$1,data[[#This Row],[ci.hts_index]:[stat.tb]]),-1)</f>
        <v>-1</v>
      </c>
      <c r="AH3635">
        <f>IF(data[[#This Row],[type]]="score",RANK(data[[#This Row],[score]],data[score])+COUNTIF($AG$3:AG3635,AG3635)-1,0)</f>
        <v>0</v>
      </c>
    </row>
    <row r="3636" spans="27:34" x14ac:dyDescent="0.25">
      <c r="AA3636" s="1"/>
      <c r="AB3636" s="1"/>
      <c r="AG3636">
        <f>IF(data[[#This Row],[type]]="score",SUMPRODUCT($J$1:$AF$1,data[[#This Row],[ci.hts_index]:[stat.tb]]),-1)</f>
        <v>-1</v>
      </c>
      <c r="AH3636">
        <f>IF(data[[#This Row],[type]]="score",RANK(data[[#This Row],[score]],data[score])+COUNTIF($AG$3:AG3636,AG3636)-1,0)</f>
        <v>0</v>
      </c>
    </row>
    <row r="3637" spans="27:34" x14ac:dyDescent="0.25">
      <c r="AA3637" s="1"/>
      <c r="AB3637" s="1"/>
      <c r="AG3637">
        <f>IF(data[[#This Row],[type]]="score",SUMPRODUCT($J$1:$AF$1,data[[#This Row],[ci.hts_index]:[stat.tb]]),-1)</f>
        <v>-1</v>
      </c>
      <c r="AH3637">
        <f>IF(data[[#This Row],[type]]="score",RANK(data[[#This Row],[score]],data[score])+COUNTIF($AG$3:AG3637,AG3637)-1,0)</f>
        <v>0</v>
      </c>
    </row>
    <row r="3638" spans="27:34" x14ac:dyDescent="0.25">
      <c r="AA3638" s="1"/>
      <c r="AB3638" s="1"/>
      <c r="AG3638">
        <f>IF(data[[#This Row],[type]]="score",SUMPRODUCT($J$1:$AF$1,data[[#This Row],[ci.hts_index]:[stat.tb]]),-1)</f>
        <v>-1</v>
      </c>
      <c r="AH3638">
        <f>IF(data[[#This Row],[type]]="score",RANK(data[[#This Row],[score]],data[score])+COUNTIF($AG$3:AG3638,AG3638)-1,0)</f>
        <v>0</v>
      </c>
    </row>
    <row r="3639" spans="27:34" x14ac:dyDescent="0.25">
      <c r="AA3639" s="1"/>
      <c r="AB3639" s="1"/>
      <c r="AG3639">
        <f>IF(data[[#This Row],[type]]="score",SUMPRODUCT($J$1:$AF$1,data[[#This Row],[ci.hts_index]:[stat.tb]]),-1)</f>
        <v>-1</v>
      </c>
      <c r="AH3639">
        <f>IF(data[[#This Row],[type]]="score",RANK(data[[#This Row],[score]],data[score])+COUNTIF($AG$3:AG3639,AG3639)-1,0)</f>
        <v>0</v>
      </c>
    </row>
    <row r="3640" spans="27:34" x14ac:dyDescent="0.25">
      <c r="AA3640" s="1"/>
      <c r="AB3640" s="1"/>
      <c r="AG3640">
        <f>IF(data[[#This Row],[type]]="score",SUMPRODUCT($J$1:$AF$1,data[[#This Row],[ci.hts_index]:[stat.tb]]),-1)</f>
        <v>-1</v>
      </c>
      <c r="AH3640">
        <f>IF(data[[#This Row],[type]]="score",RANK(data[[#This Row],[score]],data[score])+COUNTIF($AG$3:AG3640,AG3640)-1,0)</f>
        <v>0</v>
      </c>
    </row>
    <row r="3641" spans="27:34" x14ac:dyDescent="0.25">
      <c r="AA3641" s="1"/>
      <c r="AB3641" s="1"/>
      <c r="AG3641">
        <f>IF(data[[#This Row],[type]]="score",SUMPRODUCT($J$1:$AF$1,data[[#This Row],[ci.hts_index]:[stat.tb]]),-1)</f>
        <v>-1</v>
      </c>
      <c r="AH3641">
        <f>IF(data[[#This Row],[type]]="score",RANK(data[[#This Row],[score]],data[score])+COUNTIF($AG$3:AG3641,AG3641)-1,0)</f>
        <v>0</v>
      </c>
    </row>
    <row r="3642" spans="27:34" x14ac:dyDescent="0.25">
      <c r="AA3642" s="1"/>
      <c r="AB3642" s="1"/>
      <c r="AG3642">
        <f>IF(data[[#This Row],[type]]="score",SUMPRODUCT($J$1:$AF$1,data[[#This Row],[ci.hts_index]:[stat.tb]]),-1)</f>
        <v>-1</v>
      </c>
      <c r="AH3642">
        <f>IF(data[[#This Row],[type]]="score",RANK(data[[#This Row],[score]],data[score])+COUNTIF($AG$3:AG3642,AG3642)-1,0)</f>
        <v>0</v>
      </c>
    </row>
    <row r="3643" spans="27:34" x14ac:dyDescent="0.25">
      <c r="AA3643" s="1"/>
      <c r="AB3643" s="1"/>
      <c r="AG3643">
        <f>IF(data[[#This Row],[type]]="score",SUMPRODUCT($J$1:$AF$1,data[[#This Row],[ci.hts_index]:[stat.tb]]),-1)</f>
        <v>-1</v>
      </c>
      <c r="AH3643">
        <f>IF(data[[#This Row],[type]]="score",RANK(data[[#This Row],[score]],data[score])+COUNTIF($AG$3:AG3643,AG3643)-1,0)</f>
        <v>0</v>
      </c>
    </row>
    <row r="3644" spans="27:34" x14ac:dyDescent="0.25">
      <c r="AA3644" s="1"/>
      <c r="AB3644" s="1"/>
      <c r="AG3644">
        <f>IF(data[[#This Row],[type]]="score",SUMPRODUCT($J$1:$AF$1,data[[#This Row],[ci.hts_index]:[stat.tb]]),-1)</f>
        <v>-1</v>
      </c>
      <c r="AH3644">
        <f>IF(data[[#This Row],[type]]="score",RANK(data[[#This Row],[score]],data[score])+COUNTIF($AG$3:AG3644,AG3644)-1,0)</f>
        <v>0</v>
      </c>
    </row>
    <row r="3645" spans="27:34" x14ac:dyDescent="0.25">
      <c r="AA3645" s="1"/>
      <c r="AB3645" s="1"/>
      <c r="AG3645">
        <f>IF(data[[#This Row],[type]]="score",SUMPRODUCT($J$1:$AF$1,data[[#This Row],[ci.hts_index]:[stat.tb]]),-1)</f>
        <v>-1</v>
      </c>
      <c r="AH3645">
        <f>IF(data[[#This Row],[type]]="score",RANK(data[[#This Row],[score]],data[score])+COUNTIF($AG$3:AG3645,AG3645)-1,0)</f>
        <v>0</v>
      </c>
    </row>
    <row r="3646" spans="27:34" x14ac:dyDescent="0.25">
      <c r="AA3646" s="1"/>
      <c r="AB3646" s="1"/>
      <c r="AG3646">
        <f>IF(data[[#This Row],[type]]="score",SUMPRODUCT($J$1:$AF$1,data[[#This Row],[ci.hts_index]:[stat.tb]]),-1)</f>
        <v>-1</v>
      </c>
      <c r="AH3646">
        <f>IF(data[[#This Row],[type]]="score",RANK(data[[#This Row],[score]],data[score])+COUNTIF($AG$3:AG3646,AG3646)-1,0)</f>
        <v>0</v>
      </c>
    </row>
    <row r="3647" spans="27:34" x14ac:dyDescent="0.25">
      <c r="AA3647" s="1"/>
      <c r="AB3647" s="1"/>
      <c r="AG3647">
        <f>IF(data[[#This Row],[type]]="score",SUMPRODUCT($J$1:$AF$1,data[[#This Row],[ci.hts_index]:[stat.tb]]),-1)</f>
        <v>-1</v>
      </c>
      <c r="AH3647">
        <f>IF(data[[#This Row],[type]]="score",RANK(data[[#This Row],[score]],data[score])+COUNTIF($AG$3:AG3647,AG3647)-1,0)</f>
        <v>0</v>
      </c>
    </row>
    <row r="3648" spans="27:34" x14ac:dyDescent="0.25">
      <c r="AA3648" s="1"/>
      <c r="AB3648" s="1"/>
      <c r="AG3648">
        <f>IF(data[[#This Row],[type]]="score",SUMPRODUCT($J$1:$AF$1,data[[#This Row],[ci.hts_index]:[stat.tb]]),-1)</f>
        <v>-1</v>
      </c>
      <c r="AH3648">
        <f>IF(data[[#This Row],[type]]="score",RANK(data[[#This Row],[score]],data[score])+COUNTIF($AG$3:AG3648,AG3648)-1,0)</f>
        <v>0</v>
      </c>
    </row>
    <row r="3649" spans="27:34" x14ac:dyDescent="0.25">
      <c r="AA3649" s="1"/>
      <c r="AB3649" s="1"/>
      <c r="AG3649">
        <f>IF(data[[#This Row],[type]]="score",SUMPRODUCT($J$1:$AF$1,data[[#This Row],[ci.hts_index]:[stat.tb]]),-1)</f>
        <v>-1</v>
      </c>
      <c r="AH3649">
        <f>IF(data[[#This Row],[type]]="score",RANK(data[[#This Row],[score]],data[score])+COUNTIF($AG$3:AG3649,AG3649)-1,0)</f>
        <v>0</v>
      </c>
    </row>
    <row r="3650" spans="27:34" x14ac:dyDescent="0.25">
      <c r="AA3650" s="1"/>
      <c r="AB3650" s="1"/>
      <c r="AG3650">
        <f>IF(data[[#This Row],[type]]="score",SUMPRODUCT($J$1:$AF$1,data[[#This Row],[ci.hts_index]:[stat.tb]]),-1)</f>
        <v>-1</v>
      </c>
      <c r="AH3650">
        <f>IF(data[[#This Row],[type]]="score",RANK(data[[#This Row],[score]],data[score])+COUNTIF($AG$3:AG3650,AG3650)-1,0)</f>
        <v>0</v>
      </c>
    </row>
    <row r="3651" spans="27:34" x14ac:dyDescent="0.25">
      <c r="AA3651" s="1"/>
      <c r="AB3651" s="1"/>
      <c r="AG3651">
        <f>IF(data[[#This Row],[type]]="score",SUMPRODUCT($J$1:$AF$1,data[[#This Row],[ci.hts_index]:[stat.tb]]),-1)</f>
        <v>-1</v>
      </c>
      <c r="AH3651">
        <f>IF(data[[#This Row],[type]]="score",RANK(data[[#This Row],[score]],data[score])+COUNTIF($AG$3:AG3651,AG3651)-1,0)</f>
        <v>0</v>
      </c>
    </row>
    <row r="3652" spans="27:34" x14ac:dyDescent="0.25">
      <c r="AA3652" s="1"/>
      <c r="AB3652" s="1"/>
      <c r="AG3652">
        <f>IF(data[[#This Row],[type]]="score",SUMPRODUCT($J$1:$AF$1,data[[#This Row],[ci.hts_index]:[stat.tb]]),-1)</f>
        <v>-1</v>
      </c>
      <c r="AH3652">
        <f>IF(data[[#This Row],[type]]="score",RANK(data[[#This Row],[score]],data[score])+COUNTIF($AG$3:AG3652,AG3652)-1,0)</f>
        <v>0</v>
      </c>
    </row>
    <row r="3653" spans="27:34" x14ac:dyDescent="0.25">
      <c r="AA3653" s="1"/>
      <c r="AB3653" s="1"/>
      <c r="AG3653">
        <f>IF(data[[#This Row],[type]]="score",SUMPRODUCT($J$1:$AF$1,data[[#This Row],[ci.hts_index]:[stat.tb]]),-1)</f>
        <v>-1</v>
      </c>
      <c r="AH3653">
        <f>IF(data[[#This Row],[type]]="score",RANK(data[[#This Row],[score]],data[score])+COUNTIF($AG$3:AG3653,AG3653)-1,0)</f>
        <v>0</v>
      </c>
    </row>
    <row r="3654" spans="27:34" x14ac:dyDescent="0.25">
      <c r="AA3654" s="1"/>
      <c r="AB3654" s="1"/>
      <c r="AG3654">
        <f>IF(data[[#This Row],[type]]="score",SUMPRODUCT($J$1:$AF$1,data[[#This Row],[ci.hts_index]:[stat.tb]]),-1)</f>
        <v>-1</v>
      </c>
      <c r="AH3654">
        <f>IF(data[[#This Row],[type]]="score",RANK(data[[#This Row],[score]],data[score])+COUNTIF($AG$3:AG3654,AG3654)-1,0)</f>
        <v>0</v>
      </c>
    </row>
    <row r="3655" spans="27:34" x14ac:dyDescent="0.25">
      <c r="AA3655" s="1"/>
      <c r="AB3655" s="1"/>
      <c r="AG3655">
        <f>IF(data[[#This Row],[type]]="score",SUMPRODUCT($J$1:$AF$1,data[[#This Row],[ci.hts_index]:[stat.tb]]),-1)</f>
        <v>-1</v>
      </c>
      <c r="AH3655">
        <f>IF(data[[#This Row],[type]]="score",RANK(data[[#This Row],[score]],data[score])+COUNTIF($AG$3:AG3655,AG3655)-1,0)</f>
        <v>0</v>
      </c>
    </row>
    <row r="3656" spans="27:34" x14ac:dyDescent="0.25">
      <c r="AA3656" s="1"/>
      <c r="AB3656" s="1"/>
      <c r="AG3656">
        <f>IF(data[[#This Row],[type]]="score",SUMPRODUCT($J$1:$AF$1,data[[#This Row],[ci.hts_index]:[stat.tb]]),-1)</f>
        <v>-1</v>
      </c>
      <c r="AH3656">
        <f>IF(data[[#This Row],[type]]="score",RANK(data[[#This Row],[score]],data[score])+COUNTIF($AG$3:AG3656,AG3656)-1,0)</f>
        <v>0</v>
      </c>
    </row>
    <row r="3657" spans="27:34" x14ac:dyDescent="0.25">
      <c r="AA3657" s="1"/>
      <c r="AB3657" s="1"/>
      <c r="AG3657">
        <f>IF(data[[#This Row],[type]]="score",SUMPRODUCT($J$1:$AF$1,data[[#This Row],[ci.hts_index]:[stat.tb]]),-1)</f>
        <v>-1</v>
      </c>
      <c r="AH3657">
        <f>IF(data[[#This Row],[type]]="score",RANK(data[[#This Row],[score]],data[score])+COUNTIF($AG$3:AG3657,AG3657)-1,0)</f>
        <v>0</v>
      </c>
    </row>
    <row r="3658" spans="27:34" x14ac:dyDescent="0.25">
      <c r="AA3658" s="1"/>
      <c r="AB3658" s="1"/>
      <c r="AG3658">
        <f>IF(data[[#This Row],[type]]="score",SUMPRODUCT($J$1:$AF$1,data[[#This Row],[ci.hts_index]:[stat.tb]]),-1)</f>
        <v>-1</v>
      </c>
      <c r="AH3658">
        <f>IF(data[[#This Row],[type]]="score",RANK(data[[#This Row],[score]],data[score])+COUNTIF($AG$3:AG3658,AG3658)-1,0)</f>
        <v>0</v>
      </c>
    </row>
    <row r="3659" spans="27:34" x14ac:dyDescent="0.25">
      <c r="AA3659" s="1"/>
      <c r="AB3659" s="1"/>
      <c r="AG3659">
        <f>IF(data[[#This Row],[type]]="score",SUMPRODUCT($J$1:$AF$1,data[[#This Row],[ci.hts_index]:[stat.tb]]),-1)</f>
        <v>-1</v>
      </c>
      <c r="AH3659">
        <f>IF(data[[#This Row],[type]]="score",RANK(data[[#This Row],[score]],data[score])+COUNTIF($AG$3:AG3659,AG3659)-1,0)</f>
        <v>0</v>
      </c>
    </row>
    <row r="3660" spans="27:34" x14ac:dyDescent="0.25">
      <c r="AA3660" s="1"/>
      <c r="AB3660" s="1"/>
      <c r="AG3660">
        <f>IF(data[[#This Row],[type]]="score",SUMPRODUCT($J$1:$AF$1,data[[#This Row],[ci.hts_index]:[stat.tb]]),-1)</f>
        <v>-1</v>
      </c>
      <c r="AH3660">
        <f>IF(data[[#This Row],[type]]="score",RANK(data[[#This Row],[score]],data[score])+COUNTIF($AG$3:AG3660,AG3660)-1,0)</f>
        <v>0</v>
      </c>
    </row>
    <row r="3661" spans="27:34" x14ac:dyDescent="0.25">
      <c r="AA3661" s="1"/>
      <c r="AB3661" s="1"/>
      <c r="AG3661">
        <f>IF(data[[#This Row],[type]]="score",SUMPRODUCT($J$1:$AF$1,data[[#This Row],[ci.hts_index]:[stat.tb]]),-1)</f>
        <v>-1</v>
      </c>
      <c r="AH3661">
        <f>IF(data[[#This Row],[type]]="score",RANK(data[[#This Row],[score]],data[score])+COUNTIF($AG$3:AG3661,AG3661)-1,0)</f>
        <v>0</v>
      </c>
    </row>
    <row r="3662" spans="27:34" x14ac:dyDescent="0.25">
      <c r="AA3662" s="1"/>
      <c r="AB3662" s="1"/>
      <c r="AG3662">
        <f>IF(data[[#This Row],[type]]="score",SUMPRODUCT($J$1:$AF$1,data[[#This Row],[ci.hts_index]:[stat.tb]]),-1)</f>
        <v>-1</v>
      </c>
      <c r="AH3662">
        <f>IF(data[[#This Row],[type]]="score",RANK(data[[#This Row],[score]],data[score])+COUNTIF($AG$3:AG3662,AG3662)-1,0)</f>
        <v>0</v>
      </c>
    </row>
    <row r="3663" spans="27:34" x14ac:dyDescent="0.25">
      <c r="AA3663" s="1"/>
      <c r="AB3663" s="1"/>
      <c r="AG3663">
        <f>IF(data[[#This Row],[type]]="score",SUMPRODUCT($J$1:$AF$1,data[[#This Row],[ci.hts_index]:[stat.tb]]),-1)</f>
        <v>-1</v>
      </c>
      <c r="AH3663">
        <f>IF(data[[#This Row],[type]]="score",RANK(data[[#This Row],[score]],data[score])+COUNTIF($AG$3:AG3663,AG3663)-1,0)</f>
        <v>0</v>
      </c>
    </row>
    <row r="3664" spans="27:34" x14ac:dyDescent="0.25">
      <c r="AA3664" s="1"/>
      <c r="AB3664" s="1"/>
      <c r="AG3664">
        <f>IF(data[[#This Row],[type]]="score",SUMPRODUCT($J$1:$AF$1,data[[#This Row],[ci.hts_index]:[stat.tb]]),-1)</f>
        <v>-1</v>
      </c>
      <c r="AH3664">
        <f>IF(data[[#This Row],[type]]="score",RANK(data[[#This Row],[score]],data[score])+COUNTIF($AG$3:AG3664,AG3664)-1,0)</f>
        <v>0</v>
      </c>
    </row>
    <row r="3665" spans="27:34" x14ac:dyDescent="0.25">
      <c r="AA3665" s="1"/>
      <c r="AB3665" s="1"/>
      <c r="AG3665">
        <f>IF(data[[#This Row],[type]]="score",SUMPRODUCT($J$1:$AF$1,data[[#This Row],[ci.hts_index]:[stat.tb]]),-1)</f>
        <v>-1</v>
      </c>
      <c r="AH3665">
        <f>IF(data[[#This Row],[type]]="score",RANK(data[[#This Row],[score]],data[score])+COUNTIF($AG$3:AG3665,AG3665)-1,0)</f>
        <v>0</v>
      </c>
    </row>
    <row r="3666" spans="27:34" x14ac:dyDescent="0.25">
      <c r="AA3666" s="1"/>
      <c r="AB3666" s="1"/>
      <c r="AG3666">
        <f>IF(data[[#This Row],[type]]="score",SUMPRODUCT($J$1:$AF$1,data[[#This Row],[ci.hts_index]:[stat.tb]]),-1)</f>
        <v>-1</v>
      </c>
      <c r="AH3666">
        <f>IF(data[[#This Row],[type]]="score",RANK(data[[#This Row],[score]],data[score])+COUNTIF($AG$3:AG3666,AG3666)-1,0)</f>
        <v>0</v>
      </c>
    </row>
    <row r="3667" spans="27:34" x14ac:dyDescent="0.25">
      <c r="AA3667" s="1"/>
      <c r="AB3667" s="1"/>
      <c r="AG3667">
        <f>IF(data[[#This Row],[type]]="score",SUMPRODUCT($J$1:$AF$1,data[[#This Row],[ci.hts_index]:[stat.tb]]),-1)</f>
        <v>-1</v>
      </c>
      <c r="AH3667">
        <f>IF(data[[#This Row],[type]]="score",RANK(data[[#This Row],[score]],data[score])+COUNTIF($AG$3:AG3667,AG3667)-1,0)</f>
        <v>0</v>
      </c>
    </row>
    <row r="3668" spans="27:34" x14ac:dyDescent="0.25">
      <c r="AA3668" s="1"/>
      <c r="AB3668" s="1"/>
      <c r="AG3668">
        <f>IF(data[[#This Row],[type]]="score",SUMPRODUCT($J$1:$AF$1,data[[#This Row],[ci.hts_index]:[stat.tb]]),-1)</f>
        <v>-1</v>
      </c>
      <c r="AH3668">
        <f>IF(data[[#This Row],[type]]="score",RANK(data[[#This Row],[score]],data[score])+COUNTIF($AG$3:AG3668,AG3668)-1,0)</f>
        <v>0</v>
      </c>
    </row>
    <row r="3669" spans="27:34" x14ac:dyDescent="0.25">
      <c r="AA3669" s="1"/>
      <c r="AB3669" s="1"/>
      <c r="AG3669">
        <f>IF(data[[#This Row],[type]]="score",SUMPRODUCT($J$1:$AF$1,data[[#This Row],[ci.hts_index]:[stat.tb]]),-1)</f>
        <v>-1</v>
      </c>
      <c r="AH3669">
        <f>IF(data[[#This Row],[type]]="score",RANK(data[[#This Row],[score]],data[score])+COUNTIF($AG$3:AG3669,AG3669)-1,0)</f>
        <v>0</v>
      </c>
    </row>
    <row r="3670" spans="27:34" x14ac:dyDescent="0.25">
      <c r="AA3670" s="1"/>
      <c r="AB3670" s="1"/>
      <c r="AG3670">
        <f>IF(data[[#This Row],[type]]="score",SUMPRODUCT($J$1:$AF$1,data[[#This Row],[ci.hts_index]:[stat.tb]]),-1)</f>
        <v>-1</v>
      </c>
      <c r="AH3670">
        <f>IF(data[[#This Row],[type]]="score",RANK(data[[#This Row],[score]],data[score])+COUNTIF($AG$3:AG3670,AG3670)-1,0)</f>
        <v>0</v>
      </c>
    </row>
    <row r="3671" spans="27:34" x14ac:dyDescent="0.25">
      <c r="AA3671" s="1"/>
      <c r="AB3671" s="1"/>
      <c r="AG3671">
        <f>IF(data[[#This Row],[type]]="score",SUMPRODUCT($J$1:$AF$1,data[[#This Row],[ci.hts_index]:[stat.tb]]),-1)</f>
        <v>-1</v>
      </c>
      <c r="AH3671">
        <f>IF(data[[#This Row],[type]]="score",RANK(data[[#This Row],[score]],data[score])+COUNTIF($AG$3:AG3671,AG3671)-1,0)</f>
        <v>0</v>
      </c>
    </row>
    <row r="3672" spans="27:34" x14ac:dyDescent="0.25">
      <c r="AA3672" s="1"/>
      <c r="AB3672" s="1"/>
      <c r="AG3672">
        <f>IF(data[[#This Row],[type]]="score",SUMPRODUCT($J$1:$AF$1,data[[#This Row],[ci.hts_index]:[stat.tb]]),-1)</f>
        <v>-1</v>
      </c>
      <c r="AH3672">
        <f>IF(data[[#This Row],[type]]="score",RANK(data[[#This Row],[score]],data[score])+COUNTIF($AG$3:AG3672,AG3672)-1,0)</f>
        <v>0</v>
      </c>
    </row>
    <row r="3673" spans="27:34" x14ac:dyDescent="0.25">
      <c r="AA3673" s="1"/>
      <c r="AB3673" s="1"/>
      <c r="AG3673">
        <f>IF(data[[#This Row],[type]]="score",SUMPRODUCT($J$1:$AF$1,data[[#This Row],[ci.hts_index]:[stat.tb]]),-1)</f>
        <v>-1</v>
      </c>
      <c r="AH3673">
        <f>IF(data[[#This Row],[type]]="score",RANK(data[[#This Row],[score]],data[score])+COUNTIF($AG$3:AG3673,AG3673)-1,0)</f>
        <v>0</v>
      </c>
    </row>
    <row r="3674" spans="27:34" x14ac:dyDescent="0.25">
      <c r="AA3674" s="1"/>
      <c r="AB3674" s="1"/>
      <c r="AG3674">
        <f>IF(data[[#This Row],[type]]="score",SUMPRODUCT($J$1:$AF$1,data[[#This Row],[ci.hts_index]:[stat.tb]]),-1)</f>
        <v>-1</v>
      </c>
      <c r="AH3674">
        <f>IF(data[[#This Row],[type]]="score",RANK(data[[#This Row],[score]],data[score])+COUNTIF($AG$3:AG3674,AG3674)-1,0)</f>
        <v>0</v>
      </c>
    </row>
    <row r="3675" spans="27:34" x14ac:dyDescent="0.25">
      <c r="AA3675" s="1"/>
      <c r="AB3675" s="1"/>
      <c r="AG3675">
        <f>IF(data[[#This Row],[type]]="score",SUMPRODUCT($J$1:$AF$1,data[[#This Row],[ci.hts_index]:[stat.tb]]),-1)</f>
        <v>-1</v>
      </c>
      <c r="AH3675">
        <f>IF(data[[#This Row],[type]]="score",RANK(data[[#This Row],[score]],data[score])+COUNTIF($AG$3:AG3675,AG3675)-1,0)</f>
        <v>0</v>
      </c>
    </row>
    <row r="3676" spans="27:34" x14ac:dyDescent="0.25">
      <c r="AA3676" s="1"/>
      <c r="AB3676" s="1"/>
      <c r="AG3676">
        <f>IF(data[[#This Row],[type]]="score",SUMPRODUCT($J$1:$AF$1,data[[#This Row],[ci.hts_index]:[stat.tb]]),-1)</f>
        <v>-1</v>
      </c>
      <c r="AH3676">
        <f>IF(data[[#This Row],[type]]="score",RANK(data[[#This Row],[score]],data[score])+COUNTIF($AG$3:AG3676,AG3676)-1,0)</f>
        <v>0</v>
      </c>
    </row>
    <row r="3677" spans="27:34" x14ac:dyDescent="0.25">
      <c r="AA3677" s="1"/>
      <c r="AB3677" s="1"/>
      <c r="AG3677">
        <f>IF(data[[#This Row],[type]]="score",SUMPRODUCT($J$1:$AF$1,data[[#This Row],[ci.hts_index]:[stat.tb]]),-1)</f>
        <v>-1</v>
      </c>
      <c r="AH3677" s="1">
        <f>IF(data[[#This Row],[type]]="score",RANK(data[[#This Row],[score]],data[score])+COUNTIF($AG$3:AG3677,AG3677)-1,0)</f>
        <v>0</v>
      </c>
    </row>
    <row r="3678" spans="27:34" x14ac:dyDescent="0.25">
      <c r="AA3678" s="1"/>
      <c r="AB3678" s="1"/>
      <c r="AG3678">
        <f>IF(data[[#This Row],[type]]="score",SUMPRODUCT($J$1:$AF$1,data[[#This Row],[ci.hts_index]:[stat.tb]]),-1)</f>
        <v>-1</v>
      </c>
      <c r="AH3678" s="1">
        <f>IF(data[[#This Row],[type]]="score",RANK(data[[#This Row],[score]],data[score])+COUNTIF($AG$3:AG3678,AG3678)-1,0)</f>
        <v>0</v>
      </c>
    </row>
    <row r="3679" spans="27:34" x14ac:dyDescent="0.25">
      <c r="AA3679" s="1"/>
      <c r="AB3679" s="1"/>
      <c r="AG3679">
        <f>IF(data[[#This Row],[type]]="score",SUMPRODUCT($J$1:$AF$1,data[[#This Row],[ci.hts_index]:[stat.tb]]),-1)</f>
        <v>-1</v>
      </c>
      <c r="AH3679" s="1">
        <f>IF(data[[#This Row],[type]]="score",RANK(data[[#This Row],[score]],data[score])+COUNTIF($AG$3:AG3679,AG3679)-1,0)</f>
        <v>0</v>
      </c>
    </row>
    <row r="3680" spans="27:34" x14ac:dyDescent="0.25">
      <c r="AA3680" s="1"/>
      <c r="AB3680" s="1"/>
      <c r="AG3680">
        <f>IF(data[[#This Row],[type]]="score",SUMPRODUCT($J$1:$AF$1,data[[#This Row],[ci.hts_index]:[stat.tb]]),-1)</f>
        <v>-1</v>
      </c>
      <c r="AH3680" s="1">
        <f>IF(data[[#This Row],[type]]="score",RANK(data[[#This Row],[score]],data[score])+COUNTIF($AG$3:AG3680,AG3680)-1,0)</f>
        <v>0</v>
      </c>
    </row>
    <row r="3681" spans="27:34" x14ac:dyDescent="0.25">
      <c r="AA3681" s="1"/>
      <c r="AB3681" s="1"/>
      <c r="AG3681">
        <f>IF(data[[#This Row],[type]]="score",SUMPRODUCT($J$1:$AF$1,data[[#This Row],[ci.hts_index]:[stat.tb]]),-1)</f>
        <v>-1</v>
      </c>
      <c r="AH3681" s="1">
        <f>IF(data[[#This Row],[type]]="score",RANK(data[[#This Row],[score]],data[score])+COUNTIF($AG$3:AG3681,AG3681)-1,0)</f>
        <v>0</v>
      </c>
    </row>
    <row r="3682" spans="27:34" x14ac:dyDescent="0.25">
      <c r="AA3682" s="1"/>
      <c r="AB3682" s="1"/>
      <c r="AG3682">
        <f>IF(data[[#This Row],[type]]="score",SUMPRODUCT($J$1:$AF$1,data[[#This Row],[ci.hts_index]:[stat.tb]]),-1)</f>
        <v>-1</v>
      </c>
      <c r="AH3682" s="1">
        <f>IF(data[[#This Row],[type]]="score",RANK(data[[#This Row],[score]],data[score])+COUNTIF($AG$3:AG3682,AG3682)-1,0)</f>
        <v>0</v>
      </c>
    </row>
    <row r="3683" spans="27:34" x14ac:dyDescent="0.25">
      <c r="AA3683" s="1"/>
      <c r="AB3683" s="1"/>
      <c r="AG3683">
        <f>IF(data[[#This Row],[type]]="score",SUMPRODUCT($J$1:$AF$1,data[[#This Row],[ci.hts_index]:[stat.tb]]),-1)</f>
        <v>-1</v>
      </c>
      <c r="AH3683" s="1">
        <f>IF(data[[#This Row],[type]]="score",RANK(data[[#This Row],[score]],data[score])+COUNTIF($AG$3:AG3683,AG3683)-1,0)</f>
        <v>0</v>
      </c>
    </row>
    <row r="3684" spans="27:34" x14ac:dyDescent="0.25">
      <c r="AA3684" s="1"/>
      <c r="AB3684" s="1"/>
      <c r="AG3684">
        <f>IF(data[[#This Row],[type]]="score",SUMPRODUCT($J$1:$AF$1,data[[#This Row],[ci.hts_index]:[stat.tb]]),-1)</f>
        <v>-1</v>
      </c>
      <c r="AH3684" s="1">
        <f>IF(data[[#This Row],[type]]="score",RANK(data[[#This Row],[score]],data[score])+COUNTIF($AG$3:AG3684,AG3684)-1,0)</f>
        <v>0</v>
      </c>
    </row>
    <row r="3685" spans="27:34" x14ac:dyDescent="0.25">
      <c r="AA3685" s="1"/>
      <c r="AB3685" s="1"/>
      <c r="AG3685">
        <f>IF(data[[#This Row],[type]]="score",SUMPRODUCT($J$1:$AF$1,data[[#This Row],[ci.hts_index]:[stat.tb]]),-1)</f>
        <v>-1</v>
      </c>
      <c r="AH3685" s="1">
        <f>IF(data[[#This Row],[type]]="score",RANK(data[[#This Row],[score]],data[score])+COUNTIF($AG$3:AG3685,AG3685)-1,0)</f>
        <v>0</v>
      </c>
    </row>
    <row r="3686" spans="27:34" x14ac:dyDescent="0.25">
      <c r="AA3686" s="1"/>
      <c r="AB3686" s="1"/>
      <c r="AG3686">
        <f>IF(data[[#This Row],[type]]="score",SUMPRODUCT($J$1:$AF$1,data[[#This Row],[ci.hts_index]:[stat.tb]]),-1)</f>
        <v>-1</v>
      </c>
      <c r="AH3686" s="1">
        <f>IF(data[[#This Row],[type]]="score",RANK(data[[#This Row],[score]],data[score])+COUNTIF($AG$3:AG3686,AG3686)-1,0)</f>
        <v>0</v>
      </c>
    </row>
    <row r="3687" spans="27:34" x14ac:dyDescent="0.25">
      <c r="AA3687" s="1"/>
      <c r="AB3687" s="1"/>
      <c r="AG3687">
        <f>IF(data[[#This Row],[type]]="score",SUMPRODUCT($J$1:$AF$1,data[[#This Row],[ci.hts_index]:[stat.tb]]),-1)</f>
        <v>-1</v>
      </c>
      <c r="AH3687" s="1">
        <f>IF(data[[#This Row],[type]]="score",RANK(data[[#This Row],[score]],data[score])+COUNTIF($AG$3:AG3687,AG3687)-1,0)</f>
        <v>0</v>
      </c>
    </row>
    <row r="3688" spans="27:34" x14ac:dyDescent="0.25">
      <c r="AA3688" s="1"/>
      <c r="AB3688" s="1"/>
      <c r="AG3688">
        <f>IF(data[[#This Row],[type]]="score",SUMPRODUCT($J$1:$AF$1,data[[#This Row],[ci.hts_index]:[stat.tb]]),-1)</f>
        <v>-1</v>
      </c>
      <c r="AH3688" s="1">
        <f>IF(data[[#This Row],[type]]="score",RANK(data[[#This Row],[score]],data[score])+COUNTIF($AG$3:AG3688,AG3688)-1,0)</f>
        <v>0</v>
      </c>
    </row>
    <row r="3689" spans="27:34" x14ac:dyDescent="0.25">
      <c r="AA3689" s="1"/>
      <c r="AB3689" s="1"/>
      <c r="AG3689">
        <f>IF(data[[#This Row],[type]]="score",SUMPRODUCT($J$1:$AF$1,data[[#This Row],[ci.hts_index]:[stat.tb]]),-1)</f>
        <v>-1</v>
      </c>
      <c r="AH3689" s="1">
        <f>IF(data[[#This Row],[type]]="score",RANK(data[[#This Row],[score]],data[score])+COUNTIF($AG$3:AG3689,AG3689)-1,0)</f>
        <v>0</v>
      </c>
    </row>
    <row r="3690" spans="27:34" x14ac:dyDescent="0.25">
      <c r="AA3690" s="1"/>
      <c r="AB3690" s="1"/>
      <c r="AG3690">
        <f>IF(data[[#This Row],[type]]="score",SUMPRODUCT($J$1:$AF$1,data[[#This Row],[ci.hts_index]:[stat.tb]]),-1)</f>
        <v>-1</v>
      </c>
      <c r="AH3690" s="1">
        <f>IF(data[[#This Row],[type]]="score",RANK(data[[#This Row],[score]],data[score])+COUNTIF($AG$3:AG3690,AG3690)-1,0)</f>
        <v>0</v>
      </c>
    </row>
    <row r="3691" spans="27:34" x14ac:dyDescent="0.25">
      <c r="AA3691" s="1"/>
      <c r="AB3691" s="1"/>
      <c r="AG3691">
        <f>IF(data[[#This Row],[type]]="score",SUMPRODUCT($J$1:$AF$1,data[[#This Row],[ci.hts_index]:[stat.tb]]),-1)</f>
        <v>-1</v>
      </c>
      <c r="AH3691" s="1">
        <f>IF(data[[#This Row],[type]]="score",RANK(data[[#This Row],[score]],data[score])+COUNTIF($AG$3:AG3691,AG3691)-1,0)</f>
        <v>0</v>
      </c>
    </row>
    <row r="3692" spans="27:34" x14ac:dyDescent="0.25">
      <c r="AA3692" s="1"/>
      <c r="AB3692" s="1"/>
      <c r="AG3692">
        <f>IF(data[[#This Row],[type]]="score",SUMPRODUCT($J$1:$AF$1,data[[#This Row],[ci.hts_index]:[stat.tb]]),-1)</f>
        <v>-1</v>
      </c>
      <c r="AH3692" s="1">
        <f>IF(data[[#This Row],[type]]="score",RANK(data[[#This Row],[score]],data[score])+COUNTIF($AG$3:AG3692,AG3692)-1,0)</f>
        <v>0</v>
      </c>
    </row>
    <row r="3693" spans="27:34" x14ac:dyDescent="0.25">
      <c r="AA3693" s="1"/>
      <c r="AB3693" s="1"/>
      <c r="AG3693">
        <f>IF(data[[#This Row],[type]]="score",SUMPRODUCT($J$1:$AF$1,data[[#This Row],[ci.hts_index]:[stat.tb]]),-1)</f>
        <v>-1</v>
      </c>
      <c r="AH3693" s="1">
        <f>IF(data[[#This Row],[type]]="score",RANK(data[[#This Row],[score]],data[score])+COUNTIF($AG$3:AG3693,AG3693)-1,0)</f>
        <v>0</v>
      </c>
    </row>
    <row r="3694" spans="27:34" x14ac:dyDescent="0.25">
      <c r="AA3694" s="1"/>
      <c r="AB3694" s="1"/>
      <c r="AG3694">
        <f>IF(data[[#This Row],[type]]="score",SUMPRODUCT($J$1:$AF$1,data[[#This Row],[ci.hts_index]:[stat.tb]]),-1)</f>
        <v>-1</v>
      </c>
      <c r="AH3694" s="1">
        <f>IF(data[[#This Row],[type]]="score",RANK(data[[#This Row],[score]],data[score])+COUNTIF($AG$3:AG3694,AG3694)-1,0)</f>
        <v>0</v>
      </c>
    </row>
    <row r="3695" spans="27:34" x14ac:dyDescent="0.25">
      <c r="AA3695" s="1"/>
      <c r="AB3695" s="1"/>
      <c r="AG3695">
        <f>IF(data[[#This Row],[type]]="score",SUMPRODUCT($J$1:$AF$1,data[[#This Row],[ci.hts_index]:[stat.tb]]),-1)</f>
        <v>-1</v>
      </c>
      <c r="AH3695" s="1">
        <f>IF(data[[#This Row],[type]]="score",RANK(data[[#This Row],[score]],data[score])+COUNTIF($AG$3:AG3695,AG3695)-1,0)</f>
        <v>0</v>
      </c>
    </row>
    <row r="3696" spans="27:34" x14ac:dyDescent="0.25">
      <c r="AA3696" s="1"/>
      <c r="AB3696" s="1"/>
      <c r="AG3696">
        <f>IF(data[[#This Row],[type]]="score",SUMPRODUCT($J$1:$AF$1,data[[#This Row],[ci.hts_index]:[stat.tb]]),-1)</f>
        <v>-1</v>
      </c>
      <c r="AH3696" s="1">
        <f>IF(data[[#This Row],[type]]="score",RANK(data[[#This Row],[score]],data[score])+COUNTIF($AG$3:AG3696,AG3696)-1,0)</f>
        <v>0</v>
      </c>
    </row>
    <row r="3697" spans="27:34" x14ac:dyDescent="0.25">
      <c r="AA3697" s="1"/>
      <c r="AB3697" s="1"/>
      <c r="AG3697">
        <f>IF(data[[#This Row],[type]]="score",SUMPRODUCT($J$1:$AF$1,data[[#This Row],[ci.hts_index]:[stat.tb]]),-1)</f>
        <v>-1</v>
      </c>
      <c r="AH3697" s="1">
        <f>IF(data[[#This Row],[type]]="score",RANK(data[[#This Row],[score]],data[score])+COUNTIF($AG$3:AG3697,AG3697)-1,0)</f>
        <v>0</v>
      </c>
    </row>
    <row r="3698" spans="27:34" x14ac:dyDescent="0.25">
      <c r="AA3698" s="1"/>
      <c r="AB3698" s="1"/>
      <c r="AG3698">
        <f>IF(data[[#This Row],[type]]="score",SUMPRODUCT($J$1:$AF$1,data[[#This Row],[ci.hts_index]:[stat.tb]]),-1)</f>
        <v>-1</v>
      </c>
      <c r="AH3698" s="1">
        <f>IF(data[[#This Row],[type]]="score",RANK(data[[#This Row],[score]],data[score])+COUNTIF($AG$3:AG3698,AG3698)-1,0)</f>
        <v>0</v>
      </c>
    </row>
    <row r="3699" spans="27:34" x14ac:dyDescent="0.25">
      <c r="AA3699" s="1"/>
      <c r="AB3699" s="1"/>
      <c r="AG3699">
        <f>IF(data[[#This Row],[type]]="score",SUMPRODUCT($J$1:$AF$1,data[[#This Row],[ci.hts_index]:[stat.tb]]),-1)</f>
        <v>-1</v>
      </c>
      <c r="AH3699" s="1">
        <f>IF(data[[#This Row],[type]]="score",RANK(data[[#This Row],[score]],data[score])+COUNTIF($AG$3:AG3699,AG3699)-1,0)</f>
        <v>0</v>
      </c>
    </row>
    <row r="3700" spans="27:34" x14ac:dyDescent="0.25">
      <c r="AA3700" s="1"/>
      <c r="AB3700" s="1"/>
      <c r="AG3700">
        <f>IF(data[[#This Row],[type]]="score",SUMPRODUCT($J$1:$AF$1,data[[#This Row],[ci.hts_index]:[stat.tb]]),-1)</f>
        <v>-1</v>
      </c>
      <c r="AH3700" s="1">
        <f>IF(data[[#This Row],[type]]="score",RANK(data[[#This Row],[score]],data[score])+COUNTIF($AG$3:AG3700,AG3700)-1,0)</f>
        <v>0</v>
      </c>
    </row>
    <row r="3701" spans="27:34" x14ac:dyDescent="0.25">
      <c r="AA3701" s="1"/>
      <c r="AB3701" s="1"/>
      <c r="AG3701">
        <f>IF(data[[#This Row],[type]]="score",SUMPRODUCT($J$1:$AF$1,data[[#This Row],[ci.hts_index]:[stat.tb]]),-1)</f>
        <v>-1</v>
      </c>
      <c r="AH3701" s="1">
        <f>IF(data[[#This Row],[type]]="score",RANK(data[[#This Row],[score]],data[score])+COUNTIF($AG$3:AG3701,AG3701)-1,0)</f>
        <v>0</v>
      </c>
    </row>
    <row r="3702" spans="27:34" x14ac:dyDescent="0.25">
      <c r="AA3702" s="1"/>
      <c r="AB3702" s="1"/>
      <c r="AG3702">
        <f>IF(data[[#This Row],[type]]="score",SUMPRODUCT($J$1:$AF$1,data[[#This Row],[ci.hts_index]:[stat.tb]]),-1)</f>
        <v>-1</v>
      </c>
      <c r="AH3702" s="1">
        <f>IF(data[[#This Row],[type]]="score",RANK(data[[#This Row],[score]],data[score])+COUNTIF($AG$3:AG3702,AG3702)-1,0)</f>
        <v>0</v>
      </c>
    </row>
    <row r="3703" spans="27:34" x14ac:dyDescent="0.25">
      <c r="AA3703" s="1"/>
      <c r="AB3703" s="1"/>
      <c r="AG3703">
        <f>IF(data[[#This Row],[type]]="score",SUMPRODUCT($J$1:$AF$1,data[[#This Row],[ci.hts_index]:[stat.tb]]),-1)</f>
        <v>-1</v>
      </c>
      <c r="AH3703" s="1">
        <f>IF(data[[#This Row],[type]]="score",RANK(data[[#This Row],[score]],data[score])+COUNTIF($AG$3:AG3703,AG3703)-1,0)</f>
        <v>0</v>
      </c>
    </row>
    <row r="3704" spans="27:34" x14ac:dyDescent="0.25">
      <c r="AA3704" s="1"/>
      <c r="AB3704" s="1"/>
      <c r="AG3704">
        <f>IF(data[[#This Row],[type]]="score",SUMPRODUCT($J$1:$AF$1,data[[#This Row],[ci.hts_index]:[stat.tb]]),-1)</f>
        <v>-1</v>
      </c>
      <c r="AH3704" s="1">
        <f>IF(data[[#This Row],[type]]="score",RANK(data[[#This Row],[score]],data[score])+COUNTIF($AG$3:AG3704,AG3704)-1,0)</f>
        <v>0</v>
      </c>
    </row>
    <row r="3705" spans="27:34" x14ac:dyDescent="0.25">
      <c r="AA3705" s="1"/>
      <c r="AB3705" s="1"/>
      <c r="AG3705">
        <f>IF(data[[#This Row],[type]]="score",SUMPRODUCT($J$1:$AF$1,data[[#This Row],[ci.hts_index]:[stat.tb]]),-1)</f>
        <v>-1</v>
      </c>
      <c r="AH3705" s="1">
        <f>IF(data[[#This Row],[type]]="score",RANK(data[[#This Row],[score]],data[score])+COUNTIF($AG$3:AG3705,AG3705)-1,0)</f>
        <v>0</v>
      </c>
    </row>
    <row r="3706" spans="27:34" x14ac:dyDescent="0.25">
      <c r="AA3706" s="1"/>
      <c r="AB3706" s="1"/>
      <c r="AG3706">
        <f>IF(data[[#This Row],[type]]="score",SUMPRODUCT($J$1:$AF$1,data[[#This Row],[ci.hts_index]:[stat.tb]]),-1)</f>
        <v>-1</v>
      </c>
      <c r="AH3706" s="1">
        <f>IF(data[[#This Row],[type]]="score",RANK(data[[#This Row],[score]],data[score])+COUNTIF($AG$3:AG3706,AG3706)-1,0)</f>
        <v>0</v>
      </c>
    </row>
    <row r="3707" spans="27:34" x14ac:dyDescent="0.25">
      <c r="AA3707" s="1"/>
      <c r="AB3707" s="1"/>
      <c r="AG3707">
        <f>IF(data[[#This Row],[type]]="score",SUMPRODUCT($J$1:$AF$1,data[[#This Row],[ci.hts_index]:[stat.tb]]),-1)</f>
        <v>-1</v>
      </c>
      <c r="AH3707" s="1">
        <f>IF(data[[#This Row],[type]]="score",RANK(data[[#This Row],[score]],data[score])+COUNTIF($AG$3:AG3707,AG3707)-1,0)</f>
        <v>0</v>
      </c>
    </row>
    <row r="3708" spans="27:34" x14ac:dyDescent="0.25">
      <c r="AA3708" s="1"/>
      <c r="AB3708" s="1"/>
      <c r="AG3708">
        <f>IF(data[[#This Row],[type]]="score",SUMPRODUCT($J$1:$AF$1,data[[#This Row],[ci.hts_index]:[stat.tb]]),-1)</f>
        <v>-1</v>
      </c>
      <c r="AH3708" s="1">
        <f>IF(data[[#This Row],[type]]="score",RANK(data[[#This Row],[score]],data[score])+COUNTIF($AG$3:AG3708,AG3708)-1,0)</f>
        <v>0</v>
      </c>
    </row>
    <row r="3709" spans="27:34" x14ac:dyDescent="0.25">
      <c r="AA3709" s="1"/>
      <c r="AB3709" s="1"/>
      <c r="AG3709">
        <f>IF(data[[#This Row],[type]]="score",SUMPRODUCT($J$1:$AF$1,data[[#This Row],[ci.hts_index]:[stat.tb]]),-1)</f>
        <v>-1</v>
      </c>
      <c r="AH3709" s="1">
        <f>IF(data[[#This Row],[type]]="score",RANK(data[[#This Row],[score]],data[score])+COUNTIF($AG$3:AG3709,AG3709)-1,0)</f>
        <v>0</v>
      </c>
    </row>
    <row r="3710" spans="27:34" x14ac:dyDescent="0.25">
      <c r="AA3710" s="1"/>
      <c r="AB3710" s="1"/>
      <c r="AG3710">
        <f>IF(data[[#This Row],[type]]="score",SUMPRODUCT($J$1:$AF$1,data[[#This Row],[ci.hts_index]:[stat.tb]]),-1)</f>
        <v>-1</v>
      </c>
      <c r="AH3710" s="1">
        <f>IF(data[[#This Row],[type]]="score",RANK(data[[#This Row],[score]],data[score])+COUNTIF($AG$3:AG3710,AG3710)-1,0)</f>
        <v>0</v>
      </c>
    </row>
    <row r="3711" spans="27:34" x14ac:dyDescent="0.25">
      <c r="AA3711" s="1"/>
      <c r="AB3711" s="1"/>
      <c r="AG3711">
        <f>IF(data[[#This Row],[type]]="score",SUMPRODUCT($J$1:$AF$1,data[[#This Row],[ci.hts_index]:[stat.tb]]),-1)</f>
        <v>-1</v>
      </c>
      <c r="AH3711" s="1">
        <f>IF(data[[#This Row],[type]]="score",RANK(data[[#This Row],[score]],data[score])+COUNTIF($AG$3:AG3711,AG3711)-1,0)</f>
        <v>0</v>
      </c>
    </row>
    <row r="3712" spans="27:34" x14ac:dyDescent="0.25">
      <c r="AA3712" s="1"/>
      <c r="AB3712" s="1"/>
      <c r="AG3712">
        <f>IF(data[[#This Row],[type]]="score",SUMPRODUCT($J$1:$AF$1,data[[#This Row],[ci.hts_index]:[stat.tb]]),-1)</f>
        <v>-1</v>
      </c>
      <c r="AH3712" s="1">
        <f>IF(data[[#This Row],[type]]="score",RANK(data[[#This Row],[score]],data[score])+COUNTIF($AG$3:AG3712,AG3712)-1,0)</f>
        <v>0</v>
      </c>
    </row>
    <row r="3713" spans="27:34" x14ac:dyDescent="0.25">
      <c r="AA3713" s="1"/>
      <c r="AB3713" s="1"/>
      <c r="AG3713">
        <f>IF(data[[#This Row],[type]]="score",SUMPRODUCT($J$1:$AF$1,data[[#This Row],[ci.hts_index]:[stat.tb]]),-1)</f>
        <v>-1</v>
      </c>
      <c r="AH3713" s="1">
        <f>IF(data[[#This Row],[type]]="score",RANK(data[[#This Row],[score]],data[score])+COUNTIF($AG$3:AG3713,AG3713)-1,0)</f>
        <v>0</v>
      </c>
    </row>
    <row r="3714" spans="27:34" x14ac:dyDescent="0.25">
      <c r="AA3714" s="1"/>
      <c r="AB3714" s="1"/>
      <c r="AG3714">
        <f>IF(data[[#This Row],[type]]="score",SUMPRODUCT($J$1:$AF$1,data[[#This Row],[ci.hts_index]:[stat.tb]]),-1)</f>
        <v>-1</v>
      </c>
      <c r="AH3714" s="1">
        <f>IF(data[[#This Row],[type]]="score",RANK(data[[#This Row],[score]],data[score])+COUNTIF($AG$3:AG3714,AG3714)-1,0)</f>
        <v>0</v>
      </c>
    </row>
    <row r="3715" spans="27:34" x14ac:dyDescent="0.25">
      <c r="AA3715" s="1"/>
      <c r="AB3715" s="1"/>
      <c r="AG3715">
        <f>IF(data[[#This Row],[type]]="score",SUMPRODUCT($J$1:$AF$1,data[[#This Row],[ci.hts_index]:[stat.tb]]),-1)</f>
        <v>-1</v>
      </c>
      <c r="AH3715" s="1">
        <f>IF(data[[#This Row],[type]]="score",RANK(data[[#This Row],[score]],data[score])+COUNTIF($AG$3:AG3715,AG3715)-1,0)</f>
        <v>0</v>
      </c>
    </row>
    <row r="3716" spans="27:34" x14ac:dyDescent="0.25">
      <c r="AA3716" s="1"/>
      <c r="AB3716" s="1"/>
      <c r="AG3716">
        <f>IF(data[[#This Row],[type]]="score",SUMPRODUCT($J$1:$AF$1,data[[#This Row],[ci.hts_index]:[stat.tb]]),-1)</f>
        <v>-1</v>
      </c>
      <c r="AH3716" s="1">
        <f>IF(data[[#This Row],[type]]="score",RANK(data[[#This Row],[score]],data[score])+COUNTIF($AG$3:AG3716,AG3716)-1,0)</f>
        <v>0</v>
      </c>
    </row>
    <row r="3717" spans="27:34" x14ac:dyDescent="0.25">
      <c r="AA3717" s="1"/>
      <c r="AB3717" s="1"/>
      <c r="AG3717">
        <f>IF(data[[#This Row],[type]]="score",SUMPRODUCT($J$1:$AF$1,data[[#This Row],[ci.hts_index]:[stat.tb]]),-1)</f>
        <v>-1</v>
      </c>
      <c r="AH3717" s="1">
        <f>IF(data[[#This Row],[type]]="score",RANK(data[[#This Row],[score]],data[score])+COUNTIF($AG$3:AG3717,AG3717)-1,0)</f>
        <v>0</v>
      </c>
    </row>
    <row r="3718" spans="27:34" x14ac:dyDescent="0.25">
      <c r="AA3718" s="1"/>
      <c r="AB3718" s="1"/>
      <c r="AG3718">
        <f>IF(data[[#This Row],[type]]="score",SUMPRODUCT($J$1:$AF$1,data[[#This Row],[ci.hts_index]:[stat.tb]]),-1)</f>
        <v>-1</v>
      </c>
      <c r="AH3718" s="1">
        <f>IF(data[[#This Row],[type]]="score",RANK(data[[#This Row],[score]],data[score])+COUNTIF($AG$3:AG3718,AG3718)-1,0)</f>
        <v>0</v>
      </c>
    </row>
    <row r="3719" spans="27:34" x14ac:dyDescent="0.25">
      <c r="AA3719" s="1"/>
      <c r="AB3719" s="1"/>
      <c r="AG3719">
        <f>IF(data[[#This Row],[type]]="score",SUMPRODUCT($J$1:$AF$1,data[[#This Row],[ci.hts_index]:[stat.tb]]),-1)</f>
        <v>-1</v>
      </c>
      <c r="AH3719" s="1">
        <f>IF(data[[#This Row],[type]]="score",RANK(data[[#This Row],[score]],data[score])+COUNTIF($AG$3:AG3719,AG3719)-1,0)</f>
        <v>0</v>
      </c>
    </row>
    <row r="3720" spans="27:34" x14ac:dyDescent="0.25">
      <c r="AA3720" s="1"/>
      <c r="AB3720" s="1"/>
      <c r="AG3720">
        <f>IF(data[[#This Row],[type]]="score",SUMPRODUCT($J$1:$AF$1,data[[#This Row],[ci.hts_index]:[stat.tb]]),-1)</f>
        <v>-1</v>
      </c>
      <c r="AH3720" s="1">
        <f>IF(data[[#This Row],[type]]="score",RANK(data[[#This Row],[score]],data[score])+COUNTIF($AG$3:AG3720,AG3720)-1,0)</f>
        <v>0</v>
      </c>
    </row>
    <row r="3721" spans="27:34" x14ac:dyDescent="0.25">
      <c r="AA3721" s="1"/>
      <c r="AB3721" s="1"/>
      <c r="AG3721">
        <f>IF(data[[#This Row],[type]]="score",SUMPRODUCT($J$1:$AF$1,data[[#This Row],[ci.hts_index]:[stat.tb]]),-1)</f>
        <v>-1</v>
      </c>
      <c r="AH3721" s="1">
        <f>IF(data[[#This Row],[type]]="score",RANK(data[[#This Row],[score]],data[score])+COUNTIF($AG$3:AG3721,AG3721)-1,0)</f>
        <v>0</v>
      </c>
    </row>
    <row r="3722" spans="27:34" x14ac:dyDescent="0.25">
      <c r="AA3722" s="1"/>
      <c r="AB3722" s="1"/>
      <c r="AG3722">
        <f>IF(data[[#This Row],[type]]="score",SUMPRODUCT($J$1:$AF$1,data[[#This Row],[ci.hts_index]:[stat.tb]]),-1)</f>
        <v>-1</v>
      </c>
      <c r="AH3722" s="1">
        <f>IF(data[[#This Row],[type]]="score",RANK(data[[#This Row],[score]],data[score])+COUNTIF($AG$3:AG3722,AG3722)-1,0)</f>
        <v>0</v>
      </c>
    </row>
    <row r="3723" spans="27:34" x14ac:dyDescent="0.25">
      <c r="AA3723" s="1"/>
      <c r="AB3723" s="1"/>
      <c r="AG3723">
        <f>IF(data[[#This Row],[type]]="score",SUMPRODUCT($J$1:$AF$1,data[[#This Row],[ci.hts_index]:[stat.tb]]),-1)</f>
        <v>-1</v>
      </c>
      <c r="AH3723" s="1">
        <f>IF(data[[#This Row],[type]]="score",RANK(data[[#This Row],[score]],data[score])+COUNTIF($AG$3:AG3723,AG3723)-1,0)</f>
        <v>0</v>
      </c>
    </row>
    <row r="3724" spans="27:34" x14ac:dyDescent="0.25">
      <c r="AA3724" s="1"/>
      <c r="AB3724" s="1"/>
      <c r="AG3724">
        <f>IF(data[[#This Row],[type]]="score",SUMPRODUCT($J$1:$AF$1,data[[#This Row],[ci.hts_index]:[stat.tb]]),-1)</f>
        <v>-1</v>
      </c>
      <c r="AH3724" s="1">
        <f>IF(data[[#This Row],[type]]="score",RANK(data[[#This Row],[score]],data[score])+COUNTIF($AG$3:AG3724,AG3724)-1,0)</f>
        <v>0</v>
      </c>
    </row>
    <row r="3725" spans="27:34" x14ac:dyDescent="0.25">
      <c r="AA3725" s="1"/>
      <c r="AB3725" s="1"/>
      <c r="AG3725">
        <f>IF(data[[#This Row],[type]]="score",SUMPRODUCT($J$1:$AF$1,data[[#This Row],[ci.hts_index]:[stat.tb]]),-1)</f>
        <v>-1</v>
      </c>
      <c r="AH3725" s="1">
        <f>IF(data[[#This Row],[type]]="score",RANK(data[[#This Row],[score]],data[score])+COUNTIF($AG$3:AG3725,AG3725)-1,0)</f>
        <v>0</v>
      </c>
    </row>
    <row r="3726" spans="27:34" x14ac:dyDescent="0.25">
      <c r="AA3726" s="1"/>
      <c r="AB3726" s="1"/>
      <c r="AG3726">
        <f>IF(data[[#This Row],[type]]="score",SUMPRODUCT($J$1:$AF$1,data[[#This Row],[ci.hts_index]:[stat.tb]]),-1)</f>
        <v>-1</v>
      </c>
      <c r="AH3726" s="1">
        <f>IF(data[[#This Row],[type]]="score",RANK(data[[#This Row],[score]],data[score])+COUNTIF($AG$3:AG3726,AG3726)-1,0)</f>
        <v>0</v>
      </c>
    </row>
    <row r="3727" spans="27:34" x14ac:dyDescent="0.25">
      <c r="AA3727" s="1"/>
      <c r="AB3727" s="1"/>
      <c r="AG3727">
        <f>IF(data[[#This Row],[type]]="score",SUMPRODUCT($J$1:$AF$1,data[[#This Row],[ci.hts_index]:[stat.tb]]),-1)</f>
        <v>-1</v>
      </c>
      <c r="AH3727" s="1">
        <f>IF(data[[#This Row],[type]]="score",RANK(data[[#This Row],[score]],data[score])+COUNTIF($AG$3:AG3727,AG3727)-1,0)</f>
        <v>0</v>
      </c>
    </row>
    <row r="3728" spans="27:34" x14ac:dyDescent="0.25">
      <c r="AA3728" s="1"/>
      <c r="AB3728" s="1"/>
      <c r="AG3728">
        <f>IF(data[[#This Row],[type]]="score",SUMPRODUCT($J$1:$AF$1,data[[#This Row],[ci.hts_index]:[stat.tb]]),-1)</f>
        <v>-1</v>
      </c>
      <c r="AH3728" s="1">
        <f>IF(data[[#This Row],[type]]="score",RANK(data[[#This Row],[score]],data[score])+COUNTIF($AG$3:AG3728,AG3728)-1,0)</f>
        <v>0</v>
      </c>
    </row>
    <row r="3729" spans="27:34" x14ac:dyDescent="0.25">
      <c r="AA3729" s="1"/>
      <c r="AB3729" s="1"/>
      <c r="AG3729">
        <f>IF(data[[#This Row],[type]]="score",SUMPRODUCT($J$1:$AF$1,data[[#This Row],[ci.hts_index]:[stat.tb]]),-1)</f>
        <v>-1</v>
      </c>
      <c r="AH3729" s="1">
        <f>IF(data[[#This Row],[type]]="score",RANK(data[[#This Row],[score]],data[score])+COUNTIF($AG$3:AG3729,AG3729)-1,0)</f>
        <v>0</v>
      </c>
    </row>
    <row r="3730" spans="27:34" x14ac:dyDescent="0.25">
      <c r="AA3730" s="1"/>
      <c r="AB3730" s="1"/>
      <c r="AG3730">
        <f>IF(data[[#This Row],[type]]="score",SUMPRODUCT($J$1:$AF$1,data[[#This Row],[ci.hts_index]:[stat.tb]]),-1)</f>
        <v>-1</v>
      </c>
      <c r="AH3730" s="1">
        <f>IF(data[[#This Row],[type]]="score",RANK(data[[#This Row],[score]],data[score])+COUNTIF($AG$3:AG3730,AG3730)-1,0)</f>
        <v>0</v>
      </c>
    </row>
    <row r="3731" spans="27:34" x14ac:dyDescent="0.25">
      <c r="AA3731" s="1"/>
      <c r="AB3731" s="1"/>
      <c r="AG3731">
        <f>IF(data[[#This Row],[type]]="score",SUMPRODUCT($J$1:$AF$1,data[[#This Row],[ci.hts_index]:[stat.tb]]),-1)</f>
        <v>-1</v>
      </c>
      <c r="AH3731" s="1">
        <f>IF(data[[#This Row],[type]]="score",RANK(data[[#This Row],[score]],data[score])+COUNTIF($AG$3:AG3731,AG3731)-1,0)</f>
        <v>0</v>
      </c>
    </row>
    <row r="3732" spans="27:34" x14ac:dyDescent="0.25">
      <c r="AA3732" s="1"/>
      <c r="AB3732" s="1"/>
      <c r="AG3732">
        <f>IF(data[[#This Row],[type]]="score",SUMPRODUCT($J$1:$AF$1,data[[#This Row],[ci.hts_index]:[stat.tb]]),-1)</f>
        <v>-1</v>
      </c>
      <c r="AH3732" s="1">
        <f>IF(data[[#This Row],[type]]="score",RANK(data[[#This Row],[score]],data[score])+COUNTIF($AG$3:AG3732,AG3732)-1,0)</f>
        <v>0</v>
      </c>
    </row>
    <row r="3733" spans="27:34" x14ac:dyDescent="0.25">
      <c r="AA3733" s="1"/>
      <c r="AB3733" s="1"/>
      <c r="AG3733">
        <f>IF(data[[#This Row],[type]]="score",SUMPRODUCT($J$1:$AF$1,data[[#This Row],[ci.hts_index]:[stat.tb]]),-1)</f>
        <v>-1</v>
      </c>
      <c r="AH3733" s="1">
        <f>IF(data[[#This Row],[type]]="score",RANK(data[[#This Row],[score]],data[score])+COUNTIF($AG$3:AG3733,AG3733)-1,0)</f>
        <v>0</v>
      </c>
    </row>
    <row r="3734" spans="27:34" x14ac:dyDescent="0.25">
      <c r="AA3734" s="1"/>
      <c r="AB3734" s="1"/>
      <c r="AG3734">
        <f>IF(data[[#This Row],[type]]="score",SUMPRODUCT($J$1:$AF$1,data[[#This Row],[ci.hts_index]:[stat.tb]]),-1)</f>
        <v>-1</v>
      </c>
      <c r="AH3734" s="1">
        <f>IF(data[[#This Row],[type]]="score",RANK(data[[#This Row],[score]],data[score])+COUNTIF($AG$3:AG3734,AG3734)-1,0)</f>
        <v>0</v>
      </c>
    </row>
    <row r="3735" spans="27:34" x14ac:dyDescent="0.25">
      <c r="AA3735" s="1"/>
      <c r="AB3735" s="1"/>
      <c r="AG3735">
        <f>IF(data[[#This Row],[type]]="score",SUMPRODUCT($J$1:$AF$1,data[[#This Row],[ci.hts_index]:[stat.tb]]),-1)</f>
        <v>-1</v>
      </c>
      <c r="AH3735" s="1">
        <f>IF(data[[#This Row],[type]]="score",RANK(data[[#This Row],[score]],data[score])+COUNTIF($AG$3:AG3735,AG3735)-1,0)</f>
        <v>0</v>
      </c>
    </row>
    <row r="3736" spans="27:34" x14ac:dyDescent="0.25">
      <c r="AA3736" s="1"/>
      <c r="AB3736" s="1"/>
      <c r="AG3736">
        <f>IF(data[[#This Row],[type]]="score",SUMPRODUCT($J$1:$AF$1,data[[#This Row],[ci.hts_index]:[stat.tb]]),-1)</f>
        <v>-1</v>
      </c>
      <c r="AH3736" s="1">
        <f>IF(data[[#This Row],[type]]="score",RANK(data[[#This Row],[score]],data[score])+COUNTIF($AG$3:AG3736,AG3736)-1,0)</f>
        <v>0</v>
      </c>
    </row>
    <row r="3737" spans="27:34" x14ac:dyDescent="0.25">
      <c r="AA3737" s="1"/>
      <c r="AB3737" s="1"/>
      <c r="AG3737">
        <f>IF(data[[#This Row],[type]]="score",SUMPRODUCT($J$1:$AF$1,data[[#This Row],[ci.hts_index]:[stat.tb]]),-1)</f>
        <v>-1</v>
      </c>
      <c r="AH3737" s="1">
        <f>IF(data[[#This Row],[type]]="score",RANK(data[[#This Row],[score]],data[score])+COUNTIF($AG$3:AG3737,AG3737)-1,0)</f>
        <v>0</v>
      </c>
    </row>
    <row r="3738" spans="27:34" x14ac:dyDescent="0.25">
      <c r="AA3738" s="1"/>
      <c r="AB3738" s="1"/>
      <c r="AG3738">
        <f>IF(data[[#This Row],[type]]="score",SUMPRODUCT($J$1:$AF$1,data[[#This Row],[ci.hts_index]:[stat.tb]]),-1)</f>
        <v>-1</v>
      </c>
      <c r="AH3738" s="1">
        <f>IF(data[[#This Row],[type]]="score",RANK(data[[#This Row],[score]],data[score])+COUNTIF($AG$3:AG3738,AG3738)-1,0)</f>
        <v>0</v>
      </c>
    </row>
    <row r="3739" spans="27:34" x14ac:dyDescent="0.25">
      <c r="AA3739" s="1"/>
      <c r="AB3739" s="1"/>
      <c r="AG3739">
        <f>IF(data[[#This Row],[type]]="score",SUMPRODUCT($J$1:$AF$1,data[[#This Row],[ci.hts_index]:[stat.tb]]),-1)</f>
        <v>-1</v>
      </c>
      <c r="AH3739" s="1">
        <f>IF(data[[#This Row],[type]]="score",RANK(data[[#This Row],[score]],data[score])+COUNTIF($AG$3:AG3739,AG3739)-1,0)</f>
        <v>0</v>
      </c>
    </row>
    <row r="3740" spans="27:34" x14ac:dyDescent="0.25">
      <c r="AA3740" s="1"/>
      <c r="AB3740" s="1"/>
      <c r="AG3740">
        <f>IF(data[[#This Row],[type]]="score",SUMPRODUCT($J$1:$AF$1,data[[#This Row],[ci.hts_index]:[stat.tb]]),-1)</f>
        <v>-1</v>
      </c>
      <c r="AH3740" s="1">
        <f>IF(data[[#This Row],[type]]="score",RANK(data[[#This Row],[score]],data[score])+COUNTIF($AG$3:AG3740,AG3740)-1,0)</f>
        <v>0</v>
      </c>
    </row>
    <row r="3741" spans="27:34" x14ac:dyDescent="0.25">
      <c r="AA3741" s="1"/>
      <c r="AB3741" s="1"/>
      <c r="AG3741">
        <f>IF(data[[#This Row],[type]]="score",SUMPRODUCT($J$1:$AF$1,data[[#This Row],[ci.hts_index]:[stat.tb]]),-1)</f>
        <v>-1</v>
      </c>
      <c r="AH3741" s="1">
        <f>IF(data[[#This Row],[type]]="score",RANK(data[[#This Row],[score]],data[score])+COUNTIF($AG$3:AG3741,AG3741)-1,0)</f>
        <v>0</v>
      </c>
    </row>
    <row r="3742" spans="27:34" x14ac:dyDescent="0.25">
      <c r="AA3742" s="1"/>
      <c r="AB3742" s="1"/>
      <c r="AG3742">
        <f>IF(data[[#This Row],[type]]="score",SUMPRODUCT($J$1:$AF$1,data[[#This Row],[ci.hts_index]:[stat.tb]]),-1)</f>
        <v>-1</v>
      </c>
      <c r="AH3742" s="1">
        <f>IF(data[[#This Row],[type]]="score",RANK(data[[#This Row],[score]],data[score])+COUNTIF($AG$3:AG3742,AG3742)-1,0)</f>
        <v>0</v>
      </c>
    </row>
    <row r="3743" spans="27:34" x14ac:dyDescent="0.25">
      <c r="AA3743" s="1"/>
      <c r="AB3743" s="1"/>
      <c r="AG3743">
        <f>IF(data[[#This Row],[type]]="score",SUMPRODUCT($J$1:$AF$1,data[[#This Row],[ci.hts_index]:[stat.tb]]),-1)</f>
        <v>-1</v>
      </c>
      <c r="AH3743" s="1">
        <f>IF(data[[#This Row],[type]]="score",RANK(data[[#This Row],[score]],data[score])+COUNTIF($AG$3:AG3743,AG3743)-1,0)</f>
        <v>0</v>
      </c>
    </row>
    <row r="3744" spans="27:34" x14ac:dyDescent="0.25">
      <c r="AA3744" s="1"/>
      <c r="AB3744" s="1"/>
      <c r="AG3744">
        <f>IF(data[[#This Row],[type]]="score",SUMPRODUCT($J$1:$AF$1,data[[#This Row],[ci.hts_index]:[stat.tb]]),-1)</f>
        <v>-1</v>
      </c>
      <c r="AH3744" s="1">
        <f>IF(data[[#This Row],[type]]="score",RANK(data[[#This Row],[score]],data[score])+COUNTIF($AG$3:AG3744,AG3744)-1,0)</f>
        <v>0</v>
      </c>
    </row>
    <row r="3745" spans="27:34" x14ac:dyDescent="0.25">
      <c r="AA3745" s="1"/>
      <c r="AB3745" s="1"/>
      <c r="AG3745">
        <f>IF(data[[#This Row],[type]]="score",SUMPRODUCT($J$1:$AF$1,data[[#This Row],[ci.hts_index]:[stat.tb]]),-1)</f>
        <v>-1</v>
      </c>
      <c r="AH3745" s="1">
        <f>IF(data[[#This Row],[type]]="score",RANK(data[[#This Row],[score]],data[score])+COUNTIF($AG$3:AG3745,AG3745)-1,0)</f>
        <v>0</v>
      </c>
    </row>
    <row r="3746" spans="27:34" x14ac:dyDescent="0.25">
      <c r="AA3746" s="1"/>
      <c r="AB3746" s="1"/>
      <c r="AG3746">
        <f>IF(data[[#This Row],[type]]="score",SUMPRODUCT($J$1:$AF$1,data[[#This Row],[ci.hts_index]:[stat.tb]]),-1)</f>
        <v>-1</v>
      </c>
      <c r="AH3746" s="1">
        <f>IF(data[[#This Row],[type]]="score",RANK(data[[#This Row],[score]],data[score])+COUNTIF($AG$3:AG3746,AG3746)-1,0)</f>
        <v>0</v>
      </c>
    </row>
    <row r="3747" spans="27:34" x14ac:dyDescent="0.25">
      <c r="AA3747" s="1"/>
      <c r="AB3747" s="1"/>
      <c r="AG3747">
        <f>IF(data[[#This Row],[type]]="score",SUMPRODUCT($J$1:$AF$1,data[[#This Row],[ci.hts_index]:[stat.tb]]),-1)</f>
        <v>-1</v>
      </c>
      <c r="AH3747" s="1">
        <f>IF(data[[#This Row],[type]]="score",RANK(data[[#This Row],[score]],data[score])+COUNTIF($AG$3:AG3747,AG3747)-1,0)</f>
        <v>0</v>
      </c>
    </row>
    <row r="3748" spans="27:34" x14ac:dyDescent="0.25">
      <c r="AA3748" s="1"/>
      <c r="AB3748" s="1"/>
      <c r="AG3748">
        <f>IF(data[[#This Row],[type]]="score",SUMPRODUCT($J$1:$AF$1,data[[#This Row],[ci.hts_index]:[stat.tb]]),-1)</f>
        <v>-1</v>
      </c>
      <c r="AH3748" s="1">
        <f>IF(data[[#This Row],[type]]="score",RANK(data[[#This Row],[score]],data[score])+COUNTIF($AG$3:AG3748,AG3748)-1,0)</f>
        <v>0</v>
      </c>
    </row>
    <row r="3749" spans="27:34" x14ac:dyDescent="0.25">
      <c r="AA3749" s="1"/>
      <c r="AB3749" s="1"/>
      <c r="AG3749">
        <f>IF(data[[#This Row],[type]]="score",SUMPRODUCT($J$1:$AF$1,data[[#This Row],[ci.hts_index]:[stat.tb]]),-1)</f>
        <v>-1</v>
      </c>
      <c r="AH3749" s="1">
        <f>IF(data[[#This Row],[type]]="score",RANK(data[[#This Row],[score]],data[score])+COUNTIF($AG$3:AG3749,AG3749)-1,0)</f>
        <v>0</v>
      </c>
    </row>
    <row r="3750" spans="27:34" x14ac:dyDescent="0.25">
      <c r="AA3750" s="1"/>
      <c r="AB3750" s="1"/>
      <c r="AG3750">
        <f>IF(data[[#This Row],[type]]="score",SUMPRODUCT($J$1:$AF$1,data[[#This Row],[ci.hts_index]:[stat.tb]]),-1)</f>
        <v>-1</v>
      </c>
      <c r="AH3750" s="1">
        <f>IF(data[[#This Row],[type]]="score",RANK(data[[#This Row],[score]],data[score])+COUNTIF($AG$3:AG3750,AG3750)-1,0)</f>
        <v>0</v>
      </c>
    </row>
    <row r="3751" spans="27:34" x14ac:dyDescent="0.25">
      <c r="AA3751" s="1"/>
      <c r="AB3751" s="1"/>
      <c r="AG3751">
        <f>IF(data[[#This Row],[type]]="score",SUMPRODUCT($J$1:$AF$1,data[[#This Row],[ci.hts_index]:[stat.tb]]),-1)</f>
        <v>-1</v>
      </c>
      <c r="AH3751" s="1">
        <f>IF(data[[#This Row],[type]]="score",RANK(data[[#This Row],[score]],data[score])+COUNTIF($AG$3:AG3751,AG3751)-1,0)</f>
        <v>0</v>
      </c>
    </row>
    <row r="3752" spans="27:34" x14ac:dyDescent="0.25">
      <c r="AA3752" s="1"/>
      <c r="AB3752" s="1"/>
      <c r="AG3752">
        <f>IF(data[[#This Row],[type]]="score",SUMPRODUCT($J$1:$AF$1,data[[#This Row],[ci.hts_index]:[stat.tb]]),-1)</f>
        <v>-1</v>
      </c>
      <c r="AH3752" s="1">
        <f>IF(data[[#This Row],[type]]="score",RANK(data[[#This Row],[score]],data[score])+COUNTIF($AG$3:AG3752,AG3752)-1,0)</f>
        <v>0</v>
      </c>
    </row>
    <row r="3753" spans="27:34" x14ac:dyDescent="0.25">
      <c r="AA3753" s="1"/>
      <c r="AB3753" s="1"/>
      <c r="AG3753">
        <f>IF(data[[#This Row],[type]]="score",SUMPRODUCT($J$1:$AF$1,data[[#This Row],[ci.hts_index]:[stat.tb]]),-1)</f>
        <v>-1</v>
      </c>
      <c r="AH3753" s="1">
        <f>IF(data[[#This Row],[type]]="score",RANK(data[[#This Row],[score]],data[score])+COUNTIF($AG$3:AG3753,AG3753)-1,0)</f>
        <v>0</v>
      </c>
    </row>
    <row r="3754" spans="27:34" x14ac:dyDescent="0.25">
      <c r="AA3754" s="1"/>
      <c r="AB3754" s="1"/>
      <c r="AG3754">
        <f>IF(data[[#This Row],[type]]="score",SUMPRODUCT($J$1:$AF$1,data[[#This Row],[ci.hts_index]:[stat.tb]]),-1)</f>
        <v>-1</v>
      </c>
      <c r="AH3754" s="1">
        <f>IF(data[[#This Row],[type]]="score",RANK(data[[#This Row],[score]],data[score])+COUNTIF($AG$3:AG3754,AG3754)-1,0)</f>
        <v>0</v>
      </c>
    </row>
    <row r="3755" spans="27:34" x14ac:dyDescent="0.25">
      <c r="AA3755" s="1"/>
      <c r="AB3755" s="1"/>
      <c r="AG3755">
        <f>IF(data[[#This Row],[type]]="score",SUMPRODUCT($J$1:$AF$1,data[[#This Row],[ci.hts_index]:[stat.tb]]),-1)</f>
        <v>-1</v>
      </c>
      <c r="AH3755" s="1">
        <f>IF(data[[#This Row],[type]]="score",RANK(data[[#This Row],[score]],data[score])+COUNTIF($AG$3:AG3755,AG3755)-1,0)</f>
        <v>0</v>
      </c>
    </row>
    <row r="3756" spans="27:34" x14ac:dyDescent="0.25">
      <c r="AA3756" s="1"/>
      <c r="AB3756" s="1"/>
      <c r="AG3756">
        <f>IF(data[[#This Row],[type]]="score",SUMPRODUCT($J$1:$AF$1,data[[#This Row],[ci.hts_index]:[stat.tb]]),-1)</f>
        <v>-1</v>
      </c>
      <c r="AH3756" s="1">
        <f>IF(data[[#This Row],[type]]="score",RANK(data[[#This Row],[score]],data[score])+COUNTIF($AG$3:AG3756,AG3756)-1,0)</f>
        <v>0</v>
      </c>
    </row>
    <row r="3757" spans="27:34" x14ac:dyDescent="0.25">
      <c r="AA3757" s="1"/>
      <c r="AB3757" s="1"/>
      <c r="AG3757">
        <f>IF(data[[#This Row],[type]]="score",SUMPRODUCT($J$1:$AF$1,data[[#This Row],[ci.hts_index]:[stat.tb]]),-1)</f>
        <v>-1</v>
      </c>
      <c r="AH3757" s="1">
        <f>IF(data[[#This Row],[type]]="score",RANK(data[[#This Row],[score]],data[score])+COUNTIF($AG$3:AG3757,AG3757)-1,0)</f>
        <v>0</v>
      </c>
    </row>
    <row r="3758" spans="27:34" x14ac:dyDescent="0.25">
      <c r="AA3758" s="1"/>
      <c r="AB3758" s="1"/>
      <c r="AG3758">
        <f>IF(data[[#This Row],[type]]="score",SUMPRODUCT($J$1:$AF$1,data[[#This Row],[ci.hts_index]:[stat.tb]]),-1)</f>
        <v>-1</v>
      </c>
      <c r="AH3758" s="1">
        <f>IF(data[[#This Row],[type]]="score",RANK(data[[#This Row],[score]],data[score])+COUNTIF($AG$3:AG3758,AG3758)-1,0)</f>
        <v>0</v>
      </c>
    </row>
    <row r="3759" spans="27:34" x14ac:dyDescent="0.25">
      <c r="AA3759" s="1"/>
      <c r="AB3759" s="1"/>
      <c r="AG3759">
        <f>IF(data[[#This Row],[type]]="score",SUMPRODUCT($J$1:$AF$1,data[[#This Row],[ci.hts_index]:[stat.tb]]),-1)</f>
        <v>-1</v>
      </c>
      <c r="AH3759" s="1">
        <f>IF(data[[#This Row],[type]]="score",RANK(data[[#This Row],[score]],data[score])+COUNTIF($AG$3:AG3759,AG3759)-1,0)</f>
        <v>0</v>
      </c>
    </row>
    <row r="3760" spans="27:34" x14ac:dyDescent="0.25">
      <c r="AA3760" s="1"/>
      <c r="AB3760" s="1"/>
      <c r="AG3760">
        <f>IF(data[[#This Row],[type]]="score",SUMPRODUCT($J$1:$AF$1,data[[#This Row],[ci.hts_index]:[stat.tb]]),-1)</f>
        <v>-1</v>
      </c>
      <c r="AH3760" s="1">
        <f>IF(data[[#This Row],[type]]="score",RANK(data[[#This Row],[score]],data[score])+COUNTIF($AG$3:AG3760,AG3760)-1,0)</f>
        <v>0</v>
      </c>
    </row>
    <row r="3761" spans="27:34" x14ac:dyDescent="0.25">
      <c r="AA3761" s="1"/>
      <c r="AB3761" s="1"/>
      <c r="AG3761">
        <f>IF(data[[#This Row],[type]]="score",SUMPRODUCT($J$1:$AF$1,data[[#This Row],[ci.hts_index]:[stat.tb]]),-1)</f>
        <v>-1</v>
      </c>
      <c r="AH3761" s="1">
        <f>IF(data[[#This Row],[type]]="score",RANK(data[[#This Row],[score]],data[score])+COUNTIF($AG$3:AG3761,AG3761)-1,0)</f>
        <v>0</v>
      </c>
    </row>
    <row r="3762" spans="27:34" x14ac:dyDescent="0.25">
      <c r="AA3762" s="1"/>
      <c r="AB3762" s="1"/>
      <c r="AG3762">
        <f>IF(data[[#This Row],[type]]="score",SUMPRODUCT($J$1:$AF$1,data[[#This Row],[ci.hts_index]:[stat.tb]]),-1)</f>
        <v>-1</v>
      </c>
      <c r="AH3762" s="1">
        <f>IF(data[[#This Row],[type]]="score",RANK(data[[#This Row],[score]],data[score])+COUNTIF($AG$3:AG3762,AG3762)-1,0)</f>
        <v>0</v>
      </c>
    </row>
    <row r="3763" spans="27:34" x14ac:dyDescent="0.25">
      <c r="AA3763" s="1"/>
      <c r="AB3763" s="1"/>
      <c r="AG3763">
        <f>IF(data[[#This Row],[type]]="score",SUMPRODUCT($J$1:$AF$1,data[[#This Row],[ci.hts_index]:[stat.tb]]),-1)</f>
        <v>-1</v>
      </c>
      <c r="AH3763" s="1">
        <f>IF(data[[#This Row],[type]]="score",RANK(data[[#This Row],[score]],data[score])+COUNTIF($AG$3:AG3763,AG3763)-1,0)</f>
        <v>0</v>
      </c>
    </row>
    <row r="3764" spans="27:34" x14ac:dyDescent="0.25">
      <c r="AA3764" s="1"/>
      <c r="AB3764" s="1"/>
      <c r="AG3764">
        <f>IF(data[[#This Row],[type]]="score",SUMPRODUCT($J$1:$AF$1,data[[#This Row],[ci.hts_index]:[stat.tb]]),-1)</f>
        <v>-1</v>
      </c>
      <c r="AH3764" s="1">
        <f>IF(data[[#This Row],[type]]="score",RANK(data[[#This Row],[score]],data[score])+COUNTIF($AG$3:AG3764,AG3764)-1,0)</f>
        <v>0</v>
      </c>
    </row>
    <row r="3765" spans="27:34" x14ac:dyDescent="0.25">
      <c r="AA3765" s="1"/>
      <c r="AB3765" s="1"/>
      <c r="AG3765">
        <f>IF(data[[#This Row],[type]]="score",SUMPRODUCT($J$1:$AF$1,data[[#This Row],[ci.hts_index]:[stat.tb]]),-1)</f>
        <v>-1</v>
      </c>
      <c r="AH3765" s="1">
        <f>IF(data[[#This Row],[type]]="score",RANK(data[[#This Row],[score]],data[score])+COUNTIF($AG$3:AG3765,AG3765)-1,0)</f>
        <v>0</v>
      </c>
    </row>
    <row r="3766" spans="27:34" x14ac:dyDescent="0.25">
      <c r="AA3766" s="1"/>
      <c r="AB3766" s="1"/>
      <c r="AG3766">
        <f>IF(data[[#This Row],[type]]="score",SUMPRODUCT($J$1:$AF$1,data[[#This Row],[ci.hts_index]:[stat.tb]]),-1)</f>
        <v>-1</v>
      </c>
      <c r="AH3766" s="1">
        <f>IF(data[[#This Row],[type]]="score",RANK(data[[#This Row],[score]],data[score])+COUNTIF($AG$3:AG3766,AG3766)-1,0)</f>
        <v>0</v>
      </c>
    </row>
    <row r="3767" spans="27:34" x14ac:dyDescent="0.25">
      <c r="AA3767" s="1"/>
      <c r="AB3767" s="1"/>
      <c r="AG3767">
        <f>IF(data[[#This Row],[type]]="score",SUMPRODUCT($J$1:$AF$1,data[[#This Row],[ci.hts_index]:[stat.tb]]),-1)</f>
        <v>-1</v>
      </c>
      <c r="AH3767" s="1">
        <f>IF(data[[#This Row],[type]]="score",RANK(data[[#This Row],[score]],data[score])+COUNTIF($AG$3:AG3767,AG3767)-1,0)</f>
        <v>0</v>
      </c>
    </row>
    <row r="3768" spans="27:34" x14ac:dyDescent="0.25">
      <c r="AA3768" s="1"/>
      <c r="AB3768" s="1"/>
      <c r="AG3768">
        <f>IF(data[[#This Row],[type]]="score",SUMPRODUCT($J$1:$AF$1,data[[#This Row],[ci.hts_index]:[stat.tb]]),-1)</f>
        <v>-1</v>
      </c>
      <c r="AH3768" s="1">
        <f>IF(data[[#This Row],[type]]="score",RANK(data[[#This Row],[score]],data[score])+COUNTIF($AG$3:AG3768,AG3768)-1,0)</f>
        <v>0</v>
      </c>
    </row>
    <row r="3769" spans="27:34" x14ac:dyDescent="0.25">
      <c r="AA3769" s="1"/>
      <c r="AB3769" s="1"/>
      <c r="AG3769">
        <f>IF(data[[#This Row],[type]]="score",SUMPRODUCT($J$1:$AF$1,data[[#This Row],[ci.hts_index]:[stat.tb]]),-1)</f>
        <v>-1</v>
      </c>
      <c r="AH3769" s="1">
        <f>IF(data[[#This Row],[type]]="score",RANK(data[[#This Row],[score]],data[score])+COUNTIF($AG$3:AG3769,AG3769)-1,0)</f>
        <v>0</v>
      </c>
    </row>
    <row r="3770" spans="27:34" x14ac:dyDescent="0.25">
      <c r="AA3770" s="1"/>
      <c r="AB3770" s="1"/>
      <c r="AG3770">
        <f>IF(data[[#This Row],[type]]="score",SUMPRODUCT($J$1:$AF$1,data[[#This Row],[ci.hts_index]:[stat.tb]]),-1)</f>
        <v>-1</v>
      </c>
      <c r="AH3770" s="1">
        <f>IF(data[[#This Row],[type]]="score",RANK(data[[#This Row],[score]],data[score])+COUNTIF($AG$3:AG3770,AG3770)-1,0)</f>
        <v>0</v>
      </c>
    </row>
    <row r="3771" spans="27:34" x14ac:dyDescent="0.25">
      <c r="AA3771" s="1"/>
      <c r="AB3771" s="1"/>
      <c r="AG3771">
        <f>IF(data[[#This Row],[type]]="score",SUMPRODUCT($J$1:$AF$1,data[[#This Row],[ci.hts_index]:[stat.tb]]),-1)</f>
        <v>-1</v>
      </c>
      <c r="AH3771" s="1">
        <f>IF(data[[#This Row],[type]]="score",RANK(data[[#This Row],[score]],data[score])+COUNTIF($AG$3:AG3771,AG3771)-1,0)</f>
        <v>0</v>
      </c>
    </row>
    <row r="3772" spans="27:34" x14ac:dyDescent="0.25">
      <c r="AA3772" s="1"/>
      <c r="AB3772" s="1"/>
      <c r="AG3772">
        <f>IF(data[[#This Row],[type]]="score",SUMPRODUCT($J$1:$AF$1,data[[#This Row],[ci.hts_index]:[stat.tb]]),-1)</f>
        <v>-1</v>
      </c>
      <c r="AH3772" s="1">
        <f>IF(data[[#This Row],[type]]="score",RANK(data[[#This Row],[score]],data[score])+COUNTIF($AG$3:AG3772,AG3772)-1,0)</f>
        <v>0</v>
      </c>
    </row>
    <row r="3773" spans="27:34" x14ac:dyDescent="0.25">
      <c r="AA3773" s="1"/>
      <c r="AB3773" s="1"/>
      <c r="AG3773">
        <f>IF(data[[#This Row],[type]]="score",SUMPRODUCT($J$1:$AF$1,data[[#This Row],[ci.hts_index]:[stat.tb]]),-1)</f>
        <v>-1</v>
      </c>
      <c r="AH3773" s="1">
        <f>IF(data[[#This Row],[type]]="score",RANK(data[[#This Row],[score]],data[score])+COUNTIF($AG$3:AG3773,AG3773)-1,0)</f>
        <v>0</v>
      </c>
    </row>
    <row r="3774" spans="27:34" x14ac:dyDescent="0.25">
      <c r="AA3774" s="1"/>
      <c r="AB3774" s="1"/>
      <c r="AG3774">
        <f>IF(data[[#This Row],[type]]="score",SUMPRODUCT($J$1:$AF$1,data[[#This Row],[ci.hts_index]:[stat.tb]]),-1)</f>
        <v>-1</v>
      </c>
      <c r="AH3774" s="1">
        <f>IF(data[[#This Row],[type]]="score",RANK(data[[#This Row],[score]],data[score])+COUNTIF($AG$3:AG3774,AG3774)-1,0)</f>
        <v>0</v>
      </c>
    </row>
    <row r="3775" spans="27:34" x14ac:dyDescent="0.25">
      <c r="AA3775" s="1"/>
      <c r="AB3775" s="1"/>
      <c r="AG3775">
        <f>IF(data[[#This Row],[type]]="score",SUMPRODUCT($J$1:$AF$1,data[[#This Row],[ci.hts_index]:[stat.tb]]),-1)</f>
        <v>-1</v>
      </c>
      <c r="AH3775" s="1">
        <f>IF(data[[#This Row],[type]]="score",RANK(data[[#This Row],[score]],data[score])+COUNTIF($AG$3:AG3775,AG3775)-1,0)</f>
        <v>0</v>
      </c>
    </row>
    <row r="3776" spans="27:34" x14ac:dyDescent="0.25">
      <c r="AA3776" s="1"/>
      <c r="AB3776" s="1"/>
      <c r="AG3776">
        <f>IF(data[[#This Row],[type]]="score",SUMPRODUCT($J$1:$AF$1,data[[#This Row],[ci.hts_index]:[stat.tb]]),-1)</f>
        <v>-1</v>
      </c>
      <c r="AH3776" s="1">
        <f>IF(data[[#This Row],[type]]="score",RANK(data[[#This Row],[score]],data[score])+COUNTIF($AG$3:AG3776,AG3776)-1,0)</f>
        <v>0</v>
      </c>
    </row>
    <row r="3777" spans="27:34" x14ac:dyDescent="0.25">
      <c r="AA3777" s="1"/>
      <c r="AB3777" s="1"/>
      <c r="AG3777">
        <f>IF(data[[#This Row],[type]]="score",SUMPRODUCT($J$1:$AF$1,data[[#This Row],[ci.hts_index]:[stat.tb]]),-1)</f>
        <v>-1</v>
      </c>
      <c r="AH3777" s="1">
        <f>IF(data[[#This Row],[type]]="score",RANK(data[[#This Row],[score]],data[score])+COUNTIF($AG$3:AG3777,AG3777)-1,0)</f>
        <v>0</v>
      </c>
    </row>
    <row r="3778" spans="27:34" x14ac:dyDescent="0.25">
      <c r="AA3778" s="1"/>
      <c r="AB3778" s="1"/>
      <c r="AG3778">
        <f>IF(data[[#This Row],[type]]="score",SUMPRODUCT($J$1:$AF$1,data[[#This Row],[ci.hts_index]:[stat.tb]]),-1)</f>
        <v>-1</v>
      </c>
      <c r="AH3778" s="1">
        <f>IF(data[[#This Row],[type]]="score",RANK(data[[#This Row],[score]],data[score])+COUNTIF($AG$3:AG3778,AG3778)-1,0)</f>
        <v>0</v>
      </c>
    </row>
    <row r="3779" spans="27:34" x14ac:dyDescent="0.25">
      <c r="AA3779" s="1"/>
      <c r="AB3779" s="1"/>
      <c r="AG3779">
        <f>IF(data[[#This Row],[type]]="score",SUMPRODUCT($J$1:$AF$1,data[[#This Row],[ci.hts_index]:[stat.tb]]),-1)</f>
        <v>-1</v>
      </c>
      <c r="AH3779" s="1">
        <f>IF(data[[#This Row],[type]]="score",RANK(data[[#This Row],[score]],data[score])+COUNTIF($AG$3:AG3779,AG3779)-1,0)</f>
        <v>0</v>
      </c>
    </row>
    <row r="3780" spans="27:34" x14ac:dyDescent="0.25">
      <c r="AA3780" s="1"/>
      <c r="AB3780" s="1"/>
      <c r="AG3780">
        <f>IF(data[[#This Row],[type]]="score",SUMPRODUCT($J$1:$AF$1,data[[#This Row],[ci.hts_index]:[stat.tb]]),-1)</f>
        <v>-1</v>
      </c>
      <c r="AH3780" s="1">
        <f>IF(data[[#This Row],[type]]="score",RANK(data[[#This Row],[score]],data[score])+COUNTIF($AG$3:AG3780,AG3780)-1,0)</f>
        <v>0</v>
      </c>
    </row>
    <row r="3781" spans="27:34" x14ac:dyDescent="0.25">
      <c r="AA3781" s="1"/>
      <c r="AB3781" s="1"/>
      <c r="AG3781">
        <f>IF(data[[#This Row],[type]]="score",SUMPRODUCT($J$1:$AF$1,data[[#This Row],[ci.hts_index]:[stat.tb]]),-1)</f>
        <v>-1</v>
      </c>
      <c r="AH3781" s="1">
        <f>IF(data[[#This Row],[type]]="score",RANK(data[[#This Row],[score]],data[score])+COUNTIF($AG$3:AG3781,AG3781)-1,0)</f>
        <v>0</v>
      </c>
    </row>
    <row r="3782" spans="27:34" x14ac:dyDescent="0.25">
      <c r="AA3782" s="1"/>
      <c r="AB3782" s="1"/>
      <c r="AG3782">
        <f>IF(data[[#This Row],[type]]="score",SUMPRODUCT($J$1:$AF$1,data[[#This Row],[ci.hts_index]:[stat.tb]]),-1)</f>
        <v>-1</v>
      </c>
      <c r="AH3782" s="1">
        <f>IF(data[[#This Row],[type]]="score",RANK(data[[#This Row],[score]],data[score])+COUNTIF($AG$3:AG3782,AG3782)-1,0)</f>
        <v>0</v>
      </c>
    </row>
    <row r="3783" spans="27:34" x14ac:dyDescent="0.25">
      <c r="AA3783" s="1"/>
      <c r="AB3783" s="1"/>
      <c r="AG3783">
        <f>IF(data[[#This Row],[type]]="score",SUMPRODUCT($J$1:$AF$1,data[[#This Row],[ci.hts_index]:[stat.tb]]),-1)</f>
        <v>-1</v>
      </c>
      <c r="AH3783" s="1">
        <f>IF(data[[#This Row],[type]]="score",RANK(data[[#This Row],[score]],data[score])+COUNTIF($AG$3:AG3783,AG3783)-1,0)</f>
        <v>0</v>
      </c>
    </row>
    <row r="3784" spans="27:34" x14ac:dyDescent="0.25">
      <c r="AA3784" s="1"/>
      <c r="AB3784" s="1"/>
      <c r="AG3784">
        <f>IF(data[[#This Row],[type]]="score",SUMPRODUCT($J$1:$AF$1,data[[#This Row],[ci.hts_index]:[stat.tb]]),-1)</f>
        <v>-1</v>
      </c>
      <c r="AH3784" s="1">
        <f>IF(data[[#This Row],[type]]="score",RANK(data[[#This Row],[score]],data[score])+COUNTIF($AG$3:AG3784,AG3784)-1,0)</f>
        <v>0</v>
      </c>
    </row>
    <row r="3785" spans="27:34" x14ac:dyDescent="0.25">
      <c r="AA3785" s="1"/>
      <c r="AB3785" s="1"/>
      <c r="AG3785">
        <f>IF(data[[#This Row],[type]]="score",SUMPRODUCT($J$1:$AF$1,data[[#This Row],[ci.hts_index]:[stat.tb]]),-1)</f>
        <v>-1</v>
      </c>
      <c r="AH3785" s="1">
        <f>IF(data[[#This Row],[type]]="score",RANK(data[[#This Row],[score]],data[score])+COUNTIF($AG$3:AG3785,AG3785)-1,0)</f>
        <v>0</v>
      </c>
    </row>
    <row r="3786" spans="27:34" x14ac:dyDescent="0.25">
      <c r="AA3786" s="1"/>
      <c r="AB3786" s="1"/>
      <c r="AG3786">
        <f>IF(data[[#This Row],[type]]="score",SUMPRODUCT($J$1:$AF$1,data[[#This Row],[ci.hts_index]:[stat.tb]]),-1)</f>
        <v>-1</v>
      </c>
      <c r="AH3786" s="1">
        <f>IF(data[[#This Row],[type]]="score",RANK(data[[#This Row],[score]],data[score])+COUNTIF($AG$3:AG3786,AG3786)-1,0)</f>
        <v>0</v>
      </c>
    </row>
    <row r="3787" spans="27:34" x14ac:dyDescent="0.25">
      <c r="AA3787" s="1"/>
      <c r="AB3787" s="1"/>
      <c r="AG3787">
        <f>IF(data[[#This Row],[type]]="score",SUMPRODUCT($J$1:$AF$1,data[[#This Row],[ci.hts_index]:[stat.tb]]),-1)</f>
        <v>-1</v>
      </c>
      <c r="AH3787" s="1">
        <f>IF(data[[#This Row],[type]]="score",RANK(data[[#This Row],[score]],data[score])+COUNTIF($AG$3:AG3787,AG3787)-1,0)</f>
        <v>0</v>
      </c>
    </row>
    <row r="3788" spans="27:34" x14ac:dyDescent="0.25">
      <c r="AA3788" s="1"/>
      <c r="AB3788" s="1"/>
      <c r="AG3788">
        <f>IF(data[[#This Row],[type]]="score",SUMPRODUCT($J$1:$AF$1,data[[#This Row],[ci.hts_index]:[stat.tb]]),-1)</f>
        <v>-1</v>
      </c>
      <c r="AH3788" s="1">
        <f>IF(data[[#This Row],[type]]="score",RANK(data[[#This Row],[score]],data[score])+COUNTIF($AG$3:AG3788,AG3788)-1,0)</f>
        <v>0</v>
      </c>
    </row>
    <row r="3789" spans="27:34" x14ac:dyDescent="0.25">
      <c r="AA3789" s="1"/>
      <c r="AB3789" s="1"/>
      <c r="AG3789">
        <f>IF(data[[#This Row],[type]]="score",SUMPRODUCT($J$1:$AF$1,data[[#This Row],[ci.hts_index]:[stat.tb]]),-1)</f>
        <v>-1</v>
      </c>
      <c r="AH3789" s="1">
        <f>IF(data[[#This Row],[type]]="score",RANK(data[[#This Row],[score]],data[score])+COUNTIF($AG$3:AG3789,AG3789)-1,0)</f>
        <v>0</v>
      </c>
    </row>
    <row r="3790" spans="27:34" x14ac:dyDescent="0.25">
      <c r="AA3790" s="1"/>
      <c r="AB3790" s="1"/>
      <c r="AG3790">
        <f>IF(data[[#This Row],[type]]="score",SUMPRODUCT($J$1:$AF$1,data[[#This Row],[ci.hts_index]:[stat.tb]]),-1)</f>
        <v>-1</v>
      </c>
      <c r="AH3790" s="1">
        <f>IF(data[[#This Row],[type]]="score",RANK(data[[#This Row],[score]],data[score])+COUNTIF($AG$3:AG3790,AG3790)-1,0)</f>
        <v>0</v>
      </c>
    </row>
    <row r="3791" spans="27:34" x14ac:dyDescent="0.25">
      <c r="AA3791" s="1"/>
      <c r="AB3791" s="1"/>
      <c r="AG3791">
        <f>IF(data[[#This Row],[type]]="score",SUMPRODUCT($J$1:$AF$1,data[[#This Row],[ci.hts_index]:[stat.tb]]),-1)</f>
        <v>-1</v>
      </c>
      <c r="AH3791" s="1">
        <f>IF(data[[#This Row],[type]]="score",RANK(data[[#This Row],[score]],data[score])+COUNTIF($AG$3:AG3791,AG3791)-1,0)</f>
        <v>0</v>
      </c>
    </row>
    <row r="3792" spans="27:34" x14ac:dyDescent="0.25">
      <c r="AA3792" s="1"/>
      <c r="AB3792" s="1"/>
      <c r="AG3792">
        <f>IF(data[[#This Row],[type]]="score",SUMPRODUCT($J$1:$AF$1,data[[#This Row],[ci.hts_index]:[stat.tb]]),-1)</f>
        <v>-1</v>
      </c>
      <c r="AH3792" s="1">
        <f>IF(data[[#This Row],[type]]="score",RANK(data[[#This Row],[score]],data[score])+COUNTIF($AG$3:AG3792,AG3792)-1,0)</f>
        <v>0</v>
      </c>
    </row>
    <row r="3793" spans="27:34" x14ac:dyDescent="0.25">
      <c r="AA3793" s="1"/>
      <c r="AB3793" s="1"/>
      <c r="AG3793">
        <f>IF(data[[#This Row],[type]]="score",SUMPRODUCT($J$1:$AF$1,data[[#This Row],[ci.hts_index]:[stat.tb]]),-1)</f>
        <v>-1</v>
      </c>
      <c r="AH3793" s="1">
        <f>IF(data[[#This Row],[type]]="score",RANK(data[[#This Row],[score]],data[score])+COUNTIF($AG$3:AG3793,AG3793)-1,0)</f>
        <v>0</v>
      </c>
    </row>
    <row r="3794" spans="27:34" x14ac:dyDescent="0.25">
      <c r="AA3794" s="1"/>
      <c r="AB3794" s="1"/>
      <c r="AG3794">
        <f>IF(data[[#This Row],[type]]="score",SUMPRODUCT($J$1:$AF$1,data[[#This Row],[ci.hts_index]:[stat.tb]]),-1)</f>
        <v>-1</v>
      </c>
      <c r="AH3794" s="1">
        <f>IF(data[[#This Row],[type]]="score",RANK(data[[#This Row],[score]],data[score])+COUNTIF($AG$3:AG3794,AG3794)-1,0)</f>
        <v>0</v>
      </c>
    </row>
    <row r="3795" spans="27:34" x14ac:dyDescent="0.25">
      <c r="AA3795" s="1"/>
      <c r="AB3795" s="1"/>
      <c r="AG3795">
        <f>IF(data[[#This Row],[type]]="score",SUMPRODUCT($J$1:$AF$1,data[[#This Row],[ci.hts_index]:[stat.tb]]),-1)</f>
        <v>-1</v>
      </c>
      <c r="AH3795" s="1">
        <f>IF(data[[#This Row],[type]]="score",RANK(data[[#This Row],[score]],data[score])+COUNTIF($AG$3:AG3795,AG3795)-1,0)</f>
        <v>0</v>
      </c>
    </row>
    <row r="3796" spans="27:34" x14ac:dyDescent="0.25">
      <c r="AA3796" s="1"/>
      <c r="AB3796" s="1"/>
      <c r="AG3796">
        <f>IF(data[[#This Row],[type]]="score",SUMPRODUCT($J$1:$AF$1,data[[#This Row],[ci.hts_index]:[stat.tb]]),-1)</f>
        <v>-1</v>
      </c>
      <c r="AH3796" s="1">
        <f>IF(data[[#This Row],[type]]="score",RANK(data[[#This Row],[score]],data[score])+COUNTIF($AG$3:AG3796,AG3796)-1,0)</f>
        <v>0</v>
      </c>
    </row>
    <row r="3797" spans="27:34" x14ac:dyDescent="0.25">
      <c r="AA3797" s="1"/>
      <c r="AB3797" s="1"/>
      <c r="AG3797">
        <f>IF(data[[#This Row],[type]]="score",SUMPRODUCT($J$1:$AF$1,data[[#This Row],[ci.hts_index]:[stat.tb]]),-1)</f>
        <v>-1</v>
      </c>
      <c r="AH3797" s="1">
        <f>IF(data[[#This Row],[type]]="score",RANK(data[[#This Row],[score]],data[score])+COUNTIF($AG$3:AG3797,AG3797)-1,0)</f>
        <v>0</v>
      </c>
    </row>
    <row r="3798" spans="27:34" x14ac:dyDescent="0.25">
      <c r="AA3798" s="1"/>
      <c r="AB3798" s="1"/>
      <c r="AG3798">
        <f>IF(data[[#This Row],[type]]="score",SUMPRODUCT($J$1:$AF$1,data[[#This Row],[ci.hts_index]:[stat.tb]]),-1)</f>
        <v>-1</v>
      </c>
      <c r="AH3798" s="1">
        <f>IF(data[[#This Row],[type]]="score",RANK(data[[#This Row],[score]],data[score])+COUNTIF($AG$3:AG3798,AG3798)-1,0)</f>
        <v>0</v>
      </c>
    </row>
    <row r="3799" spans="27:34" x14ac:dyDescent="0.25">
      <c r="AA3799" s="1"/>
      <c r="AB3799" s="1"/>
      <c r="AG3799">
        <f>IF(data[[#This Row],[type]]="score",SUMPRODUCT($J$1:$AF$1,data[[#This Row],[ci.hts_index]:[stat.tb]]),-1)</f>
        <v>-1</v>
      </c>
      <c r="AH3799" s="1">
        <f>IF(data[[#This Row],[type]]="score",RANK(data[[#This Row],[score]],data[score])+COUNTIF($AG$3:AG3799,AG3799)-1,0)</f>
        <v>0</v>
      </c>
    </row>
    <row r="3800" spans="27:34" x14ac:dyDescent="0.25">
      <c r="AA3800" s="1"/>
      <c r="AB3800" s="1"/>
      <c r="AG3800">
        <f>IF(data[[#This Row],[type]]="score",SUMPRODUCT($J$1:$AF$1,data[[#This Row],[ci.hts_index]:[stat.tb]]),-1)</f>
        <v>-1</v>
      </c>
      <c r="AH3800" s="1">
        <f>IF(data[[#This Row],[type]]="score",RANK(data[[#This Row],[score]],data[score])+COUNTIF($AG$3:AG3800,AG3800)-1,0)</f>
        <v>0</v>
      </c>
    </row>
    <row r="3801" spans="27:34" x14ac:dyDescent="0.25">
      <c r="AA3801" s="1"/>
      <c r="AB3801" s="1"/>
      <c r="AG3801">
        <f>IF(data[[#This Row],[type]]="score",SUMPRODUCT($J$1:$AF$1,data[[#This Row],[ci.hts_index]:[stat.tb]]),-1)</f>
        <v>-1</v>
      </c>
      <c r="AH3801" s="1">
        <f>IF(data[[#This Row],[type]]="score",RANK(data[[#This Row],[score]],data[score])+COUNTIF($AG$3:AG3801,AG3801)-1,0)</f>
        <v>0</v>
      </c>
    </row>
    <row r="3802" spans="27:34" x14ac:dyDescent="0.25">
      <c r="AA3802" s="1"/>
      <c r="AB3802" s="1"/>
      <c r="AG3802">
        <f>IF(data[[#This Row],[type]]="score",SUMPRODUCT($J$1:$AF$1,data[[#This Row],[ci.hts_index]:[stat.tb]]),-1)</f>
        <v>-1</v>
      </c>
      <c r="AH3802" s="1">
        <f>IF(data[[#This Row],[type]]="score",RANK(data[[#This Row],[score]],data[score])+COUNTIF($AG$3:AG3802,AG3802)-1,0)</f>
        <v>0</v>
      </c>
    </row>
    <row r="3803" spans="27:34" x14ac:dyDescent="0.25">
      <c r="AA3803" s="1"/>
      <c r="AB3803" s="1"/>
      <c r="AG3803">
        <f>IF(data[[#This Row],[type]]="score",SUMPRODUCT($J$1:$AF$1,data[[#This Row],[ci.hts_index]:[stat.tb]]),-1)</f>
        <v>-1</v>
      </c>
      <c r="AH3803" s="1">
        <f>IF(data[[#This Row],[type]]="score",RANK(data[[#This Row],[score]],data[score])+COUNTIF($AG$3:AG3803,AG3803)-1,0)</f>
        <v>0</v>
      </c>
    </row>
    <row r="3804" spans="27:34" x14ac:dyDescent="0.25">
      <c r="AA3804" s="1"/>
      <c r="AB3804" s="1"/>
      <c r="AG3804">
        <f>IF(data[[#This Row],[type]]="score",SUMPRODUCT($J$1:$AF$1,data[[#This Row],[ci.hts_index]:[stat.tb]]),-1)</f>
        <v>-1</v>
      </c>
      <c r="AH3804" s="1">
        <f>IF(data[[#This Row],[type]]="score",RANK(data[[#This Row],[score]],data[score])+COUNTIF($AG$3:AG3804,AG3804)-1,0)</f>
        <v>0</v>
      </c>
    </row>
    <row r="3805" spans="27:34" x14ac:dyDescent="0.25">
      <c r="AA3805" s="1"/>
      <c r="AB3805" s="1"/>
      <c r="AG3805">
        <f>IF(data[[#This Row],[type]]="score",SUMPRODUCT($J$1:$AF$1,data[[#This Row],[ci.hts_index]:[stat.tb]]),-1)</f>
        <v>-1</v>
      </c>
      <c r="AH3805" s="1">
        <f>IF(data[[#This Row],[type]]="score",RANK(data[[#This Row],[score]],data[score])+COUNTIF($AG$3:AG3805,AG3805)-1,0)</f>
        <v>0</v>
      </c>
    </row>
    <row r="3806" spans="27:34" x14ac:dyDescent="0.25">
      <c r="AA3806" s="1"/>
      <c r="AB3806" s="1"/>
      <c r="AG3806">
        <f>IF(data[[#This Row],[type]]="score",SUMPRODUCT($J$1:$AF$1,data[[#This Row],[ci.hts_index]:[stat.tb]]),-1)</f>
        <v>-1</v>
      </c>
      <c r="AH3806" s="1">
        <f>IF(data[[#This Row],[type]]="score",RANK(data[[#This Row],[score]],data[score])+COUNTIF($AG$3:AG3806,AG3806)-1,0)</f>
        <v>0</v>
      </c>
    </row>
    <row r="3807" spans="27:34" x14ac:dyDescent="0.25">
      <c r="AA3807" s="1"/>
      <c r="AB3807" s="1"/>
      <c r="AG3807">
        <f>IF(data[[#This Row],[type]]="score",SUMPRODUCT($J$1:$AF$1,data[[#This Row],[ci.hts_index]:[stat.tb]]),-1)</f>
        <v>-1</v>
      </c>
      <c r="AH3807" s="1">
        <f>IF(data[[#This Row],[type]]="score",RANK(data[[#This Row],[score]],data[score])+COUNTIF($AG$3:AG3807,AG3807)-1,0)</f>
        <v>0</v>
      </c>
    </row>
    <row r="3808" spans="27:34" x14ac:dyDescent="0.25">
      <c r="AA3808" s="1"/>
      <c r="AB3808" s="1"/>
      <c r="AG3808">
        <f>IF(data[[#This Row],[type]]="score",SUMPRODUCT($J$1:$AF$1,data[[#This Row],[ci.hts_index]:[stat.tb]]),-1)</f>
        <v>-1</v>
      </c>
      <c r="AH3808" s="1">
        <f>IF(data[[#This Row],[type]]="score",RANK(data[[#This Row],[score]],data[score])+COUNTIF($AG$3:AG3808,AG3808)-1,0)</f>
        <v>0</v>
      </c>
    </row>
    <row r="3809" spans="27:34" x14ac:dyDescent="0.25">
      <c r="AA3809" s="1"/>
      <c r="AB3809" s="1"/>
      <c r="AG3809">
        <f>IF(data[[#This Row],[type]]="score",SUMPRODUCT($J$1:$AF$1,data[[#This Row],[ci.hts_index]:[stat.tb]]),-1)</f>
        <v>-1</v>
      </c>
      <c r="AH3809" s="1">
        <f>IF(data[[#This Row],[type]]="score",RANK(data[[#This Row],[score]],data[score])+COUNTIF($AG$3:AG3809,AG3809)-1,0)</f>
        <v>0</v>
      </c>
    </row>
    <row r="3810" spans="27:34" x14ac:dyDescent="0.25">
      <c r="AA3810" s="1"/>
      <c r="AB3810" s="1"/>
      <c r="AG3810">
        <f>IF(data[[#This Row],[type]]="score",SUMPRODUCT($J$1:$AF$1,data[[#This Row],[ci.hts_index]:[stat.tb]]),-1)</f>
        <v>-1</v>
      </c>
      <c r="AH3810" s="1">
        <f>IF(data[[#This Row],[type]]="score",RANK(data[[#This Row],[score]],data[score])+COUNTIF($AG$3:AG3810,AG3810)-1,0)</f>
        <v>0</v>
      </c>
    </row>
    <row r="3811" spans="27:34" x14ac:dyDescent="0.25">
      <c r="AA3811" s="1"/>
      <c r="AB3811" s="1"/>
      <c r="AG3811">
        <f>IF(data[[#This Row],[type]]="score",SUMPRODUCT($J$1:$AF$1,data[[#This Row],[ci.hts_index]:[stat.tb]]),-1)</f>
        <v>-1</v>
      </c>
      <c r="AH3811" s="1">
        <f>IF(data[[#This Row],[type]]="score",RANK(data[[#This Row],[score]],data[score])+COUNTIF($AG$3:AG3811,AG3811)-1,0)</f>
        <v>0</v>
      </c>
    </row>
    <row r="3812" spans="27:34" x14ac:dyDescent="0.25">
      <c r="AA3812" s="1"/>
      <c r="AB3812" s="1"/>
      <c r="AG3812">
        <f>IF(data[[#This Row],[type]]="score",SUMPRODUCT($J$1:$AF$1,data[[#This Row],[ci.hts_index]:[stat.tb]]),-1)</f>
        <v>-1</v>
      </c>
      <c r="AH3812" s="1">
        <f>IF(data[[#This Row],[type]]="score",RANK(data[[#This Row],[score]],data[score])+COUNTIF($AG$3:AG3812,AG3812)-1,0)</f>
        <v>0</v>
      </c>
    </row>
    <row r="3813" spans="27:34" x14ac:dyDescent="0.25">
      <c r="AA3813" s="1"/>
      <c r="AB3813" s="1"/>
      <c r="AG3813">
        <f>IF(data[[#This Row],[type]]="score",SUMPRODUCT($J$1:$AF$1,data[[#This Row],[ci.hts_index]:[stat.tb]]),-1)</f>
        <v>-1</v>
      </c>
      <c r="AH3813" s="1">
        <f>IF(data[[#This Row],[type]]="score",RANK(data[[#This Row],[score]],data[score])+COUNTIF($AG$3:AG3813,AG3813)-1,0)</f>
        <v>0</v>
      </c>
    </row>
    <row r="3814" spans="27:34" x14ac:dyDescent="0.25">
      <c r="AA3814" s="1"/>
      <c r="AB3814" s="1"/>
      <c r="AG3814">
        <f>IF(data[[#This Row],[type]]="score",SUMPRODUCT($J$1:$AF$1,data[[#This Row],[ci.hts_index]:[stat.tb]]),-1)</f>
        <v>-1</v>
      </c>
      <c r="AH3814" s="1">
        <f>IF(data[[#This Row],[type]]="score",RANK(data[[#This Row],[score]],data[score])+COUNTIF($AG$3:AG3814,AG3814)-1,0)</f>
        <v>0</v>
      </c>
    </row>
    <row r="3815" spans="27:34" x14ac:dyDescent="0.25">
      <c r="AA3815" s="1"/>
      <c r="AB3815" s="1"/>
      <c r="AG3815">
        <f>IF(data[[#This Row],[type]]="score",SUMPRODUCT($J$1:$AF$1,data[[#This Row],[ci.hts_index]:[stat.tb]]),-1)</f>
        <v>-1</v>
      </c>
      <c r="AH3815" s="1">
        <f>IF(data[[#This Row],[type]]="score",RANK(data[[#This Row],[score]],data[score])+COUNTIF($AG$3:AG3815,AG3815)-1,0)</f>
        <v>0</v>
      </c>
    </row>
    <row r="3816" spans="27:34" x14ac:dyDescent="0.25">
      <c r="AA3816" s="1"/>
      <c r="AB3816" s="1"/>
      <c r="AG3816">
        <f>IF(data[[#This Row],[type]]="score",SUMPRODUCT($J$1:$AF$1,data[[#This Row],[ci.hts_index]:[stat.tb]]),-1)</f>
        <v>-1</v>
      </c>
      <c r="AH3816" s="1">
        <f>IF(data[[#This Row],[type]]="score",RANK(data[[#This Row],[score]],data[score])+COUNTIF($AG$3:AG3816,AG3816)-1,0)</f>
        <v>0</v>
      </c>
    </row>
    <row r="3817" spans="27:34" x14ac:dyDescent="0.25">
      <c r="AA3817" s="1"/>
      <c r="AB3817" s="1"/>
      <c r="AG3817">
        <f>IF(data[[#This Row],[type]]="score",SUMPRODUCT($J$1:$AF$1,data[[#This Row],[ci.hts_index]:[stat.tb]]),-1)</f>
        <v>-1</v>
      </c>
      <c r="AH3817" s="1">
        <f>IF(data[[#This Row],[type]]="score",RANK(data[[#This Row],[score]],data[score])+COUNTIF($AG$3:AG3817,AG3817)-1,0)</f>
        <v>0</v>
      </c>
    </row>
    <row r="3818" spans="27:34" x14ac:dyDescent="0.25">
      <c r="AA3818" s="1"/>
      <c r="AB3818" s="1"/>
      <c r="AG3818">
        <f>IF(data[[#This Row],[type]]="score",SUMPRODUCT($J$1:$AF$1,data[[#This Row],[ci.hts_index]:[stat.tb]]),-1)</f>
        <v>-1</v>
      </c>
      <c r="AH3818" s="1">
        <f>IF(data[[#This Row],[type]]="score",RANK(data[[#This Row],[score]],data[score])+COUNTIF($AG$3:AG3818,AG3818)-1,0)</f>
        <v>0</v>
      </c>
    </row>
    <row r="3819" spans="27:34" x14ac:dyDescent="0.25">
      <c r="AA3819" s="1"/>
      <c r="AB3819" s="1"/>
      <c r="AG3819">
        <f>IF(data[[#This Row],[type]]="score",SUMPRODUCT($J$1:$AF$1,data[[#This Row],[ci.hts_index]:[stat.tb]]),-1)</f>
        <v>-1</v>
      </c>
      <c r="AH3819" s="1">
        <f>IF(data[[#This Row],[type]]="score",RANK(data[[#This Row],[score]],data[score])+COUNTIF($AG$3:AG3819,AG3819)-1,0)</f>
        <v>0</v>
      </c>
    </row>
    <row r="3820" spans="27:34" x14ac:dyDescent="0.25">
      <c r="AA3820" s="1"/>
      <c r="AB3820" s="1"/>
      <c r="AG3820">
        <f>IF(data[[#This Row],[type]]="score",SUMPRODUCT($J$1:$AF$1,data[[#This Row],[ci.hts_index]:[stat.tb]]),-1)</f>
        <v>-1</v>
      </c>
      <c r="AH3820" s="1">
        <f>IF(data[[#This Row],[type]]="score",RANK(data[[#This Row],[score]],data[score])+COUNTIF($AG$3:AG3820,AG3820)-1,0)</f>
        <v>0</v>
      </c>
    </row>
    <row r="3821" spans="27:34" x14ac:dyDescent="0.25">
      <c r="AA3821" s="1"/>
      <c r="AB3821" s="1"/>
      <c r="AG3821">
        <f>IF(data[[#This Row],[type]]="score",SUMPRODUCT($J$1:$AF$1,data[[#This Row],[ci.hts_index]:[stat.tb]]),-1)</f>
        <v>-1</v>
      </c>
      <c r="AH3821" s="1">
        <f>IF(data[[#This Row],[type]]="score",RANK(data[[#This Row],[score]],data[score])+COUNTIF($AG$3:AG3821,AG3821)-1,0)</f>
        <v>0</v>
      </c>
    </row>
    <row r="3822" spans="27:34" x14ac:dyDescent="0.25">
      <c r="AA3822" s="1"/>
      <c r="AB3822" s="1"/>
      <c r="AG3822">
        <f>IF(data[[#This Row],[type]]="score",SUMPRODUCT($J$1:$AF$1,data[[#This Row],[ci.hts_index]:[stat.tb]]),-1)</f>
        <v>-1</v>
      </c>
      <c r="AH3822" s="1">
        <f>IF(data[[#This Row],[type]]="score",RANK(data[[#This Row],[score]],data[score])+COUNTIF($AG$3:AG3822,AG3822)-1,0)</f>
        <v>0</v>
      </c>
    </row>
    <row r="3823" spans="27:34" x14ac:dyDescent="0.25">
      <c r="AA3823" s="1"/>
      <c r="AB3823" s="1"/>
      <c r="AG3823">
        <f>IF(data[[#This Row],[type]]="score",SUMPRODUCT($J$1:$AF$1,data[[#This Row],[ci.hts_index]:[stat.tb]]),-1)</f>
        <v>-1</v>
      </c>
      <c r="AH3823" s="1">
        <f>IF(data[[#This Row],[type]]="score",RANK(data[[#This Row],[score]],data[score])+COUNTIF($AG$3:AG3823,AG3823)-1,0)</f>
        <v>0</v>
      </c>
    </row>
    <row r="3824" spans="27:34" x14ac:dyDescent="0.25">
      <c r="AA3824" s="1"/>
      <c r="AB3824" s="1"/>
      <c r="AG3824">
        <f>IF(data[[#This Row],[type]]="score",SUMPRODUCT($J$1:$AF$1,data[[#This Row],[ci.hts_index]:[stat.tb]]),-1)</f>
        <v>-1</v>
      </c>
      <c r="AH3824" s="1">
        <f>IF(data[[#This Row],[type]]="score",RANK(data[[#This Row],[score]],data[score])+COUNTIF($AG$3:AG3824,AG3824)-1,0)</f>
        <v>0</v>
      </c>
    </row>
    <row r="3825" spans="27:34" x14ac:dyDescent="0.25">
      <c r="AA3825" s="1"/>
      <c r="AB3825" s="1"/>
      <c r="AG3825">
        <f>IF(data[[#This Row],[type]]="score",SUMPRODUCT($J$1:$AF$1,data[[#This Row],[ci.hts_index]:[stat.tb]]),-1)</f>
        <v>-1</v>
      </c>
      <c r="AH3825" s="1">
        <f>IF(data[[#This Row],[type]]="score",RANK(data[[#This Row],[score]],data[score])+COUNTIF($AG$3:AG3825,AG3825)-1,0)</f>
        <v>0</v>
      </c>
    </row>
    <row r="3826" spans="27:34" x14ac:dyDescent="0.25">
      <c r="AA3826" s="1"/>
      <c r="AB3826" s="1"/>
      <c r="AG3826">
        <f>IF(data[[#This Row],[type]]="score",SUMPRODUCT($J$1:$AF$1,data[[#This Row],[ci.hts_index]:[stat.tb]]),-1)</f>
        <v>-1</v>
      </c>
      <c r="AH3826" s="1">
        <f>IF(data[[#This Row],[type]]="score",RANK(data[[#This Row],[score]],data[score])+COUNTIF($AG$3:AG3826,AG3826)-1,0)</f>
        <v>0</v>
      </c>
    </row>
    <row r="3827" spans="27:34" x14ac:dyDescent="0.25">
      <c r="AA3827" s="1"/>
      <c r="AB3827" s="1"/>
      <c r="AG3827">
        <f>IF(data[[#This Row],[type]]="score",SUMPRODUCT($J$1:$AF$1,data[[#This Row],[ci.hts_index]:[stat.tb]]),-1)</f>
        <v>-1</v>
      </c>
      <c r="AH3827" s="1">
        <f>IF(data[[#This Row],[type]]="score",RANK(data[[#This Row],[score]],data[score])+COUNTIF($AG$3:AG3827,AG3827)-1,0)</f>
        <v>0</v>
      </c>
    </row>
    <row r="3828" spans="27:34" x14ac:dyDescent="0.25">
      <c r="AA3828" s="1"/>
      <c r="AB3828" s="1"/>
      <c r="AG3828">
        <f>IF(data[[#This Row],[type]]="score",SUMPRODUCT($J$1:$AF$1,data[[#This Row],[ci.hts_index]:[stat.tb]]),-1)</f>
        <v>-1</v>
      </c>
      <c r="AH3828" s="1">
        <f>IF(data[[#This Row],[type]]="score",RANK(data[[#This Row],[score]],data[score])+COUNTIF($AG$3:AG3828,AG3828)-1,0)</f>
        <v>0</v>
      </c>
    </row>
    <row r="3829" spans="27:34" x14ac:dyDescent="0.25">
      <c r="AA3829" s="1"/>
      <c r="AB3829" s="1"/>
      <c r="AG3829">
        <f>IF(data[[#This Row],[type]]="score",SUMPRODUCT($J$1:$AF$1,data[[#This Row],[ci.hts_index]:[stat.tb]]),-1)</f>
        <v>-1</v>
      </c>
      <c r="AH3829" s="1">
        <f>IF(data[[#This Row],[type]]="score",RANK(data[[#This Row],[score]],data[score])+COUNTIF($AG$3:AG3829,AG3829)-1,0)</f>
        <v>0</v>
      </c>
    </row>
    <row r="3830" spans="27:34" x14ac:dyDescent="0.25">
      <c r="AA3830" s="1"/>
      <c r="AB3830" s="1"/>
      <c r="AG3830">
        <f>IF(data[[#This Row],[type]]="score",SUMPRODUCT($J$1:$AF$1,data[[#This Row],[ci.hts_index]:[stat.tb]]),-1)</f>
        <v>-1</v>
      </c>
      <c r="AH3830" s="1">
        <f>IF(data[[#This Row],[type]]="score",RANK(data[[#This Row],[score]],data[score])+COUNTIF($AG$3:AG3830,AG3830)-1,0)</f>
        <v>0</v>
      </c>
    </row>
    <row r="3831" spans="27:34" x14ac:dyDescent="0.25">
      <c r="AA3831" s="1"/>
      <c r="AB3831" s="1"/>
      <c r="AG3831">
        <f>IF(data[[#This Row],[type]]="score",SUMPRODUCT($J$1:$AF$1,data[[#This Row],[ci.hts_index]:[stat.tb]]),-1)</f>
        <v>-1</v>
      </c>
      <c r="AH3831" s="1">
        <f>IF(data[[#This Row],[type]]="score",RANK(data[[#This Row],[score]],data[score])+COUNTIF($AG$3:AG3831,AG3831)-1,0)</f>
        <v>0</v>
      </c>
    </row>
    <row r="3832" spans="27:34" x14ac:dyDescent="0.25">
      <c r="AA3832" s="1"/>
      <c r="AB3832" s="1"/>
      <c r="AG3832">
        <f>IF(data[[#This Row],[type]]="score",SUMPRODUCT($J$1:$AF$1,data[[#This Row],[ci.hts_index]:[stat.tb]]),-1)</f>
        <v>-1</v>
      </c>
      <c r="AH3832" s="1">
        <f>IF(data[[#This Row],[type]]="score",RANK(data[[#This Row],[score]],data[score])+COUNTIF($AG$3:AG3832,AG3832)-1,0)</f>
        <v>0</v>
      </c>
    </row>
    <row r="3833" spans="27:34" x14ac:dyDescent="0.25">
      <c r="AA3833" s="1"/>
      <c r="AB3833" s="1"/>
      <c r="AG3833">
        <f>IF(data[[#This Row],[type]]="score",SUMPRODUCT($J$1:$AF$1,data[[#This Row],[ci.hts_index]:[stat.tb]]),-1)</f>
        <v>-1</v>
      </c>
      <c r="AH3833" s="1">
        <f>IF(data[[#This Row],[type]]="score",RANK(data[[#This Row],[score]],data[score])+COUNTIF($AG$3:AG3833,AG3833)-1,0)</f>
        <v>0</v>
      </c>
    </row>
    <row r="3834" spans="27:34" x14ac:dyDescent="0.25">
      <c r="AA3834" s="1"/>
      <c r="AB3834" s="1"/>
      <c r="AG3834">
        <f>IF(data[[#This Row],[type]]="score",SUMPRODUCT($J$1:$AF$1,data[[#This Row],[ci.hts_index]:[stat.tb]]),-1)</f>
        <v>-1</v>
      </c>
      <c r="AH3834" s="1">
        <f>IF(data[[#This Row],[type]]="score",RANK(data[[#This Row],[score]],data[score])+COUNTIF($AG$3:AG3834,AG3834)-1,0)</f>
        <v>0</v>
      </c>
    </row>
    <row r="3835" spans="27:34" x14ac:dyDescent="0.25">
      <c r="AA3835" s="1"/>
      <c r="AB3835" s="1"/>
      <c r="AG3835">
        <f>IF(data[[#This Row],[type]]="score",SUMPRODUCT($J$1:$AF$1,data[[#This Row],[ci.hts_index]:[stat.tb]]),-1)</f>
        <v>-1</v>
      </c>
      <c r="AH3835" s="1">
        <f>IF(data[[#This Row],[type]]="score",RANK(data[[#This Row],[score]],data[score])+COUNTIF($AG$3:AG3835,AG3835)-1,0)</f>
        <v>0</v>
      </c>
    </row>
    <row r="3836" spans="27:34" x14ac:dyDescent="0.25">
      <c r="AA3836" s="1"/>
      <c r="AB3836" s="1"/>
      <c r="AG3836">
        <f>IF(data[[#This Row],[type]]="score",SUMPRODUCT($J$1:$AF$1,data[[#This Row],[ci.hts_index]:[stat.tb]]),-1)</f>
        <v>-1</v>
      </c>
      <c r="AH3836" s="1">
        <f>IF(data[[#This Row],[type]]="score",RANK(data[[#This Row],[score]],data[score])+COUNTIF($AG$3:AG3836,AG3836)-1,0)</f>
        <v>0</v>
      </c>
    </row>
    <row r="3837" spans="27:34" x14ac:dyDescent="0.25">
      <c r="AA3837" s="1"/>
      <c r="AB3837" s="1"/>
      <c r="AG3837">
        <f>IF(data[[#This Row],[type]]="score",SUMPRODUCT($J$1:$AF$1,data[[#This Row],[ci.hts_index]:[stat.tb]]),-1)</f>
        <v>-1</v>
      </c>
      <c r="AH3837" s="1">
        <f>IF(data[[#This Row],[type]]="score",RANK(data[[#This Row],[score]],data[score])+COUNTIF($AG$3:AG3837,AG3837)-1,0)</f>
        <v>0</v>
      </c>
    </row>
    <row r="3838" spans="27:34" x14ac:dyDescent="0.25">
      <c r="AA3838" s="1"/>
      <c r="AB3838" s="1"/>
      <c r="AG3838">
        <f>IF(data[[#This Row],[type]]="score",SUMPRODUCT($J$1:$AF$1,data[[#This Row],[ci.hts_index]:[stat.tb]]),-1)</f>
        <v>-1</v>
      </c>
      <c r="AH3838" s="1">
        <f>IF(data[[#This Row],[type]]="score",RANK(data[[#This Row],[score]],data[score])+COUNTIF($AG$3:AG3838,AG3838)-1,0)</f>
        <v>0</v>
      </c>
    </row>
    <row r="3839" spans="27:34" x14ac:dyDescent="0.25">
      <c r="AA3839" s="1"/>
      <c r="AB3839" s="1"/>
      <c r="AG3839">
        <f>IF(data[[#This Row],[type]]="score",SUMPRODUCT($J$1:$AF$1,data[[#This Row],[ci.hts_index]:[stat.tb]]),-1)</f>
        <v>-1</v>
      </c>
      <c r="AH3839" s="1">
        <f>IF(data[[#This Row],[type]]="score",RANK(data[[#This Row],[score]],data[score])+COUNTIF($AG$3:AG3839,AG3839)-1,0)</f>
        <v>0</v>
      </c>
    </row>
    <row r="3840" spans="27:34" x14ac:dyDescent="0.25">
      <c r="AA3840" s="1"/>
      <c r="AB3840" s="1"/>
      <c r="AG3840">
        <f>IF(data[[#This Row],[type]]="score",SUMPRODUCT($J$1:$AF$1,data[[#This Row],[ci.hts_index]:[stat.tb]]),-1)</f>
        <v>-1</v>
      </c>
      <c r="AH3840" s="1">
        <f>IF(data[[#This Row],[type]]="score",RANK(data[[#This Row],[score]],data[score])+COUNTIF($AG$3:AG3840,AG3840)-1,0)</f>
        <v>0</v>
      </c>
    </row>
    <row r="3841" spans="27:34" x14ac:dyDescent="0.25">
      <c r="AA3841" s="1"/>
      <c r="AB3841" s="1"/>
      <c r="AG3841">
        <f>IF(data[[#This Row],[type]]="score",SUMPRODUCT($J$1:$AF$1,data[[#This Row],[ci.hts_index]:[stat.tb]]),-1)</f>
        <v>-1</v>
      </c>
      <c r="AH3841" s="1">
        <f>IF(data[[#This Row],[type]]="score",RANK(data[[#This Row],[score]],data[score])+COUNTIF($AG$3:AG3841,AG3841)-1,0)</f>
        <v>0</v>
      </c>
    </row>
    <row r="3842" spans="27:34" x14ac:dyDescent="0.25">
      <c r="AA3842" s="1"/>
      <c r="AB3842" s="1"/>
      <c r="AG3842">
        <f>IF(data[[#This Row],[type]]="score",SUMPRODUCT($J$1:$AF$1,data[[#This Row],[ci.hts_index]:[stat.tb]]),-1)</f>
        <v>-1</v>
      </c>
      <c r="AH3842" s="1">
        <f>IF(data[[#This Row],[type]]="score",RANK(data[[#This Row],[score]],data[score])+COUNTIF($AG$3:AG3842,AG3842)-1,0)</f>
        <v>0</v>
      </c>
    </row>
    <row r="3843" spans="27:34" x14ac:dyDescent="0.25">
      <c r="AA3843" s="1"/>
      <c r="AB3843" s="1"/>
      <c r="AG3843">
        <f>IF(data[[#This Row],[type]]="score",SUMPRODUCT($J$1:$AF$1,data[[#This Row],[ci.hts_index]:[stat.tb]]),-1)</f>
        <v>-1</v>
      </c>
      <c r="AH3843" s="1">
        <f>IF(data[[#This Row],[type]]="score",RANK(data[[#This Row],[score]],data[score])+COUNTIF($AG$3:AG3843,AG3843)-1,0)</f>
        <v>0</v>
      </c>
    </row>
    <row r="3844" spans="27:34" x14ac:dyDescent="0.25">
      <c r="AA3844" s="1"/>
      <c r="AB3844" s="1"/>
      <c r="AG3844">
        <f>IF(data[[#This Row],[type]]="score",SUMPRODUCT($J$1:$AF$1,data[[#This Row],[ci.hts_index]:[stat.tb]]),-1)</f>
        <v>-1</v>
      </c>
      <c r="AH3844" s="1">
        <f>IF(data[[#This Row],[type]]="score",RANK(data[[#This Row],[score]],data[score])+COUNTIF($AG$3:AG3844,AG3844)-1,0)</f>
        <v>0</v>
      </c>
    </row>
    <row r="3845" spans="27:34" x14ac:dyDescent="0.25">
      <c r="AA3845" s="1"/>
      <c r="AB3845" s="1"/>
      <c r="AG3845">
        <f>IF(data[[#This Row],[type]]="score",SUMPRODUCT($J$1:$AF$1,data[[#This Row],[ci.hts_index]:[stat.tb]]),-1)</f>
        <v>-1</v>
      </c>
      <c r="AH3845" s="1">
        <f>IF(data[[#This Row],[type]]="score",RANK(data[[#This Row],[score]],data[score])+COUNTIF($AG$3:AG3845,AG3845)-1,0)</f>
        <v>0</v>
      </c>
    </row>
    <row r="3846" spans="27:34" x14ac:dyDescent="0.25">
      <c r="AA3846" s="1"/>
      <c r="AB3846" s="1"/>
      <c r="AG3846">
        <f>IF(data[[#This Row],[type]]="score",SUMPRODUCT($J$1:$AF$1,data[[#This Row],[ci.hts_index]:[stat.tb]]),-1)</f>
        <v>-1</v>
      </c>
      <c r="AH3846" s="1">
        <f>IF(data[[#This Row],[type]]="score",RANK(data[[#This Row],[score]],data[score])+COUNTIF($AG$3:AG3846,AG3846)-1,0)</f>
        <v>0</v>
      </c>
    </row>
    <row r="3847" spans="27:34" x14ac:dyDescent="0.25">
      <c r="AA3847" s="1"/>
      <c r="AB3847" s="1"/>
      <c r="AG3847">
        <f>IF(data[[#This Row],[type]]="score",SUMPRODUCT($J$1:$AF$1,data[[#This Row],[ci.hts_index]:[stat.tb]]),-1)</f>
        <v>-1</v>
      </c>
      <c r="AH3847" s="1">
        <f>IF(data[[#This Row],[type]]="score",RANK(data[[#This Row],[score]],data[score])+COUNTIF($AG$3:AG3847,AG3847)-1,0)</f>
        <v>0</v>
      </c>
    </row>
    <row r="3848" spans="27:34" x14ac:dyDescent="0.25">
      <c r="AA3848" s="1"/>
      <c r="AB3848" s="1"/>
      <c r="AG3848">
        <f>IF(data[[#This Row],[type]]="score",SUMPRODUCT($J$1:$AF$1,data[[#This Row],[ci.hts_index]:[stat.tb]]),-1)</f>
        <v>-1</v>
      </c>
      <c r="AH3848" s="1">
        <f>IF(data[[#This Row],[type]]="score",RANK(data[[#This Row],[score]],data[score])+COUNTIF($AG$3:AG3848,AG3848)-1,0)</f>
        <v>0</v>
      </c>
    </row>
    <row r="3849" spans="27:34" x14ac:dyDescent="0.25">
      <c r="AA3849" s="1"/>
      <c r="AB3849" s="1"/>
      <c r="AG3849">
        <f>IF(data[[#This Row],[type]]="score",SUMPRODUCT($J$1:$AF$1,data[[#This Row],[ci.hts_index]:[stat.tb]]),-1)</f>
        <v>-1</v>
      </c>
      <c r="AH3849" s="1">
        <f>IF(data[[#This Row],[type]]="score",RANK(data[[#This Row],[score]],data[score])+COUNTIF($AG$3:AG3849,AG3849)-1,0)</f>
        <v>0</v>
      </c>
    </row>
    <row r="3850" spans="27:34" x14ac:dyDescent="0.25">
      <c r="AA3850" s="1"/>
      <c r="AB3850" s="1"/>
      <c r="AG3850">
        <f>IF(data[[#This Row],[type]]="score",SUMPRODUCT($J$1:$AF$1,data[[#This Row],[ci.hts_index]:[stat.tb]]),-1)</f>
        <v>-1</v>
      </c>
      <c r="AH3850" s="1">
        <f>IF(data[[#This Row],[type]]="score",RANK(data[[#This Row],[score]],data[score])+COUNTIF($AG$3:AG3850,AG3850)-1,0)</f>
        <v>0</v>
      </c>
    </row>
    <row r="3851" spans="27:34" x14ac:dyDescent="0.25">
      <c r="AA3851" s="1"/>
      <c r="AB3851" s="1"/>
      <c r="AG3851">
        <f>IF(data[[#This Row],[type]]="score",SUMPRODUCT($J$1:$AF$1,data[[#This Row],[ci.hts_index]:[stat.tb]]),-1)</f>
        <v>-1</v>
      </c>
      <c r="AH3851" s="1">
        <f>IF(data[[#This Row],[type]]="score",RANK(data[[#This Row],[score]],data[score])+COUNTIF($AG$3:AG3851,AG3851)-1,0)</f>
        <v>0</v>
      </c>
    </row>
    <row r="3852" spans="27:34" x14ac:dyDescent="0.25">
      <c r="AA3852" s="1"/>
      <c r="AB3852" s="1"/>
      <c r="AG3852">
        <f>IF(data[[#This Row],[type]]="score",SUMPRODUCT($J$1:$AF$1,data[[#This Row],[ci.hts_index]:[stat.tb]]),-1)</f>
        <v>-1</v>
      </c>
      <c r="AH3852" s="1">
        <f>IF(data[[#This Row],[type]]="score",RANK(data[[#This Row],[score]],data[score])+COUNTIF($AG$3:AG3852,AG3852)-1,0)</f>
        <v>0</v>
      </c>
    </row>
    <row r="3853" spans="27:34" x14ac:dyDescent="0.25">
      <c r="AA3853" s="1"/>
      <c r="AB3853" s="1"/>
      <c r="AG3853">
        <f>IF(data[[#This Row],[type]]="score",SUMPRODUCT($J$1:$AF$1,data[[#This Row],[ci.hts_index]:[stat.tb]]),-1)</f>
        <v>-1</v>
      </c>
      <c r="AH3853" s="1">
        <f>IF(data[[#This Row],[type]]="score",RANK(data[[#This Row],[score]],data[score])+COUNTIF($AG$3:AG3853,AG3853)-1,0)</f>
        <v>0</v>
      </c>
    </row>
    <row r="3854" spans="27:34" x14ac:dyDescent="0.25">
      <c r="AA3854" s="1"/>
      <c r="AB3854" s="1"/>
      <c r="AG3854">
        <f>IF(data[[#This Row],[type]]="score",SUMPRODUCT($J$1:$AF$1,data[[#This Row],[ci.hts_index]:[stat.tb]]),-1)</f>
        <v>-1</v>
      </c>
      <c r="AH3854" s="1">
        <f>IF(data[[#This Row],[type]]="score",RANK(data[[#This Row],[score]],data[score])+COUNTIF($AG$3:AG3854,AG3854)-1,0)</f>
        <v>0</v>
      </c>
    </row>
    <row r="3855" spans="27:34" x14ac:dyDescent="0.25">
      <c r="AA3855" s="1"/>
      <c r="AB3855" s="1"/>
      <c r="AG3855">
        <f>IF(data[[#This Row],[type]]="score",SUMPRODUCT($J$1:$AF$1,data[[#This Row],[ci.hts_index]:[stat.tb]]),-1)</f>
        <v>-1</v>
      </c>
      <c r="AH3855" s="1">
        <f>IF(data[[#This Row],[type]]="score",RANK(data[[#This Row],[score]],data[score])+COUNTIF($AG$3:AG3855,AG3855)-1,0)</f>
        <v>0</v>
      </c>
    </row>
    <row r="3856" spans="27:34" x14ac:dyDescent="0.25">
      <c r="AA3856" s="1"/>
      <c r="AB3856" s="1"/>
      <c r="AG3856">
        <f>IF(data[[#This Row],[type]]="score",SUMPRODUCT($J$1:$AF$1,data[[#This Row],[ci.hts_index]:[stat.tb]]),-1)</f>
        <v>-1</v>
      </c>
      <c r="AH3856" s="1">
        <f>IF(data[[#This Row],[type]]="score",RANK(data[[#This Row],[score]],data[score])+COUNTIF($AG$3:AG3856,AG3856)-1,0)</f>
        <v>0</v>
      </c>
    </row>
    <row r="3857" spans="27:34" x14ac:dyDescent="0.25">
      <c r="AA3857" s="1"/>
      <c r="AB3857" s="1"/>
      <c r="AG3857">
        <f>IF(data[[#This Row],[type]]="score",SUMPRODUCT($J$1:$AF$1,data[[#This Row],[ci.hts_index]:[stat.tb]]),-1)</f>
        <v>-1</v>
      </c>
      <c r="AH3857" s="1">
        <f>IF(data[[#This Row],[type]]="score",RANK(data[[#This Row],[score]],data[score])+COUNTIF($AG$3:AG3857,AG3857)-1,0)</f>
        <v>0</v>
      </c>
    </row>
    <row r="3858" spans="27:34" x14ac:dyDescent="0.25">
      <c r="AA3858" s="1"/>
      <c r="AB3858" s="1"/>
      <c r="AG3858">
        <f>IF(data[[#This Row],[type]]="score",SUMPRODUCT($J$1:$AF$1,data[[#This Row],[ci.hts_index]:[stat.tb]]),-1)</f>
        <v>-1</v>
      </c>
      <c r="AH3858" s="1">
        <f>IF(data[[#This Row],[type]]="score",RANK(data[[#This Row],[score]],data[score])+COUNTIF($AG$3:AG3858,AG3858)-1,0)</f>
        <v>0</v>
      </c>
    </row>
    <row r="3859" spans="27:34" x14ac:dyDescent="0.25">
      <c r="AA3859" s="1"/>
      <c r="AB3859" s="1"/>
      <c r="AG3859">
        <f>IF(data[[#This Row],[type]]="score",SUMPRODUCT($J$1:$AF$1,data[[#This Row],[ci.hts_index]:[stat.tb]]),-1)</f>
        <v>-1</v>
      </c>
      <c r="AH3859" s="1">
        <f>IF(data[[#This Row],[type]]="score",RANK(data[[#This Row],[score]],data[score])+COUNTIF($AG$3:AG3859,AG3859)-1,0)</f>
        <v>0</v>
      </c>
    </row>
    <row r="3860" spans="27:34" x14ac:dyDescent="0.25">
      <c r="AA3860" s="1"/>
      <c r="AB3860" s="1"/>
      <c r="AG3860">
        <f>IF(data[[#This Row],[type]]="score",SUMPRODUCT($J$1:$AF$1,data[[#This Row],[ci.hts_index]:[stat.tb]]),-1)</f>
        <v>-1</v>
      </c>
      <c r="AH3860" s="1">
        <f>IF(data[[#This Row],[type]]="score",RANK(data[[#This Row],[score]],data[score])+COUNTIF($AG$3:AG3860,AG3860)-1,0)</f>
        <v>0</v>
      </c>
    </row>
    <row r="3861" spans="27:34" x14ac:dyDescent="0.25">
      <c r="AA3861" s="1"/>
      <c r="AB3861" s="1"/>
      <c r="AG3861">
        <f>IF(data[[#This Row],[type]]="score",SUMPRODUCT($J$1:$AF$1,data[[#This Row],[ci.hts_index]:[stat.tb]]),-1)</f>
        <v>-1</v>
      </c>
      <c r="AH3861" s="1">
        <f>IF(data[[#This Row],[type]]="score",RANK(data[[#This Row],[score]],data[score])+COUNTIF($AG$3:AG3861,AG3861)-1,0)</f>
        <v>0</v>
      </c>
    </row>
    <row r="3862" spans="27:34" x14ac:dyDescent="0.25">
      <c r="AA3862" s="1"/>
      <c r="AB3862" s="1"/>
      <c r="AG3862">
        <f>IF(data[[#This Row],[type]]="score",SUMPRODUCT($J$1:$AF$1,data[[#This Row],[ci.hts_index]:[stat.tb]]),-1)</f>
        <v>-1</v>
      </c>
      <c r="AH3862" s="1">
        <f>IF(data[[#This Row],[type]]="score",RANK(data[[#This Row],[score]],data[score])+COUNTIF($AG$3:AG3862,AG3862)-1,0)</f>
        <v>0</v>
      </c>
    </row>
    <row r="3863" spans="27:34" x14ac:dyDescent="0.25">
      <c r="AA3863" s="1"/>
      <c r="AB3863" s="1"/>
      <c r="AG3863">
        <f>IF(data[[#This Row],[type]]="score",SUMPRODUCT($J$1:$AF$1,data[[#This Row],[ci.hts_index]:[stat.tb]]),-1)</f>
        <v>-1</v>
      </c>
      <c r="AH3863" s="1">
        <f>IF(data[[#This Row],[type]]="score",RANK(data[[#This Row],[score]],data[score])+COUNTIF($AG$3:AG3863,AG3863)-1,0)</f>
        <v>0</v>
      </c>
    </row>
    <row r="3864" spans="27:34" x14ac:dyDescent="0.25">
      <c r="AA3864" s="1"/>
      <c r="AB3864" s="1"/>
      <c r="AG3864">
        <f>IF(data[[#This Row],[type]]="score",SUMPRODUCT($J$1:$AF$1,data[[#This Row],[ci.hts_index]:[stat.tb]]),-1)</f>
        <v>-1</v>
      </c>
      <c r="AH3864" s="1">
        <f>IF(data[[#This Row],[type]]="score",RANK(data[[#This Row],[score]],data[score])+COUNTIF($AG$3:AG3864,AG3864)-1,0)</f>
        <v>0</v>
      </c>
    </row>
    <row r="3865" spans="27:34" x14ac:dyDescent="0.25">
      <c r="AA3865" s="1"/>
      <c r="AB3865" s="1"/>
      <c r="AG3865">
        <f>IF(data[[#This Row],[type]]="score",SUMPRODUCT($J$1:$AF$1,data[[#This Row],[ci.hts_index]:[stat.tb]]),-1)</f>
        <v>-1</v>
      </c>
      <c r="AH3865" s="1">
        <f>IF(data[[#This Row],[type]]="score",RANK(data[[#This Row],[score]],data[score])+COUNTIF($AG$3:AG3865,AG3865)-1,0)</f>
        <v>0</v>
      </c>
    </row>
    <row r="3866" spans="27:34" x14ac:dyDescent="0.25">
      <c r="AA3866" s="1"/>
      <c r="AB3866" s="1"/>
      <c r="AG3866">
        <f>IF(data[[#This Row],[type]]="score",SUMPRODUCT($J$1:$AF$1,data[[#This Row],[ci.hts_index]:[stat.tb]]),-1)</f>
        <v>-1</v>
      </c>
      <c r="AH3866" s="1">
        <f>IF(data[[#This Row],[type]]="score",RANK(data[[#This Row],[score]],data[score])+COUNTIF($AG$3:AG3866,AG3866)-1,0)</f>
        <v>0</v>
      </c>
    </row>
    <row r="3867" spans="27:34" x14ac:dyDescent="0.25">
      <c r="AA3867" s="1"/>
      <c r="AB3867" s="1"/>
      <c r="AG3867">
        <f>IF(data[[#This Row],[type]]="score",SUMPRODUCT($J$1:$AF$1,data[[#This Row],[ci.hts_index]:[stat.tb]]),-1)</f>
        <v>-1</v>
      </c>
      <c r="AH3867" s="1">
        <f>IF(data[[#This Row],[type]]="score",RANK(data[[#This Row],[score]],data[score])+COUNTIF($AG$3:AG3867,AG3867)-1,0)</f>
        <v>0</v>
      </c>
    </row>
    <row r="3868" spans="27:34" x14ac:dyDescent="0.25">
      <c r="AA3868" s="1"/>
      <c r="AB3868" s="1"/>
      <c r="AG3868">
        <f>IF(data[[#This Row],[type]]="score",SUMPRODUCT($J$1:$AF$1,data[[#This Row],[ci.hts_index]:[stat.tb]]),-1)</f>
        <v>-1</v>
      </c>
      <c r="AH3868" s="1">
        <f>IF(data[[#This Row],[type]]="score",RANK(data[[#This Row],[score]],data[score])+COUNTIF($AG$3:AG3868,AG3868)-1,0)</f>
        <v>0</v>
      </c>
    </row>
    <row r="3869" spans="27:34" x14ac:dyDescent="0.25">
      <c r="AA3869" s="1"/>
      <c r="AB3869" s="1"/>
      <c r="AG3869">
        <f>IF(data[[#This Row],[type]]="score",SUMPRODUCT($J$1:$AF$1,data[[#This Row],[ci.hts_index]:[stat.tb]]),-1)</f>
        <v>-1</v>
      </c>
      <c r="AH3869" s="1">
        <f>IF(data[[#This Row],[type]]="score",RANK(data[[#This Row],[score]],data[score])+COUNTIF($AG$3:AG3869,AG3869)-1,0)</f>
        <v>0</v>
      </c>
    </row>
    <row r="3870" spans="27:34" x14ac:dyDescent="0.25">
      <c r="AA3870" s="1"/>
      <c r="AB3870" s="1"/>
      <c r="AG3870">
        <f>IF(data[[#This Row],[type]]="score",SUMPRODUCT($J$1:$AF$1,data[[#This Row],[ci.hts_index]:[stat.tb]]),-1)</f>
        <v>-1</v>
      </c>
      <c r="AH3870" s="1">
        <f>IF(data[[#This Row],[type]]="score",RANK(data[[#This Row],[score]],data[score])+COUNTIF($AG$3:AG3870,AG3870)-1,0)</f>
        <v>0</v>
      </c>
    </row>
    <row r="3871" spans="27:34" x14ac:dyDescent="0.25">
      <c r="AA3871" s="1"/>
      <c r="AB3871" s="1"/>
      <c r="AG3871">
        <f>IF(data[[#This Row],[type]]="score",SUMPRODUCT($J$1:$AF$1,data[[#This Row],[ci.hts_index]:[stat.tb]]),-1)</f>
        <v>-1</v>
      </c>
      <c r="AH3871" s="1">
        <f>IF(data[[#This Row],[type]]="score",RANK(data[[#This Row],[score]],data[score])+COUNTIF($AG$3:AG3871,AG3871)-1,0)</f>
        <v>0</v>
      </c>
    </row>
    <row r="3872" spans="27:34" x14ac:dyDescent="0.25">
      <c r="AA3872" s="1"/>
      <c r="AB3872" s="1"/>
      <c r="AG3872">
        <f>IF(data[[#This Row],[type]]="score",SUMPRODUCT($J$1:$AF$1,data[[#This Row],[ci.hts_index]:[stat.tb]]),-1)</f>
        <v>-1</v>
      </c>
      <c r="AH3872" s="1">
        <f>IF(data[[#This Row],[type]]="score",RANK(data[[#This Row],[score]],data[score])+COUNTIF($AG$3:AG3872,AG3872)-1,0)</f>
        <v>0</v>
      </c>
    </row>
    <row r="3873" spans="27:34" x14ac:dyDescent="0.25">
      <c r="AA3873" s="1"/>
      <c r="AB3873" s="1"/>
      <c r="AG3873">
        <f>IF(data[[#This Row],[type]]="score",SUMPRODUCT($J$1:$AF$1,data[[#This Row],[ci.hts_index]:[stat.tb]]),-1)</f>
        <v>-1</v>
      </c>
      <c r="AH3873" s="1">
        <f>IF(data[[#This Row],[type]]="score",RANK(data[[#This Row],[score]],data[score])+COUNTIF($AG$3:AG3873,AG3873)-1,0)</f>
        <v>0</v>
      </c>
    </row>
    <row r="3874" spans="27:34" x14ac:dyDescent="0.25">
      <c r="AA3874" s="1"/>
      <c r="AB3874" s="1"/>
      <c r="AG3874">
        <f>IF(data[[#This Row],[type]]="score",SUMPRODUCT($J$1:$AF$1,data[[#This Row],[ci.hts_index]:[stat.tb]]),-1)</f>
        <v>-1</v>
      </c>
      <c r="AH3874" s="1">
        <f>IF(data[[#This Row],[type]]="score",RANK(data[[#This Row],[score]],data[score])+COUNTIF($AG$3:AG3874,AG3874)-1,0)</f>
        <v>0</v>
      </c>
    </row>
    <row r="3875" spans="27:34" x14ac:dyDescent="0.25">
      <c r="AA3875" s="1"/>
      <c r="AB3875" s="1"/>
      <c r="AG3875">
        <f>IF(data[[#This Row],[type]]="score",SUMPRODUCT($J$1:$AF$1,data[[#This Row],[ci.hts_index]:[stat.tb]]),-1)</f>
        <v>-1</v>
      </c>
      <c r="AH3875" s="1">
        <f>IF(data[[#This Row],[type]]="score",RANK(data[[#This Row],[score]],data[score])+COUNTIF($AG$3:AG3875,AG3875)-1,0)</f>
        <v>0</v>
      </c>
    </row>
    <row r="3876" spans="27:34" x14ac:dyDescent="0.25">
      <c r="AA3876" s="1"/>
      <c r="AB3876" s="1"/>
      <c r="AG3876">
        <f>IF(data[[#This Row],[type]]="score",SUMPRODUCT($J$1:$AF$1,data[[#This Row],[ci.hts_index]:[stat.tb]]),-1)</f>
        <v>-1</v>
      </c>
      <c r="AH3876" s="1">
        <f>IF(data[[#This Row],[type]]="score",RANK(data[[#This Row],[score]],data[score])+COUNTIF($AG$3:AG3876,AG3876)-1,0)</f>
        <v>0</v>
      </c>
    </row>
    <row r="3877" spans="27:34" x14ac:dyDescent="0.25">
      <c r="AA3877" s="1"/>
      <c r="AB3877" s="1"/>
      <c r="AG3877">
        <f>IF(data[[#This Row],[type]]="score",SUMPRODUCT($J$1:$AF$1,data[[#This Row],[ci.hts_index]:[stat.tb]]),-1)</f>
        <v>-1</v>
      </c>
      <c r="AH3877" s="1">
        <f>IF(data[[#This Row],[type]]="score",RANK(data[[#This Row],[score]],data[score])+COUNTIF($AG$3:AG3877,AG3877)-1,0)</f>
        <v>0</v>
      </c>
    </row>
    <row r="3878" spans="27:34" x14ac:dyDescent="0.25">
      <c r="AA3878" s="1"/>
      <c r="AB3878" s="1"/>
      <c r="AG3878">
        <f>IF(data[[#This Row],[type]]="score",SUMPRODUCT($J$1:$AF$1,data[[#This Row],[ci.hts_index]:[stat.tb]]),-1)</f>
        <v>-1</v>
      </c>
      <c r="AH3878" s="1">
        <f>IF(data[[#This Row],[type]]="score",RANK(data[[#This Row],[score]],data[score])+COUNTIF($AG$3:AG3878,AG3878)-1,0)</f>
        <v>0</v>
      </c>
    </row>
    <row r="3879" spans="27:34" x14ac:dyDescent="0.25">
      <c r="AA3879" s="1"/>
      <c r="AB3879" s="1"/>
      <c r="AG3879">
        <f>IF(data[[#This Row],[type]]="score",SUMPRODUCT($J$1:$AF$1,data[[#This Row],[ci.hts_index]:[stat.tb]]),-1)</f>
        <v>-1</v>
      </c>
      <c r="AH3879" s="1">
        <f>IF(data[[#This Row],[type]]="score",RANK(data[[#This Row],[score]],data[score])+COUNTIF($AG$3:AG3879,AG3879)-1,0)</f>
        <v>0</v>
      </c>
    </row>
    <row r="3880" spans="27:34" x14ac:dyDescent="0.25">
      <c r="AA3880" s="1"/>
      <c r="AB3880" s="1"/>
      <c r="AG3880">
        <f>IF(data[[#This Row],[type]]="score",SUMPRODUCT($J$1:$AF$1,data[[#This Row],[ci.hts_index]:[stat.tb]]),-1)</f>
        <v>-1</v>
      </c>
      <c r="AH3880" s="1">
        <f>IF(data[[#This Row],[type]]="score",RANK(data[[#This Row],[score]],data[score])+COUNTIF($AG$3:AG3880,AG3880)-1,0)</f>
        <v>0</v>
      </c>
    </row>
    <row r="3881" spans="27:34" x14ac:dyDescent="0.25">
      <c r="AA3881" s="1"/>
      <c r="AB3881" s="1"/>
      <c r="AG3881">
        <f>IF(data[[#This Row],[type]]="score",SUMPRODUCT($J$1:$AF$1,data[[#This Row],[ci.hts_index]:[stat.tb]]),-1)</f>
        <v>-1</v>
      </c>
      <c r="AH3881" s="1">
        <f>IF(data[[#This Row],[type]]="score",RANK(data[[#This Row],[score]],data[score])+COUNTIF($AG$3:AG3881,AG3881)-1,0)</f>
        <v>0</v>
      </c>
    </row>
    <row r="3882" spans="27:34" x14ac:dyDescent="0.25">
      <c r="AA3882" s="1"/>
      <c r="AB3882" s="1"/>
      <c r="AG3882">
        <f>IF(data[[#This Row],[type]]="score",SUMPRODUCT($J$1:$AF$1,data[[#This Row],[ci.hts_index]:[stat.tb]]),-1)</f>
        <v>-1</v>
      </c>
      <c r="AH3882" s="1">
        <f>IF(data[[#This Row],[type]]="score",RANK(data[[#This Row],[score]],data[score])+COUNTIF($AG$3:AG3882,AG3882)-1,0)</f>
        <v>0</v>
      </c>
    </row>
    <row r="3883" spans="27:34" x14ac:dyDescent="0.25">
      <c r="AA3883" s="1"/>
      <c r="AB3883" s="1"/>
      <c r="AG3883">
        <f>IF(data[[#This Row],[type]]="score",SUMPRODUCT($J$1:$AF$1,data[[#This Row],[ci.hts_index]:[stat.tb]]),-1)</f>
        <v>-1</v>
      </c>
      <c r="AH3883" s="1">
        <f>IF(data[[#This Row],[type]]="score",RANK(data[[#This Row],[score]],data[score])+COUNTIF($AG$3:AG3883,AG3883)-1,0)</f>
        <v>0</v>
      </c>
    </row>
    <row r="3884" spans="27:34" x14ac:dyDescent="0.25">
      <c r="AA3884" s="1"/>
      <c r="AB3884" s="1"/>
      <c r="AG3884">
        <f>IF(data[[#This Row],[type]]="score",SUMPRODUCT($J$1:$AF$1,data[[#This Row],[ci.hts_index]:[stat.tb]]),-1)</f>
        <v>-1</v>
      </c>
      <c r="AH3884" s="1">
        <f>IF(data[[#This Row],[type]]="score",RANK(data[[#This Row],[score]],data[score])+COUNTIF($AG$3:AG3884,AG3884)-1,0)</f>
        <v>0</v>
      </c>
    </row>
    <row r="3885" spans="27:34" x14ac:dyDescent="0.25">
      <c r="AA3885" s="1"/>
      <c r="AB3885" s="1"/>
      <c r="AG3885">
        <f>IF(data[[#This Row],[type]]="score",SUMPRODUCT($J$1:$AF$1,data[[#This Row],[ci.hts_index]:[stat.tb]]),-1)</f>
        <v>-1</v>
      </c>
      <c r="AH3885" s="1">
        <f>IF(data[[#This Row],[type]]="score",RANK(data[[#This Row],[score]],data[score])+COUNTIF($AG$3:AG3885,AG3885)-1,0)</f>
        <v>0</v>
      </c>
    </row>
    <row r="3886" spans="27:34" x14ac:dyDescent="0.25">
      <c r="AA3886" s="1"/>
      <c r="AB3886" s="1"/>
      <c r="AG3886">
        <f>IF(data[[#This Row],[type]]="score",SUMPRODUCT($J$1:$AF$1,data[[#This Row],[ci.hts_index]:[stat.tb]]),-1)</f>
        <v>-1</v>
      </c>
      <c r="AH3886" s="1">
        <f>IF(data[[#This Row],[type]]="score",RANK(data[[#This Row],[score]],data[score])+COUNTIF($AG$3:AG3886,AG3886)-1,0)</f>
        <v>0</v>
      </c>
    </row>
    <row r="3887" spans="27:34" x14ac:dyDescent="0.25">
      <c r="AA3887" s="1"/>
      <c r="AB3887" s="1"/>
      <c r="AG3887">
        <f>IF(data[[#This Row],[type]]="score",SUMPRODUCT($J$1:$AF$1,data[[#This Row],[ci.hts_index]:[stat.tb]]),-1)</f>
        <v>-1</v>
      </c>
      <c r="AH3887" s="1">
        <f>IF(data[[#This Row],[type]]="score",RANK(data[[#This Row],[score]],data[score])+COUNTIF($AG$3:AG3887,AG3887)-1,0)</f>
        <v>0</v>
      </c>
    </row>
    <row r="3888" spans="27:34" x14ac:dyDescent="0.25">
      <c r="AA3888" s="1"/>
      <c r="AB3888" s="1"/>
      <c r="AG3888">
        <f>IF(data[[#This Row],[type]]="score",SUMPRODUCT($J$1:$AF$1,data[[#This Row],[ci.hts_index]:[stat.tb]]),-1)</f>
        <v>-1</v>
      </c>
      <c r="AH3888" s="1">
        <f>IF(data[[#This Row],[type]]="score",RANK(data[[#This Row],[score]],data[score])+COUNTIF($AG$3:AG3888,AG3888)-1,0)</f>
        <v>0</v>
      </c>
    </row>
    <row r="3889" spans="27:34" x14ac:dyDescent="0.25">
      <c r="AA3889" s="1"/>
      <c r="AB3889" s="1"/>
      <c r="AG3889">
        <f>IF(data[[#This Row],[type]]="score",SUMPRODUCT($J$1:$AF$1,data[[#This Row],[ci.hts_index]:[stat.tb]]),-1)</f>
        <v>-1</v>
      </c>
      <c r="AH3889" s="1">
        <f>IF(data[[#This Row],[type]]="score",RANK(data[[#This Row],[score]],data[score])+COUNTIF($AG$3:AG3889,AG3889)-1,0)</f>
        <v>0</v>
      </c>
    </row>
    <row r="3890" spans="27:34" x14ac:dyDescent="0.25">
      <c r="AA3890" s="1"/>
      <c r="AB3890" s="1"/>
      <c r="AG3890">
        <f>IF(data[[#This Row],[type]]="score",SUMPRODUCT($J$1:$AF$1,data[[#This Row],[ci.hts_index]:[stat.tb]]),-1)</f>
        <v>-1</v>
      </c>
      <c r="AH3890" s="1">
        <f>IF(data[[#This Row],[type]]="score",RANK(data[[#This Row],[score]],data[score])+COUNTIF($AG$3:AG3890,AG3890)-1,0)</f>
        <v>0</v>
      </c>
    </row>
    <row r="3891" spans="27:34" x14ac:dyDescent="0.25">
      <c r="AA3891" s="1"/>
      <c r="AB3891" s="1"/>
      <c r="AG3891">
        <f>IF(data[[#This Row],[type]]="score",SUMPRODUCT($J$1:$AF$1,data[[#This Row],[ci.hts_index]:[stat.tb]]),-1)</f>
        <v>-1</v>
      </c>
      <c r="AH3891" s="1">
        <f>IF(data[[#This Row],[type]]="score",RANK(data[[#This Row],[score]],data[score])+COUNTIF($AG$3:AG3891,AG3891)-1,0)</f>
        <v>0</v>
      </c>
    </row>
    <row r="3892" spans="27:34" x14ac:dyDescent="0.25">
      <c r="AA3892" s="1"/>
      <c r="AB3892" s="1"/>
      <c r="AG3892">
        <f>IF(data[[#This Row],[type]]="score",SUMPRODUCT($J$1:$AF$1,data[[#This Row],[ci.hts_index]:[stat.tb]]),-1)</f>
        <v>-1</v>
      </c>
      <c r="AH3892" s="1">
        <f>IF(data[[#This Row],[type]]="score",RANK(data[[#This Row],[score]],data[score])+COUNTIF($AG$3:AG3892,AG3892)-1,0)</f>
        <v>0</v>
      </c>
    </row>
    <row r="3893" spans="27:34" x14ac:dyDescent="0.25">
      <c r="AA3893" s="1"/>
      <c r="AB3893" s="1"/>
      <c r="AG3893">
        <f>IF(data[[#This Row],[type]]="score",SUMPRODUCT($J$1:$AF$1,data[[#This Row],[ci.hts_index]:[stat.tb]]),-1)</f>
        <v>-1</v>
      </c>
      <c r="AH3893" s="1">
        <f>IF(data[[#This Row],[type]]="score",RANK(data[[#This Row],[score]],data[score])+COUNTIF($AG$3:AG3893,AG3893)-1,0)</f>
        <v>0</v>
      </c>
    </row>
    <row r="3894" spans="27:34" x14ac:dyDescent="0.25">
      <c r="AA3894" s="1"/>
      <c r="AB3894" s="1"/>
      <c r="AG3894">
        <f>IF(data[[#This Row],[type]]="score",SUMPRODUCT($J$1:$AF$1,data[[#This Row],[ci.hts_index]:[stat.tb]]),-1)</f>
        <v>-1</v>
      </c>
      <c r="AH3894" s="1">
        <f>IF(data[[#This Row],[type]]="score",RANK(data[[#This Row],[score]],data[score])+COUNTIF($AG$3:AG3894,AG3894)-1,0)</f>
        <v>0</v>
      </c>
    </row>
    <row r="3895" spans="27:34" x14ac:dyDescent="0.25">
      <c r="AA3895" s="1"/>
      <c r="AB3895" s="1"/>
      <c r="AG3895">
        <f>IF(data[[#This Row],[type]]="score",SUMPRODUCT($J$1:$AF$1,data[[#This Row],[ci.hts_index]:[stat.tb]]),-1)</f>
        <v>-1</v>
      </c>
      <c r="AH3895" s="1">
        <f>IF(data[[#This Row],[type]]="score",RANK(data[[#This Row],[score]],data[score])+COUNTIF($AG$3:AG3895,AG3895)-1,0)</f>
        <v>0</v>
      </c>
    </row>
    <row r="3896" spans="27:34" x14ac:dyDescent="0.25">
      <c r="AA3896" s="1"/>
      <c r="AB3896" s="1"/>
      <c r="AG3896">
        <f>IF(data[[#This Row],[type]]="score",SUMPRODUCT($J$1:$AF$1,data[[#This Row],[ci.hts_index]:[stat.tb]]),-1)</f>
        <v>-1</v>
      </c>
      <c r="AH3896" s="1">
        <f>IF(data[[#This Row],[type]]="score",RANK(data[[#This Row],[score]],data[score])+COUNTIF($AG$3:AG3896,AG3896)-1,0)</f>
        <v>0</v>
      </c>
    </row>
    <row r="3897" spans="27:34" x14ac:dyDescent="0.25">
      <c r="AA3897" s="1"/>
      <c r="AB3897" s="1"/>
      <c r="AG3897">
        <f>IF(data[[#This Row],[type]]="score",SUMPRODUCT($J$1:$AF$1,data[[#This Row],[ci.hts_index]:[stat.tb]]),-1)</f>
        <v>-1</v>
      </c>
      <c r="AH3897" s="1">
        <f>IF(data[[#This Row],[type]]="score",RANK(data[[#This Row],[score]],data[score])+COUNTIF($AG$3:AG3897,AG3897)-1,0)</f>
        <v>0</v>
      </c>
    </row>
    <row r="3898" spans="27:34" x14ac:dyDescent="0.25">
      <c r="AA3898" s="1"/>
      <c r="AB3898" s="1"/>
      <c r="AG3898">
        <f>IF(data[[#This Row],[type]]="score",SUMPRODUCT($J$1:$AF$1,data[[#This Row],[ci.hts_index]:[stat.tb]]),-1)</f>
        <v>-1</v>
      </c>
      <c r="AH3898" s="1">
        <f>IF(data[[#This Row],[type]]="score",RANK(data[[#This Row],[score]],data[score])+COUNTIF($AG$3:AG3898,AG3898)-1,0)</f>
        <v>0</v>
      </c>
    </row>
    <row r="3899" spans="27:34" x14ac:dyDescent="0.25">
      <c r="AA3899" s="1"/>
      <c r="AB3899" s="1"/>
      <c r="AG3899">
        <f>IF(data[[#This Row],[type]]="score",SUMPRODUCT($J$1:$AF$1,data[[#This Row],[ci.hts_index]:[stat.tb]]),-1)</f>
        <v>-1</v>
      </c>
      <c r="AH3899" s="1">
        <f>IF(data[[#This Row],[type]]="score",RANK(data[[#This Row],[score]],data[score])+COUNTIF($AG$3:AG3899,AG3899)-1,0)</f>
        <v>0</v>
      </c>
    </row>
    <row r="3900" spans="27:34" x14ac:dyDescent="0.25">
      <c r="AA3900" s="1"/>
      <c r="AB3900" s="1"/>
      <c r="AG3900">
        <f>IF(data[[#This Row],[type]]="score",SUMPRODUCT($J$1:$AF$1,data[[#This Row],[ci.hts_index]:[stat.tb]]),-1)</f>
        <v>-1</v>
      </c>
      <c r="AH3900" s="1">
        <f>IF(data[[#This Row],[type]]="score",RANK(data[[#This Row],[score]],data[score])+COUNTIF($AG$3:AG3900,AG3900)-1,0)</f>
        <v>0</v>
      </c>
    </row>
    <row r="3901" spans="27:34" x14ac:dyDescent="0.25">
      <c r="AA3901" s="1"/>
      <c r="AB3901" s="1"/>
      <c r="AG3901">
        <f>IF(data[[#This Row],[type]]="score",SUMPRODUCT($J$1:$AF$1,data[[#This Row],[ci.hts_index]:[stat.tb]]),-1)</f>
        <v>-1</v>
      </c>
      <c r="AH3901" s="1">
        <f>IF(data[[#This Row],[type]]="score",RANK(data[[#This Row],[score]],data[score])+COUNTIF($AG$3:AG3901,AG3901)-1,0)</f>
        <v>0</v>
      </c>
    </row>
    <row r="3902" spans="27:34" x14ac:dyDescent="0.25">
      <c r="AA3902" s="1"/>
      <c r="AB3902" s="1"/>
      <c r="AG3902">
        <f>IF(data[[#This Row],[type]]="score",SUMPRODUCT($J$1:$AF$1,data[[#This Row],[ci.hts_index]:[stat.tb]]),-1)</f>
        <v>-1</v>
      </c>
      <c r="AH3902" s="1">
        <f>IF(data[[#This Row],[type]]="score",RANK(data[[#This Row],[score]],data[score])+COUNTIF($AG$3:AG3902,AG3902)-1,0)</f>
        <v>0</v>
      </c>
    </row>
    <row r="3903" spans="27:34" x14ac:dyDescent="0.25">
      <c r="AA3903" s="1"/>
      <c r="AB3903" s="1"/>
      <c r="AG3903">
        <f>IF(data[[#This Row],[type]]="score",SUMPRODUCT($J$1:$AF$1,data[[#This Row],[ci.hts_index]:[stat.tb]]),-1)</f>
        <v>-1</v>
      </c>
      <c r="AH3903" s="1">
        <f>IF(data[[#This Row],[type]]="score",RANK(data[[#This Row],[score]],data[score])+COUNTIF($AG$3:AG3903,AG3903)-1,0)</f>
        <v>0</v>
      </c>
    </row>
    <row r="3904" spans="27:34" x14ac:dyDescent="0.25">
      <c r="AA3904" s="1"/>
      <c r="AB3904" s="1"/>
      <c r="AG3904">
        <f>IF(data[[#This Row],[type]]="score",SUMPRODUCT($J$1:$AF$1,data[[#This Row],[ci.hts_index]:[stat.tb]]),-1)</f>
        <v>-1</v>
      </c>
      <c r="AH3904" s="1">
        <f>IF(data[[#This Row],[type]]="score",RANK(data[[#This Row],[score]],data[score])+COUNTIF($AG$3:AG3904,AG3904)-1,0)</f>
        <v>0</v>
      </c>
    </row>
    <row r="3905" spans="27:34" x14ac:dyDescent="0.25">
      <c r="AA3905" s="1"/>
      <c r="AB3905" s="1"/>
      <c r="AG3905">
        <f>IF(data[[#This Row],[type]]="score",SUMPRODUCT($J$1:$AF$1,data[[#This Row],[ci.hts_index]:[stat.tb]]),-1)</f>
        <v>-1</v>
      </c>
      <c r="AH3905" s="1">
        <f>IF(data[[#This Row],[type]]="score",RANK(data[[#This Row],[score]],data[score])+COUNTIF($AG$3:AG3905,AG3905)-1,0)</f>
        <v>0</v>
      </c>
    </row>
    <row r="3906" spans="27:34" x14ac:dyDescent="0.25">
      <c r="AA3906" s="1"/>
      <c r="AB3906" s="1"/>
      <c r="AG3906">
        <f>IF(data[[#This Row],[type]]="score",SUMPRODUCT($J$1:$AF$1,data[[#This Row],[ci.hts_index]:[stat.tb]]),-1)</f>
        <v>-1</v>
      </c>
      <c r="AH3906" s="1">
        <f>IF(data[[#This Row],[type]]="score",RANK(data[[#This Row],[score]],data[score])+COUNTIF($AG$3:AG3906,AG3906)-1,0)</f>
        <v>0</v>
      </c>
    </row>
    <row r="3907" spans="27:34" x14ac:dyDescent="0.25">
      <c r="AA3907" s="1"/>
      <c r="AB3907" s="1"/>
      <c r="AG3907">
        <f>IF(data[[#This Row],[type]]="score",SUMPRODUCT($J$1:$AF$1,data[[#This Row],[ci.hts_index]:[stat.tb]]),-1)</f>
        <v>-1</v>
      </c>
      <c r="AH3907" s="1">
        <f>IF(data[[#This Row],[type]]="score",RANK(data[[#This Row],[score]],data[score])+COUNTIF($AG$3:AG3907,AG3907)-1,0)</f>
        <v>0</v>
      </c>
    </row>
    <row r="3908" spans="27:34" x14ac:dyDescent="0.25">
      <c r="AA3908" s="1"/>
      <c r="AB3908" s="1"/>
      <c r="AG3908">
        <f>IF(data[[#This Row],[type]]="score",SUMPRODUCT($J$1:$AF$1,data[[#This Row],[ci.hts_index]:[stat.tb]]),-1)</f>
        <v>-1</v>
      </c>
      <c r="AH3908" s="1">
        <f>IF(data[[#This Row],[type]]="score",RANK(data[[#This Row],[score]],data[score])+COUNTIF($AG$3:AG3908,AG3908)-1,0)</f>
        <v>0</v>
      </c>
    </row>
    <row r="3909" spans="27:34" x14ac:dyDescent="0.25">
      <c r="AA3909" s="1"/>
      <c r="AB3909" s="1"/>
      <c r="AG3909">
        <f>IF(data[[#This Row],[type]]="score",SUMPRODUCT($J$1:$AF$1,data[[#This Row],[ci.hts_index]:[stat.tb]]),-1)</f>
        <v>-1</v>
      </c>
      <c r="AH3909" s="1">
        <f>IF(data[[#This Row],[type]]="score",RANK(data[[#This Row],[score]],data[score])+COUNTIF($AG$3:AG3909,AG3909)-1,0)</f>
        <v>0</v>
      </c>
    </row>
    <row r="3910" spans="27:34" x14ac:dyDescent="0.25">
      <c r="AA3910" s="1"/>
      <c r="AB3910" s="1"/>
      <c r="AG3910">
        <f>IF(data[[#This Row],[type]]="score",SUMPRODUCT($J$1:$AF$1,data[[#This Row],[ci.hts_index]:[stat.tb]]),-1)</f>
        <v>-1</v>
      </c>
      <c r="AH3910" s="1">
        <f>IF(data[[#This Row],[type]]="score",RANK(data[[#This Row],[score]],data[score])+COUNTIF($AG$3:AG3910,AG3910)-1,0)</f>
        <v>0</v>
      </c>
    </row>
    <row r="3911" spans="27:34" x14ac:dyDescent="0.25">
      <c r="AA3911" s="1"/>
      <c r="AB3911" s="1"/>
      <c r="AG3911">
        <f>IF(data[[#This Row],[type]]="score",SUMPRODUCT($J$1:$AF$1,data[[#This Row],[ci.hts_index]:[stat.tb]]),-1)</f>
        <v>-1</v>
      </c>
      <c r="AH3911" s="1">
        <f>IF(data[[#This Row],[type]]="score",RANK(data[[#This Row],[score]],data[score])+COUNTIF($AG$3:AG3911,AG3911)-1,0)</f>
        <v>0</v>
      </c>
    </row>
    <row r="3912" spans="27:34" x14ac:dyDescent="0.25">
      <c r="AA3912" s="1"/>
      <c r="AB3912" s="1"/>
      <c r="AG3912">
        <f>IF(data[[#This Row],[type]]="score",SUMPRODUCT($J$1:$AF$1,data[[#This Row],[ci.hts_index]:[stat.tb]]),-1)</f>
        <v>-1</v>
      </c>
      <c r="AH3912" s="1">
        <f>IF(data[[#This Row],[type]]="score",RANK(data[[#This Row],[score]],data[score])+COUNTIF($AG$3:AG3912,AG3912)-1,0)</f>
        <v>0</v>
      </c>
    </row>
    <row r="3913" spans="27:34" x14ac:dyDescent="0.25">
      <c r="AA3913" s="1"/>
      <c r="AB3913" s="1"/>
      <c r="AG3913">
        <f>IF(data[[#This Row],[type]]="score",SUMPRODUCT($J$1:$AF$1,data[[#This Row],[ci.hts_index]:[stat.tb]]),-1)</f>
        <v>-1</v>
      </c>
      <c r="AH3913" s="1">
        <f>IF(data[[#This Row],[type]]="score",RANK(data[[#This Row],[score]],data[score])+COUNTIF($AG$3:AG3913,AG3913)-1,0)</f>
        <v>0</v>
      </c>
    </row>
    <row r="3914" spans="27:34" x14ac:dyDescent="0.25">
      <c r="AA3914" s="1"/>
      <c r="AB3914" s="1"/>
      <c r="AG3914">
        <f>IF(data[[#This Row],[type]]="score",SUMPRODUCT($J$1:$AF$1,data[[#This Row],[ci.hts_index]:[stat.tb]]),-1)</f>
        <v>-1</v>
      </c>
      <c r="AH3914" s="1">
        <f>IF(data[[#This Row],[type]]="score",RANK(data[[#This Row],[score]],data[score])+COUNTIF($AG$3:AG3914,AG3914)-1,0)</f>
        <v>0</v>
      </c>
    </row>
    <row r="3915" spans="27:34" x14ac:dyDescent="0.25">
      <c r="AA3915" s="1"/>
      <c r="AB3915" s="1"/>
      <c r="AG3915">
        <f>IF(data[[#This Row],[type]]="score",SUMPRODUCT($J$1:$AF$1,data[[#This Row],[ci.hts_index]:[stat.tb]]),-1)</f>
        <v>-1</v>
      </c>
      <c r="AH3915" s="1">
        <f>IF(data[[#This Row],[type]]="score",RANK(data[[#This Row],[score]],data[score])+COUNTIF($AG$3:AG3915,AG3915)-1,0)</f>
        <v>0</v>
      </c>
    </row>
    <row r="3916" spans="27:34" x14ac:dyDescent="0.25">
      <c r="AA3916" s="1"/>
      <c r="AB3916" s="1"/>
      <c r="AG3916">
        <f>IF(data[[#This Row],[type]]="score",SUMPRODUCT($J$1:$AF$1,data[[#This Row],[ci.hts_index]:[stat.tb]]),-1)</f>
        <v>-1</v>
      </c>
      <c r="AH3916" s="1">
        <f>IF(data[[#This Row],[type]]="score",RANK(data[[#This Row],[score]],data[score])+COUNTIF($AG$3:AG3916,AG3916)-1,0)</f>
        <v>0</v>
      </c>
    </row>
    <row r="3917" spans="27:34" x14ac:dyDescent="0.25">
      <c r="AA3917" s="1"/>
      <c r="AB3917" s="1"/>
      <c r="AG3917">
        <f>IF(data[[#This Row],[type]]="score",SUMPRODUCT($J$1:$AF$1,data[[#This Row],[ci.hts_index]:[stat.tb]]),-1)</f>
        <v>-1</v>
      </c>
      <c r="AH3917" s="1">
        <f>IF(data[[#This Row],[type]]="score",RANK(data[[#This Row],[score]],data[score])+COUNTIF($AG$3:AG3917,AG3917)-1,0)</f>
        <v>0</v>
      </c>
    </row>
    <row r="3918" spans="27:34" x14ac:dyDescent="0.25">
      <c r="AA3918" s="1"/>
      <c r="AB3918" s="1"/>
      <c r="AG3918">
        <f>IF(data[[#This Row],[type]]="score",SUMPRODUCT($J$1:$AF$1,data[[#This Row],[ci.hts_index]:[stat.tb]]),-1)</f>
        <v>-1</v>
      </c>
      <c r="AH3918" s="1">
        <f>IF(data[[#This Row],[type]]="score",RANK(data[[#This Row],[score]],data[score])+COUNTIF($AG$3:AG3918,AG3918)-1,0)</f>
        <v>0</v>
      </c>
    </row>
    <row r="3919" spans="27:34" x14ac:dyDescent="0.25">
      <c r="AA3919" s="1"/>
      <c r="AB3919" s="1"/>
      <c r="AG3919">
        <f>IF(data[[#This Row],[type]]="score",SUMPRODUCT($J$1:$AF$1,data[[#This Row],[ci.hts_index]:[stat.tb]]),-1)</f>
        <v>-1</v>
      </c>
      <c r="AH3919" s="1">
        <f>IF(data[[#This Row],[type]]="score",RANK(data[[#This Row],[score]],data[score])+COUNTIF($AG$3:AG3919,AG3919)-1,0)</f>
        <v>0</v>
      </c>
    </row>
    <row r="3920" spans="27:34" x14ac:dyDescent="0.25">
      <c r="AA3920" s="1"/>
      <c r="AB3920" s="1"/>
      <c r="AG3920">
        <f>IF(data[[#This Row],[type]]="score",SUMPRODUCT($J$1:$AF$1,data[[#This Row],[ci.hts_index]:[stat.tb]]),-1)</f>
        <v>-1</v>
      </c>
      <c r="AH3920" s="1">
        <f>IF(data[[#This Row],[type]]="score",RANK(data[[#This Row],[score]],data[score])+COUNTIF($AG$3:AG3920,AG3920)-1,0)</f>
        <v>0</v>
      </c>
    </row>
    <row r="3921" spans="27:34" x14ac:dyDescent="0.25">
      <c r="AA3921" s="1"/>
      <c r="AB3921" s="1"/>
      <c r="AG3921">
        <f>IF(data[[#This Row],[type]]="score",SUMPRODUCT($J$1:$AF$1,data[[#This Row],[ci.hts_index]:[stat.tb]]),-1)</f>
        <v>-1</v>
      </c>
      <c r="AH3921" s="1">
        <f>IF(data[[#This Row],[type]]="score",RANK(data[[#This Row],[score]],data[score])+COUNTIF($AG$3:AG3921,AG3921)-1,0)</f>
        <v>0</v>
      </c>
    </row>
    <row r="3922" spans="27:34" x14ac:dyDescent="0.25">
      <c r="AA3922" s="1"/>
      <c r="AB3922" s="1"/>
      <c r="AG3922">
        <f>IF(data[[#This Row],[type]]="score",SUMPRODUCT($J$1:$AF$1,data[[#This Row],[ci.hts_index]:[stat.tb]]),-1)</f>
        <v>-1</v>
      </c>
      <c r="AH3922" s="1">
        <f>IF(data[[#This Row],[type]]="score",RANK(data[[#This Row],[score]],data[score])+COUNTIF($AG$3:AG3922,AG3922)-1,0)</f>
        <v>0</v>
      </c>
    </row>
    <row r="3923" spans="27:34" x14ac:dyDescent="0.25">
      <c r="AA3923" s="1"/>
      <c r="AB3923" s="1"/>
      <c r="AG3923">
        <f>IF(data[[#This Row],[type]]="score",SUMPRODUCT($J$1:$AF$1,data[[#This Row],[ci.hts_index]:[stat.tb]]),-1)</f>
        <v>-1</v>
      </c>
      <c r="AH3923" s="1">
        <f>IF(data[[#This Row],[type]]="score",RANK(data[[#This Row],[score]],data[score])+COUNTIF($AG$3:AG3923,AG3923)-1,0)</f>
        <v>0</v>
      </c>
    </row>
    <row r="3924" spans="27:34" x14ac:dyDescent="0.25">
      <c r="AA3924" s="1"/>
      <c r="AB3924" s="1"/>
      <c r="AG3924">
        <f>IF(data[[#This Row],[type]]="score",SUMPRODUCT($J$1:$AF$1,data[[#This Row],[ci.hts_index]:[stat.tb]]),-1)</f>
        <v>-1</v>
      </c>
      <c r="AH3924" s="1">
        <f>IF(data[[#This Row],[type]]="score",RANK(data[[#This Row],[score]],data[score])+COUNTIF($AG$3:AG3924,AG3924)-1,0)</f>
        <v>0</v>
      </c>
    </row>
    <row r="3925" spans="27:34" x14ac:dyDescent="0.25">
      <c r="AA3925" s="1"/>
      <c r="AB3925" s="1"/>
      <c r="AG3925">
        <f>IF(data[[#This Row],[type]]="score",SUMPRODUCT($J$1:$AF$1,data[[#This Row],[ci.hts_index]:[stat.tb]]),-1)</f>
        <v>-1</v>
      </c>
      <c r="AH3925" s="1">
        <f>IF(data[[#This Row],[type]]="score",RANK(data[[#This Row],[score]],data[score])+COUNTIF($AG$3:AG3925,AG3925)-1,0)</f>
        <v>0</v>
      </c>
    </row>
    <row r="3926" spans="27:34" x14ac:dyDescent="0.25">
      <c r="AA3926" s="1"/>
      <c r="AB3926" s="1"/>
      <c r="AG3926">
        <f>IF(data[[#This Row],[type]]="score",SUMPRODUCT($J$1:$AF$1,data[[#This Row],[ci.hts_index]:[stat.tb]]),-1)</f>
        <v>-1</v>
      </c>
      <c r="AH3926" s="1">
        <f>IF(data[[#This Row],[type]]="score",RANK(data[[#This Row],[score]],data[score])+COUNTIF($AG$3:AG3926,AG3926)-1,0)</f>
        <v>0</v>
      </c>
    </row>
    <row r="3927" spans="27:34" x14ac:dyDescent="0.25">
      <c r="AA3927" s="1"/>
      <c r="AB3927" s="1"/>
      <c r="AG3927">
        <f>IF(data[[#This Row],[type]]="score",SUMPRODUCT($J$1:$AF$1,data[[#This Row],[ci.hts_index]:[stat.tb]]),-1)</f>
        <v>-1</v>
      </c>
      <c r="AH3927" s="1">
        <f>IF(data[[#This Row],[type]]="score",RANK(data[[#This Row],[score]],data[score])+COUNTIF($AG$3:AG3927,AG3927)-1,0)</f>
        <v>0</v>
      </c>
    </row>
    <row r="3928" spans="27:34" x14ac:dyDescent="0.25">
      <c r="AA3928" s="1"/>
      <c r="AB3928" s="1"/>
      <c r="AG3928">
        <f>IF(data[[#This Row],[type]]="score",SUMPRODUCT($J$1:$AF$1,data[[#This Row],[ci.hts_index]:[stat.tb]]),-1)</f>
        <v>-1</v>
      </c>
      <c r="AH3928" s="1">
        <f>IF(data[[#This Row],[type]]="score",RANK(data[[#This Row],[score]],data[score])+COUNTIF($AG$3:AG3928,AG3928)-1,0)</f>
        <v>0</v>
      </c>
    </row>
    <row r="3929" spans="27:34" x14ac:dyDescent="0.25">
      <c r="AA3929" s="1"/>
      <c r="AB3929" s="1"/>
      <c r="AG3929">
        <f>IF(data[[#This Row],[type]]="score",SUMPRODUCT($J$1:$AF$1,data[[#This Row],[ci.hts_index]:[stat.tb]]),-1)</f>
        <v>-1</v>
      </c>
      <c r="AH3929" s="1">
        <f>IF(data[[#This Row],[type]]="score",RANK(data[[#This Row],[score]],data[score])+COUNTIF($AG$3:AG3929,AG3929)-1,0)</f>
        <v>0</v>
      </c>
    </row>
    <row r="3930" spans="27:34" x14ac:dyDescent="0.25">
      <c r="AA3930" s="1"/>
      <c r="AB3930" s="1"/>
      <c r="AG3930">
        <f>IF(data[[#This Row],[type]]="score",SUMPRODUCT($J$1:$AF$1,data[[#This Row],[ci.hts_index]:[stat.tb]]),-1)</f>
        <v>-1</v>
      </c>
      <c r="AH3930" s="1">
        <f>IF(data[[#This Row],[type]]="score",RANK(data[[#This Row],[score]],data[score])+COUNTIF($AG$3:AG3930,AG3930)-1,0)</f>
        <v>0</v>
      </c>
    </row>
    <row r="3931" spans="27:34" x14ac:dyDescent="0.25">
      <c r="AA3931" s="1"/>
      <c r="AB3931" s="1"/>
      <c r="AG3931">
        <f>IF(data[[#This Row],[type]]="score",SUMPRODUCT($J$1:$AF$1,data[[#This Row],[ci.hts_index]:[stat.tb]]),-1)</f>
        <v>-1</v>
      </c>
      <c r="AH3931" s="1">
        <f>IF(data[[#This Row],[type]]="score",RANK(data[[#This Row],[score]],data[score])+COUNTIF($AG$3:AG3931,AG3931)-1,0)</f>
        <v>0</v>
      </c>
    </row>
    <row r="3932" spans="27:34" x14ac:dyDescent="0.25">
      <c r="AA3932" s="1"/>
      <c r="AB3932" s="1"/>
      <c r="AG3932">
        <f>IF(data[[#This Row],[type]]="score",SUMPRODUCT($J$1:$AF$1,data[[#This Row],[ci.hts_index]:[stat.tb]]),-1)</f>
        <v>-1</v>
      </c>
      <c r="AH3932" s="1">
        <f>IF(data[[#This Row],[type]]="score",RANK(data[[#This Row],[score]],data[score])+COUNTIF($AG$3:AG3932,AG3932)-1,0)</f>
        <v>0</v>
      </c>
    </row>
    <row r="3933" spans="27:34" x14ac:dyDescent="0.25">
      <c r="AA3933" s="1"/>
      <c r="AB3933" s="1"/>
      <c r="AG3933">
        <f>IF(data[[#This Row],[type]]="score",SUMPRODUCT($J$1:$AF$1,data[[#This Row],[ci.hts_index]:[stat.tb]]),-1)</f>
        <v>-1</v>
      </c>
      <c r="AH3933" s="1">
        <f>IF(data[[#This Row],[type]]="score",RANK(data[[#This Row],[score]],data[score])+COUNTIF($AG$3:AG3933,AG3933)-1,0)</f>
        <v>0</v>
      </c>
    </row>
    <row r="3934" spans="27:34" x14ac:dyDescent="0.25">
      <c r="AA3934" s="1"/>
      <c r="AB3934" s="1"/>
      <c r="AG3934">
        <f>IF(data[[#This Row],[type]]="score",SUMPRODUCT($J$1:$AF$1,data[[#This Row],[ci.hts_index]:[stat.tb]]),-1)</f>
        <v>-1</v>
      </c>
      <c r="AH3934" s="1">
        <f>IF(data[[#This Row],[type]]="score",RANK(data[[#This Row],[score]],data[score])+COUNTIF($AG$3:AG3934,AG3934)-1,0)</f>
        <v>0</v>
      </c>
    </row>
    <row r="3935" spans="27:34" x14ac:dyDescent="0.25">
      <c r="AA3935" s="1"/>
      <c r="AB3935" s="1"/>
      <c r="AG3935">
        <f>IF(data[[#This Row],[type]]="score",SUMPRODUCT($J$1:$AF$1,data[[#This Row],[ci.hts_index]:[stat.tb]]),-1)</f>
        <v>-1</v>
      </c>
      <c r="AH3935" s="1">
        <f>IF(data[[#This Row],[type]]="score",RANK(data[[#This Row],[score]],data[score])+COUNTIF($AG$3:AG3935,AG3935)-1,0)</f>
        <v>0</v>
      </c>
    </row>
    <row r="3936" spans="27:34" x14ac:dyDescent="0.25">
      <c r="AA3936" s="1"/>
      <c r="AB3936" s="1"/>
      <c r="AG3936">
        <f>IF(data[[#This Row],[type]]="score",SUMPRODUCT($J$1:$AF$1,data[[#This Row],[ci.hts_index]:[stat.tb]]),-1)</f>
        <v>-1</v>
      </c>
      <c r="AH3936" s="1">
        <f>IF(data[[#This Row],[type]]="score",RANK(data[[#This Row],[score]],data[score])+COUNTIF($AG$3:AG3936,AG3936)-1,0)</f>
        <v>0</v>
      </c>
    </row>
    <row r="3937" spans="27:34" x14ac:dyDescent="0.25">
      <c r="AA3937" s="1"/>
      <c r="AB3937" s="1"/>
      <c r="AG3937">
        <f>IF(data[[#This Row],[type]]="score",SUMPRODUCT($J$1:$AF$1,data[[#This Row],[ci.hts_index]:[stat.tb]]),-1)</f>
        <v>-1</v>
      </c>
      <c r="AH3937" s="1">
        <f>IF(data[[#This Row],[type]]="score",RANK(data[[#This Row],[score]],data[score])+COUNTIF($AG$3:AG3937,AG3937)-1,0)</f>
        <v>0</v>
      </c>
    </row>
    <row r="3938" spans="27:34" x14ac:dyDescent="0.25">
      <c r="AA3938" s="1"/>
      <c r="AB3938" s="1"/>
      <c r="AG3938">
        <f>IF(data[[#This Row],[type]]="score",SUMPRODUCT($J$1:$AF$1,data[[#This Row],[ci.hts_index]:[stat.tb]]),-1)</f>
        <v>-1</v>
      </c>
      <c r="AH3938" s="1">
        <f>IF(data[[#This Row],[type]]="score",RANK(data[[#This Row],[score]],data[score])+COUNTIF($AG$3:AG3938,AG3938)-1,0)</f>
        <v>0</v>
      </c>
    </row>
    <row r="3939" spans="27:34" x14ac:dyDescent="0.25">
      <c r="AA3939" s="1"/>
      <c r="AB3939" s="1"/>
      <c r="AG3939">
        <f>IF(data[[#This Row],[type]]="score",SUMPRODUCT($J$1:$AF$1,data[[#This Row],[ci.hts_index]:[stat.tb]]),-1)</f>
        <v>-1</v>
      </c>
      <c r="AH3939" s="1">
        <f>IF(data[[#This Row],[type]]="score",RANK(data[[#This Row],[score]],data[score])+COUNTIF($AG$3:AG3939,AG3939)-1,0)</f>
        <v>0</v>
      </c>
    </row>
    <row r="3940" spans="27:34" x14ac:dyDescent="0.25">
      <c r="AA3940" s="1"/>
      <c r="AB3940" s="1"/>
      <c r="AG3940">
        <f>IF(data[[#This Row],[type]]="score",SUMPRODUCT($J$1:$AF$1,data[[#This Row],[ci.hts_index]:[stat.tb]]),-1)</f>
        <v>-1</v>
      </c>
      <c r="AH3940" s="1">
        <f>IF(data[[#This Row],[type]]="score",RANK(data[[#This Row],[score]],data[score])+COUNTIF($AG$3:AG3940,AG3940)-1,0)</f>
        <v>0</v>
      </c>
    </row>
    <row r="3941" spans="27:34" x14ac:dyDescent="0.25">
      <c r="AA3941" s="1"/>
      <c r="AB3941" s="1"/>
      <c r="AG3941">
        <f>IF(data[[#This Row],[type]]="score",SUMPRODUCT($J$1:$AF$1,data[[#This Row],[ci.hts_index]:[stat.tb]]),-1)</f>
        <v>-1</v>
      </c>
      <c r="AH3941" s="1">
        <f>IF(data[[#This Row],[type]]="score",RANK(data[[#This Row],[score]],data[score])+COUNTIF($AG$3:AG3941,AG3941)-1,0)</f>
        <v>0</v>
      </c>
    </row>
    <row r="3942" spans="27:34" x14ac:dyDescent="0.25">
      <c r="AA3942" s="1"/>
      <c r="AB3942" s="1"/>
      <c r="AG3942">
        <f>IF(data[[#This Row],[type]]="score",SUMPRODUCT($J$1:$AF$1,data[[#This Row],[ci.hts_index]:[stat.tb]]),-1)</f>
        <v>-1</v>
      </c>
      <c r="AH3942" s="1">
        <f>IF(data[[#This Row],[type]]="score",RANK(data[[#This Row],[score]],data[score])+COUNTIF($AG$3:AG3942,AG3942)-1,0)</f>
        <v>0</v>
      </c>
    </row>
    <row r="3943" spans="27:34" x14ac:dyDescent="0.25">
      <c r="AA3943" s="1"/>
      <c r="AB3943" s="1"/>
      <c r="AG3943">
        <f>IF(data[[#This Row],[type]]="score",SUMPRODUCT($J$1:$AF$1,data[[#This Row],[ci.hts_index]:[stat.tb]]),-1)</f>
        <v>-1</v>
      </c>
      <c r="AH3943" s="1">
        <f>IF(data[[#This Row],[type]]="score",RANK(data[[#This Row],[score]],data[score])+COUNTIF($AG$3:AG3943,AG3943)-1,0)</f>
        <v>0</v>
      </c>
    </row>
    <row r="3944" spans="27:34" x14ac:dyDescent="0.25">
      <c r="AA3944" s="1"/>
      <c r="AB3944" s="1"/>
      <c r="AG3944">
        <f>IF(data[[#This Row],[type]]="score",SUMPRODUCT($J$1:$AF$1,data[[#This Row],[ci.hts_index]:[stat.tb]]),-1)</f>
        <v>-1</v>
      </c>
      <c r="AH3944" s="1">
        <f>IF(data[[#This Row],[type]]="score",RANK(data[[#This Row],[score]],data[score])+COUNTIF($AG$3:AG3944,AG3944)-1,0)</f>
        <v>0</v>
      </c>
    </row>
    <row r="3945" spans="27:34" x14ac:dyDescent="0.25">
      <c r="AA3945" s="1"/>
      <c r="AB3945" s="1"/>
      <c r="AG3945">
        <f>IF(data[[#This Row],[type]]="score",SUMPRODUCT($J$1:$AF$1,data[[#This Row],[ci.hts_index]:[stat.tb]]),-1)</f>
        <v>-1</v>
      </c>
      <c r="AH3945" s="1">
        <f>IF(data[[#This Row],[type]]="score",RANK(data[[#This Row],[score]],data[score])+COUNTIF($AG$3:AG3945,AG3945)-1,0)</f>
        <v>0</v>
      </c>
    </row>
    <row r="3946" spans="27:34" x14ac:dyDescent="0.25">
      <c r="AA3946" s="1"/>
      <c r="AB3946" s="1"/>
      <c r="AG3946">
        <f>IF(data[[#This Row],[type]]="score",SUMPRODUCT($J$1:$AF$1,data[[#This Row],[ci.hts_index]:[stat.tb]]),-1)</f>
        <v>-1</v>
      </c>
      <c r="AH3946" s="1">
        <f>IF(data[[#This Row],[type]]="score",RANK(data[[#This Row],[score]],data[score])+COUNTIF($AG$3:AG3946,AG3946)-1,0)</f>
        <v>0</v>
      </c>
    </row>
    <row r="3947" spans="27:34" x14ac:dyDescent="0.25">
      <c r="AA3947" s="1"/>
      <c r="AB3947" s="1"/>
      <c r="AG3947">
        <f>IF(data[[#This Row],[type]]="score",SUMPRODUCT($J$1:$AF$1,data[[#This Row],[ci.hts_index]:[stat.tb]]),-1)</f>
        <v>-1</v>
      </c>
      <c r="AH3947" s="1">
        <f>IF(data[[#This Row],[type]]="score",RANK(data[[#This Row],[score]],data[score])+COUNTIF($AG$3:AG3947,AG3947)-1,0)</f>
        <v>0</v>
      </c>
    </row>
    <row r="3948" spans="27:34" x14ac:dyDescent="0.25">
      <c r="AA3948" s="1"/>
      <c r="AB3948" s="1"/>
      <c r="AG3948">
        <f>IF(data[[#This Row],[type]]="score",SUMPRODUCT($J$1:$AF$1,data[[#This Row],[ci.hts_index]:[stat.tb]]),-1)</f>
        <v>-1</v>
      </c>
      <c r="AH3948" s="1">
        <f>IF(data[[#This Row],[type]]="score",RANK(data[[#This Row],[score]],data[score])+COUNTIF($AG$3:AG3948,AG3948)-1,0)</f>
        <v>0</v>
      </c>
    </row>
    <row r="3949" spans="27:34" x14ac:dyDescent="0.25">
      <c r="AA3949" s="1"/>
      <c r="AB3949" s="1"/>
      <c r="AG3949">
        <f>IF(data[[#This Row],[type]]="score",SUMPRODUCT($J$1:$AF$1,data[[#This Row],[ci.hts_index]:[stat.tb]]),-1)</f>
        <v>-1</v>
      </c>
      <c r="AH3949" s="1">
        <f>IF(data[[#This Row],[type]]="score",RANK(data[[#This Row],[score]],data[score])+COUNTIF($AG$3:AG3949,AG3949)-1,0)</f>
        <v>0</v>
      </c>
    </row>
    <row r="3950" spans="27:34" x14ac:dyDescent="0.25">
      <c r="AA3950" s="1"/>
      <c r="AB3950" s="1"/>
      <c r="AG3950">
        <f>IF(data[[#This Row],[type]]="score",SUMPRODUCT($J$1:$AF$1,data[[#This Row],[ci.hts_index]:[stat.tb]]),-1)</f>
        <v>-1</v>
      </c>
      <c r="AH3950" s="1">
        <f>IF(data[[#This Row],[type]]="score",RANK(data[[#This Row],[score]],data[score])+COUNTIF($AG$3:AG3950,AG3950)-1,0)</f>
        <v>0</v>
      </c>
    </row>
    <row r="3951" spans="27:34" x14ac:dyDescent="0.25">
      <c r="AA3951" s="1"/>
      <c r="AB3951" s="1"/>
      <c r="AG3951">
        <f>IF(data[[#This Row],[type]]="score",SUMPRODUCT($J$1:$AF$1,data[[#This Row],[ci.hts_index]:[stat.tb]]),-1)</f>
        <v>-1</v>
      </c>
      <c r="AH3951" s="1">
        <f>IF(data[[#This Row],[type]]="score",RANK(data[[#This Row],[score]],data[score])+COUNTIF($AG$3:AG3951,AG3951)-1,0)</f>
        <v>0</v>
      </c>
    </row>
    <row r="3952" spans="27:34" x14ac:dyDescent="0.25">
      <c r="AA3952" s="1"/>
      <c r="AB3952" s="1"/>
      <c r="AG3952">
        <f>IF(data[[#This Row],[type]]="score",SUMPRODUCT($J$1:$AF$1,data[[#This Row],[ci.hts_index]:[stat.tb]]),-1)</f>
        <v>-1</v>
      </c>
      <c r="AH3952" s="1">
        <f>IF(data[[#This Row],[type]]="score",RANK(data[[#This Row],[score]],data[score])+COUNTIF($AG$3:AG3952,AG3952)-1,0)</f>
        <v>0</v>
      </c>
    </row>
    <row r="3953" spans="27:34" x14ac:dyDescent="0.25">
      <c r="AA3953" s="1"/>
      <c r="AB3953" s="1"/>
      <c r="AG3953">
        <f>IF(data[[#This Row],[type]]="score",SUMPRODUCT($J$1:$AF$1,data[[#This Row],[ci.hts_index]:[stat.tb]]),-1)</f>
        <v>-1</v>
      </c>
      <c r="AH3953" s="1">
        <f>IF(data[[#This Row],[type]]="score",RANK(data[[#This Row],[score]],data[score])+COUNTIF($AG$3:AG3953,AG3953)-1,0)</f>
        <v>0</v>
      </c>
    </row>
    <row r="3954" spans="27:34" x14ac:dyDescent="0.25">
      <c r="AA3954" s="1"/>
      <c r="AB3954" s="1"/>
      <c r="AG3954">
        <f>IF(data[[#This Row],[type]]="score",SUMPRODUCT($J$1:$AF$1,data[[#This Row],[ci.hts_index]:[stat.tb]]),-1)</f>
        <v>-1</v>
      </c>
      <c r="AH3954" s="1">
        <f>IF(data[[#This Row],[type]]="score",RANK(data[[#This Row],[score]],data[score])+COUNTIF($AG$3:AG3954,AG3954)-1,0)</f>
        <v>0</v>
      </c>
    </row>
    <row r="3955" spans="27:34" x14ac:dyDescent="0.25">
      <c r="AA3955" s="1"/>
      <c r="AB3955" s="1"/>
      <c r="AG3955">
        <f>IF(data[[#This Row],[type]]="score",SUMPRODUCT($J$1:$AF$1,data[[#This Row],[ci.hts_index]:[stat.tb]]),-1)</f>
        <v>-1</v>
      </c>
      <c r="AH3955" s="1">
        <f>IF(data[[#This Row],[type]]="score",RANK(data[[#This Row],[score]],data[score])+COUNTIF($AG$3:AG3955,AG3955)-1,0)</f>
        <v>0</v>
      </c>
    </row>
    <row r="3956" spans="27:34" x14ac:dyDescent="0.25">
      <c r="AA3956" s="1"/>
      <c r="AB3956" s="1"/>
      <c r="AG3956">
        <f>IF(data[[#This Row],[type]]="score",SUMPRODUCT($J$1:$AF$1,data[[#This Row],[ci.hts_index]:[stat.tb]]),-1)</f>
        <v>-1</v>
      </c>
      <c r="AH3956" s="1">
        <f>IF(data[[#This Row],[type]]="score",RANK(data[[#This Row],[score]],data[score])+COUNTIF($AG$3:AG3956,AG3956)-1,0)</f>
        <v>0</v>
      </c>
    </row>
    <row r="3957" spans="27:34" x14ac:dyDescent="0.25">
      <c r="AA3957" s="1"/>
      <c r="AB3957" s="1"/>
      <c r="AG3957">
        <f>IF(data[[#This Row],[type]]="score",SUMPRODUCT($J$1:$AF$1,data[[#This Row],[ci.hts_index]:[stat.tb]]),-1)</f>
        <v>-1</v>
      </c>
      <c r="AH3957" s="1">
        <f>IF(data[[#This Row],[type]]="score",RANK(data[[#This Row],[score]],data[score])+COUNTIF($AG$3:AG3957,AG3957)-1,0)</f>
        <v>0</v>
      </c>
    </row>
    <row r="3958" spans="27:34" x14ac:dyDescent="0.25">
      <c r="AA3958" s="1"/>
      <c r="AB3958" s="1"/>
      <c r="AG3958">
        <f>IF(data[[#This Row],[type]]="score",SUMPRODUCT($J$1:$AF$1,data[[#This Row],[ci.hts_index]:[stat.tb]]),-1)</f>
        <v>-1</v>
      </c>
      <c r="AH3958" s="1">
        <f>IF(data[[#This Row],[type]]="score",RANK(data[[#This Row],[score]],data[score])+COUNTIF($AG$3:AG3958,AG3958)-1,0)</f>
        <v>0</v>
      </c>
    </row>
    <row r="3959" spans="27:34" x14ac:dyDescent="0.25">
      <c r="AA3959" s="1"/>
      <c r="AB3959" s="1"/>
      <c r="AG3959">
        <f>IF(data[[#This Row],[type]]="score",SUMPRODUCT($J$1:$AF$1,data[[#This Row],[ci.hts_index]:[stat.tb]]),-1)</f>
        <v>-1</v>
      </c>
      <c r="AH3959" s="1">
        <f>IF(data[[#This Row],[type]]="score",RANK(data[[#This Row],[score]],data[score])+COUNTIF($AG$3:AG3959,AG3959)-1,0)</f>
        <v>0</v>
      </c>
    </row>
    <row r="3960" spans="27:34" x14ac:dyDescent="0.25">
      <c r="AA3960" s="1"/>
      <c r="AB3960" s="1"/>
      <c r="AG3960">
        <f>IF(data[[#This Row],[type]]="score",SUMPRODUCT($J$1:$AF$1,data[[#This Row],[ci.hts_index]:[stat.tb]]),-1)</f>
        <v>-1</v>
      </c>
      <c r="AH3960" s="1">
        <f>IF(data[[#This Row],[type]]="score",RANK(data[[#This Row],[score]],data[score])+COUNTIF($AG$3:AG3960,AG3960)-1,0)</f>
        <v>0</v>
      </c>
    </row>
    <row r="3961" spans="27:34" x14ac:dyDescent="0.25">
      <c r="AA3961" s="1"/>
      <c r="AB3961" s="1"/>
      <c r="AG3961">
        <f>IF(data[[#This Row],[type]]="score",SUMPRODUCT($J$1:$AF$1,data[[#This Row],[ci.hts_index]:[stat.tb]]),-1)</f>
        <v>-1</v>
      </c>
      <c r="AH3961" s="1">
        <f>IF(data[[#This Row],[type]]="score",RANK(data[[#This Row],[score]],data[score])+COUNTIF($AG$3:AG3961,AG3961)-1,0)</f>
        <v>0</v>
      </c>
    </row>
    <row r="3962" spans="27:34" x14ac:dyDescent="0.25">
      <c r="AA3962" s="1"/>
      <c r="AB3962" s="1"/>
      <c r="AG3962">
        <f>IF(data[[#This Row],[type]]="score",SUMPRODUCT($J$1:$AF$1,data[[#This Row],[ci.hts_index]:[stat.tb]]),-1)</f>
        <v>-1</v>
      </c>
      <c r="AH3962" s="1">
        <f>IF(data[[#This Row],[type]]="score",RANK(data[[#This Row],[score]],data[score])+COUNTIF($AG$3:AG3962,AG3962)-1,0)</f>
        <v>0</v>
      </c>
    </row>
    <row r="3963" spans="27:34" x14ac:dyDescent="0.25">
      <c r="AA3963" s="1"/>
      <c r="AB3963" s="1"/>
      <c r="AG3963">
        <f>IF(data[[#This Row],[type]]="score",SUMPRODUCT($J$1:$AF$1,data[[#This Row],[ci.hts_index]:[stat.tb]]),-1)</f>
        <v>-1</v>
      </c>
      <c r="AH3963" s="1">
        <f>IF(data[[#This Row],[type]]="score",RANK(data[[#This Row],[score]],data[score])+COUNTIF($AG$3:AG3963,AG3963)-1,0)</f>
        <v>0</v>
      </c>
    </row>
    <row r="3964" spans="27:34" x14ac:dyDescent="0.25">
      <c r="AA3964" s="1"/>
      <c r="AB3964" s="1"/>
      <c r="AG3964">
        <f>IF(data[[#This Row],[type]]="score",SUMPRODUCT($J$1:$AF$1,data[[#This Row],[ci.hts_index]:[stat.tb]]),-1)</f>
        <v>-1</v>
      </c>
      <c r="AH3964" s="1">
        <f>IF(data[[#This Row],[type]]="score",RANK(data[[#This Row],[score]],data[score])+COUNTIF($AG$3:AG3964,AG3964)-1,0)</f>
        <v>0</v>
      </c>
    </row>
    <row r="3965" spans="27:34" x14ac:dyDescent="0.25">
      <c r="AA3965" s="1"/>
      <c r="AB3965" s="1"/>
      <c r="AG3965">
        <f>IF(data[[#This Row],[type]]="score",SUMPRODUCT($J$1:$AF$1,data[[#This Row],[ci.hts_index]:[stat.tb]]),-1)</f>
        <v>-1</v>
      </c>
      <c r="AH3965" s="1">
        <f>IF(data[[#This Row],[type]]="score",RANK(data[[#This Row],[score]],data[score])+COUNTIF($AG$3:AG3965,AG3965)-1,0)</f>
        <v>0</v>
      </c>
    </row>
    <row r="3966" spans="27:34" x14ac:dyDescent="0.25">
      <c r="AA3966" s="1"/>
      <c r="AB3966" s="1"/>
      <c r="AG3966">
        <f>IF(data[[#This Row],[type]]="score",SUMPRODUCT($J$1:$AF$1,data[[#This Row],[ci.hts_index]:[stat.tb]]),-1)</f>
        <v>-1</v>
      </c>
      <c r="AH3966" s="1">
        <f>IF(data[[#This Row],[type]]="score",RANK(data[[#This Row],[score]],data[score])+COUNTIF($AG$3:AG3966,AG3966)-1,0)</f>
        <v>0</v>
      </c>
    </row>
    <row r="3967" spans="27:34" x14ac:dyDescent="0.25">
      <c r="AA3967" s="1"/>
      <c r="AB3967" s="1"/>
      <c r="AG3967">
        <f>IF(data[[#This Row],[type]]="score",SUMPRODUCT($J$1:$AF$1,data[[#This Row],[ci.hts_index]:[stat.tb]]),-1)</f>
        <v>-1</v>
      </c>
      <c r="AH3967" s="1">
        <f>IF(data[[#This Row],[type]]="score",RANK(data[[#This Row],[score]],data[score])+COUNTIF($AG$3:AG3967,AG3967)-1,0)</f>
        <v>0</v>
      </c>
    </row>
    <row r="3968" spans="27:34" x14ac:dyDescent="0.25">
      <c r="AA3968" s="1"/>
      <c r="AB3968" s="1"/>
      <c r="AG3968">
        <f>IF(data[[#This Row],[type]]="score",SUMPRODUCT($J$1:$AF$1,data[[#This Row],[ci.hts_index]:[stat.tb]]),-1)</f>
        <v>-1</v>
      </c>
      <c r="AH3968" s="1">
        <f>IF(data[[#This Row],[type]]="score",RANK(data[[#This Row],[score]],data[score])+COUNTIF($AG$3:AG3968,AG3968)-1,0)</f>
        <v>0</v>
      </c>
    </row>
    <row r="3969" spans="27:34" x14ac:dyDescent="0.25">
      <c r="AA3969" s="1"/>
      <c r="AB3969" s="1"/>
      <c r="AG3969">
        <f>IF(data[[#This Row],[type]]="score",SUMPRODUCT($J$1:$AF$1,data[[#This Row],[ci.hts_index]:[stat.tb]]),-1)</f>
        <v>-1</v>
      </c>
      <c r="AH3969" s="1">
        <f>IF(data[[#This Row],[type]]="score",RANK(data[[#This Row],[score]],data[score])+COUNTIF($AG$3:AG3969,AG3969)-1,0)</f>
        <v>0</v>
      </c>
    </row>
    <row r="3970" spans="27:34" x14ac:dyDescent="0.25">
      <c r="AA3970" s="1"/>
      <c r="AB3970" s="1"/>
      <c r="AG3970">
        <f>IF(data[[#This Row],[type]]="score",SUMPRODUCT($J$1:$AF$1,data[[#This Row],[ci.hts_index]:[stat.tb]]),-1)</f>
        <v>-1</v>
      </c>
      <c r="AH3970" s="1">
        <f>IF(data[[#This Row],[type]]="score",RANK(data[[#This Row],[score]],data[score])+COUNTIF($AG$3:AG3970,AG3970)-1,0)</f>
        <v>0</v>
      </c>
    </row>
    <row r="3971" spans="27:34" x14ac:dyDescent="0.25">
      <c r="AA3971" s="1"/>
      <c r="AB3971" s="1"/>
      <c r="AG3971">
        <f>IF(data[[#This Row],[type]]="score",SUMPRODUCT($J$1:$AF$1,data[[#This Row],[ci.hts_index]:[stat.tb]]),-1)</f>
        <v>-1</v>
      </c>
      <c r="AH3971" s="1">
        <f>IF(data[[#This Row],[type]]="score",RANK(data[[#This Row],[score]],data[score])+COUNTIF($AG$3:AG3971,AG3971)-1,0)</f>
        <v>0</v>
      </c>
    </row>
    <row r="3972" spans="27:34" x14ac:dyDescent="0.25">
      <c r="AA3972" s="1"/>
      <c r="AB3972" s="1"/>
      <c r="AG3972">
        <f>IF(data[[#This Row],[type]]="score",SUMPRODUCT($J$1:$AF$1,data[[#This Row],[ci.hts_index]:[stat.tb]]),-1)</f>
        <v>-1</v>
      </c>
      <c r="AH3972" s="1">
        <f>IF(data[[#This Row],[type]]="score",RANK(data[[#This Row],[score]],data[score])+COUNTIF($AG$3:AG3972,AG3972)-1,0)</f>
        <v>0</v>
      </c>
    </row>
    <row r="3973" spans="27:34" x14ac:dyDescent="0.25">
      <c r="AA3973" s="1"/>
      <c r="AB3973" s="1"/>
      <c r="AG3973">
        <f>IF(data[[#This Row],[type]]="score",SUMPRODUCT($J$1:$AF$1,data[[#This Row],[ci.hts_index]:[stat.tb]]),-1)</f>
        <v>-1</v>
      </c>
      <c r="AH3973" s="1">
        <f>IF(data[[#This Row],[type]]="score",RANK(data[[#This Row],[score]],data[score])+COUNTIF($AG$3:AG3973,AG3973)-1,0)</f>
        <v>0</v>
      </c>
    </row>
    <row r="3974" spans="27:34" x14ac:dyDescent="0.25">
      <c r="AA3974" s="1"/>
      <c r="AB3974" s="1"/>
      <c r="AG3974">
        <f>IF(data[[#This Row],[type]]="score",SUMPRODUCT($J$1:$AF$1,data[[#This Row],[ci.hts_index]:[stat.tb]]),-1)</f>
        <v>-1</v>
      </c>
      <c r="AH3974" s="1">
        <f>IF(data[[#This Row],[type]]="score",RANK(data[[#This Row],[score]],data[score])+COUNTIF($AG$3:AG3974,AG3974)-1,0)</f>
        <v>0</v>
      </c>
    </row>
    <row r="3975" spans="27:34" x14ac:dyDescent="0.25">
      <c r="AA3975" s="1"/>
      <c r="AB3975" s="1"/>
      <c r="AG3975">
        <f>IF(data[[#This Row],[type]]="score",SUMPRODUCT($J$1:$AF$1,data[[#This Row],[ci.hts_index]:[stat.tb]]),-1)</f>
        <v>-1</v>
      </c>
      <c r="AH3975" s="1">
        <f>IF(data[[#This Row],[type]]="score",RANK(data[[#This Row],[score]],data[score])+COUNTIF($AG$3:AG3975,AG3975)-1,0)</f>
        <v>0</v>
      </c>
    </row>
    <row r="3976" spans="27:34" x14ac:dyDescent="0.25">
      <c r="AA3976" s="1"/>
      <c r="AB3976" s="1"/>
      <c r="AG3976">
        <f>IF(data[[#This Row],[type]]="score",SUMPRODUCT($J$1:$AF$1,data[[#This Row],[ci.hts_index]:[stat.tb]]),-1)</f>
        <v>-1</v>
      </c>
      <c r="AH3976" s="1">
        <f>IF(data[[#This Row],[type]]="score",RANK(data[[#This Row],[score]],data[score])+COUNTIF($AG$3:AG3976,AG3976)-1,0)</f>
        <v>0</v>
      </c>
    </row>
    <row r="3977" spans="27:34" x14ac:dyDescent="0.25">
      <c r="AA3977" s="1"/>
      <c r="AB3977" s="1"/>
      <c r="AG3977">
        <f>IF(data[[#This Row],[type]]="score",SUMPRODUCT($J$1:$AF$1,data[[#This Row],[ci.hts_index]:[stat.tb]]),-1)</f>
        <v>-1</v>
      </c>
      <c r="AH3977" s="1">
        <f>IF(data[[#This Row],[type]]="score",RANK(data[[#This Row],[score]],data[score])+COUNTIF($AG$3:AG3977,AG3977)-1,0)</f>
        <v>0</v>
      </c>
    </row>
    <row r="3978" spans="27:34" x14ac:dyDescent="0.25">
      <c r="AA3978" s="1"/>
      <c r="AB3978" s="1"/>
      <c r="AG3978">
        <f>IF(data[[#This Row],[type]]="score",SUMPRODUCT($J$1:$AF$1,data[[#This Row],[ci.hts_index]:[stat.tb]]),-1)</f>
        <v>-1</v>
      </c>
      <c r="AH3978" s="1">
        <f>IF(data[[#This Row],[type]]="score",RANK(data[[#This Row],[score]],data[score])+COUNTIF($AG$3:AG3978,AG3978)-1,0)</f>
        <v>0</v>
      </c>
    </row>
    <row r="3979" spans="27:34" x14ac:dyDescent="0.25">
      <c r="AA3979" s="1"/>
      <c r="AB3979" s="1"/>
      <c r="AG3979">
        <f>IF(data[[#This Row],[type]]="score",SUMPRODUCT($J$1:$AF$1,data[[#This Row],[ci.hts_index]:[stat.tb]]),-1)</f>
        <v>-1</v>
      </c>
      <c r="AH3979" s="1">
        <f>IF(data[[#This Row],[type]]="score",RANK(data[[#This Row],[score]],data[score])+COUNTIF($AG$3:AG3979,AG3979)-1,0)</f>
        <v>0</v>
      </c>
    </row>
    <row r="3980" spans="27:34" x14ac:dyDescent="0.25">
      <c r="AA3980" s="1"/>
      <c r="AB3980" s="1"/>
      <c r="AG3980">
        <f>IF(data[[#This Row],[type]]="score",SUMPRODUCT($J$1:$AF$1,data[[#This Row],[ci.hts_index]:[stat.tb]]),-1)</f>
        <v>-1</v>
      </c>
      <c r="AH3980" s="1">
        <f>IF(data[[#This Row],[type]]="score",RANK(data[[#This Row],[score]],data[score])+COUNTIF($AG$3:AG3980,AG3980)-1,0)</f>
        <v>0</v>
      </c>
    </row>
    <row r="3981" spans="27:34" x14ac:dyDescent="0.25">
      <c r="AA3981" s="1"/>
      <c r="AB3981" s="1"/>
      <c r="AG3981">
        <f>IF(data[[#This Row],[type]]="score",SUMPRODUCT($J$1:$AF$1,data[[#This Row],[ci.hts_index]:[stat.tb]]),-1)</f>
        <v>-1</v>
      </c>
      <c r="AH3981" s="1">
        <f>IF(data[[#This Row],[type]]="score",RANK(data[[#This Row],[score]],data[score])+COUNTIF($AG$3:AG3981,AG3981)-1,0)</f>
        <v>0</v>
      </c>
    </row>
    <row r="3982" spans="27:34" x14ac:dyDescent="0.25">
      <c r="AA3982" s="1"/>
      <c r="AB3982" s="1"/>
      <c r="AG3982">
        <f>IF(data[[#This Row],[type]]="score",SUMPRODUCT($J$1:$AF$1,data[[#This Row],[ci.hts_index]:[stat.tb]]),-1)</f>
        <v>-1</v>
      </c>
      <c r="AH3982" s="1">
        <f>IF(data[[#This Row],[type]]="score",RANK(data[[#This Row],[score]],data[score])+COUNTIF($AG$3:AG3982,AG3982)-1,0)</f>
        <v>0</v>
      </c>
    </row>
    <row r="3983" spans="27:34" x14ac:dyDescent="0.25">
      <c r="AA3983" s="1"/>
      <c r="AB3983" s="1"/>
      <c r="AG3983">
        <f>IF(data[[#This Row],[type]]="score",SUMPRODUCT($J$1:$AF$1,data[[#This Row],[ci.hts_index]:[stat.tb]]),-1)</f>
        <v>-1</v>
      </c>
      <c r="AH3983" s="1">
        <f>IF(data[[#This Row],[type]]="score",RANK(data[[#This Row],[score]],data[score])+COUNTIF($AG$3:AG3983,AG3983)-1,0)</f>
        <v>0</v>
      </c>
    </row>
    <row r="3984" spans="27:34" x14ac:dyDescent="0.25">
      <c r="AA3984" s="1"/>
      <c r="AB3984" s="1"/>
      <c r="AG3984">
        <f>IF(data[[#This Row],[type]]="score",SUMPRODUCT($J$1:$AF$1,data[[#This Row],[ci.hts_index]:[stat.tb]]),-1)</f>
        <v>-1</v>
      </c>
      <c r="AH3984" s="1">
        <f>IF(data[[#This Row],[type]]="score",RANK(data[[#This Row],[score]],data[score])+COUNTIF($AG$3:AG3984,AG3984)-1,0)</f>
        <v>0</v>
      </c>
    </row>
    <row r="3985" spans="27:34" x14ac:dyDescent="0.25">
      <c r="AA3985" s="1"/>
      <c r="AB3985" s="1"/>
      <c r="AG3985">
        <f>IF(data[[#This Row],[type]]="score",SUMPRODUCT($J$1:$AF$1,data[[#This Row],[ci.hts_index]:[stat.tb]]),-1)</f>
        <v>-1</v>
      </c>
      <c r="AH3985" s="1">
        <f>IF(data[[#This Row],[type]]="score",RANK(data[[#This Row],[score]],data[score])+COUNTIF($AG$3:AG3985,AG3985)-1,0)</f>
        <v>0</v>
      </c>
    </row>
    <row r="3986" spans="27:34" x14ac:dyDescent="0.25">
      <c r="AA3986" s="1"/>
      <c r="AB3986" s="1"/>
      <c r="AG3986">
        <f>IF(data[[#This Row],[type]]="score",SUMPRODUCT($J$1:$AF$1,data[[#This Row],[ci.hts_index]:[stat.tb]]),-1)</f>
        <v>-1</v>
      </c>
      <c r="AH3986" s="1">
        <f>IF(data[[#This Row],[type]]="score",RANK(data[[#This Row],[score]],data[score])+COUNTIF($AG$3:AG3986,AG3986)-1,0)</f>
        <v>0</v>
      </c>
    </row>
    <row r="3987" spans="27:34" x14ac:dyDescent="0.25">
      <c r="AA3987" s="1"/>
      <c r="AB3987" s="1"/>
      <c r="AG3987">
        <f>IF(data[[#This Row],[type]]="score",SUMPRODUCT($J$1:$AF$1,data[[#This Row],[ci.hts_index]:[stat.tb]]),-1)</f>
        <v>-1</v>
      </c>
      <c r="AH3987" s="1">
        <f>IF(data[[#This Row],[type]]="score",RANK(data[[#This Row],[score]],data[score])+COUNTIF($AG$3:AG3987,AG3987)-1,0)</f>
        <v>0</v>
      </c>
    </row>
    <row r="3988" spans="27:34" x14ac:dyDescent="0.25">
      <c r="AA3988" s="1"/>
      <c r="AB3988" s="1"/>
      <c r="AG3988">
        <f>IF(data[[#This Row],[type]]="score",SUMPRODUCT($J$1:$AF$1,data[[#This Row],[ci.hts_index]:[stat.tb]]),-1)</f>
        <v>-1</v>
      </c>
      <c r="AH3988" s="1">
        <f>IF(data[[#This Row],[type]]="score",RANK(data[[#This Row],[score]],data[score])+COUNTIF($AG$3:AG3988,AG3988)-1,0)</f>
        <v>0</v>
      </c>
    </row>
    <row r="3989" spans="27:34" x14ac:dyDescent="0.25">
      <c r="AA3989" s="1"/>
      <c r="AB3989" s="1"/>
      <c r="AG3989">
        <f>IF(data[[#This Row],[type]]="score",SUMPRODUCT($J$1:$AF$1,data[[#This Row],[ci.hts_index]:[stat.tb]]),-1)</f>
        <v>-1</v>
      </c>
      <c r="AH3989" s="1">
        <f>IF(data[[#This Row],[type]]="score",RANK(data[[#This Row],[score]],data[score])+COUNTIF($AG$3:AG3989,AG3989)-1,0)</f>
        <v>0</v>
      </c>
    </row>
    <row r="3990" spans="27:34" x14ac:dyDescent="0.25">
      <c r="AA3990" s="1"/>
      <c r="AB3990" s="1"/>
      <c r="AG3990">
        <f>IF(data[[#This Row],[type]]="score",SUMPRODUCT($J$1:$AF$1,data[[#This Row],[ci.hts_index]:[stat.tb]]),-1)</f>
        <v>-1</v>
      </c>
      <c r="AH3990" s="1">
        <f>IF(data[[#This Row],[type]]="score",RANK(data[[#This Row],[score]],data[score])+COUNTIF($AG$3:AG3990,AG3990)-1,0)</f>
        <v>0</v>
      </c>
    </row>
    <row r="3991" spans="27:34" x14ac:dyDescent="0.25">
      <c r="AA3991" s="1"/>
      <c r="AB3991" s="1"/>
      <c r="AG3991">
        <f>IF(data[[#This Row],[type]]="score",SUMPRODUCT($J$1:$AF$1,data[[#This Row],[ci.hts_index]:[stat.tb]]),-1)</f>
        <v>-1</v>
      </c>
      <c r="AH3991" s="1">
        <f>IF(data[[#This Row],[type]]="score",RANK(data[[#This Row],[score]],data[score])+COUNTIF($AG$3:AG3991,AG3991)-1,0)</f>
        <v>0</v>
      </c>
    </row>
    <row r="3992" spans="27:34" x14ac:dyDescent="0.25">
      <c r="AA3992" s="1"/>
      <c r="AB3992" s="1"/>
      <c r="AG3992">
        <f>IF(data[[#This Row],[type]]="score",SUMPRODUCT($J$1:$AF$1,data[[#This Row],[ci.hts_index]:[stat.tb]]),-1)</f>
        <v>-1</v>
      </c>
      <c r="AH3992" s="1">
        <f>IF(data[[#This Row],[type]]="score",RANK(data[[#This Row],[score]],data[score])+COUNTIF($AG$3:AG3992,AG3992)-1,0)</f>
        <v>0</v>
      </c>
    </row>
    <row r="3993" spans="27:34" x14ac:dyDescent="0.25">
      <c r="AA3993" s="1"/>
      <c r="AB3993" s="1"/>
      <c r="AG3993">
        <f>IF(data[[#This Row],[type]]="score",SUMPRODUCT($J$1:$AF$1,data[[#This Row],[ci.hts_index]:[stat.tb]]),-1)</f>
        <v>-1</v>
      </c>
      <c r="AH3993" s="1">
        <f>IF(data[[#This Row],[type]]="score",RANK(data[[#This Row],[score]],data[score])+COUNTIF($AG$3:AG3993,AG3993)-1,0)</f>
        <v>0</v>
      </c>
    </row>
    <row r="3994" spans="27:34" x14ac:dyDescent="0.25">
      <c r="AA3994" s="1"/>
      <c r="AB3994" s="1"/>
      <c r="AG3994">
        <f>IF(data[[#This Row],[type]]="score",SUMPRODUCT($J$1:$AF$1,data[[#This Row],[ci.hts_index]:[stat.tb]]),-1)</f>
        <v>-1</v>
      </c>
      <c r="AH3994" s="1">
        <f>IF(data[[#This Row],[type]]="score",RANK(data[[#This Row],[score]],data[score])+COUNTIF($AG$3:AG3994,AG3994)-1,0)</f>
        <v>0</v>
      </c>
    </row>
    <row r="3995" spans="27:34" x14ac:dyDescent="0.25">
      <c r="AA3995" s="1"/>
      <c r="AB3995" s="1"/>
      <c r="AG3995">
        <f>IF(data[[#This Row],[type]]="score",SUMPRODUCT($J$1:$AF$1,data[[#This Row],[ci.hts_index]:[stat.tb]]),-1)</f>
        <v>-1</v>
      </c>
      <c r="AH3995" s="1">
        <f>IF(data[[#This Row],[type]]="score",RANK(data[[#This Row],[score]],data[score])+COUNTIF($AG$3:AG3995,AG3995)-1,0)</f>
        <v>0</v>
      </c>
    </row>
    <row r="3996" spans="27:34" x14ac:dyDescent="0.25">
      <c r="AA3996" s="1"/>
      <c r="AB3996" s="1"/>
      <c r="AG3996">
        <f>IF(data[[#This Row],[type]]="score",SUMPRODUCT($J$1:$AF$1,data[[#This Row],[ci.hts_index]:[stat.tb]]),-1)</f>
        <v>-1</v>
      </c>
      <c r="AH3996" s="1">
        <f>IF(data[[#This Row],[type]]="score",RANK(data[[#This Row],[score]],data[score])+COUNTIF($AG$3:AG3996,AG3996)-1,0)</f>
        <v>0</v>
      </c>
    </row>
    <row r="3997" spans="27:34" x14ac:dyDescent="0.25">
      <c r="AA3997" s="1"/>
      <c r="AB3997" s="1"/>
      <c r="AG3997">
        <f>IF(data[[#This Row],[type]]="score",SUMPRODUCT($J$1:$AF$1,data[[#This Row],[ci.hts_index]:[stat.tb]]),-1)</f>
        <v>-1</v>
      </c>
      <c r="AH3997" s="1">
        <f>IF(data[[#This Row],[type]]="score",RANK(data[[#This Row],[score]],data[score])+COUNTIF($AG$3:AG3997,AG3997)-1,0)</f>
        <v>0</v>
      </c>
    </row>
    <row r="3998" spans="27:34" x14ac:dyDescent="0.25">
      <c r="AA3998" s="1"/>
      <c r="AB3998" s="1"/>
      <c r="AG3998">
        <f>IF(data[[#This Row],[type]]="score",SUMPRODUCT($J$1:$AF$1,data[[#This Row],[ci.hts_index]:[stat.tb]]),-1)</f>
        <v>-1</v>
      </c>
      <c r="AH3998" s="1">
        <f>IF(data[[#This Row],[type]]="score",RANK(data[[#This Row],[score]],data[score])+COUNTIF($AG$3:AG3998,AG3998)-1,0)</f>
        <v>0</v>
      </c>
    </row>
    <row r="3999" spans="27:34" x14ac:dyDescent="0.25">
      <c r="AA3999" s="1"/>
      <c r="AB3999" s="1"/>
      <c r="AG3999">
        <f>IF(data[[#This Row],[type]]="score",SUMPRODUCT($J$1:$AF$1,data[[#This Row],[ci.hts_index]:[stat.tb]]),-1)</f>
        <v>-1</v>
      </c>
      <c r="AH3999" s="1">
        <f>IF(data[[#This Row],[type]]="score",RANK(data[[#This Row],[score]],data[score])+COUNTIF($AG$3:AG3999,AG3999)-1,0)</f>
        <v>0</v>
      </c>
    </row>
    <row r="4000" spans="27:34" x14ac:dyDescent="0.25">
      <c r="AA4000" s="1"/>
      <c r="AB4000" s="1"/>
      <c r="AG4000">
        <f>IF(data[[#This Row],[type]]="score",SUMPRODUCT($J$1:$AF$1,data[[#This Row],[ci.hts_index]:[stat.tb]]),-1)</f>
        <v>-1</v>
      </c>
      <c r="AH4000" s="1">
        <f>IF(data[[#This Row],[type]]="score",RANK(data[[#This Row],[score]],data[score])+COUNTIF($AG$3:AG4000,AG4000)-1,0)</f>
        <v>0</v>
      </c>
    </row>
    <row r="4001" spans="27:34" x14ac:dyDescent="0.25">
      <c r="AA4001" s="1"/>
      <c r="AB4001" s="1"/>
      <c r="AG4001">
        <f>IF(data[[#This Row],[type]]="score",SUMPRODUCT($J$1:$AF$1,data[[#This Row],[ci.hts_index]:[stat.tb]]),-1)</f>
        <v>-1</v>
      </c>
      <c r="AH4001" s="1">
        <f>IF(data[[#This Row],[type]]="score",RANK(data[[#This Row],[score]],data[score])+COUNTIF($AG$3:AG4001,AG4001)-1,0)</f>
        <v>0</v>
      </c>
    </row>
    <row r="4002" spans="27:34" x14ac:dyDescent="0.25">
      <c r="AA4002" s="1"/>
      <c r="AB4002" s="1"/>
      <c r="AG4002">
        <f>IF(data[[#This Row],[type]]="score",SUMPRODUCT($J$1:$AF$1,data[[#This Row],[ci.hts_index]:[stat.tb]]),-1)</f>
        <v>-1</v>
      </c>
      <c r="AH4002" s="1">
        <f>IF(data[[#This Row],[type]]="score",RANK(data[[#This Row],[score]],data[score])+COUNTIF($AG$3:AG4002,AG4002)-1,0)</f>
        <v>0</v>
      </c>
    </row>
    <row r="4003" spans="27:34" x14ac:dyDescent="0.25">
      <c r="AA4003" s="1"/>
      <c r="AB4003" s="1"/>
      <c r="AG4003">
        <f>IF(data[[#This Row],[type]]="score",SUMPRODUCT($J$1:$AF$1,data[[#This Row],[ci.hts_index]:[stat.tb]]),-1)</f>
        <v>-1</v>
      </c>
      <c r="AH4003" s="1">
        <f>IF(data[[#This Row],[type]]="score",RANK(data[[#This Row],[score]],data[score])+COUNTIF($AG$3:AG4003,AG4003)-1,0)</f>
        <v>0</v>
      </c>
    </row>
    <row r="4004" spans="27:34" x14ac:dyDescent="0.25">
      <c r="AA4004" s="1"/>
      <c r="AB4004" s="1"/>
      <c r="AG4004">
        <f>IF(data[[#This Row],[type]]="score",SUMPRODUCT($J$1:$AF$1,data[[#This Row],[ci.hts_index]:[stat.tb]]),-1)</f>
        <v>-1</v>
      </c>
      <c r="AH4004" s="1">
        <f>IF(data[[#This Row],[type]]="score",RANK(data[[#This Row],[score]],data[score])+COUNTIF($AG$3:AG4004,AG4004)-1,0)</f>
        <v>0</v>
      </c>
    </row>
    <row r="4005" spans="27:34" x14ac:dyDescent="0.25">
      <c r="AA4005" s="1"/>
      <c r="AB4005" s="1"/>
      <c r="AG4005">
        <f>IF(data[[#This Row],[type]]="score",SUMPRODUCT($J$1:$AF$1,data[[#This Row],[ci.hts_index]:[stat.tb]]),-1)</f>
        <v>-1</v>
      </c>
      <c r="AH4005" s="1">
        <f>IF(data[[#This Row],[type]]="score",RANK(data[[#This Row],[score]],data[score])+COUNTIF($AG$3:AG4005,AG4005)-1,0)</f>
        <v>0</v>
      </c>
    </row>
    <row r="4006" spans="27:34" x14ac:dyDescent="0.25">
      <c r="AA4006" s="1"/>
      <c r="AB4006" s="1"/>
      <c r="AG4006">
        <f>IF(data[[#This Row],[type]]="score",SUMPRODUCT($J$1:$AF$1,data[[#This Row],[ci.hts_index]:[stat.tb]]),-1)</f>
        <v>-1</v>
      </c>
      <c r="AH4006" s="1">
        <f>IF(data[[#This Row],[type]]="score",RANK(data[[#This Row],[score]],data[score])+COUNTIF($AG$3:AG4006,AG4006)-1,0)</f>
        <v>0</v>
      </c>
    </row>
    <row r="4007" spans="27:34" x14ac:dyDescent="0.25">
      <c r="AA4007" s="1"/>
      <c r="AB4007" s="1"/>
      <c r="AG4007">
        <f>IF(data[[#This Row],[type]]="score",SUMPRODUCT($J$1:$AF$1,data[[#This Row],[ci.hts_index]:[stat.tb]]),-1)</f>
        <v>-1</v>
      </c>
      <c r="AH4007" s="1">
        <f>IF(data[[#This Row],[type]]="score",RANK(data[[#This Row],[score]],data[score])+COUNTIF($AG$3:AG4007,AG4007)-1,0)</f>
        <v>0</v>
      </c>
    </row>
    <row r="4008" spans="27:34" x14ac:dyDescent="0.25">
      <c r="AA4008" s="1"/>
      <c r="AB4008" s="1"/>
      <c r="AG4008">
        <f>IF(data[[#This Row],[type]]="score",SUMPRODUCT($J$1:$AF$1,data[[#This Row],[ci.hts_index]:[stat.tb]]),-1)</f>
        <v>-1</v>
      </c>
      <c r="AH4008" s="1">
        <f>IF(data[[#This Row],[type]]="score",RANK(data[[#This Row],[score]],data[score])+COUNTIF($AG$3:AG4008,AG4008)-1,0)</f>
        <v>0</v>
      </c>
    </row>
    <row r="4009" spans="27:34" x14ac:dyDescent="0.25">
      <c r="AA4009" s="1"/>
      <c r="AB4009" s="1"/>
      <c r="AG4009">
        <f>IF(data[[#This Row],[type]]="score",SUMPRODUCT($J$1:$AF$1,data[[#This Row],[ci.hts_index]:[stat.tb]]),-1)</f>
        <v>-1</v>
      </c>
      <c r="AH4009" s="1">
        <f>IF(data[[#This Row],[type]]="score",RANK(data[[#This Row],[score]],data[score])+COUNTIF($AG$3:AG4009,AG4009)-1,0)</f>
        <v>0</v>
      </c>
    </row>
    <row r="4010" spans="27:34" x14ac:dyDescent="0.25">
      <c r="AA4010" s="1"/>
      <c r="AB4010" s="1"/>
      <c r="AG4010">
        <f>IF(data[[#This Row],[type]]="score",SUMPRODUCT($J$1:$AF$1,data[[#This Row],[ci.hts_index]:[stat.tb]]),-1)</f>
        <v>-1</v>
      </c>
      <c r="AH4010" s="1">
        <f>IF(data[[#This Row],[type]]="score",RANK(data[[#This Row],[score]],data[score])+COUNTIF($AG$3:AG4010,AG4010)-1,0)</f>
        <v>0</v>
      </c>
    </row>
    <row r="4011" spans="27:34" x14ac:dyDescent="0.25">
      <c r="AA4011" s="1"/>
      <c r="AB4011" s="1"/>
      <c r="AG4011">
        <f>IF(data[[#This Row],[type]]="score",SUMPRODUCT($J$1:$AF$1,data[[#This Row],[ci.hts_index]:[stat.tb]]),-1)</f>
        <v>-1</v>
      </c>
      <c r="AH4011" s="1">
        <f>IF(data[[#This Row],[type]]="score",RANK(data[[#This Row],[score]],data[score])+COUNTIF($AG$3:AG4011,AG4011)-1,0)</f>
        <v>0</v>
      </c>
    </row>
    <row r="4012" spans="27:34" x14ac:dyDescent="0.25">
      <c r="AA4012" s="1"/>
      <c r="AB4012" s="1"/>
      <c r="AG4012">
        <f>IF(data[[#This Row],[type]]="score",SUMPRODUCT($J$1:$AF$1,data[[#This Row],[ci.hts_index]:[stat.tb]]),-1)</f>
        <v>-1</v>
      </c>
      <c r="AH4012" s="1">
        <f>IF(data[[#This Row],[type]]="score",RANK(data[[#This Row],[score]],data[score])+COUNTIF($AG$3:AG4012,AG4012)-1,0)</f>
        <v>0</v>
      </c>
    </row>
    <row r="4013" spans="27:34" x14ac:dyDescent="0.25">
      <c r="AA4013" s="1"/>
      <c r="AB4013" s="1"/>
      <c r="AG4013">
        <f>IF(data[[#This Row],[type]]="score",SUMPRODUCT($J$1:$AF$1,data[[#This Row],[ci.hts_index]:[stat.tb]]),-1)</f>
        <v>-1</v>
      </c>
      <c r="AH4013" s="1">
        <f>IF(data[[#This Row],[type]]="score",RANK(data[[#This Row],[score]],data[score])+COUNTIF($AG$3:AG4013,AG4013)-1,0)</f>
        <v>0</v>
      </c>
    </row>
    <row r="4014" spans="27:34" x14ac:dyDescent="0.25">
      <c r="AA4014" s="1"/>
      <c r="AB4014" s="1"/>
      <c r="AG4014">
        <f>IF(data[[#This Row],[type]]="score",SUMPRODUCT($J$1:$AF$1,data[[#This Row],[ci.hts_index]:[stat.tb]]),-1)</f>
        <v>-1</v>
      </c>
      <c r="AH4014" s="1">
        <f>IF(data[[#This Row],[type]]="score",RANK(data[[#This Row],[score]],data[score])+COUNTIF($AG$3:AG4014,AG4014)-1,0)</f>
        <v>0</v>
      </c>
    </row>
    <row r="4015" spans="27:34" x14ac:dyDescent="0.25">
      <c r="AA4015" s="1"/>
      <c r="AB4015" s="1"/>
      <c r="AG4015">
        <f>IF(data[[#This Row],[type]]="score",SUMPRODUCT($J$1:$AF$1,data[[#This Row],[ci.hts_index]:[stat.tb]]),-1)</f>
        <v>-1</v>
      </c>
      <c r="AH4015" s="1">
        <f>IF(data[[#This Row],[type]]="score",RANK(data[[#This Row],[score]],data[score])+COUNTIF($AG$3:AG4015,AG4015)-1,0)</f>
        <v>0</v>
      </c>
    </row>
    <row r="4016" spans="27:34" x14ac:dyDescent="0.25">
      <c r="AA4016" s="1"/>
      <c r="AB4016" s="1"/>
      <c r="AG4016">
        <f>IF(data[[#This Row],[type]]="score",SUMPRODUCT($J$1:$AF$1,data[[#This Row],[ci.hts_index]:[stat.tb]]),-1)</f>
        <v>-1</v>
      </c>
      <c r="AH4016" s="1">
        <f>IF(data[[#This Row],[type]]="score",RANK(data[[#This Row],[score]],data[score])+COUNTIF($AG$3:AG4016,AG4016)-1,0)</f>
        <v>0</v>
      </c>
    </row>
    <row r="4017" spans="27:34" x14ac:dyDescent="0.25">
      <c r="AA4017" s="1"/>
      <c r="AB4017" s="1"/>
      <c r="AG4017">
        <f>IF(data[[#This Row],[type]]="score",SUMPRODUCT($J$1:$AF$1,data[[#This Row],[ci.hts_index]:[stat.tb]]),-1)</f>
        <v>-1</v>
      </c>
      <c r="AH4017" s="1">
        <f>IF(data[[#This Row],[type]]="score",RANK(data[[#This Row],[score]],data[score])+COUNTIF($AG$3:AG4017,AG4017)-1,0)</f>
        <v>0</v>
      </c>
    </row>
    <row r="4018" spans="27:34" x14ac:dyDescent="0.25">
      <c r="AA4018" s="1"/>
      <c r="AB4018" s="1"/>
      <c r="AG4018">
        <f>IF(data[[#This Row],[type]]="score",SUMPRODUCT($J$1:$AF$1,data[[#This Row],[ci.hts_index]:[stat.tb]]),-1)</f>
        <v>-1</v>
      </c>
      <c r="AH4018" s="1">
        <f>IF(data[[#This Row],[type]]="score",RANK(data[[#This Row],[score]],data[score])+COUNTIF($AG$3:AG4018,AG4018)-1,0)</f>
        <v>0</v>
      </c>
    </row>
    <row r="4019" spans="27:34" x14ac:dyDescent="0.25">
      <c r="AA4019" s="1"/>
      <c r="AB4019" s="1"/>
      <c r="AG4019">
        <f>IF(data[[#This Row],[type]]="score",SUMPRODUCT($J$1:$AF$1,data[[#This Row],[ci.hts_index]:[stat.tb]]),-1)</f>
        <v>-1</v>
      </c>
      <c r="AH4019" s="1">
        <f>IF(data[[#This Row],[type]]="score",RANK(data[[#This Row],[score]],data[score])+COUNTIF($AG$3:AG4019,AG4019)-1,0)</f>
        <v>0</v>
      </c>
    </row>
    <row r="4020" spans="27:34" x14ac:dyDescent="0.25">
      <c r="AA4020" s="1"/>
      <c r="AB4020" s="1"/>
      <c r="AG4020">
        <f>IF(data[[#This Row],[type]]="score",SUMPRODUCT($J$1:$AF$1,data[[#This Row],[ci.hts_index]:[stat.tb]]),-1)</f>
        <v>-1</v>
      </c>
      <c r="AH4020" s="1">
        <f>IF(data[[#This Row],[type]]="score",RANK(data[[#This Row],[score]],data[score])+COUNTIF($AG$3:AG4020,AG4020)-1,0)</f>
        <v>0</v>
      </c>
    </row>
    <row r="4021" spans="27:34" x14ac:dyDescent="0.25">
      <c r="AA4021" s="1"/>
      <c r="AB4021" s="1"/>
      <c r="AG4021">
        <f>IF(data[[#This Row],[type]]="score",SUMPRODUCT($J$1:$AF$1,data[[#This Row],[ci.hts_index]:[stat.tb]]),-1)</f>
        <v>-1</v>
      </c>
      <c r="AH4021" s="1">
        <f>IF(data[[#This Row],[type]]="score",RANK(data[[#This Row],[score]],data[score])+COUNTIF($AG$3:AG4021,AG4021)-1,0)</f>
        <v>0</v>
      </c>
    </row>
    <row r="4022" spans="27:34" x14ac:dyDescent="0.25">
      <c r="AA4022" s="1"/>
      <c r="AB4022" s="1"/>
      <c r="AG4022">
        <f>IF(data[[#This Row],[type]]="score",SUMPRODUCT($J$1:$AF$1,data[[#This Row],[ci.hts_index]:[stat.tb]]),-1)</f>
        <v>-1</v>
      </c>
      <c r="AH4022" s="1">
        <f>IF(data[[#This Row],[type]]="score",RANK(data[[#This Row],[score]],data[score])+COUNTIF($AG$3:AG4022,AG4022)-1,0)</f>
        <v>0</v>
      </c>
    </row>
    <row r="4023" spans="27:34" x14ac:dyDescent="0.25">
      <c r="AA4023" s="1"/>
      <c r="AB4023" s="1"/>
      <c r="AG4023">
        <f>IF(data[[#This Row],[type]]="score",SUMPRODUCT($J$1:$AF$1,data[[#This Row],[ci.hts_index]:[stat.tb]]),-1)</f>
        <v>-1</v>
      </c>
      <c r="AH4023" s="1">
        <f>IF(data[[#This Row],[type]]="score",RANK(data[[#This Row],[score]],data[score])+COUNTIF($AG$3:AG4023,AG4023)-1,0)</f>
        <v>0</v>
      </c>
    </row>
    <row r="4024" spans="27:34" x14ac:dyDescent="0.25">
      <c r="AA4024" s="1"/>
      <c r="AB4024" s="1"/>
      <c r="AG4024">
        <f>IF(data[[#This Row],[type]]="score",SUMPRODUCT($J$1:$AF$1,data[[#This Row],[ci.hts_index]:[stat.tb]]),-1)</f>
        <v>-1</v>
      </c>
      <c r="AH4024" s="1">
        <f>IF(data[[#This Row],[type]]="score",RANK(data[[#This Row],[score]],data[score])+COUNTIF($AG$3:AG4024,AG4024)-1,0)</f>
        <v>0</v>
      </c>
    </row>
    <row r="4025" spans="27:34" x14ac:dyDescent="0.25">
      <c r="AA4025" s="1"/>
      <c r="AB4025" s="1"/>
      <c r="AG4025">
        <f>IF(data[[#This Row],[type]]="score",SUMPRODUCT($J$1:$AF$1,data[[#This Row],[ci.hts_index]:[stat.tb]]),-1)</f>
        <v>-1</v>
      </c>
      <c r="AH4025" s="1">
        <f>IF(data[[#This Row],[type]]="score",RANK(data[[#This Row],[score]],data[score])+COUNTIF($AG$3:AG4025,AG4025)-1,0)</f>
        <v>0</v>
      </c>
    </row>
    <row r="4026" spans="27:34" x14ac:dyDescent="0.25">
      <c r="AA4026" s="1"/>
      <c r="AB4026" s="1"/>
      <c r="AG4026">
        <f>IF(data[[#This Row],[type]]="score",SUMPRODUCT($J$1:$AF$1,data[[#This Row],[ci.hts_index]:[stat.tb]]),-1)</f>
        <v>-1</v>
      </c>
      <c r="AH4026" s="1">
        <f>IF(data[[#This Row],[type]]="score",RANK(data[[#This Row],[score]],data[score])+COUNTIF($AG$3:AG4026,AG4026)-1,0)</f>
        <v>0</v>
      </c>
    </row>
    <row r="4027" spans="27:34" x14ac:dyDescent="0.25">
      <c r="AA4027" s="1"/>
      <c r="AB4027" s="1"/>
      <c r="AG4027">
        <f>IF(data[[#This Row],[type]]="score",SUMPRODUCT($J$1:$AF$1,data[[#This Row],[ci.hts_index]:[stat.tb]]),-1)</f>
        <v>-1</v>
      </c>
      <c r="AH4027" s="1">
        <f>IF(data[[#This Row],[type]]="score",RANK(data[[#This Row],[score]],data[score])+COUNTIF($AG$3:AG4027,AG4027)-1,0)</f>
        <v>0</v>
      </c>
    </row>
    <row r="4028" spans="27:34" x14ac:dyDescent="0.25">
      <c r="AA4028" s="1"/>
      <c r="AB4028" s="1"/>
      <c r="AG4028">
        <f>IF(data[[#This Row],[type]]="score",SUMPRODUCT($J$1:$AF$1,data[[#This Row],[ci.hts_index]:[stat.tb]]),-1)</f>
        <v>-1</v>
      </c>
      <c r="AH4028" s="1">
        <f>IF(data[[#This Row],[type]]="score",RANK(data[[#This Row],[score]],data[score])+COUNTIF($AG$3:AG4028,AG4028)-1,0)</f>
        <v>0</v>
      </c>
    </row>
    <row r="4029" spans="27:34" x14ac:dyDescent="0.25">
      <c r="AA4029" s="1"/>
      <c r="AB4029" s="1"/>
      <c r="AG4029">
        <f>IF(data[[#This Row],[type]]="score",SUMPRODUCT($J$1:$AF$1,data[[#This Row],[ci.hts_index]:[stat.tb]]),-1)</f>
        <v>-1</v>
      </c>
      <c r="AH4029" s="1">
        <f>IF(data[[#This Row],[type]]="score",RANK(data[[#This Row],[score]],data[score])+COUNTIF($AG$3:AG4029,AG4029)-1,0)</f>
        <v>0</v>
      </c>
    </row>
    <row r="4030" spans="27:34" x14ac:dyDescent="0.25">
      <c r="AA4030" s="1"/>
      <c r="AB4030" s="1"/>
      <c r="AG4030">
        <f>IF(data[[#This Row],[type]]="score",SUMPRODUCT($J$1:$AF$1,data[[#This Row],[ci.hts_index]:[stat.tb]]),-1)</f>
        <v>-1</v>
      </c>
      <c r="AH4030" s="1">
        <f>IF(data[[#This Row],[type]]="score",RANK(data[[#This Row],[score]],data[score])+COUNTIF($AG$3:AG4030,AG4030)-1,0)</f>
        <v>0</v>
      </c>
    </row>
    <row r="4031" spans="27:34" x14ac:dyDescent="0.25">
      <c r="AA4031" s="1"/>
      <c r="AB4031" s="1"/>
      <c r="AG4031">
        <f>IF(data[[#This Row],[type]]="score",SUMPRODUCT($J$1:$AF$1,data[[#This Row],[ci.hts_index]:[stat.tb]]),-1)</f>
        <v>-1</v>
      </c>
      <c r="AH4031" s="1">
        <f>IF(data[[#This Row],[type]]="score",RANK(data[[#This Row],[score]],data[score])+COUNTIF($AG$3:AG4031,AG4031)-1,0)</f>
        <v>0</v>
      </c>
    </row>
    <row r="4032" spans="27:34" x14ac:dyDescent="0.25">
      <c r="AA4032" s="1"/>
      <c r="AB4032" s="1"/>
      <c r="AG4032">
        <f>IF(data[[#This Row],[type]]="score",SUMPRODUCT($J$1:$AF$1,data[[#This Row],[ci.hts_index]:[stat.tb]]),-1)</f>
        <v>-1</v>
      </c>
      <c r="AH4032" s="1">
        <f>IF(data[[#This Row],[type]]="score",RANK(data[[#This Row],[score]],data[score])+COUNTIF($AG$3:AG4032,AG4032)-1,0)</f>
        <v>0</v>
      </c>
    </row>
    <row r="4033" spans="27:34" x14ac:dyDescent="0.25">
      <c r="AA4033" s="1"/>
      <c r="AB4033" s="1"/>
      <c r="AG4033">
        <f>IF(data[[#This Row],[type]]="score",SUMPRODUCT($J$1:$AF$1,data[[#This Row],[ci.hts_index]:[stat.tb]]),-1)</f>
        <v>-1</v>
      </c>
      <c r="AH4033" s="1">
        <f>IF(data[[#This Row],[type]]="score",RANK(data[[#This Row],[score]],data[score])+COUNTIF($AG$3:AG4033,AG4033)-1,0)</f>
        <v>0</v>
      </c>
    </row>
    <row r="4034" spans="27:34" x14ac:dyDescent="0.25">
      <c r="AA4034" s="1"/>
      <c r="AB4034" s="1"/>
      <c r="AG4034">
        <f>IF(data[[#This Row],[type]]="score",SUMPRODUCT($J$1:$AF$1,data[[#This Row],[ci.hts_index]:[stat.tb]]),-1)</f>
        <v>-1</v>
      </c>
      <c r="AH4034" s="1">
        <f>IF(data[[#This Row],[type]]="score",RANK(data[[#This Row],[score]],data[score])+COUNTIF($AG$3:AG4034,AG4034)-1,0)</f>
        <v>0</v>
      </c>
    </row>
    <row r="4035" spans="27:34" x14ac:dyDescent="0.25">
      <c r="AA4035" s="1"/>
      <c r="AB4035" s="1"/>
      <c r="AG4035">
        <f>IF(data[[#This Row],[type]]="score",SUMPRODUCT($J$1:$AF$1,data[[#This Row],[ci.hts_index]:[stat.tb]]),-1)</f>
        <v>-1</v>
      </c>
      <c r="AH4035" s="1">
        <f>IF(data[[#This Row],[type]]="score",RANK(data[[#This Row],[score]],data[score])+COUNTIF($AG$3:AG4035,AG4035)-1,0)</f>
        <v>0</v>
      </c>
    </row>
    <row r="4036" spans="27:34" x14ac:dyDescent="0.25">
      <c r="AA4036" s="1"/>
      <c r="AB4036" s="1"/>
      <c r="AG4036">
        <f>IF(data[[#This Row],[type]]="score",SUMPRODUCT($J$1:$AF$1,data[[#This Row],[ci.hts_index]:[stat.tb]]),-1)</f>
        <v>-1</v>
      </c>
      <c r="AH4036" s="1">
        <f>IF(data[[#This Row],[type]]="score",RANK(data[[#This Row],[score]],data[score])+COUNTIF($AG$3:AG4036,AG4036)-1,0)</f>
        <v>0</v>
      </c>
    </row>
    <row r="4037" spans="27:34" x14ac:dyDescent="0.25">
      <c r="AA4037" s="1"/>
      <c r="AB4037" s="1"/>
      <c r="AG4037">
        <f>IF(data[[#This Row],[type]]="score",SUMPRODUCT($J$1:$AF$1,data[[#This Row],[ci.hts_index]:[stat.tb]]),-1)</f>
        <v>-1</v>
      </c>
      <c r="AH4037" s="1">
        <f>IF(data[[#This Row],[type]]="score",RANK(data[[#This Row],[score]],data[score])+COUNTIF($AG$3:AG4037,AG4037)-1,0)</f>
        <v>0</v>
      </c>
    </row>
    <row r="4038" spans="27:34" x14ac:dyDescent="0.25">
      <c r="AA4038" s="1"/>
      <c r="AB4038" s="1"/>
      <c r="AG4038">
        <f>IF(data[[#This Row],[type]]="score",SUMPRODUCT($J$1:$AF$1,data[[#This Row],[ci.hts_index]:[stat.tb]]),-1)</f>
        <v>-1</v>
      </c>
      <c r="AH4038" s="1">
        <f>IF(data[[#This Row],[type]]="score",RANK(data[[#This Row],[score]],data[score])+COUNTIF($AG$3:AG4038,AG4038)-1,0)</f>
        <v>0</v>
      </c>
    </row>
    <row r="4039" spans="27:34" x14ac:dyDescent="0.25">
      <c r="AA4039" s="1"/>
      <c r="AB4039" s="1"/>
      <c r="AG4039">
        <f>IF(data[[#This Row],[type]]="score",SUMPRODUCT($J$1:$AF$1,data[[#This Row],[ci.hts_index]:[stat.tb]]),-1)</f>
        <v>-1</v>
      </c>
      <c r="AH4039" s="1">
        <f>IF(data[[#This Row],[type]]="score",RANK(data[[#This Row],[score]],data[score])+COUNTIF($AG$3:AG4039,AG4039)-1,0)</f>
        <v>0</v>
      </c>
    </row>
    <row r="4040" spans="27:34" x14ac:dyDescent="0.25">
      <c r="AA4040" s="1"/>
      <c r="AB4040" s="1"/>
      <c r="AG4040">
        <f>IF(data[[#This Row],[type]]="score",SUMPRODUCT($J$1:$AF$1,data[[#This Row],[ci.hts_index]:[stat.tb]]),-1)</f>
        <v>-1</v>
      </c>
      <c r="AH4040" s="1">
        <f>IF(data[[#This Row],[type]]="score",RANK(data[[#This Row],[score]],data[score])+COUNTIF($AG$3:AG4040,AG4040)-1,0)</f>
        <v>0</v>
      </c>
    </row>
    <row r="4041" spans="27:34" x14ac:dyDescent="0.25">
      <c r="AA4041" s="1"/>
      <c r="AB4041" s="1"/>
      <c r="AG4041">
        <f>IF(data[[#This Row],[type]]="score",SUMPRODUCT($J$1:$AF$1,data[[#This Row],[ci.hts_index]:[stat.tb]]),-1)</f>
        <v>-1</v>
      </c>
      <c r="AH4041" s="1">
        <f>IF(data[[#This Row],[type]]="score",RANK(data[[#This Row],[score]],data[score])+COUNTIF($AG$3:AG4041,AG4041)-1,0)</f>
        <v>0</v>
      </c>
    </row>
    <row r="4042" spans="27:34" x14ac:dyDescent="0.25">
      <c r="AA4042" s="1"/>
      <c r="AB4042" s="1"/>
      <c r="AG4042">
        <f>IF(data[[#This Row],[type]]="score",SUMPRODUCT($J$1:$AF$1,data[[#This Row],[ci.hts_index]:[stat.tb]]),-1)</f>
        <v>-1</v>
      </c>
      <c r="AH4042" s="1">
        <f>IF(data[[#This Row],[type]]="score",RANK(data[[#This Row],[score]],data[score])+COUNTIF($AG$3:AG4042,AG4042)-1,0)</f>
        <v>0</v>
      </c>
    </row>
    <row r="4043" spans="27:34" x14ac:dyDescent="0.25">
      <c r="AA4043" s="1"/>
      <c r="AB4043" s="1"/>
      <c r="AG4043">
        <f>IF(data[[#This Row],[type]]="score",SUMPRODUCT($J$1:$AF$1,data[[#This Row],[ci.hts_index]:[stat.tb]]),-1)</f>
        <v>-1</v>
      </c>
      <c r="AH4043" s="1">
        <f>IF(data[[#This Row],[type]]="score",RANK(data[[#This Row],[score]],data[score])+COUNTIF($AG$3:AG4043,AG4043)-1,0)</f>
        <v>0</v>
      </c>
    </row>
    <row r="4044" spans="27:34" x14ac:dyDescent="0.25">
      <c r="AA4044" s="1"/>
      <c r="AB4044" s="1"/>
      <c r="AG4044">
        <f>IF(data[[#This Row],[type]]="score",SUMPRODUCT($J$1:$AF$1,data[[#This Row],[ci.hts_index]:[stat.tb]]),-1)</f>
        <v>-1</v>
      </c>
      <c r="AH4044" s="1">
        <f>IF(data[[#This Row],[type]]="score",RANK(data[[#This Row],[score]],data[score])+COUNTIF($AG$3:AG4044,AG4044)-1,0)</f>
        <v>0</v>
      </c>
    </row>
    <row r="4045" spans="27:34" x14ac:dyDescent="0.25">
      <c r="AA4045" s="1"/>
      <c r="AB4045" s="1"/>
      <c r="AG4045">
        <f>IF(data[[#This Row],[type]]="score",SUMPRODUCT($J$1:$AF$1,data[[#This Row],[ci.hts_index]:[stat.tb]]),-1)</f>
        <v>-1</v>
      </c>
      <c r="AH4045" s="1">
        <f>IF(data[[#This Row],[type]]="score",RANK(data[[#This Row],[score]],data[score])+COUNTIF($AG$3:AG4045,AG4045)-1,0)</f>
        <v>0</v>
      </c>
    </row>
    <row r="4046" spans="27:34" x14ac:dyDescent="0.25">
      <c r="AA4046" s="1"/>
      <c r="AB4046" s="1"/>
      <c r="AG4046">
        <f>IF(data[[#This Row],[type]]="score",SUMPRODUCT($J$1:$AF$1,data[[#This Row],[ci.hts_index]:[stat.tb]]),-1)</f>
        <v>-1</v>
      </c>
      <c r="AH4046" s="1">
        <f>IF(data[[#This Row],[type]]="score",RANK(data[[#This Row],[score]],data[score])+COUNTIF($AG$3:AG4046,AG4046)-1,0)</f>
        <v>0</v>
      </c>
    </row>
    <row r="4047" spans="27:34" x14ac:dyDescent="0.25">
      <c r="AA4047" s="1"/>
      <c r="AB4047" s="1"/>
      <c r="AG4047">
        <f>IF(data[[#This Row],[type]]="score",SUMPRODUCT($J$1:$AF$1,data[[#This Row],[ci.hts_index]:[stat.tb]]),-1)</f>
        <v>-1</v>
      </c>
      <c r="AH4047" s="1">
        <f>IF(data[[#This Row],[type]]="score",RANK(data[[#This Row],[score]],data[score])+COUNTIF($AG$3:AG4047,AG4047)-1,0)</f>
        <v>0</v>
      </c>
    </row>
    <row r="4048" spans="27:34" x14ac:dyDescent="0.25">
      <c r="AA4048" s="1"/>
      <c r="AB4048" s="1"/>
      <c r="AG4048">
        <f>IF(data[[#This Row],[type]]="score",SUMPRODUCT($J$1:$AF$1,data[[#This Row],[ci.hts_index]:[stat.tb]]),-1)</f>
        <v>-1</v>
      </c>
      <c r="AH4048" s="1">
        <f>IF(data[[#This Row],[type]]="score",RANK(data[[#This Row],[score]],data[score])+COUNTIF($AG$3:AG4048,AG4048)-1,0)</f>
        <v>0</v>
      </c>
    </row>
    <row r="4049" spans="27:34" x14ac:dyDescent="0.25">
      <c r="AA4049" s="1"/>
      <c r="AB4049" s="1"/>
      <c r="AG4049">
        <f>IF(data[[#This Row],[type]]="score",SUMPRODUCT($J$1:$AF$1,data[[#This Row],[ci.hts_index]:[stat.tb]]),-1)</f>
        <v>-1</v>
      </c>
      <c r="AH4049" s="1">
        <f>IF(data[[#This Row],[type]]="score",RANK(data[[#This Row],[score]],data[score])+COUNTIF($AG$3:AG4049,AG4049)-1,0)</f>
        <v>0</v>
      </c>
    </row>
    <row r="4050" spans="27:34" x14ac:dyDescent="0.25">
      <c r="AA4050" s="1"/>
      <c r="AB4050" s="1"/>
      <c r="AG4050">
        <f>IF(data[[#This Row],[type]]="score",SUMPRODUCT($J$1:$AF$1,data[[#This Row],[ci.hts_index]:[stat.tb]]),-1)</f>
        <v>-1</v>
      </c>
      <c r="AH4050" s="1">
        <f>IF(data[[#This Row],[type]]="score",RANK(data[[#This Row],[score]],data[score])+COUNTIF($AG$3:AG4050,AG4050)-1,0)</f>
        <v>0</v>
      </c>
    </row>
    <row r="4051" spans="27:34" x14ac:dyDescent="0.25">
      <c r="AA4051" s="1"/>
      <c r="AB4051" s="1"/>
      <c r="AG4051">
        <f>IF(data[[#This Row],[type]]="score",SUMPRODUCT($J$1:$AF$1,data[[#This Row],[ci.hts_index]:[stat.tb]]),-1)</f>
        <v>-1</v>
      </c>
      <c r="AH4051" s="1">
        <f>IF(data[[#This Row],[type]]="score",RANK(data[[#This Row],[score]],data[score])+COUNTIF($AG$3:AG4051,AG4051)-1,0)</f>
        <v>0</v>
      </c>
    </row>
    <row r="4052" spans="27:34" x14ac:dyDescent="0.25">
      <c r="AA4052" s="1"/>
      <c r="AB4052" s="1"/>
      <c r="AG4052">
        <f>IF(data[[#This Row],[type]]="score",SUMPRODUCT($J$1:$AF$1,data[[#This Row],[ci.hts_index]:[stat.tb]]),-1)</f>
        <v>-1</v>
      </c>
      <c r="AH4052" s="1">
        <f>IF(data[[#This Row],[type]]="score",RANK(data[[#This Row],[score]],data[score])+COUNTIF($AG$3:AG4052,AG4052)-1,0)</f>
        <v>0</v>
      </c>
    </row>
    <row r="4053" spans="27:34" x14ac:dyDescent="0.25">
      <c r="AA4053" s="1"/>
      <c r="AB4053" s="1"/>
      <c r="AG4053">
        <f>IF(data[[#This Row],[type]]="score",SUMPRODUCT($J$1:$AF$1,data[[#This Row],[ci.hts_index]:[stat.tb]]),-1)</f>
        <v>-1</v>
      </c>
      <c r="AH4053" s="1">
        <f>IF(data[[#This Row],[type]]="score",RANK(data[[#This Row],[score]],data[score])+COUNTIF($AG$3:AG4053,AG4053)-1,0)</f>
        <v>0</v>
      </c>
    </row>
    <row r="4054" spans="27:34" x14ac:dyDescent="0.25">
      <c r="AA4054" s="1"/>
      <c r="AB4054" s="1"/>
      <c r="AG4054">
        <f>IF(data[[#This Row],[type]]="score",SUMPRODUCT($J$1:$AF$1,data[[#This Row],[ci.hts_index]:[stat.tb]]),-1)</f>
        <v>-1</v>
      </c>
      <c r="AH4054" s="1">
        <f>IF(data[[#This Row],[type]]="score",RANK(data[[#This Row],[score]],data[score])+COUNTIF($AG$3:AG4054,AG4054)-1,0)</f>
        <v>0</v>
      </c>
    </row>
    <row r="4055" spans="27:34" x14ac:dyDescent="0.25">
      <c r="AA4055" s="1"/>
      <c r="AB4055" s="1"/>
      <c r="AG4055">
        <f>IF(data[[#This Row],[type]]="score",SUMPRODUCT($J$1:$AF$1,data[[#This Row],[ci.hts_index]:[stat.tb]]),-1)</f>
        <v>-1</v>
      </c>
      <c r="AH4055" s="1">
        <f>IF(data[[#This Row],[type]]="score",RANK(data[[#This Row],[score]],data[score])+COUNTIF($AG$3:AG4055,AG4055)-1,0)</f>
        <v>0</v>
      </c>
    </row>
    <row r="4056" spans="27:34" x14ac:dyDescent="0.25">
      <c r="AA4056" s="1"/>
      <c r="AB4056" s="1"/>
      <c r="AG4056">
        <f>IF(data[[#This Row],[type]]="score",SUMPRODUCT($J$1:$AF$1,data[[#This Row],[ci.hts_index]:[stat.tb]]),-1)</f>
        <v>-1</v>
      </c>
      <c r="AH4056" s="1">
        <f>IF(data[[#This Row],[type]]="score",RANK(data[[#This Row],[score]],data[score])+COUNTIF($AG$3:AG4056,AG4056)-1,0)</f>
        <v>0</v>
      </c>
    </row>
    <row r="4057" spans="27:34" x14ac:dyDescent="0.25">
      <c r="AA4057" s="1"/>
      <c r="AB4057" s="1"/>
      <c r="AG4057">
        <f>IF(data[[#This Row],[type]]="score",SUMPRODUCT($J$1:$AF$1,data[[#This Row],[ci.hts_index]:[stat.tb]]),-1)</f>
        <v>-1</v>
      </c>
      <c r="AH4057" s="1">
        <f>IF(data[[#This Row],[type]]="score",RANK(data[[#This Row],[score]],data[score])+COUNTIF($AG$3:AG4057,AG4057)-1,0)</f>
        <v>0</v>
      </c>
    </row>
    <row r="4058" spans="27:34" x14ac:dyDescent="0.25">
      <c r="AA4058" s="1"/>
      <c r="AB4058" s="1"/>
      <c r="AG4058">
        <f>IF(data[[#This Row],[type]]="score",SUMPRODUCT($J$1:$AF$1,data[[#This Row],[ci.hts_index]:[stat.tb]]),-1)</f>
        <v>-1</v>
      </c>
      <c r="AH4058" s="1">
        <f>IF(data[[#This Row],[type]]="score",RANK(data[[#This Row],[score]],data[score])+COUNTIF($AG$3:AG4058,AG4058)-1,0)</f>
        <v>0</v>
      </c>
    </row>
    <row r="4059" spans="27:34" x14ac:dyDescent="0.25">
      <c r="AA4059" s="1"/>
      <c r="AB4059" s="1"/>
      <c r="AG4059">
        <f>IF(data[[#This Row],[type]]="score",SUMPRODUCT($J$1:$AF$1,data[[#This Row],[ci.hts_index]:[stat.tb]]),-1)</f>
        <v>-1</v>
      </c>
      <c r="AH4059" s="1">
        <f>IF(data[[#This Row],[type]]="score",RANK(data[[#This Row],[score]],data[score])+COUNTIF($AG$3:AG4059,AG4059)-1,0)</f>
        <v>0</v>
      </c>
    </row>
    <row r="4060" spans="27:34" x14ac:dyDescent="0.25">
      <c r="AA4060" s="1"/>
      <c r="AB4060" s="1"/>
      <c r="AG4060">
        <f>IF(data[[#This Row],[type]]="score",SUMPRODUCT($J$1:$AF$1,data[[#This Row],[ci.hts_index]:[stat.tb]]),-1)</f>
        <v>-1</v>
      </c>
      <c r="AH4060" s="1">
        <f>IF(data[[#This Row],[type]]="score",RANK(data[[#This Row],[score]],data[score])+COUNTIF($AG$3:AG4060,AG4060)-1,0)</f>
        <v>0</v>
      </c>
    </row>
    <row r="4061" spans="27:34" x14ac:dyDescent="0.25">
      <c r="AA4061" s="1"/>
      <c r="AB4061" s="1"/>
      <c r="AG4061">
        <f>IF(data[[#This Row],[type]]="score",SUMPRODUCT($J$1:$AF$1,data[[#This Row],[ci.hts_index]:[stat.tb]]),-1)</f>
        <v>-1</v>
      </c>
      <c r="AH4061" s="1">
        <f>IF(data[[#This Row],[type]]="score",RANK(data[[#This Row],[score]],data[score])+COUNTIF($AG$3:AG4061,AG4061)-1,0)</f>
        <v>0</v>
      </c>
    </row>
    <row r="4062" spans="27:34" x14ac:dyDescent="0.25">
      <c r="AA4062" s="1"/>
      <c r="AB4062" s="1"/>
      <c r="AG4062">
        <f>IF(data[[#This Row],[type]]="score",SUMPRODUCT($J$1:$AF$1,data[[#This Row],[ci.hts_index]:[stat.tb]]),-1)</f>
        <v>-1</v>
      </c>
      <c r="AH4062" s="1">
        <f>IF(data[[#This Row],[type]]="score",RANK(data[[#This Row],[score]],data[score])+COUNTIF($AG$3:AG4062,AG4062)-1,0)</f>
        <v>0</v>
      </c>
    </row>
    <row r="4063" spans="27:34" x14ac:dyDescent="0.25">
      <c r="AA4063" s="1"/>
      <c r="AB4063" s="1"/>
      <c r="AG4063">
        <f>IF(data[[#This Row],[type]]="score",SUMPRODUCT($J$1:$AF$1,data[[#This Row],[ci.hts_index]:[stat.tb]]),-1)</f>
        <v>-1</v>
      </c>
      <c r="AH4063" s="1">
        <f>IF(data[[#This Row],[type]]="score",RANK(data[[#This Row],[score]],data[score])+COUNTIF($AG$3:AG4063,AG4063)-1,0)</f>
        <v>0</v>
      </c>
    </row>
    <row r="4064" spans="27:34" x14ac:dyDescent="0.25">
      <c r="AA4064" s="1"/>
      <c r="AB4064" s="1"/>
      <c r="AG4064">
        <f>IF(data[[#This Row],[type]]="score",SUMPRODUCT($J$1:$AF$1,data[[#This Row],[ci.hts_index]:[stat.tb]]),-1)</f>
        <v>-1</v>
      </c>
      <c r="AH4064" s="1">
        <f>IF(data[[#This Row],[type]]="score",RANK(data[[#This Row],[score]],data[score])+COUNTIF($AG$3:AG4064,AG4064)-1,0)</f>
        <v>0</v>
      </c>
    </row>
    <row r="4065" spans="27:34" x14ac:dyDescent="0.25">
      <c r="AA4065" s="1"/>
      <c r="AB4065" s="1"/>
      <c r="AG4065">
        <f>IF(data[[#This Row],[type]]="score",SUMPRODUCT($J$1:$AF$1,data[[#This Row],[ci.hts_index]:[stat.tb]]),-1)</f>
        <v>-1</v>
      </c>
      <c r="AH4065" s="1">
        <f>IF(data[[#This Row],[type]]="score",RANK(data[[#This Row],[score]],data[score])+COUNTIF($AG$3:AG4065,AG4065)-1,0)</f>
        <v>0</v>
      </c>
    </row>
    <row r="4066" spans="27:34" x14ac:dyDescent="0.25">
      <c r="AA4066" s="1"/>
      <c r="AB4066" s="1"/>
      <c r="AG4066">
        <f>IF(data[[#This Row],[type]]="score",SUMPRODUCT($J$1:$AF$1,data[[#This Row],[ci.hts_index]:[stat.tb]]),-1)</f>
        <v>-1</v>
      </c>
      <c r="AH4066" s="1">
        <f>IF(data[[#This Row],[type]]="score",RANK(data[[#This Row],[score]],data[score])+COUNTIF($AG$3:AG4066,AG4066)-1,0)</f>
        <v>0</v>
      </c>
    </row>
    <row r="4067" spans="27:34" x14ac:dyDescent="0.25">
      <c r="AA4067" s="1"/>
      <c r="AB4067" s="1"/>
      <c r="AG4067">
        <f>IF(data[[#This Row],[type]]="score",SUMPRODUCT($J$1:$AF$1,data[[#This Row],[ci.hts_index]:[stat.tb]]),-1)</f>
        <v>-1</v>
      </c>
      <c r="AH4067" s="1">
        <f>IF(data[[#This Row],[type]]="score",RANK(data[[#This Row],[score]],data[score])+COUNTIF($AG$3:AG4067,AG4067)-1,0)</f>
        <v>0</v>
      </c>
    </row>
    <row r="4068" spans="27:34" x14ac:dyDescent="0.25">
      <c r="AA4068" s="1"/>
      <c r="AB4068" s="1"/>
      <c r="AG4068">
        <f>IF(data[[#This Row],[type]]="score",SUMPRODUCT($J$1:$AF$1,data[[#This Row],[ci.hts_index]:[stat.tb]]),-1)</f>
        <v>-1</v>
      </c>
      <c r="AH4068" s="1">
        <f>IF(data[[#This Row],[type]]="score",RANK(data[[#This Row],[score]],data[score])+COUNTIF($AG$3:AG4068,AG4068)-1,0)</f>
        <v>0</v>
      </c>
    </row>
    <row r="4069" spans="27:34" x14ac:dyDescent="0.25">
      <c r="AA4069" s="1"/>
      <c r="AB4069" s="1"/>
      <c r="AG4069">
        <f>IF(data[[#This Row],[type]]="score",SUMPRODUCT($J$1:$AF$1,data[[#This Row],[ci.hts_index]:[stat.tb]]),-1)</f>
        <v>-1</v>
      </c>
      <c r="AH4069" s="1">
        <f>IF(data[[#This Row],[type]]="score",RANK(data[[#This Row],[score]],data[score])+COUNTIF($AG$3:AG4069,AG4069)-1,0)</f>
        <v>0</v>
      </c>
    </row>
    <row r="4070" spans="27:34" x14ac:dyDescent="0.25">
      <c r="AA4070" s="1"/>
      <c r="AB4070" s="1"/>
      <c r="AG4070">
        <f>IF(data[[#This Row],[type]]="score",SUMPRODUCT($J$1:$AF$1,data[[#This Row],[ci.hts_index]:[stat.tb]]),-1)</f>
        <v>-1</v>
      </c>
      <c r="AH4070" s="1">
        <f>IF(data[[#This Row],[type]]="score",RANK(data[[#This Row],[score]],data[score])+COUNTIF($AG$3:AG4070,AG4070)-1,0)</f>
        <v>0</v>
      </c>
    </row>
    <row r="4071" spans="27:34" x14ac:dyDescent="0.25">
      <c r="AA4071" s="1"/>
      <c r="AB4071" s="1"/>
      <c r="AG4071">
        <f>IF(data[[#This Row],[type]]="score",SUMPRODUCT($J$1:$AF$1,data[[#This Row],[ci.hts_index]:[stat.tb]]),-1)</f>
        <v>-1</v>
      </c>
      <c r="AH4071" s="1">
        <f>IF(data[[#This Row],[type]]="score",RANK(data[[#This Row],[score]],data[score])+COUNTIF($AG$3:AG4071,AG4071)-1,0)</f>
        <v>0</v>
      </c>
    </row>
    <row r="4072" spans="27:34" x14ac:dyDescent="0.25">
      <c r="AA4072" s="1"/>
      <c r="AB4072" s="1"/>
      <c r="AG4072">
        <f>IF(data[[#This Row],[type]]="score",SUMPRODUCT($J$1:$AF$1,data[[#This Row],[ci.hts_index]:[stat.tb]]),-1)</f>
        <v>-1</v>
      </c>
      <c r="AH4072" s="1">
        <f>IF(data[[#This Row],[type]]="score",RANK(data[[#This Row],[score]],data[score])+COUNTIF($AG$3:AG4072,AG4072)-1,0)</f>
        <v>0</v>
      </c>
    </row>
    <row r="4073" spans="27:34" x14ac:dyDescent="0.25">
      <c r="AA4073" s="1"/>
      <c r="AB4073" s="1"/>
      <c r="AG4073">
        <f>IF(data[[#This Row],[type]]="score",SUMPRODUCT($J$1:$AF$1,data[[#This Row],[ci.hts_index]:[stat.tb]]),-1)</f>
        <v>-1</v>
      </c>
      <c r="AH4073" s="1">
        <f>IF(data[[#This Row],[type]]="score",RANK(data[[#This Row],[score]],data[score])+COUNTIF($AG$3:AG4073,AG4073)-1,0)</f>
        <v>0</v>
      </c>
    </row>
    <row r="4074" spans="27:34" x14ac:dyDescent="0.25">
      <c r="AA4074" s="1"/>
      <c r="AB4074" s="1"/>
      <c r="AG4074">
        <f>IF(data[[#This Row],[type]]="score",SUMPRODUCT($J$1:$AF$1,data[[#This Row],[ci.hts_index]:[stat.tb]]),-1)</f>
        <v>-1</v>
      </c>
      <c r="AH4074" s="1">
        <f>IF(data[[#This Row],[type]]="score",RANK(data[[#This Row],[score]],data[score])+COUNTIF($AG$3:AG4074,AG4074)-1,0)</f>
        <v>0</v>
      </c>
    </row>
    <row r="4075" spans="27:34" x14ac:dyDescent="0.25">
      <c r="AA4075" s="1"/>
      <c r="AB4075" s="1"/>
      <c r="AG4075">
        <f>IF(data[[#This Row],[type]]="score",SUMPRODUCT($J$1:$AF$1,data[[#This Row],[ci.hts_index]:[stat.tb]]),-1)</f>
        <v>-1</v>
      </c>
      <c r="AH4075" s="1">
        <f>IF(data[[#This Row],[type]]="score",RANK(data[[#This Row],[score]],data[score])+COUNTIF($AG$3:AG4075,AG4075)-1,0)</f>
        <v>0</v>
      </c>
    </row>
    <row r="4076" spans="27:34" x14ac:dyDescent="0.25">
      <c r="AA4076" s="1"/>
      <c r="AB4076" s="1"/>
      <c r="AG4076">
        <f>IF(data[[#This Row],[type]]="score",SUMPRODUCT($J$1:$AF$1,data[[#This Row],[ci.hts_index]:[stat.tb]]),-1)</f>
        <v>-1</v>
      </c>
      <c r="AH4076" s="1">
        <f>IF(data[[#This Row],[type]]="score",RANK(data[[#This Row],[score]],data[score])+COUNTIF($AG$3:AG4076,AG4076)-1,0)</f>
        <v>0</v>
      </c>
    </row>
    <row r="4077" spans="27:34" x14ac:dyDescent="0.25">
      <c r="AA4077" s="1"/>
      <c r="AB4077" s="1"/>
      <c r="AG4077">
        <f>IF(data[[#This Row],[type]]="score",SUMPRODUCT($J$1:$AF$1,data[[#This Row],[ci.hts_index]:[stat.tb]]),-1)</f>
        <v>-1</v>
      </c>
      <c r="AH4077" s="1">
        <f>IF(data[[#This Row],[type]]="score",RANK(data[[#This Row],[score]],data[score])+COUNTIF($AG$3:AG4077,AG4077)-1,0)</f>
        <v>0</v>
      </c>
    </row>
    <row r="4078" spans="27:34" x14ac:dyDescent="0.25">
      <c r="AA4078" s="1"/>
      <c r="AB4078" s="1"/>
      <c r="AG4078">
        <f>IF(data[[#This Row],[type]]="score",SUMPRODUCT($J$1:$AF$1,data[[#This Row],[ci.hts_index]:[stat.tb]]),-1)</f>
        <v>-1</v>
      </c>
      <c r="AH4078" s="1">
        <f>IF(data[[#This Row],[type]]="score",RANK(data[[#This Row],[score]],data[score])+COUNTIF($AG$3:AG4078,AG4078)-1,0)</f>
        <v>0</v>
      </c>
    </row>
    <row r="4079" spans="27:34" x14ac:dyDescent="0.25">
      <c r="AA4079" s="1"/>
      <c r="AB4079" s="1"/>
      <c r="AG4079">
        <f>IF(data[[#This Row],[type]]="score",SUMPRODUCT($J$1:$AF$1,data[[#This Row],[ci.hts_index]:[stat.tb]]),-1)</f>
        <v>-1</v>
      </c>
      <c r="AH4079" s="1">
        <f>IF(data[[#This Row],[type]]="score",RANK(data[[#This Row],[score]],data[score])+COUNTIF($AG$3:AG4079,AG4079)-1,0)</f>
        <v>0</v>
      </c>
    </row>
    <row r="4080" spans="27:34" x14ac:dyDescent="0.25">
      <c r="AA4080" s="1"/>
      <c r="AB4080" s="1"/>
      <c r="AG4080">
        <f>IF(data[[#This Row],[type]]="score",SUMPRODUCT($J$1:$AF$1,data[[#This Row],[ci.hts_index]:[stat.tb]]),-1)</f>
        <v>-1</v>
      </c>
      <c r="AH4080" s="1">
        <f>IF(data[[#This Row],[type]]="score",RANK(data[[#This Row],[score]],data[score])+COUNTIF($AG$3:AG4080,AG4080)-1,0)</f>
        <v>0</v>
      </c>
    </row>
    <row r="4081" spans="27:34" x14ac:dyDescent="0.25">
      <c r="AA4081" s="1"/>
      <c r="AB4081" s="1"/>
      <c r="AG4081">
        <f>IF(data[[#This Row],[type]]="score",SUMPRODUCT($J$1:$AF$1,data[[#This Row],[ci.hts_index]:[stat.tb]]),-1)</f>
        <v>-1</v>
      </c>
      <c r="AH4081" s="1">
        <f>IF(data[[#This Row],[type]]="score",RANK(data[[#This Row],[score]],data[score])+COUNTIF($AG$3:AG4081,AG4081)-1,0)</f>
        <v>0</v>
      </c>
    </row>
    <row r="4082" spans="27:34" x14ac:dyDescent="0.25">
      <c r="AA4082" s="1"/>
      <c r="AB4082" s="1"/>
      <c r="AG4082">
        <f>IF(data[[#This Row],[type]]="score",SUMPRODUCT($J$1:$AF$1,data[[#This Row],[ci.hts_index]:[stat.tb]]),-1)</f>
        <v>-1</v>
      </c>
      <c r="AH4082" s="1">
        <f>IF(data[[#This Row],[type]]="score",RANK(data[[#This Row],[score]],data[score])+COUNTIF($AG$3:AG4082,AG4082)-1,0)</f>
        <v>0</v>
      </c>
    </row>
    <row r="4083" spans="27:34" x14ac:dyDescent="0.25">
      <c r="AA4083" s="1"/>
      <c r="AB4083" s="1"/>
      <c r="AG4083">
        <f>IF(data[[#This Row],[type]]="score",SUMPRODUCT($J$1:$AF$1,data[[#This Row],[ci.hts_index]:[stat.tb]]),-1)</f>
        <v>-1</v>
      </c>
      <c r="AH4083" s="1">
        <f>IF(data[[#This Row],[type]]="score",RANK(data[[#This Row],[score]],data[score])+COUNTIF($AG$3:AG4083,AG4083)-1,0)</f>
        <v>0</v>
      </c>
    </row>
    <row r="4084" spans="27:34" x14ac:dyDescent="0.25">
      <c r="AA4084" s="1"/>
      <c r="AB4084" s="1"/>
      <c r="AG4084">
        <f>IF(data[[#This Row],[type]]="score",SUMPRODUCT($J$1:$AF$1,data[[#This Row],[ci.hts_index]:[stat.tb]]),-1)</f>
        <v>-1</v>
      </c>
      <c r="AH4084" s="1">
        <f>IF(data[[#This Row],[type]]="score",RANK(data[[#This Row],[score]],data[score])+COUNTIF($AG$3:AG4084,AG4084)-1,0)</f>
        <v>0</v>
      </c>
    </row>
    <row r="4085" spans="27:34" x14ac:dyDescent="0.25">
      <c r="AA4085" s="1"/>
      <c r="AB4085" s="1"/>
      <c r="AG4085">
        <f>IF(data[[#This Row],[type]]="score",SUMPRODUCT($J$1:$AF$1,data[[#This Row],[ci.hts_index]:[stat.tb]]),-1)</f>
        <v>-1</v>
      </c>
      <c r="AH4085" s="1">
        <f>IF(data[[#This Row],[type]]="score",RANK(data[[#This Row],[score]],data[score])+COUNTIF($AG$3:AG4085,AG4085)-1,0)</f>
        <v>0</v>
      </c>
    </row>
    <row r="4086" spans="27:34" x14ac:dyDescent="0.25">
      <c r="AA4086" s="1"/>
      <c r="AB4086" s="1"/>
      <c r="AG4086">
        <f>IF(data[[#This Row],[type]]="score",SUMPRODUCT($J$1:$AF$1,data[[#This Row],[ci.hts_index]:[stat.tb]]),-1)</f>
        <v>-1</v>
      </c>
      <c r="AH4086" s="1">
        <f>IF(data[[#This Row],[type]]="score",RANK(data[[#This Row],[score]],data[score])+COUNTIF($AG$3:AG4086,AG4086)-1,0)</f>
        <v>0</v>
      </c>
    </row>
    <row r="4087" spans="27:34" x14ac:dyDescent="0.25">
      <c r="AA4087" s="1"/>
      <c r="AB4087" s="1"/>
      <c r="AG4087">
        <f>IF(data[[#This Row],[type]]="score",SUMPRODUCT($J$1:$AF$1,data[[#This Row],[ci.hts_index]:[stat.tb]]),-1)</f>
        <v>-1</v>
      </c>
      <c r="AH4087" s="1">
        <f>IF(data[[#This Row],[type]]="score",RANK(data[[#This Row],[score]],data[score])+COUNTIF($AG$3:AG4087,AG4087)-1,0)</f>
        <v>0</v>
      </c>
    </row>
    <row r="4088" spans="27:34" x14ac:dyDescent="0.25">
      <c r="AA4088" s="1"/>
      <c r="AB4088" s="1"/>
      <c r="AG4088">
        <f>IF(data[[#This Row],[type]]="score",SUMPRODUCT($J$1:$AF$1,data[[#This Row],[ci.hts_index]:[stat.tb]]),-1)</f>
        <v>-1</v>
      </c>
      <c r="AH4088" s="1">
        <f>IF(data[[#This Row],[type]]="score",RANK(data[[#This Row],[score]],data[score])+COUNTIF($AG$3:AG4088,AG4088)-1,0)</f>
        <v>0</v>
      </c>
    </row>
    <row r="4089" spans="27:34" x14ac:dyDescent="0.25">
      <c r="AA4089" s="1"/>
      <c r="AB4089" s="1"/>
      <c r="AG4089">
        <f>IF(data[[#This Row],[type]]="score",SUMPRODUCT($J$1:$AF$1,data[[#This Row],[ci.hts_index]:[stat.tb]]),-1)</f>
        <v>-1</v>
      </c>
      <c r="AH4089" s="1">
        <f>IF(data[[#This Row],[type]]="score",RANK(data[[#This Row],[score]],data[score])+COUNTIF($AG$3:AG4089,AG4089)-1,0)</f>
        <v>0</v>
      </c>
    </row>
    <row r="4090" spans="27:34" x14ac:dyDescent="0.25">
      <c r="AA4090" s="1"/>
      <c r="AB4090" s="1"/>
      <c r="AG4090">
        <f>IF(data[[#This Row],[type]]="score",SUMPRODUCT($J$1:$AF$1,data[[#This Row],[ci.hts_index]:[stat.tb]]),-1)</f>
        <v>-1</v>
      </c>
      <c r="AH4090" s="1">
        <f>IF(data[[#This Row],[type]]="score",RANK(data[[#This Row],[score]],data[score])+COUNTIF($AG$3:AG4090,AG4090)-1,0)</f>
        <v>0</v>
      </c>
    </row>
    <row r="4091" spans="27:34" x14ac:dyDescent="0.25">
      <c r="AA4091" s="1"/>
      <c r="AB4091" s="1"/>
      <c r="AG4091">
        <f>IF(data[[#This Row],[type]]="score",SUMPRODUCT($J$1:$AF$1,data[[#This Row],[ci.hts_index]:[stat.tb]]),-1)</f>
        <v>-1</v>
      </c>
      <c r="AH4091" s="1">
        <f>IF(data[[#This Row],[type]]="score",RANK(data[[#This Row],[score]],data[score])+COUNTIF($AG$3:AG4091,AG4091)-1,0)</f>
        <v>0</v>
      </c>
    </row>
    <row r="4092" spans="27:34" x14ac:dyDescent="0.25">
      <c r="AA4092" s="1"/>
      <c r="AB4092" s="1"/>
      <c r="AG4092">
        <f>IF(data[[#This Row],[type]]="score",SUMPRODUCT($J$1:$AF$1,data[[#This Row],[ci.hts_index]:[stat.tb]]),-1)</f>
        <v>-1</v>
      </c>
      <c r="AH4092" s="1">
        <f>IF(data[[#This Row],[type]]="score",RANK(data[[#This Row],[score]],data[score])+COUNTIF($AG$3:AG4092,AG4092)-1,0)</f>
        <v>0</v>
      </c>
    </row>
    <row r="4093" spans="27:34" x14ac:dyDescent="0.25">
      <c r="AA4093" s="1"/>
      <c r="AB4093" s="1"/>
      <c r="AG4093">
        <f>IF(data[[#This Row],[type]]="score",SUMPRODUCT($J$1:$AF$1,data[[#This Row],[ci.hts_index]:[stat.tb]]),-1)</f>
        <v>-1</v>
      </c>
      <c r="AH4093" s="1">
        <f>IF(data[[#This Row],[type]]="score",RANK(data[[#This Row],[score]],data[score])+COUNTIF($AG$3:AG4093,AG4093)-1,0)</f>
        <v>0</v>
      </c>
    </row>
    <row r="4094" spans="27:34" x14ac:dyDescent="0.25">
      <c r="AA4094" s="1"/>
      <c r="AB4094" s="1"/>
      <c r="AG4094">
        <f>IF(data[[#This Row],[type]]="score",SUMPRODUCT($J$1:$AF$1,data[[#This Row],[ci.hts_index]:[stat.tb]]),-1)</f>
        <v>-1</v>
      </c>
      <c r="AH4094" s="1">
        <f>IF(data[[#This Row],[type]]="score",RANK(data[[#This Row],[score]],data[score])+COUNTIF($AG$3:AG4094,AG4094)-1,0)</f>
        <v>0</v>
      </c>
    </row>
    <row r="4095" spans="27:34" x14ac:dyDescent="0.25">
      <c r="AA4095" s="1"/>
      <c r="AB4095" s="1"/>
      <c r="AG4095">
        <f>IF(data[[#This Row],[type]]="score",SUMPRODUCT($J$1:$AF$1,data[[#This Row],[ci.hts_index]:[stat.tb]]),-1)</f>
        <v>-1</v>
      </c>
      <c r="AH4095" s="1">
        <f>IF(data[[#This Row],[type]]="score",RANK(data[[#This Row],[score]],data[score])+COUNTIF($AG$3:AG4095,AG4095)-1,0)</f>
        <v>0</v>
      </c>
    </row>
    <row r="4096" spans="27:34" x14ac:dyDescent="0.25">
      <c r="AA4096" s="1"/>
      <c r="AB4096" s="1"/>
      <c r="AG4096">
        <f>IF(data[[#This Row],[type]]="score",SUMPRODUCT($J$1:$AF$1,data[[#This Row],[ci.hts_index]:[stat.tb]]),-1)</f>
        <v>-1</v>
      </c>
      <c r="AH4096" s="1">
        <f>IF(data[[#This Row],[type]]="score",RANK(data[[#This Row],[score]],data[score])+COUNTIF($AG$3:AG4096,AG4096)-1,0)</f>
        <v>0</v>
      </c>
    </row>
    <row r="4097" spans="27:34" x14ac:dyDescent="0.25">
      <c r="AA4097" s="1"/>
      <c r="AB4097" s="1"/>
      <c r="AG4097">
        <f>IF(data[[#This Row],[type]]="score",SUMPRODUCT($J$1:$AF$1,data[[#This Row],[ci.hts_index]:[stat.tb]]),-1)</f>
        <v>-1</v>
      </c>
      <c r="AH4097" s="1">
        <f>IF(data[[#This Row],[type]]="score",RANK(data[[#This Row],[score]],data[score])+COUNTIF($AG$3:AG4097,AG4097)-1,0)</f>
        <v>0</v>
      </c>
    </row>
    <row r="4098" spans="27:34" x14ac:dyDescent="0.25">
      <c r="AA4098" s="1"/>
      <c r="AB4098" s="1"/>
      <c r="AG4098">
        <f>IF(data[[#This Row],[type]]="score",SUMPRODUCT($J$1:$AF$1,data[[#This Row],[ci.hts_index]:[stat.tb]]),-1)</f>
        <v>-1</v>
      </c>
      <c r="AH4098" s="1">
        <f>IF(data[[#This Row],[type]]="score",RANK(data[[#This Row],[score]],data[score])+COUNTIF($AG$3:AG4098,AG4098)-1,0)</f>
        <v>0</v>
      </c>
    </row>
    <row r="4099" spans="27:34" x14ac:dyDescent="0.25">
      <c r="AA4099" s="1"/>
      <c r="AB4099" s="1"/>
      <c r="AG4099">
        <f>IF(data[[#This Row],[type]]="score",SUMPRODUCT($J$1:$AF$1,data[[#This Row],[ci.hts_index]:[stat.tb]]),-1)</f>
        <v>-1</v>
      </c>
      <c r="AH4099" s="1">
        <f>IF(data[[#This Row],[type]]="score",RANK(data[[#This Row],[score]],data[score])+COUNTIF($AG$3:AG4099,AG4099)-1,0)</f>
        <v>0</v>
      </c>
    </row>
    <row r="4100" spans="27:34" x14ac:dyDescent="0.25">
      <c r="AA4100" s="1"/>
      <c r="AB4100" s="1"/>
      <c r="AG4100">
        <f>IF(data[[#This Row],[type]]="score",SUMPRODUCT($J$1:$AF$1,data[[#This Row],[ci.hts_index]:[stat.tb]]),-1)</f>
        <v>-1</v>
      </c>
      <c r="AH4100" s="1">
        <f>IF(data[[#This Row],[type]]="score",RANK(data[[#This Row],[score]],data[score])+COUNTIF($AG$3:AG4100,AG4100)-1,0)</f>
        <v>0</v>
      </c>
    </row>
    <row r="4101" spans="27:34" x14ac:dyDescent="0.25">
      <c r="AA4101" s="1"/>
      <c r="AB4101" s="1"/>
      <c r="AG4101">
        <f>IF(data[[#This Row],[type]]="score",SUMPRODUCT($J$1:$AF$1,data[[#This Row],[ci.hts_index]:[stat.tb]]),-1)</f>
        <v>-1</v>
      </c>
      <c r="AH4101" s="1">
        <f>IF(data[[#This Row],[type]]="score",RANK(data[[#This Row],[score]],data[score])+COUNTIF($AG$3:AG4101,AG4101)-1,0)</f>
        <v>0</v>
      </c>
    </row>
    <row r="4102" spans="27:34" x14ac:dyDescent="0.25">
      <c r="AA4102" s="1"/>
      <c r="AB4102" s="1"/>
      <c r="AG4102">
        <f>IF(data[[#This Row],[type]]="score",SUMPRODUCT($J$1:$AF$1,data[[#This Row],[ci.hts_index]:[stat.tb]]),-1)</f>
        <v>-1</v>
      </c>
      <c r="AH4102" s="1">
        <f>IF(data[[#This Row],[type]]="score",RANK(data[[#This Row],[score]],data[score])+COUNTIF($AG$3:AG4102,AG4102)-1,0)</f>
        <v>0</v>
      </c>
    </row>
    <row r="4103" spans="27:34" x14ac:dyDescent="0.25">
      <c r="AA4103" s="1"/>
      <c r="AB4103" s="1"/>
      <c r="AG4103">
        <f>IF(data[[#This Row],[type]]="score",SUMPRODUCT($J$1:$AF$1,data[[#This Row],[ci.hts_index]:[stat.tb]]),-1)</f>
        <v>-1</v>
      </c>
      <c r="AH4103" s="1">
        <f>IF(data[[#This Row],[type]]="score",RANK(data[[#This Row],[score]],data[score])+COUNTIF($AG$3:AG4103,AG4103)-1,0)</f>
        <v>0</v>
      </c>
    </row>
    <row r="4104" spans="27:34" x14ac:dyDescent="0.25">
      <c r="AA4104" s="1"/>
      <c r="AB4104" s="1"/>
      <c r="AG4104">
        <f>IF(data[[#This Row],[type]]="score",SUMPRODUCT($J$1:$AF$1,data[[#This Row],[ci.hts_index]:[stat.tb]]),-1)</f>
        <v>-1</v>
      </c>
      <c r="AH4104" s="1">
        <f>IF(data[[#This Row],[type]]="score",RANK(data[[#This Row],[score]],data[score])+COUNTIF($AG$3:AG4104,AG4104)-1,0)</f>
        <v>0</v>
      </c>
    </row>
    <row r="4105" spans="27:34" x14ac:dyDescent="0.25">
      <c r="AA4105" s="1"/>
      <c r="AB4105" s="1"/>
      <c r="AG4105">
        <f>IF(data[[#This Row],[type]]="score",SUMPRODUCT($J$1:$AF$1,data[[#This Row],[ci.hts_index]:[stat.tb]]),-1)</f>
        <v>-1</v>
      </c>
      <c r="AH4105" s="1">
        <f>IF(data[[#This Row],[type]]="score",RANK(data[[#This Row],[score]],data[score])+COUNTIF($AG$3:AG4105,AG4105)-1,0)</f>
        <v>0</v>
      </c>
    </row>
    <row r="4106" spans="27:34" x14ac:dyDescent="0.25">
      <c r="AA4106" s="1"/>
      <c r="AB4106" s="1"/>
      <c r="AG4106">
        <f>IF(data[[#This Row],[type]]="score",SUMPRODUCT($J$1:$AF$1,data[[#This Row],[ci.hts_index]:[stat.tb]]),-1)</f>
        <v>-1</v>
      </c>
      <c r="AH4106" s="1">
        <f>IF(data[[#This Row],[type]]="score",RANK(data[[#This Row],[score]],data[score])+COUNTIF($AG$3:AG4106,AG4106)-1,0)</f>
        <v>0</v>
      </c>
    </row>
    <row r="4107" spans="27:34" x14ac:dyDescent="0.25">
      <c r="AA4107" s="1"/>
      <c r="AB4107" s="1"/>
      <c r="AG4107">
        <f>IF(data[[#This Row],[type]]="score",SUMPRODUCT($J$1:$AF$1,data[[#This Row],[ci.hts_index]:[stat.tb]]),-1)</f>
        <v>-1</v>
      </c>
      <c r="AH4107" s="1">
        <f>IF(data[[#This Row],[type]]="score",RANK(data[[#This Row],[score]],data[score])+COUNTIF($AG$3:AG4107,AG4107)-1,0)</f>
        <v>0</v>
      </c>
    </row>
    <row r="4108" spans="27:34" x14ac:dyDescent="0.25">
      <c r="AA4108" s="1"/>
      <c r="AB4108" s="1"/>
      <c r="AG4108">
        <f>IF(data[[#This Row],[type]]="score",SUMPRODUCT($J$1:$AF$1,data[[#This Row],[ci.hts_index]:[stat.tb]]),-1)</f>
        <v>-1</v>
      </c>
      <c r="AH4108" s="1">
        <f>IF(data[[#This Row],[type]]="score",RANK(data[[#This Row],[score]],data[score])+COUNTIF($AG$3:AG4108,AG4108)-1,0)</f>
        <v>0</v>
      </c>
    </row>
    <row r="4109" spans="27:34" x14ac:dyDescent="0.25">
      <c r="AA4109" s="1"/>
      <c r="AB4109" s="1"/>
      <c r="AG4109">
        <f>IF(data[[#This Row],[type]]="score",SUMPRODUCT($J$1:$AF$1,data[[#This Row],[ci.hts_index]:[stat.tb]]),-1)</f>
        <v>-1</v>
      </c>
      <c r="AH4109" s="1">
        <f>IF(data[[#This Row],[type]]="score",RANK(data[[#This Row],[score]],data[score])+COUNTIF($AG$3:AG4109,AG4109)-1,0)</f>
        <v>0</v>
      </c>
    </row>
    <row r="4110" spans="27:34" x14ac:dyDescent="0.25">
      <c r="AA4110" s="1"/>
      <c r="AB4110" s="1"/>
      <c r="AG4110">
        <f>IF(data[[#This Row],[type]]="score",SUMPRODUCT($J$1:$AF$1,data[[#This Row],[ci.hts_index]:[stat.tb]]),-1)</f>
        <v>-1</v>
      </c>
      <c r="AH4110" s="1">
        <f>IF(data[[#This Row],[type]]="score",RANK(data[[#This Row],[score]],data[score])+COUNTIF($AG$3:AG4110,AG4110)-1,0)</f>
        <v>0</v>
      </c>
    </row>
    <row r="4111" spans="27:34" x14ac:dyDescent="0.25">
      <c r="AA4111" s="1"/>
      <c r="AB4111" s="1"/>
      <c r="AG4111">
        <f>IF(data[[#This Row],[type]]="score",SUMPRODUCT($J$1:$AF$1,data[[#This Row],[ci.hts_index]:[stat.tb]]),-1)</f>
        <v>-1</v>
      </c>
      <c r="AH4111" s="1">
        <f>IF(data[[#This Row],[type]]="score",RANK(data[[#This Row],[score]],data[score])+COUNTIF($AG$3:AG4111,AG4111)-1,0)</f>
        <v>0</v>
      </c>
    </row>
    <row r="4112" spans="27:34" x14ac:dyDescent="0.25">
      <c r="AA4112" s="1"/>
      <c r="AB4112" s="1"/>
      <c r="AG4112">
        <f>IF(data[[#This Row],[type]]="score",SUMPRODUCT($J$1:$AF$1,data[[#This Row],[ci.hts_index]:[stat.tb]]),-1)</f>
        <v>-1</v>
      </c>
      <c r="AH4112" s="1">
        <f>IF(data[[#This Row],[type]]="score",RANK(data[[#This Row],[score]],data[score])+COUNTIF($AG$3:AG4112,AG4112)-1,0)</f>
        <v>0</v>
      </c>
    </row>
    <row r="4113" spans="27:34" x14ac:dyDescent="0.25">
      <c r="AA4113" s="1"/>
      <c r="AB4113" s="1"/>
      <c r="AG4113">
        <f>IF(data[[#This Row],[type]]="score",SUMPRODUCT($J$1:$AF$1,data[[#This Row],[ci.hts_index]:[stat.tb]]),-1)</f>
        <v>-1</v>
      </c>
      <c r="AH4113" s="1">
        <f>IF(data[[#This Row],[type]]="score",RANK(data[[#This Row],[score]],data[score])+COUNTIF($AG$3:AG4113,AG4113)-1,0)</f>
        <v>0</v>
      </c>
    </row>
    <row r="4114" spans="27:34" x14ac:dyDescent="0.25">
      <c r="AA4114" s="1"/>
      <c r="AB4114" s="1"/>
      <c r="AG4114">
        <f>IF(data[[#This Row],[type]]="score",SUMPRODUCT($J$1:$AF$1,data[[#This Row],[ci.hts_index]:[stat.tb]]),-1)</f>
        <v>-1</v>
      </c>
      <c r="AH4114" s="1">
        <f>IF(data[[#This Row],[type]]="score",RANK(data[[#This Row],[score]],data[score])+COUNTIF($AG$3:AG4114,AG4114)-1,0)</f>
        <v>0</v>
      </c>
    </row>
    <row r="4115" spans="27:34" x14ac:dyDescent="0.25">
      <c r="AA4115" s="1"/>
      <c r="AB4115" s="1"/>
      <c r="AG4115">
        <f>IF(data[[#This Row],[type]]="score",SUMPRODUCT($J$1:$AF$1,data[[#This Row],[ci.hts_index]:[stat.tb]]),-1)</f>
        <v>-1</v>
      </c>
      <c r="AH4115" s="1">
        <f>IF(data[[#This Row],[type]]="score",RANK(data[[#This Row],[score]],data[score])+COUNTIF($AG$3:AG4115,AG4115)-1,0)</f>
        <v>0</v>
      </c>
    </row>
    <row r="4116" spans="27:34" x14ac:dyDescent="0.25">
      <c r="AA4116" s="1"/>
      <c r="AB4116" s="1"/>
      <c r="AG4116">
        <f>IF(data[[#This Row],[type]]="score",SUMPRODUCT($J$1:$AF$1,data[[#This Row],[ci.hts_index]:[stat.tb]]),-1)</f>
        <v>-1</v>
      </c>
      <c r="AH4116" s="1">
        <f>IF(data[[#This Row],[type]]="score",RANK(data[[#This Row],[score]],data[score])+COUNTIF($AG$3:AG4116,AG4116)-1,0)</f>
        <v>0</v>
      </c>
    </row>
    <row r="4117" spans="27:34" x14ac:dyDescent="0.25">
      <c r="AA4117" s="1"/>
      <c r="AB4117" s="1"/>
      <c r="AG4117">
        <f>IF(data[[#This Row],[type]]="score",SUMPRODUCT($J$1:$AF$1,data[[#This Row],[ci.hts_index]:[stat.tb]]),-1)</f>
        <v>-1</v>
      </c>
      <c r="AH4117" s="1">
        <f>IF(data[[#This Row],[type]]="score",RANK(data[[#This Row],[score]],data[score])+COUNTIF($AG$3:AG4117,AG4117)-1,0)</f>
        <v>0</v>
      </c>
    </row>
    <row r="4118" spans="27:34" x14ac:dyDescent="0.25">
      <c r="AA4118" s="1"/>
      <c r="AB4118" s="1"/>
      <c r="AG4118">
        <f>IF(data[[#This Row],[type]]="score",SUMPRODUCT($J$1:$AF$1,data[[#This Row],[ci.hts_index]:[stat.tb]]),-1)</f>
        <v>-1</v>
      </c>
      <c r="AH4118" s="1">
        <f>IF(data[[#This Row],[type]]="score",RANK(data[[#This Row],[score]],data[score])+COUNTIF($AG$3:AG4118,AG4118)-1,0)</f>
        <v>0</v>
      </c>
    </row>
    <row r="4119" spans="27:34" x14ac:dyDescent="0.25">
      <c r="AA4119" s="1"/>
      <c r="AB4119" s="1"/>
      <c r="AG4119">
        <f>IF(data[[#This Row],[type]]="score",SUMPRODUCT($J$1:$AF$1,data[[#This Row],[ci.hts_index]:[stat.tb]]),-1)</f>
        <v>-1</v>
      </c>
      <c r="AH4119" s="1">
        <f>IF(data[[#This Row],[type]]="score",RANK(data[[#This Row],[score]],data[score])+COUNTIF($AG$3:AG4119,AG4119)-1,0)</f>
        <v>0</v>
      </c>
    </row>
    <row r="4120" spans="27:34" x14ac:dyDescent="0.25">
      <c r="AA4120" s="1"/>
      <c r="AB4120" s="1"/>
      <c r="AG4120">
        <f>IF(data[[#This Row],[type]]="score",SUMPRODUCT($J$1:$AF$1,data[[#This Row],[ci.hts_index]:[stat.tb]]),-1)</f>
        <v>-1</v>
      </c>
      <c r="AH4120" s="1">
        <f>IF(data[[#This Row],[type]]="score",RANK(data[[#This Row],[score]],data[score])+COUNTIF($AG$3:AG4120,AG4120)-1,0)</f>
        <v>0</v>
      </c>
    </row>
    <row r="4121" spans="27:34" x14ac:dyDescent="0.25">
      <c r="AA4121" s="1"/>
      <c r="AB4121" s="1"/>
      <c r="AG4121">
        <f>IF(data[[#This Row],[type]]="score",SUMPRODUCT($J$1:$AF$1,data[[#This Row],[ci.hts_index]:[stat.tb]]),-1)</f>
        <v>-1</v>
      </c>
      <c r="AH4121" s="1">
        <f>IF(data[[#This Row],[type]]="score",RANK(data[[#This Row],[score]],data[score])+COUNTIF($AG$3:AG4121,AG4121)-1,0)</f>
        <v>0</v>
      </c>
    </row>
    <row r="4122" spans="27:34" x14ac:dyDescent="0.25">
      <c r="AA4122" s="1"/>
      <c r="AB4122" s="1"/>
      <c r="AG4122">
        <f>IF(data[[#This Row],[type]]="score",SUMPRODUCT($J$1:$AF$1,data[[#This Row],[ci.hts_index]:[stat.tb]]),-1)</f>
        <v>-1</v>
      </c>
      <c r="AH4122" s="1">
        <f>IF(data[[#This Row],[type]]="score",RANK(data[[#This Row],[score]],data[score])+COUNTIF($AG$3:AG4122,AG4122)-1,0)</f>
        <v>0</v>
      </c>
    </row>
    <row r="4123" spans="27:34" x14ac:dyDescent="0.25">
      <c r="AA4123" s="1"/>
      <c r="AB4123" s="1"/>
      <c r="AG4123">
        <f>IF(data[[#This Row],[type]]="score",SUMPRODUCT($J$1:$AF$1,data[[#This Row],[ci.hts_index]:[stat.tb]]),-1)</f>
        <v>-1</v>
      </c>
      <c r="AH4123" s="1">
        <f>IF(data[[#This Row],[type]]="score",RANK(data[[#This Row],[score]],data[score])+COUNTIF($AG$3:AG4123,AG4123)-1,0)</f>
        <v>0</v>
      </c>
    </row>
    <row r="4124" spans="27:34" x14ac:dyDescent="0.25">
      <c r="AA4124" s="1"/>
      <c r="AB4124" s="1"/>
      <c r="AG4124">
        <f>IF(data[[#This Row],[type]]="score",SUMPRODUCT($J$1:$AF$1,data[[#This Row],[ci.hts_index]:[stat.tb]]),-1)</f>
        <v>-1</v>
      </c>
      <c r="AH4124" s="1">
        <f>IF(data[[#This Row],[type]]="score",RANK(data[[#This Row],[score]],data[score])+COUNTIF($AG$3:AG4124,AG4124)-1,0)</f>
        <v>0</v>
      </c>
    </row>
    <row r="4125" spans="27:34" x14ac:dyDescent="0.25">
      <c r="AA4125" s="1"/>
      <c r="AB4125" s="1"/>
      <c r="AG4125">
        <f>IF(data[[#This Row],[type]]="score",SUMPRODUCT($J$1:$AF$1,data[[#This Row],[ci.hts_index]:[stat.tb]]),-1)</f>
        <v>-1</v>
      </c>
      <c r="AH4125" s="1">
        <f>IF(data[[#This Row],[type]]="score",RANK(data[[#This Row],[score]],data[score])+COUNTIF($AG$3:AG4125,AG4125)-1,0)</f>
        <v>0</v>
      </c>
    </row>
    <row r="4126" spans="27:34" x14ac:dyDescent="0.25">
      <c r="AA4126" s="1"/>
      <c r="AB4126" s="1"/>
      <c r="AG4126">
        <f>IF(data[[#This Row],[type]]="score",SUMPRODUCT($J$1:$AF$1,data[[#This Row],[ci.hts_index]:[stat.tb]]),-1)</f>
        <v>-1</v>
      </c>
      <c r="AH4126" s="1">
        <f>IF(data[[#This Row],[type]]="score",RANK(data[[#This Row],[score]],data[score])+COUNTIF($AG$3:AG4126,AG4126)-1,0)</f>
        <v>0</v>
      </c>
    </row>
    <row r="4127" spans="27:34" x14ac:dyDescent="0.25">
      <c r="AA4127" s="1"/>
      <c r="AB4127" s="1"/>
      <c r="AG4127">
        <f>IF(data[[#This Row],[type]]="score",SUMPRODUCT($J$1:$AF$1,data[[#This Row],[ci.hts_index]:[stat.tb]]),-1)</f>
        <v>-1</v>
      </c>
      <c r="AH4127" s="1">
        <f>IF(data[[#This Row],[type]]="score",RANK(data[[#This Row],[score]],data[score])+COUNTIF($AG$3:AG4127,AG4127)-1,0)</f>
        <v>0</v>
      </c>
    </row>
    <row r="4128" spans="27:34" x14ac:dyDescent="0.25">
      <c r="AA4128" s="1"/>
      <c r="AB4128" s="1"/>
      <c r="AG4128">
        <f>IF(data[[#This Row],[type]]="score",SUMPRODUCT($J$1:$AF$1,data[[#This Row],[ci.hts_index]:[stat.tb]]),-1)</f>
        <v>-1</v>
      </c>
      <c r="AH4128" s="1">
        <f>IF(data[[#This Row],[type]]="score",RANK(data[[#This Row],[score]],data[score])+COUNTIF($AG$3:AG4128,AG4128)-1,0)</f>
        <v>0</v>
      </c>
    </row>
    <row r="4129" spans="27:34" x14ac:dyDescent="0.25">
      <c r="AA4129" s="1"/>
      <c r="AB4129" s="1"/>
      <c r="AG4129">
        <f>IF(data[[#This Row],[type]]="score",SUMPRODUCT($J$1:$AF$1,data[[#This Row],[ci.hts_index]:[stat.tb]]),-1)</f>
        <v>-1</v>
      </c>
      <c r="AH4129" s="1">
        <f>IF(data[[#This Row],[type]]="score",RANK(data[[#This Row],[score]],data[score])+COUNTIF($AG$3:AG4129,AG4129)-1,0)</f>
        <v>0</v>
      </c>
    </row>
    <row r="4130" spans="27:34" x14ac:dyDescent="0.25">
      <c r="AA4130" s="1"/>
      <c r="AB4130" s="1"/>
      <c r="AG4130">
        <f>IF(data[[#This Row],[type]]="score",SUMPRODUCT($J$1:$AF$1,data[[#This Row],[ci.hts_index]:[stat.tb]]),-1)</f>
        <v>-1</v>
      </c>
      <c r="AH4130" s="1">
        <f>IF(data[[#This Row],[type]]="score",RANK(data[[#This Row],[score]],data[score])+COUNTIF($AG$3:AG4130,AG4130)-1,0)</f>
        <v>0</v>
      </c>
    </row>
    <row r="4131" spans="27:34" x14ac:dyDescent="0.25">
      <c r="AA4131" s="1"/>
      <c r="AB4131" s="1"/>
      <c r="AG4131">
        <f>IF(data[[#This Row],[type]]="score",SUMPRODUCT($J$1:$AF$1,data[[#This Row],[ci.hts_index]:[stat.tb]]),-1)</f>
        <v>-1</v>
      </c>
      <c r="AH4131" s="1">
        <f>IF(data[[#This Row],[type]]="score",RANK(data[[#This Row],[score]],data[score])+COUNTIF($AG$3:AG4131,AG4131)-1,0)</f>
        <v>0</v>
      </c>
    </row>
    <row r="4132" spans="27:34" x14ac:dyDescent="0.25">
      <c r="AA4132" s="1"/>
      <c r="AB4132" s="1"/>
      <c r="AG4132">
        <f>IF(data[[#This Row],[type]]="score",SUMPRODUCT($J$1:$AF$1,data[[#This Row],[ci.hts_index]:[stat.tb]]),-1)</f>
        <v>-1</v>
      </c>
      <c r="AH4132" s="1">
        <f>IF(data[[#This Row],[type]]="score",RANK(data[[#This Row],[score]],data[score])+COUNTIF($AG$3:AG4132,AG4132)-1,0)</f>
        <v>0</v>
      </c>
    </row>
    <row r="4133" spans="27:34" x14ac:dyDescent="0.25">
      <c r="AA4133" s="1"/>
      <c r="AB4133" s="1"/>
      <c r="AG4133">
        <f>IF(data[[#This Row],[type]]="score",SUMPRODUCT($J$1:$AF$1,data[[#This Row],[ci.hts_index]:[stat.tb]]),-1)</f>
        <v>-1</v>
      </c>
      <c r="AH4133" s="1">
        <f>IF(data[[#This Row],[type]]="score",RANK(data[[#This Row],[score]],data[score])+COUNTIF($AG$3:AG4133,AG4133)-1,0)</f>
        <v>0</v>
      </c>
    </row>
    <row r="4134" spans="27:34" x14ac:dyDescent="0.25">
      <c r="AA4134" s="1"/>
      <c r="AB4134" s="1"/>
      <c r="AG4134">
        <f>IF(data[[#This Row],[type]]="score",SUMPRODUCT($J$1:$AF$1,data[[#This Row],[ci.hts_index]:[stat.tb]]),-1)</f>
        <v>-1</v>
      </c>
      <c r="AH4134" s="1">
        <f>IF(data[[#This Row],[type]]="score",RANK(data[[#This Row],[score]],data[score])+COUNTIF($AG$3:AG4134,AG4134)-1,0)</f>
        <v>0</v>
      </c>
    </row>
    <row r="4135" spans="27:34" x14ac:dyDescent="0.25">
      <c r="AA4135" s="1"/>
      <c r="AB4135" s="1"/>
      <c r="AG4135">
        <f>IF(data[[#This Row],[type]]="score",SUMPRODUCT($J$1:$AF$1,data[[#This Row],[ci.hts_index]:[stat.tb]]),-1)</f>
        <v>-1</v>
      </c>
      <c r="AH4135" s="1">
        <f>IF(data[[#This Row],[type]]="score",RANK(data[[#This Row],[score]],data[score])+COUNTIF($AG$3:AG4135,AG4135)-1,0)</f>
        <v>0</v>
      </c>
    </row>
    <row r="4136" spans="27:34" x14ac:dyDescent="0.25">
      <c r="AA4136" s="1"/>
      <c r="AB4136" s="1"/>
      <c r="AG4136">
        <f>IF(data[[#This Row],[type]]="score",SUMPRODUCT($J$1:$AF$1,data[[#This Row],[ci.hts_index]:[stat.tb]]),-1)</f>
        <v>-1</v>
      </c>
      <c r="AH4136" s="1">
        <f>IF(data[[#This Row],[type]]="score",RANK(data[[#This Row],[score]],data[score])+COUNTIF($AG$3:AG4136,AG4136)-1,0)</f>
        <v>0</v>
      </c>
    </row>
    <row r="4137" spans="27:34" x14ac:dyDescent="0.25">
      <c r="AA4137" s="1"/>
      <c r="AB4137" s="1"/>
      <c r="AG4137">
        <f>IF(data[[#This Row],[type]]="score",SUMPRODUCT($J$1:$AF$1,data[[#This Row],[ci.hts_index]:[stat.tb]]),-1)</f>
        <v>-1</v>
      </c>
      <c r="AH4137" s="1">
        <f>IF(data[[#This Row],[type]]="score",RANK(data[[#This Row],[score]],data[score])+COUNTIF($AG$3:AG4137,AG4137)-1,0)</f>
        <v>0</v>
      </c>
    </row>
    <row r="4138" spans="27:34" x14ac:dyDescent="0.25">
      <c r="AA4138" s="1"/>
      <c r="AB4138" s="1"/>
      <c r="AG4138">
        <f>IF(data[[#This Row],[type]]="score",SUMPRODUCT($J$1:$AF$1,data[[#This Row],[ci.hts_index]:[stat.tb]]),-1)</f>
        <v>-1</v>
      </c>
      <c r="AH4138" s="1">
        <f>IF(data[[#This Row],[type]]="score",RANK(data[[#This Row],[score]],data[score])+COUNTIF($AG$3:AG4138,AG4138)-1,0)</f>
        <v>0</v>
      </c>
    </row>
    <row r="4139" spans="27:34" x14ac:dyDescent="0.25">
      <c r="AA4139" s="1"/>
      <c r="AB4139" s="1"/>
      <c r="AG4139">
        <f>IF(data[[#This Row],[type]]="score",SUMPRODUCT($J$1:$AF$1,data[[#This Row],[ci.hts_index]:[stat.tb]]),-1)</f>
        <v>-1</v>
      </c>
      <c r="AH4139" s="1">
        <f>IF(data[[#This Row],[type]]="score",RANK(data[[#This Row],[score]],data[score])+COUNTIF($AG$3:AG4139,AG4139)-1,0)</f>
        <v>0</v>
      </c>
    </row>
    <row r="4140" spans="27:34" x14ac:dyDescent="0.25">
      <c r="AA4140" s="1"/>
      <c r="AB4140" s="1"/>
      <c r="AG4140">
        <f>IF(data[[#This Row],[type]]="score",SUMPRODUCT($J$1:$AF$1,data[[#This Row],[ci.hts_index]:[stat.tb]]),-1)</f>
        <v>-1</v>
      </c>
      <c r="AH4140" s="1">
        <f>IF(data[[#This Row],[type]]="score",RANK(data[[#This Row],[score]],data[score])+COUNTIF($AG$3:AG4140,AG4140)-1,0)</f>
        <v>0</v>
      </c>
    </row>
    <row r="4141" spans="27:34" x14ac:dyDescent="0.25">
      <c r="AA4141" s="1"/>
      <c r="AB4141" s="1"/>
      <c r="AG4141">
        <f>IF(data[[#This Row],[type]]="score",SUMPRODUCT($J$1:$AF$1,data[[#This Row],[ci.hts_index]:[stat.tb]]),-1)</f>
        <v>-1</v>
      </c>
      <c r="AH4141" s="1">
        <f>IF(data[[#This Row],[type]]="score",RANK(data[[#This Row],[score]],data[score])+COUNTIF($AG$3:AG4141,AG4141)-1,0)</f>
        <v>0</v>
      </c>
    </row>
    <row r="4142" spans="27:34" x14ac:dyDescent="0.25">
      <c r="AA4142" s="1"/>
      <c r="AB4142" s="1"/>
      <c r="AG4142">
        <f>IF(data[[#This Row],[type]]="score",SUMPRODUCT($J$1:$AF$1,data[[#This Row],[ci.hts_index]:[stat.tb]]),-1)</f>
        <v>-1</v>
      </c>
      <c r="AH4142" s="1">
        <f>IF(data[[#This Row],[type]]="score",RANK(data[[#This Row],[score]],data[score])+COUNTIF($AG$3:AG4142,AG4142)-1,0)</f>
        <v>0</v>
      </c>
    </row>
    <row r="4143" spans="27:34" x14ac:dyDescent="0.25">
      <c r="AA4143" s="1"/>
      <c r="AB4143" s="1"/>
      <c r="AG4143">
        <f>IF(data[[#This Row],[type]]="score",SUMPRODUCT($J$1:$AF$1,data[[#This Row],[ci.hts_index]:[stat.tb]]),-1)</f>
        <v>-1</v>
      </c>
      <c r="AH4143" s="1">
        <f>IF(data[[#This Row],[type]]="score",RANK(data[[#This Row],[score]],data[score])+COUNTIF($AG$3:AG4143,AG4143)-1,0)</f>
        <v>0</v>
      </c>
    </row>
    <row r="4144" spans="27:34" x14ac:dyDescent="0.25">
      <c r="AA4144" s="1"/>
      <c r="AB4144" s="1"/>
      <c r="AG4144">
        <f>IF(data[[#This Row],[type]]="score",SUMPRODUCT($J$1:$AF$1,data[[#This Row],[ci.hts_index]:[stat.tb]]),-1)</f>
        <v>-1</v>
      </c>
      <c r="AH4144" s="1">
        <f>IF(data[[#This Row],[type]]="score",RANK(data[[#This Row],[score]],data[score])+COUNTIF($AG$3:AG4144,AG4144)-1,0)</f>
        <v>0</v>
      </c>
    </row>
    <row r="4145" spans="27:34" x14ac:dyDescent="0.25">
      <c r="AA4145" s="1"/>
      <c r="AB4145" s="1"/>
      <c r="AG4145">
        <f>IF(data[[#This Row],[type]]="score",SUMPRODUCT($J$1:$AF$1,data[[#This Row],[ci.hts_index]:[stat.tb]]),-1)</f>
        <v>-1</v>
      </c>
      <c r="AH4145" s="1">
        <f>IF(data[[#This Row],[type]]="score",RANK(data[[#This Row],[score]],data[score])+COUNTIF($AG$3:AG4145,AG4145)-1,0)</f>
        <v>0</v>
      </c>
    </row>
    <row r="4146" spans="27:34" x14ac:dyDescent="0.25">
      <c r="AA4146" s="1"/>
      <c r="AB4146" s="1"/>
      <c r="AG4146">
        <f>IF(data[[#This Row],[type]]="score",SUMPRODUCT($J$1:$AF$1,data[[#This Row],[ci.hts_index]:[stat.tb]]),-1)</f>
        <v>-1</v>
      </c>
      <c r="AH4146" s="1">
        <f>IF(data[[#This Row],[type]]="score",RANK(data[[#This Row],[score]],data[score])+COUNTIF($AG$3:AG4146,AG4146)-1,0)</f>
        <v>0</v>
      </c>
    </row>
    <row r="4147" spans="27:34" x14ac:dyDescent="0.25">
      <c r="AA4147" s="1"/>
      <c r="AB4147" s="1"/>
      <c r="AG4147">
        <f>IF(data[[#This Row],[type]]="score",SUMPRODUCT($J$1:$AF$1,data[[#This Row],[ci.hts_index]:[stat.tb]]),-1)</f>
        <v>-1</v>
      </c>
      <c r="AH4147" s="1">
        <f>IF(data[[#This Row],[type]]="score",RANK(data[[#This Row],[score]],data[score])+COUNTIF($AG$3:AG4147,AG4147)-1,0)</f>
        <v>0</v>
      </c>
    </row>
    <row r="4148" spans="27:34" x14ac:dyDescent="0.25">
      <c r="AA4148" s="1"/>
      <c r="AB4148" s="1"/>
      <c r="AG4148">
        <f>IF(data[[#This Row],[type]]="score",SUMPRODUCT($J$1:$AF$1,data[[#This Row],[ci.hts_index]:[stat.tb]]),-1)</f>
        <v>-1</v>
      </c>
      <c r="AH4148" s="1">
        <f>IF(data[[#This Row],[type]]="score",RANK(data[[#This Row],[score]],data[score])+COUNTIF($AG$3:AG4148,AG4148)-1,0)</f>
        <v>0</v>
      </c>
    </row>
    <row r="4149" spans="27:34" x14ac:dyDescent="0.25">
      <c r="AA4149" s="1"/>
      <c r="AB4149" s="1"/>
      <c r="AG4149">
        <f>IF(data[[#This Row],[type]]="score",SUMPRODUCT($J$1:$AF$1,data[[#This Row],[ci.hts_index]:[stat.tb]]),-1)</f>
        <v>-1</v>
      </c>
      <c r="AH4149" s="1">
        <f>IF(data[[#This Row],[type]]="score",RANK(data[[#This Row],[score]],data[score])+COUNTIF($AG$3:AG4149,AG4149)-1,0)</f>
        <v>0</v>
      </c>
    </row>
    <row r="4150" spans="27:34" x14ac:dyDescent="0.25">
      <c r="AA4150" s="1"/>
      <c r="AB4150" s="1"/>
      <c r="AG4150">
        <f>IF(data[[#This Row],[type]]="score",SUMPRODUCT($J$1:$AF$1,data[[#This Row],[ci.hts_index]:[stat.tb]]),-1)</f>
        <v>-1</v>
      </c>
      <c r="AH4150" s="1">
        <f>IF(data[[#This Row],[type]]="score",RANK(data[[#This Row],[score]],data[score])+COUNTIF($AG$3:AG4150,AG4150)-1,0)</f>
        <v>0</v>
      </c>
    </row>
    <row r="4151" spans="27:34" x14ac:dyDescent="0.25">
      <c r="AA4151" s="1"/>
      <c r="AB4151" s="1"/>
      <c r="AG4151">
        <f>IF(data[[#This Row],[type]]="score",SUMPRODUCT($J$1:$AF$1,data[[#This Row],[ci.hts_index]:[stat.tb]]),-1)</f>
        <v>-1</v>
      </c>
      <c r="AH4151" s="1">
        <f>IF(data[[#This Row],[type]]="score",RANK(data[[#This Row],[score]],data[score])+COUNTIF($AG$3:AG4151,AG4151)-1,0)</f>
        <v>0</v>
      </c>
    </row>
    <row r="4152" spans="27:34" x14ac:dyDescent="0.25">
      <c r="AA4152" s="1"/>
      <c r="AB4152" s="1"/>
      <c r="AG4152">
        <f>IF(data[[#This Row],[type]]="score",SUMPRODUCT($J$1:$AF$1,data[[#This Row],[ci.hts_index]:[stat.tb]]),-1)</f>
        <v>-1</v>
      </c>
      <c r="AH4152" s="1">
        <f>IF(data[[#This Row],[type]]="score",RANK(data[[#This Row],[score]],data[score])+COUNTIF($AG$3:AG4152,AG4152)-1,0)</f>
        <v>0</v>
      </c>
    </row>
    <row r="4153" spans="27:34" x14ac:dyDescent="0.25">
      <c r="AA4153" s="1"/>
      <c r="AB4153" s="1"/>
      <c r="AG4153">
        <f>IF(data[[#This Row],[type]]="score",SUMPRODUCT($J$1:$AF$1,data[[#This Row],[ci.hts_index]:[stat.tb]]),-1)</f>
        <v>-1</v>
      </c>
      <c r="AH4153" s="1">
        <f>IF(data[[#This Row],[type]]="score",RANK(data[[#This Row],[score]],data[score])+COUNTIF($AG$3:AG4153,AG4153)-1,0)</f>
        <v>0</v>
      </c>
    </row>
    <row r="4154" spans="27:34" x14ac:dyDescent="0.25">
      <c r="AA4154" s="1"/>
      <c r="AB4154" s="1"/>
      <c r="AG4154">
        <f>IF(data[[#This Row],[type]]="score",SUMPRODUCT($J$1:$AF$1,data[[#This Row],[ci.hts_index]:[stat.tb]]),-1)</f>
        <v>-1</v>
      </c>
      <c r="AH4154" s="1">
        <f>IF(data[[#This Row],[type]]="score",RANK(data[[#This Row],[score]],data[score])+COUNTIF($AG$3:AG4154,AG4154)-1,0)</f>
        <v>0</v>
      </c>
    </row>
    <row r="4155" spans="27:34" x14ac:dyDescent="0.25">
      <c r="AA4155" s="1"/>
      <c r="AB4155" s="1"/>
      <c r="AG4155">
        <f>IF(data[[#This Row],[type]]="score",SUMPRODUCT($J$1:$AF$1,data[[#This Row],[ci.hts_index]:[stat.tb]]),-1)</f>
        <v>-1</v>
      </c>
      <c r="AH4155" s="1">
        <f>IF(data[[#This Row],[type]]="score",RANK(data[[#This Row],[score]],data[score])+COUNTIF($AG$3:AG4155,AG4155)-1,0)</f>
        <v>0</v>
      </c>
    </row>
    <row r="4156" spans="27:34" x14ac:dyDescent="0.25">
      <c r="AA4156" s="1"/>
      <c r="AB4156" s="1"/>
      <c r="AG4156">
        <f>IF(data[[#This Row],[type]]="score",SUMPRODUCT($J$1:$AF$1,data[[#This Row],[ci.hts_index]:[stat.tb]]),-1)</f>
        <v>-1</v>
      </c>
      <c r="AH4156" s="1">
        <f>IF(data[[#This Row],[type]]="score",RANK(data[[#This Row],[score]],data[score])+COUNTIF($AG$3:AG4156,AG4156)-1,0)</f>
        <v>0</v>
      </c>
    </row>
    <row r="4157" spans="27:34" x14ac:dyDescent="0.25">
      <c r="AA4157" s="1"/>
      <c r="AB4157" s="1"/>
      <c r="AG4157">
        <f>IF(data[[#This Row],[type]]="score",SUMPRODUCT($J$1:$AF$1,data[[#This Row],[ci.hts_index]:[stat.tb]]),-1)</f>
        <v>-1</v>
      </c>
      <c r="AH4157" s="1">
        <f>IF(data[[#This Row],[type]]="score",RANK(data[[#This Row],[score]],data[score])+COUNTIF($AG$3:AG4157,AG4157)-1,0)</f>
        <v>0</v>
      </c>
    </row>
    <row r="4158" spans="27:34" x14ac:dyDescent="0.25">
      <c r="AA4158" s="1"/>
      <c r="AB4158" s="1"/>
      <c r="AG4158">
        <f>IF(data[[#This Row],[type]]="score",SUMPRODUCT($J$1:$AF$1,data[[#This Row],[ci.hts_index]:[stat.tb]]),-1)</f>
        <v>-1</v>
      </c>
      <c r="AH4158" s="1">
        <f>IF(data[[#This Row],[type]]="score",RANK(data[[#This Row],[score]],data[score])+COUNTIF($AG$3:AG4158,AG4158)-1,0)</f>
        <v>0</v>
      </c>
    </row>
    <row r="4159" spans="27:34" x14ac:dyDescent="0.25">
      <c r="AA4159" s="1"/>
      <c r="AB4159" s="1"/>
      <c r="AG4159">
        <f>IF(data[[#This Row],[type]]="score",SUMPRODUCT($J$1:$AF$1,data[[#This Row],[ci.hts_index]:[stat.tb]]),-1)</f>
        <v>-1</v>
      </c>
      <c r="AH4159" s="1">
        <f>IF(data[[#This Row],[type]]="score",RANK(data[[#This Row],[score]],data[score])+COUNTIF($AG$3:AG4159,AG4159)-1,0)</f>
        <v>0</v>
      </c>
    </row>
    <row r="4160" spans="27:34" x14ac:dyDescent="0.25">
      <c r="AA4160" s="1"/>
      <c r="AB4160" s="1"/>
      <c r="AG4160">
        <f>IF(data[[#This Row],[type]]="score",SUMPRODUCT($J$1:$AF$1,data[[#This Row],[ci.hts_index]:[stat.tb]]),-1)</f>
        <v>-1</v>
      </c>
      <c r="AH4160" s="1">
        <f>IF(data[[#This Row],[type]]="score",RANK(data[[#This Row],[score]],data[score])+COUNTIF($AG$3:AG4160,AG4160)-1,0)</f>
        <v>0</v>
      </c>
    </row>
    <row r="4161" spans="27:34" x14ac:dyDescent="0.25">
      <c r="AA4161" s="1"/>
      <c r="AB4161" s="1"/>
      <c r="AG4161">
        <f>IF(data[[#This Row],[type]]="score",SUMPRODUCT($J$1:$AF$1,data[[#This Row],[ci.hts_index]:[stat.tb]]),-1)</f>
        <v>-1</v>
      </c>
      <c r="AH4161" s="1">
        <f>IF(data[[#This Row],[type]]="score",RANK(data[[#This Row],[score]],data[score])+COUNTIF($AG$3:AG4161,AG4161)-1,0)</f>
        <v>0</v>
      </c>
    </row>
    <row r="4162" spans="27:34" x14ac:dyDescent="0.25">
      <c r="AA4162" s="1"/>
      <c r="AB4162" s="1"/>
      <c r="AG4162">
        <f>IF(data[[#This Row],[type]]="score",SUMPRODUCT($J$1:$AF$1,data[[#This Row],[ci.hts_index]:[stat.tb]]),-1)</f>
        <v>-1</v>
      </c>
      <c r="AH4162" s="1">
        <f>IF(data[[#This Row],[type]]="score",RANK(data[[#This Row],[score]],data[score])+COUNTIF($AG$3:AG4162,AG4162)-1,0)</f>
        <v>0</v>
      </c>
    </row>
    <row r="4163" spans="27:34" x14ac:dyDescent="0.25">
      <c r="AA4163" s="1"/>
      <c r="AB4163" s="1"/>
      <c r="AG4163">
        <f>IF(data[[#This Row],[type]]="score",SUMPRODUCT($J$1:$AF$1,data[[#This Row],[ci.hts_index]:[stat.tb]]),-1)</f>
        <v>-1</v>
      </c>
      <c r="AH4163" s="1">
        <f>IF(data[[#This Row],[type]]="score",RANK(data[[#This Row],[score]],data[score])+COUNTIF($AG$3:AG4163,AG4163)-1,0)</f>
        <v>0</v>
      </c>
    </row>
    <row r="4164" spans="27:34" x14ac:dyDescent="0.25">
      <c r="AA4164" s="1"/>
      <c r="AB4164" s="1"/>
      <c r="AG4164">
        <f>IF(data[[#This Row],[type]]="score",SUMPRODUCT($J$1:$AF$1,data[[#This Row],[ci.hts_index]:[stat.tb]]),-1)</f>
        <v>-1</v>
      </c>
      <c r="AH4164" s="1">
        <f>IF(data[[#This Row],[type]]="score",RANK(data[[#This Row],[score]],data[score])+COUNTIF($AG$3:AG4164,AG4164)-1,0)</f>
        <v>0</v>
      </c>
    </row>
    <row r="4165" spans="27:34" x14ac:dyDescent="0.25">
      <c r="AA4165" s="1"/>
      <c r="AB4165" s="1"/>
      <c r="AG4165">
        <f>IF(data[[#This Row],[type]]="score",SUMPRODUCT($J$1:$AF$1,data[[#This Row],[ci.hts_index]:[stat.tb]]),-1)</f>
        <v>-1</v>
      </c>
      <c r="AH4165" s="1">
        <f>IF(data[[#This Row],[type]]="score",RANK(data[[#This Row],[score]],data[score])+COUNTIF($AG$3:AG4165,AG4165)-1,0)</f>
        <v>0</v>
      </c>
    </row>
    <row r="4166" spans="27:34" x14ac:dyDescent="0.25">
      <c r="AA4166" s="1"/>
      <c r="AB4166" s="1"/>
      <c r="AG4166">
        <f>IF(data[[#This Row],[type]]="score",SUMPRODUCT($J$1:$AF$1,data[[#This Row],[ci.hts_index]:[stat.tb]]),-1)</f>
        <v>-1</v>
      </c>
      <c r="AH4166" s="1">
        <f>IF(data[[#This Row],[type]]="score",RANK(data[[#This Row],[score]],data[score])+COUNTIF($AG$3:AG4166,AG4166)-1,0)</f>
        <v>0</v>
      </c>
    </row>
    <row r="4167" spans="27:34" x14ac:dyDescent="0.25">
      <c r="AA4167" s="1"/>
      <c r="AB4167" s="1"/>
      <c r="AG4167">
        <f>IF(data[[#This Row],[type]]="score",SUMPRODUCT($J$1:$AF$1,data[[#This Row],[ci.hts_index]:[stat.tb]]),-1)</f>
        <v>-1</v>
      </c>
      <c r="AH4167" s="1">
        <f>IF(data[[#This Row],[type]]="score",RANK(data[[#This Row],[score]],data[score])+COUNTIF($AG$3:AG4167,AG4167)-1,0)</f>
        <v>0</v>
      </c>
    </row>
    <row r="4168" spans="27:34" x14ac:dyDescent="0.25">
      <c r="AA4168" s="1"/>
      <c r="AB4168" s="1"/>
      <c r="AG4168">
        <f>IF(data[[#This Row],[type]]="score",SUMPRODUCT($J$1:$AF$1,data[[#This Row],[ci.hts_index]:[stat.tb]]),-1)</f>
        <v>-1</v>
      </c>
      <c r="AH4168" s="1">
        <f>IF(data[[#This Row],[type]]="score",RANK(data[[#This Row],[score]],data[score])+COUNTIF($AG$3:AG4168,AG4168)-1,0)</f>
        <v>0</v>
      </c>
    </row>
    <row r="4169" spans="27:34" x14ac:dyDescent="0.25">
      <c r="AA4169" s="1"/>
      <c r="AB4169" s="1"/>
      <c r="AG4169">
        <f>IF(data[[#This Row],[type]]="score",SUMPRODUCT($J$1:$AF$1,data[[#This Row],[ci.hts_index]:[stat.tb]]),-1)</f>
        <v>-1</v>
      </c>
      <c r="AH4169" s="1">
        <f>IF(data[[#This Row],[type]]="score",RANK(data[[#This Row],[score]],data[score])+COUNTIF($AG$3:AG4169,AG4169)-1,0)</f>
        <v>0</v>
      </c>
    </row>
    <row r="4170" spans="27:34" x14ac:dyDescent="0.25">
      <c r="AA4170" s="1"/>
      <c r="AB4170" s="1"/>
      <c r="AG4170">
        <f>IF(data[[#This Row],[type]]="score",SUMPRODUCT($J$1:$AF$1,data[[#This Row],[ci.hts_index]:[stat.tb]]),-1)</f>
        <v>-1</v>
      </c>
      <c r="AH4170" s="1">
        <f>IF(data[[#This Row],[type]]="score",RANK(data[[#This Row],[score]],data[score])+COUNTIF($AG$3:AG4170,AG4170)-1,0)</f>
        <v>0</v>
      </c>
    </row>
    <row r="4171" spans="27:34" x14ac:dyDescent="0.25">
      <c r="AA4171" s="1"/>
      <c r="AB4171" s="1"/>
      <c r="AG4171">
        <f>IF(data[[#This Row],[type]]="score",SUMPRODUCT($J$1:$AF$1,data[[#This Row],[ci.hts_index]:[stat.tb]]),-1)</f>
        <v>-1</v>
      </c>
      <c r="AH4171" s="1">
        <f>IF(data[[#This Row],[type]]="score",RANK(data[[#This Row],[score]],data[score])+COUNTIF($AG$3:AG4171,AG4171)-1,0)</f>
        <v>0</v>
      </c>
    </row>
    <row r="4172" spans="27:34" x14ac:dyDescent="0.25">
      <c r="AA4172" s="1"/>
      <c r="AB4172" s="1"/>
      <c r="AG4172">
        <f>IF(data[[#This Row],[type]]="score",SUMPRODUCT($J$1:$AF$1,data[[#This Row],[ci.hts_index]:[stat.tb]]),-1)</f>
        <v>-1</v>
      </c>
      <c r="AH4172" s="1">
        <f>IF(data[[#This Row],[type]]="score",RANK(data[[#This Row],[score]],data[score])+COUNTIF($AG$3:AG4172,AG4172)-1,0)</f>
        <v>0</v>
      </c>
    </row>
    <row r="4173" spans="27:34" x14ac:dyDescent="0.25">
      <c r="AA4173" s="1"/>
      <c r="AB4173" s="1"/>
      <c r="AG4173">
        <f>IF(data[[#This Row],[type]]="score",SUMPRODUCT($J$1:$AF$1,data[[#This Row],[ci.hts_index]:[stat.tb]]),-1)</f>
        <v>-1</v>
      </c>
      <c r="AH4173" s="1">
        <f>IF(data[[#This Row],[type]]="score",RANK(data[[#This Row],[score]],data[score])+COUNTIF($AG$3:AG4173,AG4173)-1,0)</f>
        <v>0</v>
      </c>
    </row>
    <row r="4174" spans="27:34" x14ac:dyDescent="0.25">
      <c r="AA4174" s="1"/>
      <c r="AB4174" s="1"/>
      <c r="AG4174">
        <f>IF(data[[#This Row],[type]]="score",SUMPRODUCT($J$1:$AF$1,data[[#This Row],[ci.hts_index]:[stat.tb]]),-1)</f>
        <v>-1</v>
      </c>
      <c r="AH4174" s="1">
        <f>IF(data[[#This Row],[type]]="score",RANK(data[[#This Row],[score]],data[score])+COUNTIF($AG$3:AG4174,AG4174)-1,0)</f>
        <v>0</v>
      </c>
    </row>
    <row r="4175" spans="27:34" x14ac:dyDescent="0.25">
      <c r="AA4175" s="1"/>
      <c r="AB4175" s="1"/>
      <c r="AG4175">
        <f>IF(data[[#This Row],[type]]="score",SUMPRODUCT($J$1:$AF$1,data[[#This Row],[ci.hts_index]:[stat.tb]]),-1)</f>
        <v>-1</v>
      </c>
      <c r="AH4175" s="1">
        <f>IF(data[[#This Row],[type]]="score",RANK(data[[#This Row],[score]],data[score])+COUNTIF($AG$3:AG4175,AG4175)-1,0)</f>
        <v>0</v>
      </c>
    </row>
    <row r="4176" spans="27:34" x14ac:dyDescent="0.25">
      <c r="AA4176" s="1"/>
      <c r="AB4176" s="1"/>
      <c r="AG4176">
        <f>IF(data[[#This Row],[type]]="score",SUMPRODUCT($J$1:$AF$1,data[[#This Row],[ci.hts_index]:[stat.tb]]),-1)</f>
        <v>-1</v>
      </c>
      <c r="AH4176" s="1">
        <f>IF(data[[#This Row],[type]]="score",RANK(data[[#This Row],[score]],data[score])+COUNTIF($AG$3:AG4176,AG4176)-1,0)</f>
        <v>0</v>
      </c>
    </row>
    <row r="4177" spans="27:34" x14ac:dyDescent="0.25">
      <c r="AA4177" s="1"/>
      <c r="AB4177" s="1"/>
      <c r="AG4177">
        <f>IF(data[[#This Row],[type]]="score",SUMPRODUCT($J$1:$AF$1,data[[#This Row],[ci.hts_index]:[stat.tb]]),-1)</f>
        <v>-1</v>
      </c>
      <c r="AH4177" s="1">
        <f>IF(data[[#This Row],[type]]="score",RANK(data[[#This Row],[score]],data[score])+COUNTIF($AG$3:AG4177,AG4177)-1,0)</f>
        <v>0</v>
      </c>
    </row>
    <row r="4178" spans="27:34" x14ac:dyDescent="0.25">
      <c r="AA4178" s="1"/>
      <c r="AB4178" s="1"/>
      <c r="AG4178">
        <f>IF(data[[#This Row],[type]]="score",SUMPRODUCT($J$1:$AF$1,data[[#This Row],[ci.hts_index]:[stat.tb]]),-1)</f>
        <v>-1</v>
      </c>
      <c r="AH4178" s="1">
        <f>IF(data[[#This Row],[type]]="score",RANK(data[[#This Row],[score]],data[score])+COUNTIF($AG$3:AG4178,AG4178)-1,0)</f>
        <v>0</v>
      </c>
    </row>
    <row r="4179" spans="27:34" x14ac:dyDescent="0.25">
      <c r="AA4179" s="1"/>
      <c r="AB4179" s="1"/>
      <c r="AG4179">
        <f>IF(data[[#This Row],[type]]="score",SUMPRODUCT($J$1:$AF$1,data[[#This Row],[ci.hts_index]:[stat.tb]]),-1)</f>
        <v>-1</v>
      </c>
      <c r="AH4179" s="1">
        <f>IF(data[[#This Row],[type]]="score",RANK(data[[#This Row],[score]],data[score])+COUNTIF($AG$3:AG4179,AG4179)-1,0)</f>
        <v>0</v>
      </c>
    </row>
    <row r="4180" spans="27:34" x14ac:dyDescent="0.25">
      <c r="AA4180" s="1"/>
      <c r="AB4180" s="1"/>
      <c r="AG4180">
        <f>IF(data[[#This Row],[type]]="score",SUMPRODUCT($J$1:$AF$1,data[[#This Row],[ci.hts_index]:[stat.tb]]),-1)</f>
        <v>-1</v>
      </c>
      <c r="AH4180" s="1">
        <f>IF(data[[#This Row],[type]]="score",RANK(data[[#This Row],[score]],data[score])+COUNTIF($AG$3:AG4180,AG4180)-1,0)</f>
        <v>0</v>
      </c>
    </row>
    <row r="4181" spans="27:34" x14ac:dyDescent="0.25">
      <c r="AA4181" s="1"/>
      <c r="AB4181" s="1"/>
      <c r="AG4181">
        <f>IF(data[[#This Row],[type]]="score",SUMPRODUCT($J$1:$AF$1,data[[#This Row],[ci.hts_index]:[stat.tb]]),-1)</f>
        <v>-1</v>
      </c>
      <c r="AH4181" s="1">
        <f>IF(data[[#This Row],[type]]="score",RANK(data[[#This Row],[score]],data[score])+COUNTIF($AG$3:AG4181,AG4181)-1,0)</f>
        <v>0</v>
      </c>
    </row>
    <row r="4182" spans="27:34" x14ac:dyDescent="0.25">
      <c r="AA4182" s="1"/>
      <c r="AB4182" s="1"/>
      <c r="AG4182">
        <f>IF(data[[#This Row],[type]]="score",SUMPRODUCT($J$1:$AF$1,data[[#This Row],[ci.hts_index]:[stat.tb]]),-1)</f>
        <v>-1</v>
      </c>
      <c r="AH4182" s="1">
        <f>IF(data[[#This Row],[type]]="score",RANK(data[[#This Row],[score]],data[score])+COUNTIF($AG$3:AG4182,AG4182)-1,0)</f>
        <v>0</v>
      </c>
    </row>
    <row r="4183" spans="27:34" x14ac:dyDescent="0.25">
      <c r="AA4183" s="1"/>
      <c r="AB4183" s="1"/>
      <c r="AG4183">
        <f>IF(data[[#This Row],[type]]="score",SUMPRODUCT($J$1:$AF$1,data[[#This Row],[ci.hts_index]:[stat.tb]]),-1)</f>
        <v>-1</v>
      </c>
      <c r="AH4183" s="1">
        <f>IF(data[[#This Row],[type]]="score",RANK(data[[#This Row],[score]],data[score])+COUNTIF($AG$3:AG4183,AG4183)-1,0)</f>
        <v>0</v>
      </c>
    </row>
    <row r="4184" spans="27:34" x14ac:dyDescent="0.25">
      <c r="AA4184" s="1"/>
      <c r="AB4184" s="1"/>
      <c r="AG4184">
        <f>IF(data[[#This Row],[type]]="score",SUMPRODUCT($J$1:$AF$1,data[[#This Row],[ci.hts_index]:[stat.tb]]),-1)</f>
        <v>-1</v>
      </c>
      <c r="AH4184" s="1">
        <f>IF(data[[#This Row],[type]]="score",RANK(data[[#This Row],[score]],data[score])+COUNTIF($AG$3:AG4184,AG4184)-1,0)</f>
        <v>0</v>
      </c>
    </row>
    <row r="4185" spans="27:34" x14ac:dyDescent="0.25">
      <c r="AA4185" s="1"/>
      <c r="AB4185" s="1"/>
      <c r="AG4185">
        <f>IF(data[[#This Row],[type]]="score",SUMPRODUCT($J$1:$AF$1,data[[#This Row],[ci.hts_index]:[stat.tb]]),-1)</f>
        <v>-1</v>
      </c>
      <c r="AH4185" s="1">
        <f>IF(data[[#This Row],[type]]="score",RANK(data[[#This Row],[score]],data[score])+COUNTIF($AG$3:AG4185,AG4185)-1,0)</f>
        <v>0</v>
      </c>
    </row>
    <row r="4186" spans="27:34" x14ac:dyDescent="0.25">
      <c r="AA4186" s="1"/>
      <c r="AB4186" s="1"/>
      <c r="AG4186">
        <f>IF(data[[#This Row],[type]]="score",SUMPRODUCT($J$1:$AF$1,data[[#This Row],[ci.hts_index]:[stat.tb]]),-1)</f>
        <v>-1</v>
      </c>
      <c r="AH4186" s="1">
        <f>IF(data[[#This Row],[type]]="score",RANK(data[[#This Row],[score]],data[score])+COUNTIF($AG$3:AG4186,AG4186)-1,0)</f>
        <v>0</v>
      </c>
    </row>
    <row r="4187" spans="27:34" x14ac:dyDescent="0.25">
      <c r="AA4187" s="1"/>
      <c r="AB4187" s="1"/>
      <c r="AG4187">
        <f>IF(data[[#This Row],[type]]="score",SUMPRODUCT($J$1:$AF$1,data[[#This Row],[ci.hts_index]:[stat.tb]]),-1)</f>
        <v>-1</v>
      </c>
      <c r="AH4187" s="1">
        <f>IF(data[[#This Row],[type]]="score",RANK(data[[#This Row],[score]],data[score])+COUNTIF($AG$3:AG4187,AG4187)-1,0)</f>
        <v>0</v>
      </c>
    </row>
    <row r="4188" spans="27:34" x14ac:dyDescent="0.25">
      <c r="AA4188" s="1"/>
      <c r="AB4188" s="1"/>
      <c r="AG4188">
        <f>IF(data[[#This Row],[type]]="score",SUMPRODUCT($J$1:$AF$1,data[[#This Row],[ci.hts_index]:[stat.tb]]),-1)</f>
        <v>-1</v>
      </c>
      <c r="AH4188" s="1">
        <f>IF(data[[#This Row],[type]]="score",RANK(data[[#This Row],[score]],data[score])+COUNTIF($AG$3:AG4188,AG4188)-1,0)</f>
        <v>0</v>
      </c>
    </row>
    <row r="4189" spans="27:34" x14ac:dyDescent="0.25">
      <c r="AA4189" s="1"/>
      <c r="AB4189" s="1"/>
      <c r="AG4189">
        <f>IF(data[[#This Row],[type]]="score",SUMPRODUCT($J$1:$AF$1,data[[#This Row],[ci.hts_index]:[stat.tb]]),-1)</f>
        <v>-1</v>
      </c>
      <c r="AH4189" s="1">
        <f>IF(data[[#This Row],[type]]="score",RANK(data[[#This Row],[score]],data[score])+COUNTIF($AG$3:AG4189,AG4189)-1,0)</f>
        <v>0</v>
      </c>
    </row>
    <row r="4190" spans="27:34" x14ac:dyDescent="0.25">
      <c r="AA4190" s="1"/>
      <c r="AB4190" s="1"/>
      <c r="AG4190">
        <f>IF(data[[#This Row],[type]]="score",SUMPRODUCT($J$1:$AF$1,data[[#This Row],[ci.hts_index]:[stat.tb]]),-1)</f>
        <v>-1</v>
      </c>
      <c r="AH4190" s="1">
        <f>IF(data[[#This Row],[type]]="score",RANK(data[[#This Row],[score]],data[score])+COUNTIF($AG$3:AG4190,AG4190)-1,0)</f>
        <v>0</v>
      </c>
    </row>
    <row r="4191" spans="27:34" x14ac:dyDescent="0.25">
      <c r="AA4191" s="1"/>
      <c r="AB4191" s="1"/>
      <c r="AG4191">
        <f>IF(data[[#This Row],[type]]="score",SUMPRODUCT($J$1:$AF$1,data[[#This Row],[ci.hts_index]:[stat.tb]]),-1)</f>
        <v>-1</v>
      </c>
      <c r="AH4191" s="1">
        <f>IF(data[[#This Row],[type]]="score",RANK(data[[#This Row],[score]],data[score])+COUNTIF($AG$3:AG4191,AG4191)-1,0)</f>
        <v>0</v>
      </c>
    </row>
    <row r="4192" spans="27:34" x14ac:dyDescent="0.25">
      <c r="AA4192" s="1"/>
      <c r="AB4192" s="1"/>
      <c r="AG4192">
        <f>IF(data[[#This Row],[type]]="score",SUMPRODUCT($J$1:$AF$1,data[[#This Row],[ci.hts_index]:[stat.tb]]),-1)</f>
        <v>-1</v>
      </c>
      <c r="AH4192" s="1">
        <f>IF(data[[#This Row],[type]]="score",RANK(data[[#This Row],[score]],data[score])+COUNTIF($AG$3:AG4192,AG4192)-1,0)</f>
        <v>0</v>
      </c>
    </row>
    <row r="4193" spans="27:34" x14ac:dyDescent="0.25">
      <c r="AA4193" s="1"/>
      <c r="AB4193" s="1"/>
      <c r="AG4193">
        <f>IF(data[[#This Row],[type]]="score",SUMPRODUCT($J$1:$AF$1,data[[#This Row],[ci.hts_index]:[stat.tb]]),-1)</f>
        <v>-1</v>
      </c>
      <c r="AH4193" s="1">
        <f>IF(data[[#This Row],[type]]="score",RANK(data[[#This Row],[score]],data[score])+COUNTIF($AG$3:AG4193,AG4193)-1,0)</f>
        <v>0</v>
      </c>
    </row>
    <row r="4194" spans="27:34" x14ac:dyDescent="0.25">
      <c r="AA4194" s="1"/>
      <c r="AB4194" s="1"/>
      <c r="AG4194">
        <f>IF(data[[#This Row],[type]]="score",SUMPRODUCT($J$1:$AF$1,data[[#This Row],[ci.hts_index]:[stat.tb]]),-1)</f>
        <v>-1</v>
      </c>
      <c r="AH4194" s="1">
        <f>IF(data[[#This Row],[type]]="score",RANK(data[[#This Row],[score]],data[score])+COUNTIF($AG$3:AG4194,AG4194)-1,0)</f>
        <v>0</v>
      </c>
    </row>
    <row r="4195" spans="27:34" x14ac:dyDescent="0.25">
      <c r="AA4195" s="1"/>
      <c r="AB4195" s="1"/>
      <c r="AG4195">
        <f>IF(data[[#This Row],[type]]="score",SUMPRODUCT($J$1:$AF$1,data[[#This Row],[ci.hts_index]:[stat.tb]]),-1)</f>
        <v>-1</v>
      </c>
      <c r="AH4195" s="1">
        <f>IF(data[[#This Row],[type]]="score",RANK(data[[#This Row],[score]],data[score])+COUNTIF($AG$3:AG4195,AG4195)-1,0)</f>
        <v>0</v>
      </c>
    </row>
    <row r="4196" spans="27:34" x14ac:dyDescent="0.25">
      <c r="AA4196" s="1"/>
      <c r="AB4196" s="1"/>
      <c r="AG4196">
        <f>IF(data[[#This Row],[type]]="score",SUMPRODUCT($J$1:$AF$1,data[[#This Row],[ci.hts_index]:[stat.tb]]),-1)</f>
        <v>-1</v>
      </c>
      <c r="AH4196" s="1">
        <f>IF(data[[#This Row],[type]]="score",RANK(data[[#This Row],[score]],data[score])+COUNTIF($AG$3:AG4196,AG4196)-1,0)</f>
        <v>0</v>
      </c>
    </row>
    <row r="4197" spans="27:34" x14ac:dyDescent="0.25">
      <c r="AA4197" s="1"/>
      <c r="AB4197" s="1"/>
      <c r="AG4197">
        <f>IF(data[[#This Row],[type]]="score",SUMPRODUCT($J$1:$AF$1,data[[#This Row],[ci.hts_index]:[stat.tb]]),-1)</f>
        <v>-1</v>
      </c>
      <c r="AH4197" s="1">
        <f>IF(data[[#This Row],[type]]="score",RANK(data[[#This Row],[score]],data[score])+COUNTIF($AG$3:AG4197,AG4197)-1,0)</f>
        <v>0</v>
      </c>
    </row>
    <row r="4198" spans="27:34" x14ac:dyDescent="0.25">
      <c r="AA4198" s="1"/>
      <c r="AB4198" s="1"/>
      <c r="AG4198">
        <f>IF(data[[#This Row],[type]]="score",SUMPRODUCT($J$1:$AF$1,data[[#This Row],[ci.hts_index]:[stat.tb]]),-1)</f>
        <v>-1</v>
      </c>
      <c r="AH4198" s="1">
        <f>IF(data[[#This Row],[type]]="score",RANK(data[[#This Row],[score]],data[score])+COUNTIF($AG$3:AG4198,AG4198)-1,0)</f>
        <v>0</v>
      </c>
    </row>
    <row r="4199" spans="27:34" x14ac:dyDescent="0.25">
      <c r="AA4199" s="1"/>
      <c r="AB4199" s="1"/>
      <c r="AG4199">
        <f>IF(data[[#This Row],[type]]="score",SUMPRODUCT($J$1:$AF$1,data[[#This Row],[ci.hts_index]:[stat.tb]]),-1)</f>
        <v>-1</v>
      </c>
      <c r="AH4199" s="1">
        <f>IF(data[[#This Row],[type]]="score",RANK(data[[#This Row],[score]],data[score])+COUNTIF($AG$3:AG4199,AG4199)-1,0)</f>
        <v>0</v>
      </c>
    </row>
    <row r="4200" spans="27:34" x14ac:dyDescent="0.25">
      <c r="AA4200" s="1"/>
      <c r="AB4200" s="1"/>
      <c r="AG4200">
        <f>IF(data[[#This Row],[type]]="score",SUMPRODUCT($J$1:$AF$1,data[[#This Row],[ci.hts_index]:[stat.tb]]),-1)</f>
        <v>-1</v>
      </c>
      <c r="AH4200" s="1">
        <f>IF(data[[#This Row],[type]]="score",RANK(data[[#This Row],[score]],data[score])+COUNTIF($AG$3:AG4200,AG4200)-1,0)</f>
        <v>0</v>
      </c>
    </row>
    <row r="4201" spans="27:34" x14ac:dyDescent="0.25">
      <c r="AA4201" s="1"/>
      <c r="AB4201" s="1"/>
      <c r="AG4201">
        <f>IF(data[[#This Row],[type]]="score",SUMPRODUCT($J$1:$AF$1,data[[#This Row],[ci.hts_index]:[stat.tb]]),-1)</f>
        <v>-1</v>
      </c>
      <c r="AH4201" s="1">
        <f>IF(data[[#This Row],[type]]="score",RANK(data[[#This Row],[score]],data[score])+COUNTIF($AG$3:AG4201,AG4201)-1,0)</f>
        <v>0</v>
      </c>
    </row>
    <row r="4202" spans="27:34" x14ac:dyDescent="0.25">
      <c r="AA4202" s="1"/>
      <c r="AB4202" s="1"/>
      <c r="AG4202">
        <f>IF(data[[#This Row],[type]]="score",SUMPRODUCT($J$1:$AF$1,data[[#This Row],[ci.hts_index]:[stat.tb]]),-1)</f>
        <v>-1</v>
      </c>
      <c r="AH4202" s="1">
        <f>IF(data[[#This Row],[type]]="score",RANK(data[[#This Row],[score]],data[score])+COUNTIF($AG$3:AG4202,AG4202)-1,0)</f>
        <v>0</v>
      </c>
    </row>
    <row r="4203" spans="27:34" x14ac:dyDescent="0.25">
      <c r="AA4203" s="1"/>
      <c r="AB4203" s="1"/>
      <c r="AG4203">
        <f>IF(data[[#This Row],[type]]="score",SUMPRODUCT($J$1:$AF$1,data[[#This Row],[ci.hts_index]:[stat.tb]]),-1)</f>
        <v>-1</v>
      </c>
      <c r="AH4203" s="1">
        <f>IF(data[[#This Row],[type]]="score",RANK(data[[#This Row],[score]],data[score])+COUNTIF($AG$3:AG4203,AG4203)-1,0)</f>
        <v>0</v>
      </c>
    </row>
    <row r="4204" spans="27:34" x14ac:dyDescent="0.25">
      <c r="AA4204" s="1"/>
      <c r="AB4204" s="1"/>
      <c r="AG4204">
        <f>IF(data[[#This Row],[type]]="score",SUMPRODUCT($J$1:$AF$1,data[[#This Row],[ci.hts_index]:[stat.tb]]),-1)</f>
        <v>-1</v>
      </c>
      <c r="AH4204" s="1">
        <f>IF(data[[#This Row],[type]]="score",RANK(data[[#This Row],[score]],data[score])+COUNTIF($AG$3:AG4204,AG4204)-1,0)</f>
        <v>0</v>
      </c>
    </row>
    <row r="4205" spans="27:34" x14ac:dyDescent="0.25">
      <c r="AA4205" s="1"/>
      <c r="AB4205" s="1"/>
      <c r="AG4205">
        <f>IF(data[[#This Row],[type]]="score",SUMPRODUCT($J$1:$AF$1,data[[#This Row],[ci.hts_index]:[stat.tb]]),-1)</f>
        <v>-1</v>
      </c>
      <c r="AH4205" s="1">
        <f>IF(data[[#This Row],[type]]="score",RANK(data[[#This Row],[score]],data[score])+COUNTIF($AG$3:AG4205,AG4205)-1,0)</f>
        <v>0</v>
      </c>
    </row>
    <row r="4206" spans="27:34" x14ac:dyDescent="0.25">
      <c r="AA4206" s="1"/>
      <c r="AB4206" s="1"/>
      <c r="AG4206">
        <f>IF(data[[#This Row],[type]]="score",SUMPRODUCT($J$1:$AF$1,data[[#This Row],[ci.hts_index]:[stat.tb]]),-1)</f>
        <v>-1</v>
      </c>
      <c r="AH4206" s="1">
        <f>IF(data[[#This Row],[type]]="score",RANK(data[[#This Row],[score]],data[score])+COUNTIF($AG$3:AG4206,AG4206)-1,0)</f>
        <v>0</v>
      </c>
    </row>
    <row r="4207" spans="27:34" x14ac:dyDescent="0.25">
      <c r="AA4207" s="1"/>
      <c r="AB4207" s="1"/>
      <c r="AG4207">
        <f>IF(data[[#This Row],[type]]="score",SUMPRODUCT($J$1:$AF$1,data[[#This Row],[ci.hts_index]:[stat.tb]]),-1)</f>
        <v>-1</v>
      </c>
      <c r="AH4207" s="1">
        <f>IF(data[[#This Row],[type]]="score",RANK(data[[#This Row],[score]],data[score])+COUNTIF($AG$3:AG4207,AG4207)-1,0)</f>
        <v>0</v>
      </c>
    </row>
    <row r="4208" spans="27:34" x14ac:dyDescent="0.25">
      <c r="AA4208" s="1"/>
      <c r="AB4208" s="1"/>
      <c r="AG4208">
        <f>IF(data[[#This Row],[type]]="score",SUMPRODUCT($J$1:$AF$1,data[[#This Row],[ci.hts_index]:[stat.tb]]),-1)</f>
        <v>-1</v>
      </c>
      <c r="AH4208" s="1">
        <f>IF(data[[#This Row],[type]]="score",RANK(data[[#This Row],[score]],data[score])+COUNTIF($AG$3:AG4208,AG4208)-1,0)</f>
        <v>0</v>
      </c>
    </row>
    <row r="4209" spans="27:34" x14ac:dyDescent="0.25">
      <c r="AA4209" s="1"/>
      <c r="AB4209" s="1"/>
      <c r="AG4209">
        <f>IF(data[[#This Row],[type]]="score",SUMPRODUCT($J$1:$AF$1,data[[#This Row],[ci.hts_index]:[stat.tb]]),-1)</f>
        <v>-1</v>
      </c>
      <c r="AH4209" s="1">
        <f>IF(data[[#This Row],[type]]="score",RANK(data[[#This Row],[score]],data[score])+COUNTIF($AG$3:AG4209,AG4209)-1,0)</f>
        <v>0</v>
      </c>
    </row>
    <row r="4210" spans="27:34" x14ac:dyDescent="0.25">
      <c r="AA4210" s="1"/>
      <c r="AB4210" s="1"/>
      <c r="AG4210">
        <f>IF(data[[#This Row],[type]]="score",SUMPRODUCT($J$1:$AF$1,data[[#This Row],[ci.hts_index]:[stat.tb]]),-1)</f>
        <v>-1</v>
      </c>
      <c r="AH4210" s="1">
        <f>IF(data[[#This Row],[type]]="score",RANK(data[[#This Row],[score]],data[score])+COUNTIF($AG$3:AG4210,AG4210)-1,0)</f>
        <v>0</v>
      </c>
    </row>
    <row r="4211" spans="27:34" x14ac:dyDescent="0.25">
      <c r="AA4211" s="1"/>
      <c r="AB4211" s="1"/>
      <c r="AG4211">
        <f>IF(data[[#This Row],[type]]="score",SUMPRODUCT($J$1:$AF$1,data[[#This Row],[ci.hts_index]:[stat.tb]]),-1)</f>
        <v>-1</v>
      </c>
      <c r="AH4211" s="1">
        <f>IF(data[[#This Row],[type]]="score",RANK(data[[#This Row],[score]],data[score])+COUNTIF($AG$3:AG4211,AG4211)-1,0)</f>
        <v>0</v>
      </c>
    </row>
    <row r="4212" spans="27:34" x14ac:dyDescent="0.25">
      <c r="AA4212" s="1"/>
      <c r="AB4212" s="1"/>
      <c r="AG4212">
        <f>IF(data[[#This Row],[type]]="score",SUMPRODUCT($J$1:$AF$1,data[[#This Row],[ci.hts_index]:[stat.tb]]),-1)</f>
        <v>-1</v>
      </c>
      <c r="AH4212" s="1">
        <f>IF(data[[#This Row],[type]]="score",RANK(data[[#This Row],[score]],data[score])+COUNTIF($AG$3:AG4212,AG4212)-1,0)</f>
        <v>0</v>
      </c>
    </row>
    <row r="4213" spans="27:34" x14ac:dyDescent="0.25">
      <c r="AA4213" s="1"/>
      <c r="AB4213" s="1"/>
      <c r="AG4213">
        <f>IF(data[[#This Row],[type]]="score",SUMPRODUCT($J$1:$AF$1,data[[#This Row],[ci.hts_index]:[stat.tb]]),-1)</f>
        <v>-1</v>
      </c>
      <c r="AH4213" s="1">
        <f>IF(data[[#This Row],[type]]="score",RANK(data[[#This Row],[score]],data[score])+COUNTIF($AG$3:AG4213,AG4213)-1,0)</f>
        <v>0</v>
      </c>
    </row>
    <row r="4214" spans="27:34" x14ac:dyDescent="0.25">
      <c r="AA4214" s="1"/>
      <c r="AB4214" s="1"/>
      <c r="AG4214">
        <f>IF(data[[#This Row],[type]]="score",SUMPRODUCT($J$1:$AF$1,data[[#This Row],[ci.hts_index]:[stat.tb]]),-1)</f>
        <v>-1</v>
      </c>
      <c r="AH4214" s="1">
        <f>IF(data[[#This Row],[type]]="score",RANK(data[[#This Row],[score]],data[score])+COUNTIF($AG$3:AG4214,AG4214)-1,0)</f>
        <v>0</v>
      </c>
    </row>
    <row r="4215" spans="27:34" x14ac:dyDescent="0.25">
      <c r="AA4215" s="1"/>
      <c r="AB4215" s="1"/>
      <c r="AG4215">
        <f>IF(data[[#This Row],[type]]="score",SUMPRODUCT($J$1:$AF$1,data[[#This Row],[ci.hts_index]:[stat.tb]]),-1)</f>
        <v>-1</v>
      </c>
      <c r="AH4215" s="1">
        <f>IF(data[[#This Row],[type]]="score",RANK(data[[#This Row],[score]],data[score])+COUNTIF($AG$3:AG4215,AG4215)-1,0)</f>
        <v>0</v>
      </c>
    </row>
    <row r="4216" spans="27:34" x14ac:dyDescent="0.25">
      <c r="AA4216" s="1"/>
      <c r="AB4216" s="1"/>
      <c r="AG4216">
        <f>IF(data[[#This Row],[type]]="score",SUMPRODUCT($J$1:$AF$1,data[[#This Row],[ci.hts_index]:[stat.tb]]),-1)</f>
        <v>-1</v>
      </c>
      <c r="AH4216" s="1">
        <f>IF(data[[#This Row],[type]]="score",RANK(data[[#This Row],[score]],data[score])+COUNTIF($AG$3:AG4216,AG4216)-1,0)</f>
        <v>0</v>
      </c>
    </row>
    <row r="4217" spans="27:34" x14ac:dyDescent="0.25">
      <c r="AA4217" s="1"/>
      <c r="AB4217" s="1"/>
      <c r="AG4217">
        <f>IF(data[[#This Row],[type]]="score",SUMPRODUCT($J$1:$AF$1,data[[#This Row],[ci.hts_index]:[stat.tb]]),-1)</f>
        <v>-1</v>
      </c>
      <c r="AH4217" s="1">
        <f>IF(data[[#This Row],[type]]="score",RANK(data[[#This Row],[score]],data[score])+COUNTIF($AG$3:AG4217,AG4217)-1,0)</f>
        <v>0</v>
      </c>
    </row>
    <row r="4218" spans="27:34" x14ac:dyDescent="0.25">
      <c r="AA4218" s="1"/>
      <c r="AB4218" s="1"/>
      <c r="AG4218">
        <f>IF(data[[#This Row],[type]]="score",SUMPRODUCT($J$1:$AF$1,data[[#This Row],[ci.hts_index]:[stat.tb]]),-1)</f>
        <v>-1</v>
      </c>
      <c r="AH4218" s="1">
        <f>IF(data[[#This Row],[type]]="score",RANK(data[[#This Row],[score]],data[score])+COUNTIF($AG$3:AG4218,AG4218)-1,0)</f>
        <v>0</v>
      </c>
    </row>
    <row r="4219" spans="27:34" x14ac:dyDescent="0.25">
      <c r="AA4219" s="1"/>
      <c r="AB4219" s="1"/>
      <c r="AG4219">
        <f>IF(data[[#This Row],[type]]="score",SUMPRODUCT($J$1:$AF$1,data[[#This Row],[ci.hts_index]:[stat.tb]]),-1)</f>
        <v>-1</v>
      </c>
      <c r="AH4219" s="1">
        <f>IF(data[[#This Row],[type]]="score",RANK(data[[#This Row],[score]],data[score])+COUNTIF($AG$3:AG4219,AG4219)-1,0)</f>
        <v>0</v>
      </c>
    </row>
    <row r="4220" spans="27:34" x14ac:dyDescent="0.25">
      <c r="AA4220" s="1"/>
      <c r="AB4220" s="1"/>
      <c r="AG4220">
        <f>IF(data[[#This Row],[type]]="score",SUMPRODUCT($J$1:$AF$1,data[[#This Row],[ci.hts_index]:[stat.tb]]),-1)</f>
        <v>-1</v>
      </c>
      <c r="AH4220" s="1">
        <f>IF(data[[#This Row],[type]]="score",RANK(data[[#This Row],[score]],data[score])+COUNTIF($AG$3:AG4220,AG4220)-1,0)</f>
        <v>0</v>
      </c>
    </row>
    <row r="4221" spans="27:34" x14ac:dyDescent="0.25">
      <c r="AA4221" s="1"/>
      <c r="AB4221" s="1"/>
      <c r="AG4221">
        <f>IF(data[[#This Row],[type]]="score",SUMPRODUCT($J$1:$AF$1,data[[#This Row],[ci.hts_index]:[stat.tb]]),-1)</f>
        <v>-1</v>
      </c>
      <c r="AH4221" s="1">
        <f>IF(data[[#This Row],[type]]="score",RANK(data[[#This Row],[score]],data[score])+COUNTIF($AG$3:AG4221,AG4221)-1,0)</f>
        <v>0</v>
      </c>
    </row>
    <row r="4222" spans="27:34" x14ac:dyDescent="0.25">
      <c r="AA4222" s="1"/>
      <c r="AB4222" s="1"/>
      <c r="AG4222">
        <f>IF(data[[#This Row],[type]]="score",SUMPRODUCT($J$1:$AF$1,data[[#This Row],[ci.hts_index]:[stat.tb]]),-1)</f>
        <v>-1</v>
      </c>
      <c r="AH4222" s="1">
        <f>IF(data[[#This Row],[type]]="score",RANK(data[[#This Row],[score]],data[score])+COUNTIF($AG$3:AG4222,AG4222)-1,0)</f>
        <v>0</v>
      </c>
    </row>
    <row r="4223" spans="27:34" x14ac:dyDescent="0.25">
      <c r="AA4223" s="1"/>
      <c r="AB4223" s="1"/>
      <c r="AG4223">
        <f>IF(data[[#This Row],[type]]="score",SUMPRODUCT($J$1:$AF$1,data[[#This Row],[ci.hts_index]:[stat.tb]]),-1)</f>
        <v>-1</v>
      </c>
      <c r="AH4223" s="1">
        <f>IF(data[[#This Row],[type]]="score",RANK(data[[#This Row],[score]],data[score])+COUNTIF($AG$3:AG4223,AG4223)-1,0)</f>
        <v>0</v>
      </c>
    </row>
    <row r="4224" spans="27:34" x14ac:dyDescent="0.25">
      <c r="AA4224" s="1"/>
      <c r="AB4224" s="1"/>
      <c r="AG4224">
        <f>IF(data[[#This Row],[type]]="score",SUMPRODUCT($J$1:$AF$1,data[[#This Row],[ci.hts_index]:[stat.tb]]),-1)</f>
        <v>-1</v>
      </c>
      <c r="AH4224" s="1">
        <f>IF(data[[#This Row],[type]]="score",RANK(data[[#This Row],[score]],data[score])+COUNTIF($AG$3:AG4224,AG4224)-1,0)</f>
        <v>0</v>
      </c>
    </row>
    <row r="4225" spans="27:34" x14ac:dyDescent="0.25">
      <c r="AA4225" s="1"/>
      <c r="AB4225" s="1"/>
      <c r="AG4225">
        <f>IF(data[[#This Row],[type]]="score",SUMPRODUCT($J$1:$AF$1,data[[#This Row],[ci.hts_index]:[stat.tb]]),-1)</f>
        <v>-1</v>
      </c>
      <c r="AH4225" s="1">
        <f>IF(data[[#This Row],[type]]="score",RANK(data[[#This Row],[score]],data[score])+COUNTIF($AG$3:AG4225,AG4225)-1,0)</f>
        <v>0</v>
      </c>
    </row>
    <row r="4226" spans="27:34" x14ac:dyDescent="0.25">
      <c r="AA4226" s="1"/>
      <c r="AB4226" s="1"/>
      <c r="AG4226">
        <f>IF(data[[#This Row],[type]]="score",SUMPRODUCT($J$1:$AF$1,data[[#This Row],[ci.hts_index]:[stat.tb]]),-1)</f>
        <v>-1</v>
      </c>
      <c r="AH4226" s="1">
        <f>IF(data[[#This Row],[type]]="score",RANK(data[[#This Row],[score]],data[score])+COUNTIF($AG$3:AG4226,AG4226)-1,0)</f>
        <v>0</v>
      </c>
    </row>
    <row r="4227" spans="27:34" x14ac:dyDescent="0.25">
      <c r="AA4227" s="1"/>
      <c r="AB4227" s="1"/>
      <c r="AG4227">
        <f>IF(data[[#This Row],[type]]="score",SUMPRODUCT($J$1:$AF$1,data[[#This Row],[ci.hts_index]:[stat.tb]]),-1)</f>
        <v>-1</v>
      </c>
      <c r="AH4227" s="1">
        <f>IF(data[[#This Row],[type]]="score",RANK(data[[#This Row],[score]],data[score])+COUNTIF($AG$3:AG4227,AG4227)-1,0)</f>
        <v>0</v>
      </c>
    </row>
    <row r="4228" spans="27:34" x14ac:dyDescent="0.25">
      <c r="AA4228" s="1"/>
      <c r="AB4228" s="1"/>
      <c r="AG4228">
        <f>IF(data[[#This Row],[type]]="score",SUMPRODUCT($J$1:$AF$1,data[[#This Row],[ci.hts_index]:[stat.tb]]),-1)</f>
        <v>-1</v>
      </c>
      <c r="AH4228" s="1">
        <f>IF(data[[#This Row],[type]]="score",RANK(data[[#This Row],[score]],data[score])+COUNTIF($AG$3:AG4228,AG4228)-1,0)</f>
        <v>0</v>
      </c>
    </row>
    <row r="4229" spans="27:34" x14ac:dyDescent="0.25">
      <c r="AA4229" s="1"/>
      <c r="AB4229" s="1"/>
      <c r="AG4229">
        <f>IF(data[[#This Row],[type]]="score",SUMPRODUCT($J$1:$AF$1,data[[#This Row],[ci.hts_index]:[stat.tb]]),-1)</f>
        <v>-1</v>
      </c>
      <c r="AH4229" s="1">
        <f>IF(data[[#This Row],[type]]="score",RANK(data[[#This Row],[score]],data[score])+COUNTIF($AG$3:AG4229,AG4229)-1,0)</f>
        <v>0</v>
      </c>
    </row>
    <row r="4230" spans="27:34" x14ac:dyDescent="0.25">
      <c r="AA4230" s="1"/>
      <c r="AB4230" s="1"/>
      <c r="AG4230">
        <f>IF(data[[#This Row],[type]]="score",SUMPRODUCT($J$1:$AF$1,data[[#This Row],[ci.hts_index]:[stat.tb]]),-1)</f>
        <v>-1</v>
      </c>
      <c r="AH4230" s="1">
        <f>IF(data[[#This Row],[type]]="score",RANK(data[[#This Row],[score]],data[score])+COUNTIF($AG$3:AG4230,AG4230)-1,0)</f>
        <v>0</v>
      </c>
    </row>
    <row r="4231" spans="27:34" x14ac:dyDescent="0.25">
      <c r="AA4231" s="1"/>
      <c r="AB4231" s="1"/>
      <c r="AG4231">
        <f>IF(data[[#This Row],[type]]="score",SUMPRODUCT($J$1:$AF$1,data[[#This Row],[ci.hts_index]:[stat.tb]]),-1)</f>
        <v>-1</v>
      </c>
      <c r="AH4231" s="1">
        <f>IF(data[[#This Row],[type]]="score",RANK(data[[#This Row],[score]],data[score])+COUNTIF($AG$3:AG4231,AG4231)-1,0)</f>
        <v>0</v>
      </c>
    </row>
    <row r="4232" spans="27:34" x14ac:dyDescent="0.25">
      <c r="AA4232" s="1"/>
      <c r="AB4232" s="1"/>
      <c r="AG4232">
        <f>IF(data[[#This Row],[type]]="score",SUMPRODUCT($J$1:$AF$1,data[[#This Row],[ci.hts_index]:[stat.tb]]),-1)</f>
        <v>-1</v>
      </c>
      <c r="AH4232" s="1">
        <f>IF(data[[#This Row],[type]]="score",RANK(data[[#This Row],[score]],data[score])+COUNTIF($AG$3:AG4232,AG4232)-1,0)</f>
        <v>0</v>
      </c>
    </row>
    <row r="4233" spans="27:34" x14ac:dyDescent="0.25">
      <c r="AA4233" s="1"/>
      <c r="AB4233" s="1"/>
      <c r="AG4233">
        <f>IF(data[[#This Row],[type]]="score",SUMPRODUCT($J$1:$AF$1,data[[#This Row],[ci.hts_index]:[stat.tb]]),-1)</f>
        <v>-1</v>
      </c>
      <c r="AH4233" s="1">
        <f>IF(data[[#This Row],[type]]="score",RANK(data[[#This Row],[score]],data[score])+COUNTIF($AG$3:AG4233,AG4233)-1,0)</f>
        <v>0</v>
      </c>
    </row>
    <row r="4234" spans="27:34" x14ac:dyDescent="0.25">
      <c r="AA4234" s="1"/>
      <c r="AB4234" s="1"/>
      <c r="AG4234">
        <f>IF(data[[#This Row],[type]]="score",SUMPRODUCT($J$1:$AF$1,data[[#This Row],[ci.hts_index]:[stat.tb]]),-1)</f>
        <v>-1</v>
      </c>
      <c r="AH4234" s="1">
        <f>IF(data[[#This Row],[type]]="score",RANK(data[[#This Row],[score]],data[score])+COUNTIF($AG$3:AG4234,AG4234)-1,0)</f>
        <v>0</v>
      </c>
    </row>
    <row r="4235" spans="27:34" x14ac:dyDescent="0.25">
      <c r="AA4235" s="1"/>
      <c r="AB4235" s="1"/>
      <c r="AG4235">
        <f>IF(data[[#This Row],[type]]="score",SUMPRODUCT($J$1:$AF$1,data[[#This Row],[ci.hts_index]:[stat.tb]]),-1)</f>
        <v>-1</v>
      </c>
      <c r="AH4235" s="1">
        <f>IF(data[[#This Row],[type]]="score",RANK(data[[#This Row],[score]],data[score])+COUNTIF($AG$3:AG4235,AG4235)-1,0)</f>
        <v>0</v>
      </c>
    </row>
    <row r="4236" spans="27:34" x14ac:dyDescent="0.25">
      <c r="AA4236" s="1"/>
      <c r="AB4236" s="1"/>
      <c r="AG4236">
        <f>IF(data[[#This Row],[type]]="score",SUMPRODUCT($J$1:$AF$1,data[[#This Row],[ci.hts_index]:[stat.tb]]),-1)</f>
        <v>-1</v>
      </c>
      <c r="AH4236" s="1">
        <f>IF(data[[#This Row],[type]]="score",RANK(data[[#This Row],[score]],data[score])+COUNTIF($AG$3:AG4236,AG4236)-1,0)</f>
        <v>0</v>
      </c>
    </row>
    <row r="4237" spans="27:34" x14ac:dyDescent="0.25">
      <c r="AA4237" s="1"/>
      <c r="AB4237" s="1"/>
      <c r="AG4237">
        <f>IF(data[[#This Row],[type]]="score",SUMPRODUCT($J$1:$AF$1,data[[#This Row],[ci.hts_index]:[stat.tb]]),-1)</f>
        <v>-1</v>
      </c>
      <c r="AH4237" s="1">
        <f>IF(data[[#This Row],[type]]="score",RANK(data[[#This Row],[score]],data[score])+COUNTIF($AG$3:AG4237,AG4237)-1,0)</f>
        <v>0</v>
      </c>
    </row>
    <row r="4238" spans="27:34" x14ac:dyDescent="0.25">
      <c r="AA4238" s="1"/>
      <c r="AB4238" s="1"/>
      <c r="AG4238">
        <f>IF(data[[#This Row],[type]]="score",SUMPRODUCT($J$1:$AF$1,data[[#This Row],[ci.hts_index]:[stat.tb]]),-1)</f>
        <v>-1</v>
      </c>
      <c r="AH4238" s="1">
        <f>IF(data[[#This Row],[type]]="score",RANK(data[[#This Row],[score]],data[score])+COUNTIF($AG$3:AG4238,AG4238)-1,0)</f>
        <v>0</v>
      </c>
    </row>
    <row r="4239" spans="27:34" x14ac:dyDescent="0.25">
      <c r="AA4239" s="1"/>
      <c r="AB4239" s="1"/>
      <c r="AG4239">
        <f>IF(data[[#This Row],[type]]="score",SUMPRODUCT($J$1:$AF$1,data[[#This Row],[ci.hts_index]:[stat.tb]]),-1)</f>
        <v>-1</v>
      </c>
      <c r="AH4239" s="1">
        <f>IF(data[[#This Row],[type]]="score",RANK(data[[#This Row],[score]],data[score])+COUNTIF($AG$3:AG4239,AG4239)-1,0)</f>
        <v>0</v>
      </c>
    </row>
    <row r="4240" spans="27:34" x14ac:dyDescent="0.25">
      <c r="AA4240" s="1"/>
      <c r="AB4240" s="1"/>
      <c r="AG4240">
        <f>IF(data[[#This Row],[type]]="score",SUMPRODUCT($J$1:$AF$1,data[[#This Row],[ci.hts_index]:[stat.tb]]),-1)</f>
        <v>-1</v>
      </c>
      <c r="AH4240" s="1">
        <f>IF(data[[#This Row],[type]]="score",RANK(data[[#This Row],[score]],data[score])+COUNTIF($AG$3:AG4240,AG4240)-1,0)</f>
        <v>0</v>
      </c>
    </row>
    <row r="4241" spans="27:34" x14ac:dyDescent="0.25">
      <c r="AA4241" s="1"/>
      <c r="AB4241" s="1"/>
      <c r="AG4241">
        <f>IF(data[[#This Row],[type]]="score",SUMPRODUCT($J$1:$AF$1,data[[#This Row],[ci.hts_index]:[stat.tb]]),-1)</f>
        <v>-1</v>
      </c>
      <c r="AH4241" s="1">
        <f>IF(data[[#This Row],[type]]="score",RANK(data[[#This Row],[score]],data[score])+COUNTIF($AG$3:AG4241,AG4241)-1,0)</f>
        <v>0</v>
      </c>
    </row>
    <row r="4242" spans="27:34" x14ac:dyDescent="0.25">
      <c r="AA4242" s="1"/>
      <c r="AB4242" s="1"/>
      <c r="AG4242">
        <f>IF(data[[#This Row],[type]]="score",SUMPRODUCT($J$1:$AF$1,data[[#This Row],[ci.hts_index]:[stat.tb]]),-1)</f>
        <v>-1</v>
      </c>
      <c r="AH4242" s="1">
        <f>IF(data[[#This Row],[type]]="score",RANK(data[[#This Row],[score]],data[score])+COUNTIF($AG$3:AG4242,AG4242)-1,0)</f>
        <v>0</v>
      </c>
    </row>
    <row r="4243" spans="27:34" x14ac:dyDescent="0.25">
      <c r="AA4243" s="1"/>
      <c r="AB4243" s="1"/>
      <c r="AG4243">
        <f>IF(data[[#This Row],[type]]="score",SUMPRODUCT($J$1:$AF$1,data[[#This Row],[ci.hts_index]:[stat.tb]]),-1)</f>
        <v>-1</v>
      </c>
      <c r="AH4243" s="1">
        <f>IF(data[[#This Row],[type]]="score",RANK(data[[#This Row],[score]],data[score])+COUNTIF($AG$3:AG4243,AG4243)-1,0)</f>
        <v>0</v>
      </c>
    </row>
    <row r="4244" spans="27:34" x14ac:dyDescent="0.25">
      <c r="AA4244" s="1"/>
      <c r="AB4244" s="1"/>
      <c r="AG4244">
        <f>IF(data[[#This Row],[type]]="score",SUMPRODUCT($J$1:$AF$1,data[[#This Row],[ci.hts_index]:[stat.tb]]),-1)</f>
        <v>-1</v>
      </c>
      <c r="AH4244" s="1">
        <f>IF(data[[#This Row],[type]]="score",RANK(data[[#This Row],[score]],data[score])+COUNTIF($AG$3:AG4244,AG4244)-1,0)</f>
        <v>0</v>
      </c>
    </row>
    <row r="4245" spans="27:34" x14ac:dyDescent="0.25">
      <c r="AA4245" s="1"/>
      <c r="AB4245" s="1"/>
      <c r="AG4245">
        <f>IF(data[[#This Row],[type]]="score",SUMPRODUCT($J$1:$AF$1,data[[#This Row],[ci.hts_index]:[stat.tb]]),-1)</f>
        <v>-1</v>
      </c>
      <c r="AH4245" s="1">
        <f>IF(data[[#This Row],[type]]="score",RANK(data[[#This Row],[score]],data[score])+COUNTIF($AG$3:AG4245,AG4245)-1,0)</f>
        <v>0</v>
      </c>
    </row>
    <row r="4246" spans="27:34" x14ac:dyDescent="0.25">
      <c r="AA4246" s="1"/>
      <c r="AB4246" s="1"/>
      <c r="AG4246">
        <f>IF(data[[#This Row],[type]]="score",SUMPRODUCT($J$1:$AF$1,data[[#This Row],[ci.hts_index]:[stat.tb]]),-1)</f>
        <v>-1</v>
      </c>
      <c r="AH4246" s="1">
        <f>IF(data[[#This Row],[type]]="score",RANK(data[[#This Row],[score]],data[score])+COUNTIF($AG$3:AG4246,AG4246)-1,0)</f>
        <v>0</v>
      </c>
    </row>
    <row r="4247" spans="27:34" x14ac:dyDescent="0.25">
      <c r="AA4247" s="1"/>
      <c r="AB4247" s="1"/>
      <c r="AG4247">
        <f>IF(data[[#This Row],[type]]="score",SUMPRODUCT($J$1:$AF$1,data[[#This Row],[ci.hts_index]:[stat.tb]]),-1)</f>
        <v>-1</v>
      </c>
      <c r="AH4247" s="1">
        <f>IF(data[[#This Row],[type]]="score",RANK(data[[#This Row],[score]],data[score])+COUNTIF($AG$3:AG4247,AG4247)-1,0)</f>
        <v>0</v>
      </c>
    </row>
    <row r="4248" spans="27:34" x14ac:dyDescent="0.25">
      <c r="AA4248" s="1"/>
      <c r="AB4248" s="1"/>
      <c r="AG4248">
        <f>IF(data[[#This Row],[type]]="score",SUMPRODUCT($J$1:$AF$1,data[[#This Row],[ci.hts_index]:[stat.tb]]),-1)</f>
        <v>-1</v>
      </c>
      <c r="AH4248" s="1">
        <f>IF(data[[#This Row],[type]]="score",RANK(data[[#This Row],[score]],data[score])+COUNTIF($AG$3:AG4248,AG4248)-1,0)</f>
        <v>0</v>
      </c>
    </row>
    <row r="4249" spans="27:34" x14ac:dyDescent="0.25">
      <c r="AA4249" s="1"/>
      <c r="AB4249" s="1"/>
      <c r="AG4249">
        <f>IF(data[[#This Row],[type]]="score",SUMPRODUCT($J$1:$AF$1,data[[#This Row],[ci.hts_index]:[stat.tb]]),-1)</f>
        <v>-1</v>
      </c>
      <c r="AH4249" s="1">
        <f>IF(data[[#This Row],[type]]="score",RANK(data[[#This Row],[score]],data[score])+COUNTIF($AG$3:AG4249,AG4249)-1,0)</f>
        <v>0</v>
      </c>
    </row>
    <row r="4250" spans="27:34" x14ac:dyDescent="0.25">
      <c r="AA4250" s="1"/>
      <c r="AB4250" s="1"/>
      <c r="AG4250">
        <f>IF(data[[#This Row],[type]]="score",SUMPRODUCT($J$1:$AF$1,data[[#This Row],[ci.hts_index]:[stat.tb]]),-1)</f>
        <v>-1</v>
      </c>
      <c r="AH4250" s="1">
        <f>IF(data[[#This Row],[type]]="score",RANK(data[[#This Row],[score]],data[score])+COUNTIF($AG$3:AG4250,AG4250)-1,0)</f>
        <v>0</v>
      </c>
    </row>
    <row r="4251" spans="27:34" x14ac:dyDescent="0.25">
      <c r="AA4251" s="1"/>
      <c r="AB4251" s="1"/>
      <c r="AG4251">
        <f>IF(data[[#This Row],[type]]="score",SUMPRODUCT($J$1:$AF$1,data[[#This Row],[ci.hts_index]:[stat.tb]]),-1)</f>
        <v>-1</v>
      </c>
      <c r="AH4251" s="1">
        <f>IF(data[[#This Row],[type]]="score",RANK(data[[#This Row],[score]],data[score])+COUNTIF($AG$3:AG4251,AG4251)-1,0)</f>
        <v>0</v>
      </c>
    </row>
    <row r="4252" spans="27:34" x14ac:dyDescent="0.25">
      <c r="AA4252" s="1"/>
      <c r="AB4252" s="1"/>
      <c r="AG4252">
        <f>IF(data[[#This Row],[type]]="score",SUMPRODUCT($J$1:$AF$1,data[[#This Row],[ci.hts_index]:[stat.tb]]),-1)</f>
        <v>-1</v>
      </c>
      <c r="AH4252" s="1">
        <f>IF(data[[#This Row],[type]]="score",RANK(data[[#This Row],[score]],data[score])+COUNTIF($AG$3:AG4252,AG4252)-1,0)</f>
        <v>0</v>
      </c>
    </row>
    <row r="4253" spans="27:34" x14ac:dyDescent="0.25">
      <c r="AA4253" s="1"/>
      <c r="AB4253" s="1"/>
      <c r="AG4253">
        <f>IF(data[[#This Row],[type]]="score",SUMPRODUCT($J$1:$AF$1,data[[#This Row],[ci.hts_index]:[stat.tb]]),-1)</f>
        <v>-1</v>
      </c>
      <c r="AH4253" s="1">
        <f>IF(data[[#This Row],[type]]="score",RANK(data[[#This Row],[score]],data[score])+COUNTIF($AG$3:AG4253,AG4253)-1,0)</f>
        <v>0</v>
      </c>
    </row>
    <row r="4254" spans="27:34" x14ac:dyDescent="0.25">
      <c r="AA4254" s="1"/>
      <c r="AB4254" s="1"/>
      <c r="AG4254">
        <f>IF(data[[#This Row],[type]]="score",SUMPRODUCT($J$1:$AF$1,data[[#This Row],[ci.hts_index]:[stat.tb]]),-1)</f>
        <v>-1</v>
      </c>
      <c r="AH4254" s="1">
        <f>IF(data[[#This Row],[type]]="score",RANK(data[[#This Row],[score]],data[score])+COUNTIF($AG$3:AG4254,AG4254)-1,0)</f>
        <v>0</v>
      </c>
    </row>
    <row r="4255" spans="27:34" x14ac:dyDescent="0.25">
      <c r="AA4255" s="1"/>
      <c r="AB4255" s="1"/>
      <c r="AG4255">
        <f>IF(data[[#This Row],[type]]="score",SUMPRODUCT($J$1:$AF$1,data[[#This Row],[ci.hts_index]:[stat.tb]]),-1)</f>
        <v>-1</v>
      </c>
      <c r="AH4255" s="1">
        <f>IF(data[[#This Row],[type]]="score",RANK(data[[#This Row],[score]],data[score])+COUNTIF($AG$3:AG4255,AG4255)-1,0)</f>
        <v>0</v>
      </c>
    </row>
    <row r="4256" spans="27:34" x14ac:dyDescent="0.25">
      <c r="AA4256" s="1"/>
      <c r="AB4256" s="1"/>
      <c r="AG4256">
        <f>IF(data[[#This Row],[type]]="score",SUMPRODUCT($J$1:$AF$1,data[[#This Row],[ci.hts_index]:[stat.tb]]),-1)</f>
        <v>-1</v>
      </c>
      <c r="AH4256" s="1">
        <f>IF(data[[#This Row],[type]]="score",RANK(data[[#This Row],[score]],data[score])+COUNTIF($AG$3:AG4256,AG4256)-1,0)</f>
        <v>0</v>
      </c>
    </row>
    <row r="4257" spans="27:34" x14ac:dyDescent="0.25">
      <c r="AA4257" s="1"/>
      <c r="AB4257" s="1"/>
      <c r="AG4257">
        <f>IF(data[[#This Row],[type]]="score",SUMPRODUCT($J$1:$AF$1,data[[#This Row],[ci.hts_index]:[stat.tb]]),-1)</f>
        <v>-1</v>
      </c>
      <c r="AH4257" s="1">
        <f>IF(data[[#This Row],[type]]="score",RANK(data[[#This Row],[score]],data[score])+COUNTIF($AG$3:AG4257,AG4257)-1,0)</f>
        <v>0</v>
      </c>
    </row>
    <row r="4258" spans="27:34" x14ac:dyDescent="0.25">
      <c r="AA4258" s="1"/>
      <c r="AB4258" s="1"/>
      <c r="AG4258">
        <f>IF(data[[#This Row],[type]]="score",SUMPRODUCT($J$1:$AF$1,data[[#This Row],[ci.hts_index]:[stat.tb]]),-1)</f>
        <v>-1</v>
      </c>
      <c r="AH4258" s="1">
        <f>IF(data[[#This Row],[type]]="score",RANK(data[[#This Row],[score]],data[score])+COUNTIF($AG$3:AG4258,AG4258)-1,0)</f>
        <v>0</v>
      </c>
    </row>
    <row r="4259" spans="27:34" x14ac:dyDescent="0.25">
      <c r="AA4259" s="1"/>
      <c r="AB4259" s="1"/>
      <c r="AG4259">
        <f>IF(data[[#This Row],[type]]="score",SUMPRODUCT($J$1:$AF$1,data[[#This Row],[ci.hts_index]:[stat.tb]]),-1)</f>
        <v>-1</v>
      </c>
      <c r="AH4259" s="1">
        <f>IF(data[[#This Row],[type]]="score",RANK(data[[#This Row],[score]],data[score])+COUNTIF($AG$3:AG4259,AG4259)-1,0)</f>
        <v>0</v>
      </c>
    </row>
    <row r="4260" spans="27:34" x14ac:dyDescent="0.25">
      <c r="AA4260" s="1"/>
      <c r="AB4260" s="1"/>
      <c r="AG4260">
        <f>IF(data[[#This Row],[type]]="score",SUMPRODUCT($J$1:$AF$1,data[[#This Row],[ci.hts_index]:[stat.tb]]),-1)</f>
        <v>-1</v>
      </c>
      <c r="AH4260" s="1">
        <f>IF(data[[#This Row],[type]]="score",RANK(data[[#This Row],[score]],data[score])+COUNTIF($AG$3:AG4260,AG4260)-1,0)</f>
        <v>0</v>
      </c>
    </row>
    <row r="4261" spans="27:34" x14ac:dyDescent="0.25">
      <c r="AA4261" s="1"/>
      <c r="AB4261" s="1"/>
      <c r="AG4261">
        <f>IF(data[[#This Row],[type]]="score",SUMPRODUCT($J$1:$AF$1,data[[#This Row],[ci.hts_index]:[stat.tb]]),-1)</f>
        <v>-1</v>
      </c>
      <c r="AH4261" s="1">
        <f>IF(data[[#This Row],[type]]="score",RANK(data[[#This Row],[score]],data[score])+COUNTIF($AG$3:AG4261,AG4261)-1,0)</f>
        <v>0</v>
      </c>
    </row>
    <row r="4262" spans="27:34" x14ac:dyDescent="0.25">
      <c r="AA4262" s="1"/>
      <c r="AB4262" s="1"/>
      <c r="AG4262">
        <f>IF(data[[#This Row],[type]]="score",SUMPRODUCT($J$1:$AF$1,data[[#This Row],[ci.hts_index]:[stat.tb]]),-1)</f>
        <v>-1</v>
      </c>
      <c r="AH4262" s="1">
        <f>IF(data[[#This Row],[type]]="score",RANK(data[[#This Row],[score]],data[score])+COUNTIF($AG$3:AG4262,AG4262)-1,0)</f>
        <v>0</v>
      </c>
    </row>
    <row r="4263" spans="27:34" x14ac:dyDescent="0.25">
      <c r="AA4263" s="1"/>
      <c r="AB4263" s="1"/>
      <c r="AG4263">
        <f>IF(data[[#This Row],[type]]="score",SUMPRODUCT($J$1:$AF$1,data[[#This Row],[ci.hts_index]:[stat.tb]]),-1)</f>
        <v>-1</v>
      </c>
      <c r="AH4263" s="1">
        <f>IF(data[[#This Row],[type]]="score",RANK(data[[#This Row],[score]],data[score])+COUNTIF($AG$3:AG4263,AG4263)-1,0)</f>
        <v>0</v>
      </c>
    </row>
    <row r="4264" spans="27:34" x14ac:dyDescent="0.25">
      <c r="AA4264" s="1"/>
      <c r="AB4264" s="1"/>
      <c r="AG4264">
        <f>IF(data[[#This Row],[type]]="score",SUMPRODUCT($J$1:$AF$1,data[[#This Row],[ci.hts_index]:[stat.tb]]),-1)</f>
        <v>-1</v>
      </c>
      <c r="AH4264" s="1">
        <f>IF(data[[#This Row],[type]]="score",RANK(data[[#This Row],[score]],data[score])+COUNTIF($AG$3:AG4264,AG4264)-1,0)</f>
        <v>0</v>
      </c>
    </row>
    <row r="4265" spans="27:34" x14ac:dyDescent="0.25">
      <c r="AA4265" s="1"/>
      <c r="AB4265" s="1"/>
      <c r="AG4265">
        <f>IF(data[[#This Row],[type]]="score",SUMPRODUCT($J$1:$AF$1,data[[#This Row],[ci.hts_index]:[stat.tb]]),-1)</f>
        <v>-1</v>
      </c>
      <c r="AH4265" s="1">
        <f>IF(data[[#This Row],[type]]="score",RANK(data[[#This Row],[score]],data[score])+COUNTIF($AG$3:AG4265,AG4265)-1,0)</f>
        <v>0</v>
      </c>
    </row>
    <row r="4266" spans="27:34" x14ac:dyDescent="0.25">
      <c r="AA4266" s="1"/>
      <c r="AB4266" s="1"/>
      <c r="AG4266">
        <f>IF(data[[#This Row],[type]]="score",SUMPRODUCT($J$1:$AF$1,data[[#This Row],[ci.hts_index]:[stat.tb]]),-1)</f>
        <v>-1</v>
      </c>
      <c r="AH4266" s="1">
        <f>IF(data[[#This Row],[type]]="score",RANK(data[[#This Row],[score]],data[score])+COUNTIF($AG$3:AG4266,AG4266)-1,0)</f>
        <v>0</v>
      </c>
    </row>
    <row r="4267" spans="27:34" x14ac:dyDescent="0.25">
      <c r="AA4267" s="1"/>
      <c r="AB4267" s="1"/>
      <c r="AG4267">
        <f>IF(data[[#This Row],[type]]="score",SUMPRODUCT($J$1:$AF$1,data[[#This Row],[ci.hts_index]:[stat.tb]]),-1)</f>
        <v>-1</v>
      </c>
      <c r="AH4267" s="1">
        <f>IF(data[[#This Row],[type]]="score",RANK(data[[#This Row],[score]],data[score])+COUNTIF($AG$3:AG4267,AG4267)-1,0)</f>
        <v>0</v>
      </c>
    </row>
    <row r="4268" spans="27:34" x14ac:dyDescent="0.25">
      <c r="AA4268" s="1"/>
      <c r="AB4268" s="1"/>
      <c r="AG4268">
        <f>IF(data[[#This Row],[type]]="score",SUMPRODUCT($J$1:$AF$1,data[[#This Row],[ci.hts_index]:[stat.tb]]),-1)</f>
        <v>-1</v>
      </c>
      <c r="AH4268" s="1">
        <f>IF(data[[#This Row],[type]]="score",RANK(data[[#This Row],[score]],data[score])+COUNTIF($AG$3:AG4268,AG4268)-1,0)</f>
        <v>0</v>
      </c>
    </row>
    <row r="4269" spans="27:34" x14ac:dyDescent="0.25">
      <c r="AA4269" s="1"/>
      <c r="AB4269" s="1"/>
      <c r="AG4269">
        <f>IF(data[[#This Row],[type]]="score",SUMPRODUCT($J$1:$AF$1,data[[#This Row],[ci.hts_index]:[stat.tb]]),-1)</f>
        <v>-1</v>
      </c>
      <c r="AH4269" s="1">
        <f>IF(data[[#This Row],[type]]="score",RANK(data[[#This Row],[score]],data[score])+COUNTIF($AG$3:AG4269,AG4269)-1,0)</f>
        <v>0</v>
      </c>
    </row>
    <row r="4270" spans="27:34" x14ac:dyDescent="0.25">
      <c r="AA4270" s="1"/>
      <c r="AB4270" s="1"/>
      <c r="AG4270">
        <f>IF(data[[#This Row],[type]]="score",SUMPRODUCT($J$1:$AF$1,data[[#This Row],[ci.hts_index]:[stat.tb]]),-1)</f>
        <v>-1</v>
      </c>
      <c r="AH4270" s="1">
        <f>IF(data[[#This Row],[type]]="score",RANK(data[[#This Row],[score]],data[score])+COUNTIF($AG$3:AG4270,AG4270)-1,0)</f>
        <v>0</v>
      </c>
    </row>
    <row r="4271" spans="27:34" x14ac:dyDescent="0.25">
      <c r="AA4271" s="1"/>
      <c r="AB4271" s="1"/>
      <c r="AG4271">
        <f>IF(data[[#This Row],[type]]="score",SUMPRODUCT($J$1:$AF$1,data[[#This Row],[ci.hts_index]:[stat.tb]]),-1)</f>
        <v>-1</v>
      </c>
      <c r="AH4271" s="1">
        <f>IF(data[[#This Row],[type]]="score",RANK(data[[#This Row],[score]],data[score])+COUNTIF($AG$3:AG4271,AG4271)-1,0)</f>
        <v>0</v>
      </c>
    </row>
    <row r="4272" spans="27:34" x14ac:dyDescent="0.25">
      <c r="AA4272" s="1"/>
      <c r="AB4272" s="1"/>
      <c r="AG4272">
        <f>IF(data[[#This Row],[type]]="score",SUMPRODUCT($J$1:$AF$1,data[[#This Row],[ci.hts_index]:[stat.tb]]),-1)</f>
        <v>-1</v>
      </c>
      <c r="AH4272" s="1">
        <f>IF(data[[#This Row],[type]]="score",RANK(data[[#This Row],[score]],data[score])+COUNTIF($AG$3:AG4272,AG4272)-1,0)</f>
        <v>0</v>
      </c>
    </row>
    <row r="4273" spans="27:34" x14ac:dyDescent="0.25">
      <c r="AA4273" s="1"/>
      <c r="AB4273" s="1"/>
      <c r="AG4273">
        <f>IF(data[[#This Row],[type]]="score",SUMPRODUCT($J$1:$AF$1,data[[#This Row],[ci.hts_index]:[stat.tb]]),-1)</f>
        <v>-1</v>
      </c>
      <c r="AH4273" s="1">
        <f>IF(data[[#This Row],[type]]="score",RANK(data[[#This Row],[score]],data[score])+COUNTIF($AG$3:AG4273,AG4273)-1,0)</f>
        <v>0</v>
      </c>
    </row>
    <row r="4274" spans="27:34" x14ac:dyDescent="0.25">
      <c r="AA4274" s="1"/>
      <c r="AB4274" s="1"/>
      <c r="AG4274">
        <f>IF(data[[#This Row],[type]]="score",SUMPRODUCT($J$1:$AF$1,data[[#This Row],[ci.hts_index]:[stat.tb]]),-1)</f>
        <v>-1</v>
      </c>
      <c r="AH4274" s="1">
        <f>IF(data[[#This Row],[type]]="score",RANK(data[[#This Row],[score]],data[score])+COUNTIF($AG$3:AG4274,AG4274)-1,0)</f>
        <v>0</v>
      </c>
    </row>
    <row r="4275" spans="27:34" x14ac:dyDescent="0.25">
      <c r="AA4275" s="1"/>
      <c r="AB4275" s="1"/>
      <c r="AG4275">
        <f>IF(data[[#This Row],[type]]="score",SUMPRODUCT($J$1:$AF$1,data[[#This Row],[ci.hts_index]:[stat.tb]]),-1)</f>
        <v>-1</v>
      </c>
      <c r="AH4275" s="1">
        <f>IF(data[[#This Row],[type]]="score",RANK(data[[#This Row],[score]],data[score])+COUNTIF($AG$3:AG4275,AG4275)-1,0)</f>
        <v>0</v>
      </c>
    </row>
    <row r="4276" spans="27:34" x14ac:dyDescent="0.25">
      <c r="AA4276" s="1"/>
      <c r="AB4276" s="1"/>
      <c r="AG4276">
        <f>IF(data[[#This Row],[type]]="score",SUMPRODUCT($J$1:$AF$1,data[[#This Row],[ci.hts_index]:[stat.tb]]),-1)</f>
        <v>-1</v>
      </c>
      <c r="AH4276" s="1">
        <f>IF(data[[#This Row],[type]]="score",RANK(data[[#This Row],[score]],data[score])+COUNTIF($AG$3:AG4276,AG4276)-1,0)</f>
        <v>0</v>
      </c>
    </row>
    <row r="4277" spans="27:34" x14ac:dyDescent="0.25">
      <c r="AA4277" s="1"/>
      <c r="AB4277" s="1"/>
      <c r="AG4277">
        <f>IF(data[[#This Row],[type]]="score",SUMPRODUCT($J$1:$AF$1,data[[#This Row],[ci.hts_index]:[stat.tb]]),-1)</f>
        <v>-1</v>
      </c>
      <c r="AH4277" s="1">
        <f>IF(data[[#This Row],[type]]="score",RANK(data[[#This Row],[score]],data[score])+COUNTIF($AG$3:AG4277,AG4277)-1,0)</f>
        <v>0</v>
      </c>
    </row>
    <row r="4278" spans="27:34" x14ac:dyDescent="0.25">
      <c r="AA4278" s="1"/>
      <c r="AB4278" s="1"/>
      <c r="AG4278">
        <f>IF(data[[#This Row],[type]]="score",SUMPRODUCT($J$1:$AF$1,data[[#This Row],[ci.hts_index]:[stat.tb]]),-1)</f>
        <v>-1</v>
      </c>
      <c r="AH4278" s="1">
        <f>IF(data[[#This Row],[type]]="score",RANK(data[[#This Row],[score]],data[score])+COUNTIF($AG$3:AG4278,AG4278)-1,0)</f>
        <v>0</v>
      </c>
    </row>
    <row r="4279" spans="27:34" x14ac:dyDescent="0.25">
      <c r="AA4279" s="1"/>
      <c r="AB4279" s="1"/>
      <c r="AG4279">
        <f>IF(data[[#This Row],[type]]="score",SUMPRODUCT($J$1:$AF$1,data[[#This Row],[ci.hts_index]:[stat.tb]]),-1)</f>
        <v>-1</v>
      </c>
      <c r="AH4279" s="1">
        <f>IF(data[[#This Row],[type]]="score",RANK(data[[#This Row],[score]],data[score])+COUNTIF($AG$3:AG4279,AG4279)-1,0)</f>
        <v>0</v>
      </c>
    </row>
    <row r="4280" spans="27:34" x14ac:dyDescent="0.25">
      <c r="AA4280" s="1"/>
      <c r="AB4280" s="1"/>
      <c r="AG4280">
        <f>IF(data[[#This Row],[type]]="score",SUMPRODUCT($J$1:$AF$1,data[[#This Row],[ci.hts_index]:[stat.tb]]),-1)</f>
        <v>-1</v>
      </c>
      <c r="AH4280" s="1">
        <f>IF(data[[#This Row],[type]]="score",RANK(data[[#This Row],[score]],data[score])+COUNTIF($AG$3:AG4280,AG4280)-1,0)</f>
        <v>0</v>
      </c>
    </row>
    <row r="4281" spans="27:34" x14ac:dyDescent="0.25">
      <c r="AA4281" s="1"/>
      <c r="AB4281" s="1"/>
      <c r="AG4281">
        <f>IF(data[[#This Row],[type]]="score",SUMPRODUCT($J$1:$AF$1,data[[#This Row],[ci.hts_index]:[stat.tb]]),-1)</f>
        <v>-1</v>
      </c>
      <c r="AH4281" s="1">
        <f>IF(data[[#This Row],[type]]="score",RANK(data[[#This Row],[score]],data[score])+COUNTIF($AG$3:AG4281,AG4281)-1,0)</f>
        <v>0</v>
      </c>
    </row>
    <row r="4282" spans="27:34" x14ac:dyDescent="0.25">
      <c r="AA4282" s="1"/>
      <c r="AB4282" s="1"/>
      <c r="AG4282">
        <f>IF(data[[#This Row],[type]]="score",SUMPRODUCT($J$1:$AF$1,data[[#This Row],[ci.hts_index]:[stat.tb]]),-1)</f>
        <v>-1</v>
      </c>
      <c r="AH4282" s="1">
        <f>IF(data[[#This Row],[type]]="score",RANK(data[[#This Row],[score]],data[score])+COUNTIF($AG$3:AG4282,AG4282)-1,0)</f>
        <v>0</v>
      </c>
    </row>
    <row r="4283" spans="27:34" x14ac:dyDescent="0.25">
      <c r="AA4283" s="1"/>
      <c r="AB4283" s="1"/>
      <c r="AG4283">
        <f>IF(data[[#This Row],[type]]="score",SUMPRODUCT($J$1:$AF$1,data[[#This Row],[ci.hts_index]:[stat.tb]]),-1)</f>
        <v>-1</v>
      </c>
      <c r="AH4283" s="1">
        <f>IF(data[[#This Row],[type]]="score",RANK(data[[#This Row],[score]],data[score])+COUNTIF($AG$3:AG4283,AG4283)-1,0)</f>
        <v>0</v>
      </c>
    </row>
    <row r="4284" spans="27:34" x14ac:dyDescent="0.25">
      <c r="AA4284" s="1"/>
      <c r="AB4284" s="1"/>
      <c r="AG4284">
        <f>IF(data[[#This Row],[type]]="score",SUMPRODUCT($J$1:$AF$1,data[[#This Row],[ci.hts_index]:[stat.tb]]),-1)</f>
        <v>-1</v>
      </c>
      <c r="AH4284" s="1">
        <f>IF(data[[#This Row],[type]]="score",RANK(data[[#This Row],[score]],data[score])+COUNTIF($AG$3:AG4284,AG4284)-1,0)</f>
        <v>0</v>
      </c>
    </row>
    <row r="4285" spans="27:34" x14ac:dyDescent="0.25">
      <c r="AA4285" s="1"/>
      <c r="AB4285" s="1"/>
      <c r="AG4285">
        <f>IF(data[[#This Row],[type]]="score",SUMPRODUCT($J$1:$AF$1,data[[#This Row],[ci.hts_index]:[stat.tb]]),-1)</f>
        <v>-1</v>
      </c>
      <c r="AH4285" s="1">
        <f>IF(data[[#This Row],[type]]="score",RANK(data[[#This Row],[score]],data[score])+COUNTIF($AG$3:AG4285,AG4285)-1,0)</f>
        <v>0</v>
      </c>
    </row>
    <row r="4286" spans="27:34" x14ac:dyDescent="0.25">
      <c r="AA4286" s="1"/>
      <c r="AB4286" s="1"/>
      <c r="AG4286">
        <f>IF(data[[#This Row],[type]]="score",SUMPRODUCT($J$1:$AF$1,data[[#This Row],[ci.hts_index]:[stat.tb]]),-1)</f>
        <v>-1</v>
      </c>
      <c r="AH4286" s="1">
        <f>IF(data[[#This Row],[type]]="score",RANK(data[[#This Row],[score]],data[score])+COUNTIF($AG$3:AG4286,AG4286)-1,0)</f>
        <v>0</v>
      </c>
    </row>
    <row r="4287" spans="27:34" x14ac:dyDescent="0.25">
      <c r="AA4287" s="1"/>
      <c r="AB4287" s="1"/>
      <c r="AG4287">
        <f>IF(data[[#This Row],[type]]="score",SUMPRODUCT($J$1:$AF$1,data[[#This Row],[ci.hts_index]:[stat.tb]]),-1)</f>
        <v>-1</v>
      </c>
      <c r="AH4287" s="1">
        <f>IF(data[[#This Row],[type]]="score",RANK(data[[#This Row],[score]],data[score])+COUNTIF($AG$3:AG4287,AG4287)-1,0)</f>
        <v>0</v>
      </c>
    </row>
    <row r="4288" spans="27:34" x14ac:dyDescent="0.25">
      <c r="AA4288" s="1"/>
      <c r="AB4288" s="1"/>
      <c r="AG4288">
        <f>IF(data[[#This Row],[type]]="score",SUMPRODUCT($J$1:$AF$1,data[[#This Row],[ci.hts_index]:[stat.tb]]),-1)</f>
        <v>-1</v>
      </c>
      <c r="AH4288" s="1">
        <f>IF(data[[#This Row],[type]]="score",RANK(data[[#This Row],[score]],data[score])+COUNTIF($AG$3:AG4288,AG4288)-1,0)</f>
        <v>0</v>
      </c>
    </row>
    <row r="4289" spans="27:34" x14ac:dyDescent="0.25">
      <c r="AA4289" s="1"/>
      <c r="AB4289" s="1"/>
      <c r="AG4289">
        <f>IF(data[[#This Row],[type]]="score",SUMPRODUCT($J$1:$AF$1,data[[#This Row],[ci.hts_index]:[stat.tb]]),-1)</f>
        <v>-1</v>
      </c>
      <c r="AH4289" s="1">
        <f>IF(data[[#This Row],[type]]="score",RANK(data[[#This Row],[score]],data[score])+COUNTIF($AG$3:AG4289,AG4289)-1,0)</f>
        <v>0</v>
      </c>
    </row>
    <row r="4290" spans="27:34" x14ac:dyDescent="0.25">
      <c r="AA4290" s="1"/>
      <c r="AB4290" s="1"/>
      <c r="AG4290">
        <f>IF(data[[#This Row],[type]]="score",SUMPRODUCT($J$1:$AF$1,data[[#This Row],[ci.hts_index]:[stat.tb]]),-1)</f>
        <v>-1</v>
      </c>
      <c r="AH4290" s="1">
        <f>IF(data[[#This Row],[type]]="score",RANK(data[[#This Row],[score]],data[score])+COUNTIF($AG$3:AG4290,AG4290)-1,0)</f>
        <v>0</v>
      </c>
    </row>
    <row r="4291" spans="27:34" x14ac:dyDescent="0.25">
      <c r="AA4291" s="1"/>
      <c r="AB4291" s="1"/>
      <c r="AG4291">
        <f>IF(data[[#This Row],[type]]="score",SUMPRODUCT($J$1:$AF$1,data[[#This Row],[ci.hts_index]:[stat.tb]]),-1)</f>
        <v>-1</v>
      </c>
      <c r="AH4291" s="1">
        <f>IF(data[[#This Row],[type]]="score",RANK(data[[#This Row],[score]],data[score])+COUNTIF($AG$3:AG4291,AG4291)-1,0)</f>
        <v>0</v>
      </c>
    </row>
    <row r="4292" spans="27:34" x14ac:dyDescent="0.25">
      <c r="AA4292" s="1"/>
      <c r="AB4292" s="1"/>
      <c r="AG4292">
        <f>IF(data[[#This Row],[type]]="score",SUMPRODUCT($J$1:$AF$1,data[[#This Row],[ci.hts_index]:[stat.tb]]),-1)</f>
        <v>-1</v>
      </c>
      <c r="AH4292" s="1">
        <f>IF(data[[#This Row],[type]]="score",RANK(data[[#This Row],[score]],data[score])+COUNTIF($AG$3:AG4292,AG4292)-1,0)</f>
        <v>0</v>
      </c>
    </row>
    <row r="4293" spans="27:34" x14ac:dyDescent="0.25">
      <c r="AA4293" s="1"/>
      <c r="AB4293" s="1"/>
      <c r="AG4293">
        <f>IF(data[[#This Row],[type]]="score",SUMPRODUCT($J$1:$AF$1,data[[#This Row],[ci.hts_index]:[stat.tb]]),-1)</f>
        <v>-1</v>
      </c>
      <c r="AH4293" s="1">
        <f>IF(data[[#This Row],[type]]="score",RANK(data[[#This Row],[score]],data[score])+COUNTIF($AG$3:AG4293,AG4293)-1,0)</f>
        <v>0</v>
      </c>
    </row>
    <row r="4294" spans="27:34" x14ac:dyDescent="0.25">
      <c r="AA4294" s="1"/>
      <c r="AB4294" s="1"/>
      <c r="AG4294">
        <f>IF(data[[#This Row],[type]]="score",SUMPRODUCT($J$1:$AF$1,data[[#This Row],[ci.hts_index]:[stat.tb]]),-1)</f>
        <v>-1</v>
      </c>
      <c r="AH4294" s="1">
        <f>IF(data[[#This Row],[type]]="score",RANK(data[[#This Row],[score]],data[score])+COUNTIF($AG$3:AG4294,AG4294)-1,0)</f>
        <v>0</v>
      </c>
    </row>
    <row r="4295" spans="27:34" x14ac:dyDescent="0.25">
      <c r="AA4295" s="1"/>
      <c r="AB4295" s="1"/>
      <c r="AG4295">
        <f>IF(data[[#This Row],[type]]="score",SUMPRODUCT($J$1:$AF$1,data[[#This Row],[ci.hts_index]:[stat.tb]]),-1)</f>
        <v>-1</v>
      </c>
      <c r="AH4295" s="1">
        <f>IF(data[[#This Row],[type]]="score",RANK(data[[#This Row],[score]],data[score])+COUNTIF($AG$3:AG4295,AG4295)-1,0)</f>
        <v>0</v>
      </c>
    </row>
    <row r="4296" spans="27:34" x14ac:dyDescent="0.25">
      <c r="AA4296" s="1"/>
      <c r="AB4296" s="1"/>
      <c r="AG4296">
        <f>IF(data[[#This Row],[type]]="score",SUMPRODUCT($J$1:$AF$1,data[[#This Row],[ci.hts_index]:[stat.tb]]),-1)</f>
        <v>-1</v>
      </c>
      <c r="AH4296" s="1">
        <f>IF(data[[#This Row],[type]]="score",RANK(data[[#This Row],[score]],data[score])+COUNTIF($AG$3:AG4296,AG4296)-1,0)</f>
        <v>0</v>
      </c>
    </row>
    <row r="4297" spans="27:34" x14ac:dyDescent="0.25">
      <c r="AA4297" s="1"/>
      <c r="AB4297" s="1"/>
      <c r="AG4297">
        <f>IF(data[[#This Row],[type]]="score",SUMPRODUCT($J$1:$AF$1,data[[#This Row],[ci.hts_index]:[stat.tb]]),-1)</f>
        <v>-1</v>
      </c>
      <c r="AH4297" s="1">
        <f>IF(data[[#This Row],[type]]="score",RANK(data[[#This Row],[score]],data[score])+COUNTIF($AG$3:AG4297,AG4297)-1,0)</f>
        <v>0</v>
      </c>
    </row>
    <row r="4298" spans="27:34" x14ac:dyDescent="0.25">
      <c r="AA4298" s="1"/>
      <c r="AB4298" s="1"/>
      <c r="AG4298">
        <f>IF(data[[#This Row],[type]]="score",SUMPRODUCT($J$1:$AF$1,data[[#This Row],[ci.hts_index]:[stat.tb]]),-1)</f>
        <v>-1</v>
      </c>
      <c r="AH4298" s="1">
        <f>IF(data[[#This Row],[type]]="score",RANK(data[[#This Row],[score]],data[score])+COUNTIF($AG$3:AG4298,AG4298)-1,0)</f>
        <v>0</v>
      </c>
    </row>
    <row r="4299" spans="27:34" x14ac:dyDescent="0.25">
      <c r="AA4299" s="1"/>
      <c r="AB4299" s="1"/>
      <c r="AG4299">
        <f>IF(data[[#This Row],[type]]="score",SUMPRODUCT($J$1:$AF$1,data[[#This Row],[ci.hts_index]:[stat.tb]]),-1)</f>
        <v>-1</v>
      </c>
      <c r="AH4299" s="1">
        <f>IF(data[[#This Row],[type]]="score",RANK(data[[#This Row],[score]],data[score])+COUNTIF($AG$3:AG4299,AG4299)-1,0)</f>
        <v>0</v>
      </c>
    </row>
    <row r="4300" spans="27:34" x14ac:dyDescent="0.25">
      <c r="AA4300" s="1"/>
      <c r="AB4300" s="1"/>
      <c r="AG4300">
        <f>IF(data[[#This Row],[type]]="score",SUMPRODUCT($J$1:$AF$1,data[[#This Row],[ci.hts_index]:[stat.tb]]),-1)</f>
        <v>-1</v>
      </c>
      <c r="AH4300" s="1">
        <f>IF(data[[#This Row],[type]]="score",RANK(data[[#This Row],[score]],data[score])+COUNTIF($AG$3:AG4300,AG4300)-1,0)</f>
        <v>0</v>
      </c>
    </row>
    <row r="4301" spans="27:34" x14ac:dyDescent="0.25">
      <c r="AA4301" s="1"/>
      <c r="AB4301" s="1"/>
      <c r="AG4301">
        <f>IF(data[[#This Row],[type]]="score",SUMPRODUCT($J$1:$AF$1,data[[#This Row],[ci.hts_index]:[stat.tb]]),-1)</f>
        <v>-1</v>
      </c>
      <c r="AH4301" s="1">
        <f>IF(data[[#This Row],[type]]="score",RANK(data[[#This Row],[score]],data[score])+COUNTIF($AG$3:AG4301,AG4301)-1,0)</f>
        <v>0</v>
      </c>
    </row>
    <row r="4302" spans="27:34" x14ac:dyDescent="0.25">
      <c r="AA4302" s="1"/>
      <c r="AB4302" s="1"/>
      <c r="AG4302">
        <f>IF(data[[#This Row],[type]]="score",SUMPRODUCT($J$1:$AF$1,data[[#This Row],[ci.hts_index]:[stat.tb]]),-1)</f>
        <v>-1</v>
      </c>
      <c r="AH4302" s="1">
        <f>IF(data[[#This Row],[type]]="score",RANK(data[[#This Row],[score]],data[score])+COUNTIF($AG$3:AG4302,AG4302)-1,0)</f>
        <v>0</v>
      </c>
    </row>
    <row r="4303" spans="27:34" x14ac:dyDescent="0.25">
      <c r="AA4303" s="1"/>
      <c r="AB4303" s="1"/>
      <c r="AG4303">
        <f>IF(data[[#This Row],[type]]="score",SUMPRODUCT($J$1:$AF$1,data[[#This Row],[ci.hts_index]:[stat.tb]]),-1)</f>
        <v>-1</v>
      </c>
      <c r="AH4303" s="1">
        <f>IF(data[[#This Row],[type]]="score",RANK(data[[#This Row],[score]],data[score])+COUNTIF($AG$3:AG4303,AG4303)-1,0)</f>
        <v>0</v>
      </c>
    </row>
    <row r="4304" spans="27:34" x14ac:dyDescent="0.25">
      <c r="AA4304" s="1"/>
      <c r="AB4304" s="1"/>
      <c r="AG4304">
        <f>IF(data[[#This Row],[type]]="score",SUMPRODUCT($J$1:$AF$1,data[[#This Row],[ci.hts_index]:[stat.tb]]),-1)</f>
        <v>-1</v>
      </c>
      <c r="AH4304" s="1">
        <f>IF(data[[#This Row],[type]]="score",RANK(data[[#This Row],[score]],data[score])+COUNTIF($AG$3:AG4304,AG4304)-1,0)</f>
        <v>0</v>
      </c>
    </row>
    <row r="4305" spans="27:34" x14ac:dyDescent="0.25">
      <c r="AA4305" s="1"/>
      <c r="AB4305" s="1"/>
      <c r="AG4305">
        <f>IF(data[[#This Row],[type]]="score",SUMPRODUCT($J$1:$AF$1,data[[#This Row],[ci.hts_index]:[stat.tb]]),-1)</f>
        <v>-1</v>
      </c>
      <c r="AH4305" s="1">
        <f>IF(data[[#This Row],[type]]="score",RANK(data[[#This Row],[score]],data[score])+COUNTIF($AG$3:AG4305,AG4305)-1,0)</f>
        <v>0</v>
      </c>
    </row>
    <row r="4306" spans="27:34" x14ac:dyDescent="0.25">
      <c r="AA4306" s="1"/>
      <c r="AB4306" s="1"/>
      <c r="AG4306">
        <f>IF(data[[#This Row],[type]]="score",SUMPRODUCT($J$1:$AF$1,data[[#This Row],[ci.hts_index]:[stat.tb]]),-1)</f>
        <v>-1</v>
      </c>
      <c r="AH4306" s="1">
        <f>IF(data[[#This Row],[type]]="score",RANK(data[[#This Row],[score]],data[score])+COUNTIF($AG$3:AG4306,AG4306)-1,0)</f>
        <v>0</v>
      </c>
    </row>
    <row r="4307" spans="27:34" x14ac:dyDescent="0.25">
      <c r="AA4307" s="1"/>
      <c r="AB4307" s="1"/>
      <c r="AG4307">
        <f>IF(data[[#This Row],[type]]="score",SUMPRODUCT($J$1:$AF$1,data[[#This Row],[ci.hts_index]:[stat.tb]]),-1)</f>
        <v>-1</v>
      </c>
      <c r="AH4307" s="1">
        <f>IF(data[[#This Row],[type]]="score",RANK(data[[#This Row],[score]],data[score])+COUNTIF($AG$3:AG4307,AG4307)-1,0)</f>
        <v>0</v>
      </c>
    </row>
    <row r="4308" spans="27:34" x14ac:dyDescent="0.25">
      <c r="AA4308" s="1"/>
      <c r="AB4308" s="1"/>
      <c r="AG4308">
        <f>IF(data[[#This Row],[type]]="score",SUMPRODUCT($J$1:$AF$1,data[[#This Row],[ci.hts_index]:[stat.tb]]),-1)</f>
        <v>-1</v>
      </c>
      <c r="AH4308" s="1">
        <f>IF(data[[#This Row],[type]]="score",RANK(data[[#This Row],[score]],data[score])+COUNTIF($AG$3:AG4308,AG4308)-1,0)</f>
        <v>0</v>
      </c>
    </row>
    <row r="4309" spans="27:34" x14ac:dyDescent="0.25">
      <c r="AA4309" s="1"/>
      <c r="AB4309" s="1"/>
      <c r="AG4309">
        <f>IF(data[[#This Row],[type]]="score",SUMPRODUCT($J$1:$AF$1,data[[#This Row],[ci.hts_index]:[stat.tb]]),-1)</f>
        <v>-1</v>
      </c>
      <c r="AH4309" s="1">
        <f>IF(data[[#This Row],[type]]="score",RANK(data[[#This Row],[score]],data[score])+COUNTIF($AG$3:AG4309,AG4309)-1,0)</f>
        <v>0</v>
      </c>
    </row>
    <row r="4310" spans="27:34" x14ac:dyDescent="0.25">
      <c r="AA4310" s="1"/>
      <c r="AB4310" s="1"/>
      <c r="AG4310">
        <f>IF(data[[#This Row],[type]]="score",SUMPRODUCT($J$1:$AF$1,data[[#This Row],[ci.hts_index]:[stat.tb]]),-1)</f>
        <v>-1</v>
      </c>
      <c r="AH4310" s="1">
        <f>IF(data[[#This Row],[type]]="score",RANK(data[[#This Row],[score]],data[score])+COUNTIF($AG$3:AG4310,AG4310)-1,0)</f>
        <v>0</v>
      </c>
    </row>
    <row r="4311" spans="27:34" x14ac:dyDescent="0.25">
      <c r="AA4311" s="1"/>
      <c r="AB4311" s="1"/>
      <c r="AG4311">
        <f>IF(data[[#This Row],[type]]="score",SUMPRODUCT($J$1:$AF$1,data[[#This Row],[ci.hts_index]:[stat.tb]]),-1)</f>
        <v>-1</v>
      </c>
      <c r="AH4311" s="1">
        <f>IF(data[[#This Row],[type]]="score",RANK(data[[#This Row],[score]],data[score])+COUNTIF($AG$3:AG4311,AG4311)-1,0)</f>
        <v>0</v>
      </c>
    </row>
    <row r="4312" spans="27:34" x14ac:dyDescent="0.25">
      <c r="AA4312" s="1"/>
      <c r="AB4312" s="1"/>
      <c r="AG4312">
        <f>IF(data[[#This Row],[type]]="score",SUMPRODUCT($J$1:$AF$1,data[[#This Row],[ci.hts_index]:[stat.tb]]),-1)</f>
        <v>-1</v>
      </c>
      <c r="AH4312" s="1">
        <f>IF(data[[#This Row],[type]]="score",RANK(data[[#This Row],[score]],data[score])+COUNTIF($AG$3:AG4312,AG4312)-1,0)</f>
        <v>0</v>
      </c>
    </row>
    <row r="4313" spans="27:34" x14ac:dyDescent="0.25">
      <c r="AA4313" s="1"/>
      <c r="AB4313" s="1"/>
      <c r="AG4313">
        <f>IF(data[[#This Row],[type]]="score",SUMPRODUCT($J$1:$AF$1,data[[#This Row],[ci.hts_index]:[stat.tb]]),-1)</f>
        <v>-1</v>
      </c>
      <c r="AH4313" s="1">
        <f>IF(data[[#This Row],[type]]="score",RANK(data[[#This Row],[score]],data[score])+COUNTIF($AG$3:AG4313,AG4313)-1,0)</f>
        <v>0</v>
      </c>
    </row>
    <row r="4314" spans="27:34" x14ac:dyDescent="0.25">
      <c r="AA4314" s="1"/>
      <c r="AB4314" s="1"/>
      <c r="AG4314">
        <f>IF(data[[#This Row],[type]]="score",SUMPRODUCT($J$1:$AF$1,data[[#This Row],[ci.hts_index]:[stat.tb]]),-1)</f>
        <v>-1</v>
      </c>
      <c r="AH4314" s="1">
        <f>IF(data[[#This Row],[type]]="score",RANK(data[[#This Row],[score]],data[score])+COUNTIF($AG$3:AG4314,AG4314)-1,0)</f>
        <v>0</v>
      </c>
    </row>
    <row r="4315" spans="27:34" x14ac:dyDescent="0.25">
      <c r="AA4315" s="1"/>
      <c r="AB4315" s="1"/>
      <c r="AG4315">
        <f>IF(data[[#This Row],[type]]="score",SUMPRODUCT($J$1:$AF$1,data[[#This Row],[ci.hts_index]:[stat.tb]]),-1)</f>
        <v>-1</v>
      </c>
      <c r="AH4315" s="1">
        <f>IF(data[[#This Row],[type]]="score",RANK(data[[#This Row],[score]],data[score])+COUNTIF($AG$3:AG4315,AG4315)-1,0)</f>
        <v>0</v>
      </c>
    </row>
    <row r="4316" spans="27:34" x14ac:dyDescent="0.25">
      <c r="AA4316" s="1"/>
      <c r="AB4316" s="1"/>
      <c r="AG4316">
        <f>IF(data[[#This Row],[type]]="score",SUMPRODUCT($J$1:$AF$1,data[[#This Row],[ci.hts_index]:[stat.tb]]),-1)</f>
        <v>-1</v>
      </c>
      <c r="AH4316" s="1">
        <f>IF(data[[#This Row],[type]]="score",RANK(data[[#This Row],[score]],data[score])+COUNTIF($AG$3:AG4316,AG4316)-1,0)</f>
        <v>0</v>
      </c>
    </row>
    <row r="4317" spans="27:34" x14ac:dyDescent="0.25">
      <c r="AA4317" s="1"/>
      <c r="AB4317" s="1"/>
      <c r="AG4317">
        <f>IF(data[[#This Row],[type]]="score",SUMPRODUCT($J$1:$AF$1,data[[#This Row],[ci.hts_index]:[stat.tb]]),-1)</f>
        <v>-1</v>
      </c>
      <c r="AH4317" s="1">
        <f>IF(data[[#This Row],[type]]="score",RANK(data[[#This Row],[score]],data[score])+COUNTIF($AG$3:AG4317,AG4317)-1,0)</f>
        <v>0</v>
      </c>
    </row>
    <row r="4318" spans="27:34" x14ac:dyDescent="0.25">
      <c r="AA4318" s="1"/>
      <c r="AB4318" s="1"/>
      <c r="AG4318">
        <f>IF(data[[#This Row],[type]]="score",SUMPRODUCT($J$1:$AF$1,data[[#This Row],[ci.hts_index]:[stat.tb]]),-1)</f>
        <v>-1</v>
      </c>
      <c r="AH4318" s="1">
        <f>IF(data[[#This Row],[type]]="score",RANK(data[[#This Row],[score]],data[score])+COUNTIF($AG$3:AG4318,AG4318)-1,0)</f>
        <v>0</v>
      </c>
    </row>
    <row r="4319" spans="27:34" x14ac:dyDescent="0.25">
      <c r="AA4319" s="1"/>
      <c r="AB4319" s="1"/>
      <c r="AG4319">
        <f>IF(data[[#This Row],[type]]="score",SUMPRODUCT($J$1:$AF$1,data[[#This Row],[ci.hts_index]:[stat.tb]]),-1)</f>
        <v>-1</v>
      </c>
      <c r="AH4319" s="1">
        <f>IF(data[[#This Row],[type]]="score",RANK(data[[#This Row],[score]],data[score])+COUNTIF($AG$3:AG4319,AG4319)-1,0)</f>
        <v>0</v>
      </c>
    </row>
    <row r="4320" spans="27:34" x14ac:dyDescent="0.25">
      <c r="AA4320" s="1"/>
      <c r="AB4320" s="1"/>
      <c r="AG4320">
        <f>IF(data[[#This Row],[type]]="score",SUMPRODUCT($J$1:$AF$1,data[[#This Row],[ci.hts_index]:[stat.tb]]),-1)</f>
        <v>-1</v>
      </c>
      <c r="AH4320" s="1">
        <f>IF(data[[#This Row],[type]]="score",RANK(data[[#This Row],[score]],data[score])+COUNTIF($AG$3:AG4320,AG4320)-1,0)</f>
        <v>0</v>
      </c>
    </row>
    <row r="4321" spans="27:34" x14ac:dyDescent="0.25">
      <c r="AA4321" s="1"/>
      <c r="AB4321" s="1"/>
      <c r="AG4321">
        <f>IF(data[[#This Row],[type]]="score",SUMPRODUCT($J$1:$AF$1,data[[#This Row],[ci.hts_index]:[stat.tb]]),-1)</f>
        <v>-1</v>
      </c>
      <c r="AH4321" s="1">
        <f>IF(data[[#This Row],[type]]="score",RANK(data[[#This Row],[score]],data[score])+COUNTIF($AG$3:AG4321,AG4321)-1,0)</f>
        <v>0</v>
      </c>
    </row>
    <row r="4322" spans="27:34" x14ac:dyDescent="0.25">
      <c r="AA4322" s="1"/>
      <c r="AB4322" s="1"/>
      <c r="AG4322">
        <f>IF(data[[#This Row],[type]]="score",SUMPRODUCT($J$1:$AF$1,data[[#This Row],[ci.hts_index]:[stat.tb]]),-1)</f>
        <v>-1</v>
      </c>
      <c r="AH4322" s="1">
        <f>IF(data[[#This Row],[type]]="score",RANK(data[[#This Row],[score]],data[score])+COUNTIF($AG$3:AG4322,AG4322)-1,0)</f>
        <v>0</v>
      </c>
    </row>
    <row r="4323" spans="27:34" x14ac:dyDescent="0.25">
      <c r="AA4323" s="1"/>
      <c r="AB4323" s="1"/>
      <c r="AG4323">
        <f>IF(data[[#This Row],[type]]="score",SUMPRODUCT($J$1:$AF$1,data[[#This Row],[ci.hts_index]:[stat.tb]]),-1)</f>
        <v>-1</v>
      </c>
      <c r="AH4323" s="1">
        <f>IF(data[[#This Row],[type]]="score",RANK(data[[#This Row],[score]],data[score])+COUNTIF($AG$3:AG4323,AG4323)-1,0)</f>
        <v>0</v>
      </c>
    </row>
    <row r="4324" spans="27:34" x14ac:dyDescent="0.25">
      <c r="AA4324" s="1"/>
      <c r="AB4324" s="1"/>
      <c r="AG4324">
        <f>IF(data[[#This Row],[type]]="score",SUMPRODUCT($J$1:$AF$1,data[[#This Row],[ci.hts_index]:[stat.tb]]),-1)</f>
        <v>-1</v>
      </c>
      <c r="AH4324" s="1">
        <f>IF(data[[#This Row],[type]]="score",RANK(data[[#This Row],[score]],data[score])+COUNTIF($AG$3:AG4324,AG4324)-1,0)</f>
        <v>0</v>
      </c>
    </row>
    <row r="4325" spans="27:34" x14ac:dyDescent="0.25">
      <c r="AA4325" s="1"/>
      <c r="AB4325" s="1"/>
      <c r="AG4325">
        <f>IF(data[[#This Row],[type]]="score",SUMPRODUCT($J$1:$AF$1,data[[#This Row],[ci.hts_index]:[stat.tb]]),-1)</f>
        <v>-1</v>
      </c>
      <c r="AH4325" s="1">
        <f>IF(data[[#This Row],[type]]="score",RANK(data[[#This Row],[score]],data[score])+COUNTIF($AG$3:AG4325,AG4325)-1,0)</f>
        <v>0</v>
      </c>
    </row>
    <row r="4326" spans="27:34" x14ac:dyDescent="0.25">
      <c r="AA4326" s="1"/>
      <c r="AB4326" s="1"/>
      <c r="AG4326">
        <f>IF(data[[#This Row],[type]]="score",SUMPRODUCT($J$1:$AF$1,data[[#This Row],[ci.hts_index]:[stat.tb]]),-1)</f>
        <v>-1</v>
      </c>
      <c r="AH4326" s="1">
        <f>IF(data[[#This Row],[type]]="score",RANK(data[[#This Row],[score]],data[score])+COUNTIF($AG$3:AG4326,AG4326)-1,0)</f>
        <v>0</v>
      </c>
    </row>
    <row r="4327" spans="27:34" x14ac:dyDescent="0.25">
      <c r="AA4327" s="1"/>
      <c r="AB4327" s="1"/>
      <c r="AG4327">
        <f>IF(data[[#This Row],[type]]="score",SUMPRODUCT($J$1:$AF$1,data[[#This Row],[ci.hts_index]:[stat.tb]]),-1)</f>
        <v>-1</v>
      </c>
      <c r="AH4327" s="1">
        <f>IF(data[[#This Row],[type]]="score",RANK(data[[#This Row],[score]],data[score])+COUNTIF($AG$3:AG4327,AG4327)-1,0)</f>
        <v>0</v>
      </c>
    </row>
    <row r="4328" spans="27:34" x14ac:dyDescent="0.25">
      <c r="AA4328" s="1"/>
      <c r="AB4328" s="1"/>
      <c r="AG4328">
        <f>IF(data[[#This Row],[type]]="score",SUMPRODUCT($J$1:$AF$1,data[[#This Row],[ci.hts_index]:[stat.tb]]),-1)</f>
        <v>-1</v>
      </c>
      <c r="AH4328" s="1">
        <f>IF(data[[#This Row],[type]]="score",RANK(data[[#This Row],[score]],data[score])+COUNTIF($AG$3:AG4328,AG4328)-1,0)</f>
        <v>0</v>
      </c>
    </row>
    <row r="4329" spans="27:34" x14ac:dyDescent="0.25">
      <c r="AA4329" s="1"/>
      <c r="AB4329" s="1"/>
      <c r="AG4329">
        <f>IF(data[[#This Row],[type]]="score",SUMPRODUCT($J$1:$AF$1,data[[#This Row],[ci.hts_index]:[stat.tb]]),-1)</f>
        <v>-1</v>
      </c>
      <c r="AH4329" s="1">
        <f>IF(data[[#This Row],[type]]="score",RANK(data[[#This Row],[score]],data[score])+COUNTIF($AG$3:AG4329,AG4329)-1,0)</f>
        <v>0</v>
      </c>
    </row>
    <row r="4330" spans="27:34" x14ac:dyDescent="0.25">
      <c r="AA4330" s="1"/>
      <c r="AB4330" s="1"/>
      <c r="AG4330">
        <f>IF(data[[#This Row],[type]]="score",SUMPRODUCT($J$1:$AF$1,data[[#This Row],[ci.hts_index]:[stat.tb]]),-1)</f>
        <v>-1</v>
      </c>
      <c r="AH4330" s="1">
        <f>IF(data[[#This Row],[type]]="score",RANK(data[[#This Row],[score]],data[score])+COUNTIF($AG$3:AG4330,AG4330)-1,0)</f>
        <v>0</v>
      </c>
    </row>
    <row r="4331" spans="27:34" x14ac:dyDescent="0.25">
      <c r="AA4331" s="1"/>
      <c r="AB4331" s="1"/>
      <c r="AG4331">
        <f>IF(data[[#This Row],[type]]="score",SUMPRODUCT($J$1:$AF$1,data[[#This Row],[ci.hts_index]:[stat.tb]]),-1)</f>
        <v>-1</v>
      </c>
      <c r="AH4331" s="1">
        <f>IF(data[[#This Row],[type]]="score",RANK(data[[#This Row],[score]],data[score])+COUNTIF($AG$3:AG4331,AG4331)-1,0)</f>
        <v>0</v>
      </c>
    </row>
    <row r="4332" spans="27:34" x14ac:dyDescent="0.25">
      <c r="AA4332" s="1"/>
      <c r="AB4332" s="1"/>
      <c r="AG4332">
        <f>IF(data[[#This Row],[type]]="score",SUMPRODUCT($J$1:$AF$1,data[[#This Row],[ci.hts_index]:[stat.tb]]),-1)</f>
        <v>-1</v>
      </c>
      <c r="AH4332" s="1">
        <f>IF(data[[#This Row],[type]]="score",RANK(data[[#This Row],[score]],data[score])+COUNTIF($AG$3:AG4332,AG4332)-1,0)</f>
        <v>0</v>
      </c>
    </row>
    <row r="4333" spans="27:34" x14ac:dyDescent="0.25">
      <c r="AA4333" s="1"/>
      <c r="AB4333" s="1"/>
      <c r="AG4333">
        <f>IF(data[[#This Row],[type]]="score",SUMPRODUCT($J$1:$AF$1,data[[#This Row],[ci.hts_index]:[stat.tb]]),-1)</f>
        <v>-1</v>
      </c>
      <c r="AH4333" s="1">
        <f>IF(data[[#This Row],[type]]="score",RANK(data[[#This Row],[score]],data[score])+COUNTIF($AG$3:AG4333,AG4333)-1,0)</f>
        <v>0</v>
      </c>
    </row>
    <row r="4334" spans="27:34" x14ac:dyDescent="0.25">
      <c r="AA4334" s="1"/>
      <c r="AB4334" s="1"/>
      <c r="AG4334">
        <f>IF(data[[#This Row],[type]]="score",SUMPRODUCT($J$1:$AF$1,data[[#This Row],[ci.hts_index]:[stat.tb]]),-1)</f>
        <v>-1</v>
      </c>
      <c r="AH4334" s="1">
        <f>IF(data[[#This Row],[type]]="score",RANK(data[[#This Row],[score]],data[score])+COUNTIF($AG$3:AG4334,AG4334)-1,0)</f>
        <v>0</v>
      </c>
    </row>
    <row r="4335" spans="27:34" x14ac:dyDescent="0.25">
      <c r="AA4335" s="1"/>
      <c r="AB4335" s="1"/>
      <c r="AG4335">
        <f>IF(data[[#This Row],[type]]="score",SUMPRODUCT($J$1:$AF$1,data[[#This Row],[ci.hts_index]:[stat.tb]]),-1)</f>
        <v>-1</v>
      </c>
      <c r="AH4335" s="1">
        <f>IF(data[[#This Row],[type]]="score",RANK(data[[#This Row],[score]],data[score])+COUNTIF($AG$3:AG4335,AG4335)-1,0)</f>
        <v>0</v>
      </c>
    </row>
    <row r="4336" spans="27:34" x14ac:dyDescent="0.25">
      <c r="AA4336" s="1"/>
      <c r="AB4336" s="1"/>
      <c r="AG4336">
        <f>IF(data[[#This Row],[type]]="score",SUMPRODUCT($J$1:$AF$1,data[[#This Row],[ci.hts_index]:[stat.tb]]),-1)</f>
        <v>-1</v>
      </c>
      <c r="AH4336" s="1">
        <f>IF(data[[#This Row],[type]]="score",RANK(data[[#This Row],[score]],data[score])+COUNTIF($AG$3:AG4336,AG4336)-1,0)</f>
        <v>0</v>
      </c>
    </row>
    <row r="4337" spans="27:34" x14ac:dyDescent="0.25">
      <c r="AA4337" s="1"/>
      <c r="AB4337" s="1"/>
      <c r="AG4337">
        <f>IF(data[[#This Row],[type]]="score",SUMPRODUCT($J$1:$AF$1,data[[#This Row],[ci.hts_index]:[stat.tb]]),-1)</f>
        <v>-1</v>
      </c>
      <c r="AH4337" s="1">
        <f>IF(data[[#This Row],[type]]="score",RANK(data[[#This Row],[score]],data[score])+COUNTIF($AG$3:AG4337,AG4337)-1,0)</f>
        <v>0</v>
      </c>
    </row>
    <row r="4338" spans="27:34" x14ac:dyDescent="0.25">
      <c r="AA4338" s="1"/>
      <c r="AB4338" s="1"/>
      <c r="AG4338">
        <f>IF(data[[#This Row],[type]]="score",SUMPRODUCT($J$1:$AF$1,data[[#This Row],[ci.hts_index]:[stat.tb]]),-1)</f>
        <v>-1</v>
      </c>
      <c r="AH4338" s="1">
        <f>IF(data[[#This Row],[type]]="score",RANK(data[[#This Row],[score]],data[score])+COUNTIF($AG$3:AG4338,AG4338)-1,0)</f>
        <v>0</v>
      </c>
    </row>
    <row r="4339" spans="27:34" x14ac:dyDescent="0.25">
      <c r="AA4339" s="1"/>
      <c r="AB4339" s="1"/>
      <c r="AG4339">
        <f>IF(data[[#This Row],[type]]="score",SUMPRODUCT($J$1:$AF$1,data[[#This Row],[ci.hts_index]:[stat.tb]]),-1)</f>
        <v>-1</v>
      </c>
      <c r="AH4339" s="1">
        <f>IF(data[[#This Row],[type]]="score",RANK(data[[#This Row],[score]],data[score])+COUNTIF($AG$3:AG4339,AG4339)-1,0)</f>
        <v>0</v>
      </c>
    </row>
    <row r="4340" spans="27:34" x14ac:dyDescent="0.25">
      <c r="AA4340" s="1"/>
      <c r="AB4340" s="1"/>
      <c r="AG4340">
        <f>IF(data[[#This Row],[type]]="score",SUMPRODUCT($J$1:$AF$1,data[[#This Row],[ci.hts_index]:[stat.tb]]),-1)</f>
        <v>-1</v>
      </c>
      <c r="AH4340" s="1">
        <f>IF(data[[#This Row],[type]]="score",RANK(data[[#This Row],[score]],data[score])+COUNTIF($AG$3:AG4340,AG4340)-1,0)</f>
        <v>0</v>
      </c>
    </row>
    <row r="4341" spans="27:34" x14ac:dyDescent="0.25">
      <c r="AA4341" s="1"/>
      <c r="AB4341" s="1"/>
      <c r="AG4341">
        <f>IF(data[[#This Row],[type]]="score",SUMPRODUCT($J$1:$AF$1,data[[#This Row],[ci.hts_index]:[stat.tb]]),-1)</f>
        <v>-1</v>
      </c>
      <c r="AH4341" s="1">
        <f>IF(data[[#This Row],[type]]="score",RANK(data[[#This Row],[score]],data[score])+COUNTIF($AG$3:AG4341,AG4341)-1,0)</f>
        <v>0</v>
      </c>
    </row>
    <row r="4342" spans="27:34" x14ac:dyDescent="0.25">
      <c r="AA4342" s="1"/>
      <c r="AB4342" s="1"/>
      <c r="AG4342">
        <f>IF(data[[#This Row],[type]]="score",SUMPRODUCT($J$1:$AF$1,data[[#This Row],[ci.hts_index]:[stat.tb]]),-1)</f>
        <v>-1</v>
      </c>
      <c r="AH4342" s="1">
        <f>IF(data[[#This Row],[type]]="score",RANK(data[[#This Row],[score]],data[score])+COUNTIF($AG$3:AG4342,AG4342)-1,0)</f>
        <v>0</v>
      </c>
    </row>
    <row r="4343" spans="27:34" x14ac:dyDescent="0.25">
      <c r="AA4343" s="1"/>
      <c r="AB4343" s="1"/>
      <c r="AG4343">
        <f>IF(data[[#This Row],[type]]="score",SUMPRODUCT($J$1:$AF$1,data[[#This Row],[ci.hts_index]:[stat.tb]]),-1)</f>
        <v>-1</v>
      </c>
      <c r="AH4343" s="1">
        <f>IF(data[[#This Row],[type]]="score",RANK(data[[#This Row],[score]],data[score])+COUNTIF($AG$3:AG4343,AG4343)-1,0)</f>
        <v>0</v>
      </c>
    </row>
    <row r="4344" spans="27:34" x14ac:dyDescent="0.25">
      <c r="AA4344" s="1"/>
      <c r="AB4344" s="1"/>
      <c r="AG4344">
        <f>IF(data[[#This Row],[type]]="score",SUMPRODUCT($J$1:$AF$1,data[[#This Row],[ci.hts_index]:[stat.tb]]),-1)</f>
        <v>-1</v>
      </c>
      <c r="AH4344" s="1">
        <f>IF(data[[#This Row],[type]]="score",RANK(data[[#This Row],[score]],data[score])+COUNTIF($AG$3:AG4344,AG4344)-1,0)</f>
        <v>0</v>
      </c>
    </row>
    <row r="4345" spans="27:34" x14ac:dyDescent="0.25">
      <c r="AA4345" s="1"/>
      <c r="AB4345" s="1"/>
      <c r="AG4345">
        <f>IF(data[[#This Row],[type]]="score",SUMPRODUCT($J$1:$AF$1,data[[#This Row],[ci.hts_index]:[stat.tb]]),-1)</f>
        <v>-1</v>
      </c>
      <c r="AH4345" s="1">
        <f>IF(data[[#This Row],[type]]="score",RANK(data[[#This Row],[score]],data[score])+COUNTIF($AG$3:AG4345,AG4345)-1,0)</f>
        <v>0</v>
      </c>
    </row>
    <row r="4346" spans="27:34" x14ac:dyDescent="0.25">
      <c r="AA4346" s="1"/>
      <c r="AB4346" s="1"/>
      <c r="AG4346">
        <f>IF(data[[#This Row],[type]]="score",SUMPRODUCT($J$1:$AF$1,data[[#This Row],[ci.hts_index]:[stat.tb]]),-1)</f>
        <v>-1</v>
      </c>
      <c r="AH4346" s="1">
        <f>IF(data[[#This Row],[type]]="score",RANK(data[[#This Row],[score]],data[score])+COUNTIF($AG$3:AG4346,AG4346)-1,0)</f>
        <v>0</v>
      </c>
    </row>
    <row r="4347" spans="27:34" x14ac:dyDescent="0.25">
      <c r="AA4347" s="1"/>
      <c r="AB4347" s="1"/>
      <c r="AG4347">
        <f>IF(data[[#This Row],[type]]="score",SUMPRODUCT($J$1:$AF$1,data[[#This Row],[ci.hts_index]:[stat.tb]]),-1)</f>
        <v>-1</v>
      </c>
      <c r="AH4347" s="1">
        <f>IF(data[[#This Row],[type]]="score",RANK(data[[#This Row],[score]],data[score])+COUNTIF($AG$3:AG4347,AG4347)-1,0)</f>
        <v>0</v>
      </c>
    </row>
    <row r="4348" spans="27:34" x14ac:dyDescent="0.25">
      <c r="AA4348" s="1"/>
      <c r="AB4348" s="1"/>
      <c r="AG4348">
        <f>IF(data[[#This Row],[type]]="score",SUMPRODUCT($J$1:$AF$1,data[[#This Row],[ci.hts_index]:[stat.tb]]),-1)</f>
        <v>-1</v>
      </c>
      <c r="AH4348" s="1">
        <f>IF(data[[#This Row],[type]]="score",RANK(data[[#This Row],[score]],data[score])+COUNTIF($AG$3:AG4348,AG4348)-1,0)</f>
        <v>0</v>
      </c>
    </row>
    <row r="4349" spans="27:34" x14ac:dyDescent="0.25">
      <c r="AA4349" s="1"/>
      <c r="AB4349" s="1"/>
      <c r="AG4349">
        <f>IF(data[[#This Row],[type]]="score",SUMPRODUCT($J$1:$AF$1,data[[#This Row],[ci.hts_index]:[stat.tb]]),-1)</f>
        <v>-1</v>
      </c>
      <c r="AH4349" s="1">
        <f>IF(data[[#This Row],[type]]="score",RANK(data[[#This Row],[score]],data[score])+COUNTIF($AG$3:AG4349,AG4349)-1,0)</f>
        <v>0</v>
      </c>
    </row>
    <row r="4350" spans="27:34" x14ac:dyDescent="0.25">
      <c r="AA4350" s="1"/>
      <c r="AB4350" s="1"/>
      <c r="AG4350">
        <f>IF(data[[#This Row],[type]]="score",SUMPRODUCT($J$1:$AF$1,data[[#This Row],[ci.hts_index]:[stat.tb]]),-1)</f>
        <v>-1</v>
      </c>
      <c r="AH4350" s="1">
        <f>IF(data[[#This Row],[type]]="score",RANK(data[[#This Row],[score]],data[score])+COUNTIF($AG$3:AG4350,AG4350)-1,0)</f>
        <v>0</v>
      </c>
    </row>
    <row r="4351" spans="27:34" x14ac:dyDescent="0.25">
      <c r="AA4351" s="1"/>
      <c r="AB4351" s="1"/>
      <c r="AG4351">
        <f>IF(data[[#This Row],[type]]="score",SUMPRODUCT($J$1:$AF$1,data[[#This Row],[ci.hts_index]:[stat.tb]]),-1)</f>
        <v>-1</v>
      </c>
      <c r="AH4351" s="1">
        <f>IF(data[[#This Row],[type]]="score",RANK(data[[#This Row],[score]],data[score])+COUNTIF($AG$3:AG4351,AG4351)-1,0)</f>
        <v>0</v>
      </c>
    </row>
    <row r="4352" spans="27:34" x14ac:dyDescent="0.25">
      <c r="AA4352" s="1"/>
      <c r="AB4352" s="1"/>
      <c r="AG4352">
        <f>IF(data[[#This Row],[type]]="score",SUMPRODUCT($J$1:$AF$1,data[[#This Row],[ci.hts_index]:[stat.tb]]),-1)</f>
        <v>-1</v>
      </c>
      <c r="AH4352" s="1">
        <f>IF(data[[#This Row],[type]]="score",RANK(data[[#This Row],[score]],data[score])+COUNTIF($AG$3:AG4352,AG4352)-1,0)</f>
        <v>0</v>
      </c>
    </row>
    <row r="4353" spans="27:34" x14ac:dyDescent="0.25">
      <c r="AA4353" s="1"/>
      <c r="AB4353" s="1"/>
      <c r="AG4353">
        <f>IF(data[[#This Row],[type]]="score",SUMPRODUCT($J$1:$AF$1,data[[#This Row],[ci.hts_index]:[stat.tb]]),-1)</f>
        <v>-1</v>
      </c>
      <c r="AH4353" s="1">
        <f>IF(data[[#This Row],[type]]="score",RANK(data[[#This Row],[score]],data[score])+COUNTIF($AG$3:AG4353,AG4353)-1,0)</f>
        <v>0</v>
      </c>
    </row>
    <row r="4354" spans="27:34" x14ac:dyDescent="0.25">
      <c r="AA4354" s="1"/>
      <c r="AB4354" s="1"/>
      <c r="AG4354">
        <f>IF(data[[#This Row],[type]]="score",SUMPRODUCT($J$1:$AF$1,data[[#This Row],[ci.hts_index]:[stat.tb]]),-1)</f>
        <v>-1</v>
      </c>
      <c r="AH4354" s="1">
        <f>IF(data[[#This Row],[type]]="score",RANK(data[[#This Row],[score]],data[score])+COUNTIF($AG$3:AG4354,AG4354)-1,0)</f>
        <v>0</v>
      </c>
    </row>
    <row r="4355" spans="27:34" x14ac:dyDescent="0.25">
      <c r="AA4355" s="1"/>
      <c r="AB4355" s="1"/>
      <c r="AG4355">
        <f>IF(data[[#This Row],[type]]="score",SUMPRODUCT($J$1:$AF$1,data[[#This Row],[ci.hts_index]:[stat.tb]]),-1)</f>
        <v>-1</v>
      </c>
      <c r="AH4355" s="1">
        <f>IF(data[[#This Row],[type]]="score",RANK(data[[#This Row],[score]],data[score])+COUNTIF($AG$3:AG4355,AG4355)-1,0)</f>
        <v>0</v>
      </c>
    </row>
    <row r="4356" spans="27:34" x14ac:dyDescent="0.25">
      <c r="AA4356" s="1"/>
      <c r="AB4356" s="1"/>
      <c r="AG4356">
        <f>IF(data[[#This Row],[type]]="score",SUMPRODUCT($J$1:$AF$1,data[[#This Row],[ci.hts_index]:[stat.tb]]),-1)</f>
        <v>-1</v>
      </c>
      <c r="AH4356" s="1">
        <f>IF(data[[#This Row],[type]]="score",RANK(data[[#This Row],[score]],data[score])+COUNTIF($AG$3:AG4356,AG4356)-1,0)</f>
        <v>0</v>
      </c>
    </row>
    <row r="4357" spans="27:34" x14ac:dyDescent="0.25">
      <c r="AA4357" s="1"/>
      <c r="AB4357" s="1"/>
      <c r="AG4357">
        <f>IF(data[[#This Row],[type]]="score",SUMPRODUCT($J$1:$AF$1,data[[#This Row],[ci.hts_index]:[stat.tb]]),-1)</f>
        <v>-1</v>
      </c>
      <c r="AH4357" s="1">
        <f>IF(data[[#This Row],[type]]="score",RANK(data[[#This Row],[score]],data[score])+COUNTIF($AG$3:AG4357,AG4357)-1,0)</f>
        <v>0</v>
      </c>
    </row>
    <row r="4358" spans="27:34" x14ac:dyDescent="0.25">
      <c r="AA4358" s="1"/>
      <c r="AB4358" s="1"/>
      <c r="AG4358">
        <f>IF(data[[#This Row],[type]]="score",SUMPRODUCT($J$1:$AF$1,data[[#This Row],[ci.hts_index]:[stat.tb]]),-1)</f>
        <v>-1</v>
      </c>
      <c r="AH4358" s="1">
        <f>IF(data[[#This Row],[type]]="score",RANK(data[[#This Row],[score]],data[score])+COUNTIF($AG$3:AG4358,AG4358)-1,0)</f>
        <v>0</v>
      </c>
    </row>
    <row r="4359" spans="27:34" x14ac:dyDescent="0.25">
      <c r="AA4359" s="1"/>
      <c r="AB4359" s="1"/>
      <c r="AG4359">
        <f>IF(data[[#This Row],[type]]="score",SUMPRODUCT($J$1:$AF$1,data[[#This Row],[ci.hts_index]:[stat.tb]]),-1)</f>
        <v>-1</v>
      </c>
      <c r="AH4359" s="1">
        <f>IF(data[[#This Row],[type]]="score",RANK(data[[#This Row],[score]],data[score])+COUNTIF($AG$3:AG4359,AG4359)-1,0)</f>
        <v>0</v>
      </c>
    </row>
    <row r="4360" spans="27:34" x14ac:dyDescent="0.25">
      <c r="AA4360" s="1"/>
      <c r="AB4360" s="1"/>
      <c r="AG4360">
        <f>IF(data[[#This Row],[type]]="score",SUMPRODUCT($J$1:$AF$1,data[[#This Row],[ci.hts_index]:[stat.tb]]),-1)</f>
        <v>-1</v>
      </c>
      <c r="AH4360" s="1">
        <f>IF(data[[#This Row],[type]]="score",RANK(data[[#This Row],[score]],data[score])+COUNTIF($AG$3:AG4360,AG4360)-1,0)</f>
        <v>0</v>
      </c>
    </row>
    <row r="4361" spans="27:34" x14ac:dyDescent="0.25">
      <c r="AA4361" s="1"/>
      <c r="AB4361" s="1"/>
      <c r="AG4361">
        <f>IF(data[[#This Row],[type]]="score",SUMPRODUCT($J$1:$AF$1,data[[#This Row],[ci.hts_index]:[stat.tb]]),-1)</f>
        <v>-1</v>
      </c>
      <c r="AH4361" s="1">
        <f>IF(data[[#This Row],[type]]="score",RANK(data[[#This Row],[score]],data[score])+COUNTIF($AG$3:AG4361,AG4361)-1,0)</f>
        <v>0</v>
      </c>
    </row>
    <row r="4362" spans="27:34" x14ac:dyDescent="0.25">
      <c r="AA4362" s="1"/>
      <c r="AB4362" s="1"/>
      <c r="AG4362">
        <f>IF(data[[#This Row],[type]]="score",SUMPRODUCT($J$1:$AF$1,data[[#This Row],[ci.hts_index]:[stat.tb]]),-1)</f>
        <v>-1</v>
      </c>
      <c r="AH4362" s="1">
        <f>IF(data[[#This Row],[type]]="score",RANK(data[[#This Row],[score]],data[score])+COUNTIF($AG$3:AG4362,AG4362)-1,0)</f>
        <v>0</v>
      </c>
    </row>
    <row r="4363" spans="27:34" x14ac:dyDescent="0.25">
      <c r="AA4363" s="1"/>
      <c r="AB4363" s="1"/>
      <c r="AG4363">
        <f>IF(data[[#This Row],[type]]="score",SUMPRODUCT($J$1:$AF$1,data[[#This Row],[ci.hts_index]:[stat.tb]]),-1)</f>
        <v>-1</v>
      </c>
      <c r="AH4363" s="1">
        <f>IF(data[[#This Row],[type]]="score",RANK(data[[#This Row],[score]],data[score])+COUNTIF($AG$3:AG4363,AG4363)-1,0)</f>
        <v>0</v>
      </c>
    </row>
    <row r="4364" spans="27:34" x14ac:dyDescent="0.25">
      <c r="AA4364" s="1"/>
      <c r="AB4364" s="1"/>
      <c r="AG4364">
        <f>IF(data[[#This Row],[type]]="score",SUMPRODUCT($J$1:$AF$1,data[[#This Row],[ci.hts_index]:[stat.tb]]),-1)</f>
        <v>-1</v>
      </c>
      <c r="AH4364" s="1">
        <f>IF(data[[#This Row],[type]]="score",RANK(data[[#This Row],[score]],data[score])+COUNTIF($AG$3:AG4364,AG4364)-1,0)</f>
        <v>0</v>
      </c>
    </row>
    <row r="4365" spans="27:34" x14ac:dyDescent="0.25">
      <c r="AA4365" s="1"/>
      <c r="AB4365" s="1"/>
      <c r="AG4365">
        <f>IF(data[[#This Row],[type]]="score",SUMPRODUCT($J$1:$AF$1,data[[#This Row],[ci.hts_index]:[stat.tb]]),-1)</f>
        <v>-1</v>
      </c>
      <c r="AH4365" s="1">
        <f>IF(data[[#This Row],[type]]="score",RANK(data[[#This Row],[score]],data[score])+COUNTIF($AG$3:AG4365,AG4365)-1,0)</f>
        <v>0</v>
      </c>
    </row>
    <row r="4366" spans="27:34" x14ac:dyDescent="0.25">
      <c r="AA4366" s="1"/>
      <c r="AB4366" s="1"/>
      <c r="AG4366">
        <f>IF(data[[#This Row],[type]]="score",SUMPRODUCT($J$1:$AF$1,data[[#This Row],[ci.hts_index]:[stat.tb]]),-1)</f>
        <v>-1</v>
      </c>
      <c r="AH4366" s="1">
        <f>IF(data[[#This Row],[type]]="score",RANK(data[[#This Row],[score]],data[score])+COUNTIF($AG$3:AG4366,AG4366)-1,0)</f>
        <v>0</v>
      </c>
    </row>
    <row r="4367" spans="27:34" x14ac:dyDescent="0.25">
      <c r="AA4367" s="1"/>
      <c r="AB4367" s="1"/>
      <c r="AG4367">
        <f>IF(data[[#This Row],[type]]="score",SUMPRODUCT($J$1:$AF$1,data[[#This Row],[ci.hts_index]:[stat.tb]]),-1)</f>
        <v>-1</v>
      </c>
      <c r="AH4367" s="1">
        <f>IF(data[[#This Row],[type]]="score",RANK(data[[#This Row],[score]],data[score])+COUNTIF($AG$3:AG4367,AG4367)-1,0)</f>
        <v>0</v>
      </c>
    </row>
    <row r="4368" spans="27:34" x14ac:dyDescent="0.25">
      <c r="AA4368" s="1"/>
      <c r="AB4368" s="1"/>
      <c r="AG4368">
        <f>IF(data[[#This Row],[type]]="score",SUMPRODUCT($J$1:$AF$1,data[[#This Row],[ci.hts_index]:[stat.tb]]),-1)</f>
        <v>-1</v>
      </c>
      <c r="AH4368" s="1">
        <f>IF(data[[#This Row],[type]]="score",RANK(data[[#This Row],[score]],data[score])+COUNTIF($AG$3:AG4368,AG4368)-1,0)</f>
        <v>0</v>
      </c>
    </row>
    <row r="4369" spans="27:34" x14ac:dyDescent="0.25">
      <c r="AA4369" s="1"/>
      <c r="AB4369" s="1"/>
      <c r="AG4369">
        <f>IF(data[[#This Row],[type]]="score",SUMPRODUCT($J$1:$AF$1,data[[#This Row],[ci.hts_index]:[stat.tb]]),-1)</f>
        <v>-1</v>
      </c>
      <c r="AH4369" s="1">
        <f>IF(data[[#This Row],[type]]="score",RANK(data[[#This Row],[score]],data[score])+COUNTIF($AG$3:AG4369,AG4369)-1,0)</f>
        <v>0</v>
      </c>
    </row>
    <row r="4370" spans="27:34" x14ac:dyDescent="0.25">
      <c r="AA4370" s="1"/>
      <c r="AB4370" s="1"/>
      <c r="AG4370">
        <f>IF(data[[#This Row],[type]]="score",SUMPRODUCT($J$1:$AF$1,data[[#This Row],[ci.hts_index]:[stat.tb]]),-1)</f>
        <v>-1</v>
      </c>
      <c r="AH4370" s="1">
        <f>IF(data[[#This Row],[type]]="score",RANK(data[[#This Row],[score]],data[score])+COUNTIF($AG$3:AG4370,AG4370)-1,0)</f>
        <v>0</v>
      </c>
    </row>
    <row r="4371" spans="27:34" x14ac:dyDescent="0.25">
      <c r="AA4371" s="1"/>
      <c r="AB4371" s="1"/>
      <c r="AG4371">
        <f>IF(data[[#This Row],[type]]="score",SUMPRODUCT($J$1:$AF$1,data[[#This Row],[ci.hts_index]:[stat.tb]]),-1)</f>
        <v>-1</v>
      </c>
      <c r="AH4371" s="1">
        <f>IF(data[[#This Row],[type]]="score",RANK(data[[#This Row],[score]],data[score])+COUNTIF($AG$3:AG4371,AG4371)-1,0)</f>
        <v>0</v>
      </c>
    </row>
    <row r="4372" spans="27:34" x14ac:dyDescent="0.25">
      <c r="AA4372" s="1"/>
      <c r="AB4372" s="1"/>
      <c r="AG4372">
        <f>IF(data[[#This Row],[type]]="score",SUMPRODUCT($J$1:$AF$1,data[[#This Row],[ci.hts_index]:[stat.tb]]),-1)</f>
        <v>-1</v>
      </c>
      <c r="AH4372" s="1">
        <f>IF(data[[#This Row],[type]]="score",RANK(data[[#This Row],[score]],data[score])+COUNTIF($AG$3:AG4372,AG4372)-1,0)</f>
        <v>0</v>
      </c>
    </row>
    <row r="4373" spans="27:34" x14ac:dyDescent="0.25">
      <c r="AA4373" s="1"/>
      <c r="AB4373" s="1"/>
      <c r="AG4373">
        <f>IF(data[[#This Row],[type]]="score",SUMPRODUCT($J$1:$AF$1,data[[#This Row],[ci.hts_index]:[stat.tb]]),-1)</f>
        <v>-1</v>
      </c>
      <c r="AH4373" s="1">
        <f>IF(data[[#This Row],[type]]="score",RANK(data[[#This Row],[score]],data[score])+COUNTIF($AG$3:AG4373,AG4373)-1,0)</f>
        <v>0</v>
      </c>
    </row>
    <row r="4374" spans="27:34" x14ac:dyDescent="0.25">
      <c r="AA4374" s="1"/>
      <c r="AB4374" s="1"/>
      <c r="AG4374">
        <f>IF(data[[#This Row],[type]]="score",SUMPRODUCT($J$1:$AF$1,data[[#This Row],[ci.hts_index]:[stat.tb]]),-1)</f>
        <v>-1</v>
      </c>
      <c r="AH4374" s="1">
        <f>IF(data[[#This Row],[type]]="score",RANK(data[[#This Row],[score]],data[score])+COUNTIF($AG$3:AG4374,AG4374)-1,0)</f>
        <v>0</v>
      </c>
    </row>
    <row r="4375" spans="27:34" x14ac:dyDescent="0.25">
      <c r="AA4375" s="1"/>
      <c r="AB4375" s="1"/>
      <c r="AG4375">
        <f>IF(data[[#This Row],[type]]="score",SUMPRODUCT($J$1:$AF$1,data[[#This Row],[ci.hts_index]:[stat.tb]]),-1)</f>
        <v>-1</v>
      </c>
      <c r="AH4375" s="1">
        <f>IF(data[[#This Row],[type]]="score",RANK(data[[#This Row],[score]],data[score])+COUNTIF($AG$3:AG4375,AG4375)-1,0)</f>
        <v>0</v>
      </c>
    </row>
    <row r="4376" spans="27:34" x14ac:dyDescent="0.25">
      <c r="AA4376" s="1"/>
      <c r="AB4376" s="1"/>
      <c r="AG4376">
        <f>IF(data[[#This Row],[type]]="score",SUMPRODUCT($J$1:$AF$1,data[[#This Row],[ci.hts_index]:[stat.tb]]),-1)</f>
        <v>-1</v>
      </c>
      <c r="AH4376" s="1">
        <f>IF(data[[#This Row],[type]]="score",RANK(data[[#This Row],[score]],data[score])+COUNTIF($AG$3:AG4376,AG4376)-1,0)</f>
        <v>0</v>
      </c>
    </row>
    <row r="4377" spans="27:34" x14ac:dyDescent="0.25">
      <c r="AA4377" s="1"/>
      <c r="AB4377" s="1"/>
      <c r="AG4377">
        <f>IF(data[[#This Row],[type]]="score",SUMPRODUCT($J$1:$AF$1,data[[#This Row],[ci.hts_index]:[stat.tb]]),-1)</f>
        <v>-1</v>
      </c>
      <c r="AH4377" s="1">
        <f>IF(data[[#This Row],[type]]="score",RANK(data[[#This Row],[score]],data[score])+COUNTIF($AG$3:AG4377,AG4377)-1,0)</f>
        <v>0</v>
      </c>
    </row>
    <row r="4378" spans="27:34" x14ac:dyDescent="0.25">
      <c r="AA4378" s="1"/>
      <c r="AB4378" s="1"/>
      <c r="AG4378">
        <f>IF(data[[#This Row],[type]]="score",SUMPRODUCT($J$1:$AF$1,data[[#This Row],[ci.hts_index]:[stat.tb]]),-1)</f>
        <v>-1</v>
      </c>
      <c r="AH4378" s="1">
        <f>IF(data[[#This Row],[type]]="score",RANK(data[[#This Row],[score]],data[score])+COUNTIF($AG$3:AG4378,AG4378)-1,0)</f>
        <v>0</v>
      </c>
    </row>
    <row r="4379" spans="27:34" x14ac:dyDescent="0.25">
      <c r="AA4379" s="1"/>
      <c r="AB4379" s="1"/>
      <c r="AG4379">
        <f>IF(data[[#This Row],[type]]="score",SUMPRODUCT($J$1:$AF$1,data[[#This Row],[ci.hts_index]:[stat.tb]]),-1)</f>
        <v>-1</v>
      </c>
      <c r="AH4379" s="1">
        <f>IF(data[[#This Row],[type]]="score",RANK(data[[#This Row],[score]],data[score])+COUNTIF($AG$3:AG4379,AG4379)-1,0)</f>
        <v>0</v>
      </c>
    </row>
    <row r="4380" spans="27:34" x14ac:dyDescent="0.25">
      <c r="AA4380" s="1"/>
      <c r="AB4380" s="1"/>
      <c r="AG4380">
        <f>IF(data[[#This Row],[type]]="score",SUMPRODUCT($J$1:$AF$1,data[[#This Row],[ci.hts_index]:[stat.tb]]),-1)</f>
        <v>-1</v>
      </c>
      <c r="AH4380" s="1">
        <f>IF(data[[#This Row],[type]]="score",RANK(data[[#This Row],[score]],data[score])+COUNTIF($AG$3:AG4380,AG4380)-1,0)</f>
        <v>0</v>
      </c>
    </row>
    <row r="4381" spans="27:34" x14ac:dyDescent="0.25">
      <c r="AA4381" s="1"/>
      <c r="AB4381" s="1"/>
      <c r="AG4381">
        <f>IF(data[[#This Row],[type]]="score",SUMPRODUCT($J$1:$AF$1,data[[#This Row],[ci.hts_index]:[stat.tb]]),-1)</f>
        <v>-1</v>
      </c>
      <c r="AH4381" s="1">
        <f>IF(data[[#This Row],[type]]="score",RANK(data[[#This Row],[score]],data[score])+COUNTIF($AG$3:AG4381,AG4381)-1,0)</f>
        <v>0</v>
      </c>
    </row>
    <row r="4382" spans="27:34" x14ac:dyDescent="0.25">
      <c r="AA4382" s="1"/>
      <c r="AB4382" s="1"/>
      <c r="AG4382">
        <f>IF(data[[#This Row],[type]]="score",SUMPRODUCT($J$1:$AF$1,data[[#This Row],[ci.hts_index]:[stat.tb]]),-1)</f>
        <v>-1</v>
      </c>
      <c r="AH4382" s="1">
        <f>IF(data[[#This Row],[type]]="score",RANK(data[[#This Row],[score]],data[score])+COUNTIF($AG$3:AG4382,AG4382)-1,0)</f>
        <v>0</v>
      </c>
    </row>
    <row r="4383" spans="27:34" x14ac:dyDescent="0.25">
      <c r="AA4383" s="1"/>
      <c r="AB4383" s="1"/>
      <c r="AG4383">
        <f>IF(data[[#This Row],[type]]="score",SUMPRODUCT($J$1:$AF$1,data[[#This Row],[ci.hts_index]:[stat.tb]]),-1)</f>
        <v>-1</v>
      </c>
      <c r="AH4383" s="1">
        <f>IF(data[[#This Row],[type]]="score",RANK(data[[#This Row],[score]],data[score])+COUNTIF($AG$3:AG4383,AG4383)-1,0)</f>
        <v>0</v>
      </c>
    </row>
    <row r="4384" spans="27:34" x14ac:dyDescent="0.25">
      <c r="AA4384" s="1"/>
      <c r="AB4384" s="1"/>
      <c r="AG4384">
        <f>IF(data[[#This Row],[type]]="score",SUMPRODUCT($J$1:$AF$1,data[[#This Row],[ci.hts_index]:[stat.tb]]),-1)</f>
        <v>-1</v>
      </c>
      <c r="AH4384" s="1">
        <f>IF(data[[#This Row],[type]]="score",RANK(data[[#This Row],[score]],data[score])+COUNTIF($AG$3:AG4384,AG4384)-1,0)</f>
        <v>0</v>
      </c>
    </row>
    <row r="4385" spans="27:34" x14ac:dyDescent="0.25">
      <c r="AA4385" s="1"/>
      <c r="AB4385" s="1"/>
      <c r="AG4385">
        <f>IF(data[[#This Row],[type]]="score",SUMPRODUCT($J$1:$AF$1,data[[#This Row],[ci.hts_index]:[stat.tb]]),-1)</f>
        <v>-1</v>
      </c>
      <c r="AH4385" s="1">
        <f>IF(data[[#This Row],[type]]="score",RANK(data[[#This Row],[score]],data[score])+COUNTIF($AG$3:AG4385,AG4385)-1,0)</f>
        <v>0</v>
      </c>
    </row>
    <row r="4386" spans="27:34" x14ac:dyDescent="0.25">
      <c r="AA4386" s="1"/>
      <c r="AB4386" s="1"/>
      <c r="AG4386">
        <f>IF(data[[#This Row],[type]]="score",SUMPRODUCT($J$1:$AF$1,data[[#This Row],[ci.hts_index]:[stat.tb]]),-1)</f>
        <v>-1</v>
      </c>
      <c r="AH4386" s="1">
        <f>IF(data[[#This Row],[type]]="score",RANK(data[[#This Row],[score]],data[score])+COUNTIF($AG$3:AG4386,AG4386)-1,0)</f>
        <v>0</v>
      </c>
    </row>
    <row r="4387" spans="27:34" x14ac:dyDescent="0.25">
      <c r="AA4387" s="1"/>
      <c r="AB4387" s="1"/>
      <c r="AG4387">
        <f>IF(data[[#This Row],[type]]="score",SUMPRODUCT($J$1:$AF$1,data[[#This Row],[ci.hts_index]:[stat.tb]]),-1)</f>
        <v>-1</v>
      </c>
      <c r="AH4387" s="1">
        <f>IF(data[[#This Row],[type]]="score",RANK(data[[#This Row],[score]],data[score])+COUNTIF($AG$3:AG4387,AG4387)-1,0)</f>
        <v>0</v>
      </c>
    </row>
    <row r="4388" spans="27:34" x14ac:dyDescent="0.25">
      <c r="AA4388" s="1"/>
      <c r="AB4388" s="1"/>
      <c r="AG4388">
        <f>IF(data[[#This Row],[type]]="score",SUMPRODUCT($J$1:$AF$1,data[[#This Row],[ci.hts_index]:[stat.tb]]),-1)</f>
        <v>-1</v>
      </c>
      <c r="AH4388" s="1">
        <f>IF(data[[#This Row],[type]]="score",RANK(data[[#This Row],[score]],data[score])+COUNTIF($AG$3:AG4388,AG4388)-1,0)</f>
        <v>0</v>
      </c>
    </row>
    <row r="4389" spans="27:34" x14ac:dyDescent="0.25">
      <c r="AA4389" s="1"/>
      <c r="AB4389" s="1"/>
      <c r="AG4389">
        <f>IF(data[[#This Row],[type]]="score",SUMPRODUCT($J$1:$AF$1,data[[#This Row],[ci.hts_index]:[stat.tb]]),-1)</f>
        <v>-1</v>
      </c>
      <c r="AH4389" s="1">
        <f>IF(data[[#This Row],[type]]="score",RANK(data[[#This Row],[score]],data[score])+COUNTIF($AG$3:AG4389,AG4389)-1,0)</f>
        <v>0</v>
      </c>
    </row>
    <row r="4390" spans="27:34" x14ac:dyDescent="0.25">
      <c r="AA4390" s="1"/>
      <c r="AB4390" s="1"/>
      <c r="AG4390">
        <f>IF(data[[#This Row],[type]]="score",SUMPRODUCT($J$1:$AF$1,data[[#This Row],[ci.hts_index]:[stat.tb]]),-1)</f>
        <v>-1</v>
      </c>
      <c r="AH4390" s="1">
        <f>IF(data[[#This Row],[type]]="score",RANK(data[[#This Row],[score]],data[score])+COUNTIF($AG$3:AG4390,AG4390)-1,0)</f>
        <v>0</v>
      </c>
    </row>
    <row r="4391" spans="27:34" x14ac:dyDescent="0.25">
      <c r="AA4391" s="1"/>
      <c r="AB4391" s="1"/>
      <c r="AG4391">
        <f>IF(data[[#This Row],[type]]="score",SUMPRODUCT($J$1:$AF$1,data[[#This Row],[ci.hts_index]:[stat.tb]]),-1)</f>
        <v>-1</v>
      </c>
      <c r="AH4391" s="1">
        <f>IF(data[[#This Row],[type]]="score",RANK(data[[#This Row],[score]],data[score])+COUNTIF($AG$3:AG4391,AG4391)-1,0)</f>
        <v>0</v>
      </c>
    </row>
    <row r="4392" spans="27:34" x14ac:dyDescent="0.25">
      <c r="AA4392" s="1"/>
      <c r="AB4392" s="1"/>
      <c r="AG4392">
        <f>IF(data[[#This Row],[type]]="score",SUMPRODUCT($J$1:$AF$1,data[[#This Row],[ci.hts_index]:[stat.tb]]),-1)</f>
        <v>-1</v>
      </c>
      <c r="AH4392" s="1">
        <f>IF(data[[#This Row],[type]]="score",RANK(data[[#This Row],[score]],data[score])+COUNTIF($AG$3:AG4392,AG4392)-1,0)</f>
        <v>0</v>
      </c>
    </row>
    <row r="4393" spans="27:34" x14ac:dyDescent="0.25">
      <c r="AA4393" s="1"/>
      <c r="AB4393" s="1"/>
      <c r="AG4393">
        <f>IF(data[[#This Row],[type]]="score",SUMPRODUCT($J$1:$AF$1,data[[#This Row],[ci.hts_index]:[stat.tb]]),-1)</f>
        <v>-1</v>
      </c>
      <c r="AH4393" s="1">
        <f>IF(data[[#This Row],[type]]="score",RANK(data[[#This Row],[score]],data[score])+COUNTIF($AG$3:AG4393,AG4393)-1,0)</f>
        <v>0</v>
      </c>
    </row>
    <row r="4394" spans="27:34" x14ac:dyDescent="0.25">
      <c r="AA4394" s="1"/>
      <c r="AB4394" s="1"/>
      <c r="AG4394">
        <f>IF(data[[#This Row],[type]]="score",SUMPRODUCT($J$1:$AF$1,data[[#This Row],[ci.hts_index]:[stat.tb]]),-1)</f>
        <v>-1</v>
      </c>
      <c r="AH4394" s="1">
        <f>IF(data[[#This Row],[type]]="score",RANK(data[[#This Row],[score]],data[score])+COUNTIF($AG$3:AG4394,AG4394)-1,0)</f>
        <v>0</v>
      </c>
    </row>
    <row r="4395" spans="27:34" x14ac:dyDescent="0.25">
      <c r="AA4395" s="1"/>
      <c r="AB4395" s="1"/>
      <c r="AG4395">
        <f>IF(data[[#This Row],[type]]="score",SUMPRODUCT($J$1:$AF$1,data[[#This Row],[ci.hts_index]:[stat.tb]]),-1)</f>
        <v>-1</v>
      </c>
      <c r="AH4395" s="1">
        <f>IF(data[[#This Row],[type]]="score",RANK(data[[#This Row],[score]],data[score])+COUNTIF($AG$3:AG4395,AG4395)-1,0)</f>
        <v>0</v>
      </c>
    </row>
    <row r="4396" spans="27:34" x14ac:dyDescent="0.25">
      <c r="AA4396" s="1"/>
      <c r="AB4396" s="1"/>
      <c r="AG4396">
        <f>IF(data[[#This Row],[type]]="score",SUMPRODUCT($J$1:$AF$1,data[[#This Row],[ci.hts_index]:[stat.tb]]),-1)</f>
        <v>-1</v>
      </c>
      <c r="AH4396" s="1">
        <f>IF(data[[#This Row],[type]]="score",RANK(data[[#This Row],[score]],data[score])+COUNTIF($AG$3:AG4396,AG4396)-1,0)</f>
        <v>0</v>
      </c>
    </row>
    <row r="4397" spans="27:34" x14ac:dyDescent="0.25">
      <c r="AA4397" s="1"/>
      <c r="AB4397" s="1"/>
      <c r="AG4397">
        <f>IF(data[[#This Row],[type]]="score",SUMPRODUCT($J$1:$AF$1,data[[#This Row],[ci.hts_index]:[stat.tb]]),-1)</f>
        <v>-1</v>
      </c>
      <c r="AH4397" s="1">
        <f>IF(data[[#This Row],[type]]="score",RANK(data[[#This Row],[score]],data[score])+COUNTIF($AG$3:AG4397,AG4397)-1,0)</f>
        <v>0</v>
      </c>
    </row>
    <row r="4398" spans="27:34" x14ac:dyDescent="0.25">
      <c r="AA4398" s="1"/>
      <c r="AB4398" s="1"/>
      <c r="AG4398">
        <f>IF(data[[#This Row],[type]]="score",SUMPRODUCT($J$1:$AF$1,data[[#This Row],[ci.hts_index]:[stat.tb]]),-1)</f>
        <v>-1</v>
      </c>
      <c r="AH4398" s="1">
        <f>IF(data[[#This Row],[type]]="score",RANK(data[[#This Row],[score]],data[score])+COUNTIF($AG$3:AG4398,AG4398)-1,0)</f>
        <v>0</v>
      </c>
    </row>
    <row r="4399" spans="27:34" x14ac:dyDescent="0.25">
      <c r="AA4399" s="1"/>
      <c r="AB4399" s="1"/>
      <c r="AG4399">
        <f>IF(data[[#This Row],[type]]="score",SUMPRODUCT($J$1:$AF$1,data[[#This Row],[ci.hts_index]:[stat.tb]]),-1)</f>
        <v>-1</v>
      </c>
      <c r="AH4399" s="1">
        <f>IF(data[[#This Row],[type]]="score",RANK(data[[#This Row],[score]],data[score])+COUNTIF($AG$3:AG4399,AG4399)-1,0)</f>
        <v>0</v>
      </c>
    </row>
    <row r="4400" spans="27:34" x14ac:dyDescent="0.25">
      <c r="AA4400" s="1"/>
      <c r="AB4400" s="1"/>
      <c r="AG4400">
        <f>IF(data[[#This Row],[type]]="score",SUMPRODUCT($J$1:$AF$1,data[[#This Row],[ci.hts_index]:[stat.tb]]),-1)</f>
        <v>-1</v>
      </c>
      <c r="AH4400" s="1">
        <f>IF(data[[#This Row],[type]]="score",RANK(data[[#This Row],[score]],data[score])+COUNTIF($AG$3:AG4400,AG4400)-1,0)</f>
        <v>0</v>
      </c>
    </row>
    <row r="4401" spans="27:34" x14ac:dyDescent="0.25">
      <c r="AA4401" s="1"/>
      <c r="AB4401" s="1"/>
      <c r="AG4401">
        <f>IF(data[[#This Row],[type]]="score",SUMPRODUCT($J$1:$AF$1,data[[#This Row],[ci.hts_index]:[stat.tb]]),-1)</f>
        <v>-1</v>
      </c>
      <c r="AH4401" s="1">
        <f>IF(data[[#This Row],[type]]="score",RANK(data[[#This Row],[score]],data[score])+COUNTIF($AG$3:AG4401,AG4401)-1,0)</f>
        <v>0</v>
      </c>
    </row>
    <row r="4402" spans="27:34" x14ac:dyDescent="0.25">
      <c r="AA4402" s="1"/>
      <c r="AB4402" s="1"/>
      <c r="AG4402">
        <f>IF(data[[#This Row],[type]]="score",SUMPRODUCT($J$1:$AF$1,data[[#This Row],[ci.hts_index]:[stat.tb]]),-1)</f>
        <v>-1</v>
      </c>
      <c r="AH4402" s="1">
        <f>IF(data[[#This Row],[type]]="score",RANK(data[[#This Row],[score]],data[score])+COUNTIF($AG$3:AG4402,AG4402)-1,0)</f>
        <v>0</v>
      </c>
    </row>
    <row r="4403" spans="27:34" x14ac:dyDescent="0.25">
      <c r="AA4403" s="1"/>
      <c r="AB4403" s="1"/>
      <c r="AG4403">
        <f>IF(data[[#This Row],[type]]="score",SUMPRODUCT($J$1:$AF$1,data[[#This Row],[ci.hts_index]:[stat.tb]]),-1)</f>
        <v>-1</v>
      </c>
      <c r="AH4403" s="1">
        <f>IF(data[[#This Row],[type]]="score",RANK(data[[#This Row],[score]],data[score])+COUNTIF($AG$3:AG4403,AG4403)-1,0)</f>
        <v>0</v>
      </c>
    </row>
    <row r="4404" spans="27:34" x14ac:dyDescent="0.25">
      <c r="AA4404" s="1"/>
      <c r="AB4404" s="1"/>
      <c r="AG4404">
        <f>IF(data[[#This Row],[type]]="score",SUMPRODUCT($J$1:$AF$1,data[[#This Row],[ci.hts_index]:[stat.tb]]),-1)</f>
        <v>-1</v>
      </c>
      <c r="AH4404" s="1">
        <f>IF(data[[#This Row],[type]]="score",RANK(data[[#This Row],[score]],data[score])+COUNTIF($AG$3:AG4404,AG4404)-1,0)</f>
        <v>0</v>
      </c>
    </row>
    <row r="4405" spans="27:34" x14ac:dyDescent="0.25">
      <c r="AA4405" s="1"/>
      <c r="AB4405" s="1"/>
      <c r="AG4405">
        <f>IF(data[[#This Row],[type]]="score",SUMPRODUCT($J$1:$AF$1,data[[#This Row],[ci.hts_index]:[stat.tb]]),-1)</f>
        <v>-1</v>
      </c>
      <c r="AH4405" s="1">
        <f>IF(data[[#This Row],[type]]="score",RANK(data[[#This Row],[score]],data[score])+COUNTIF($AG$3:AG4405,AG4405)-1,0)</f>
        <v>0</v>
      </c>
    </row>
    <row r="4406" spans="27:34" x14ac:dyDescent="0.25">
      <c r="AA4406" s="1"/>
      <c r="AB4406" s="1"/>
      <c r="AG4406">
        <f>IF(data[[#This Row],[type]]="score",SUMPRODUCT($J$1:$AF$1,data[[#This Row],[ci.hts_index]:[stat.tb]]),-1)</f>
        <v>-1</v>
      </c>
      <c r="AH4406" s="1">
        <f>IF(data[[#This Row],[type]]="score",RANK(data[[#This Row],[score]],data[score])+COUNTIF($AG$3:AG4406,AG4406)-1,0)</f>
        <v>0</v>
      </c>
    </row>
    <row r="4407" spans="27:34" x14ac:dyDescent="0.25">
      <c r="AA4407" s="1"/>
      <c r="AB4407" s="1"/>
      <c r="AG4407">
        <f>IF(data[[#This Row],[type]]="score",SUMPRODUCT($J$1:$AF$1,data[[#This Row],[ci.hts_index]:[stat.tb]]),-1)</f>
        <v>-1</v>
      </c>
      <c r="AH4407" s="1">
        <f>IF(data[[#This Row],[type]]="score",RANK(data[[#This Row],[score]],data[score])+COUNTIF($AG$3:AG4407,AG4407)-1,0)</f>
        <v>0</v>
      </c>
    </row>
    <row r="4408" spans="27:34" x14ac:dyDescent="0.25">
      <c r="AA4408" s="1"/>
      <c r="AB4408" s="1"/>
      <c r="AG4408">
        <f>IF(data[[#This Row],[type]]="score",SUMPRODUCT($J$1:$AF$1,data[[#This Row],[ci.hts_index]:[stat.tb]]),-1)</f>
        <v>-1</v>
      </c>
      <c r="AH4408" s="1">
        <f>IF(data[[#This Row],[type]]="score",RANK(data[[#This Row],[score]],data[score])+COUNTIF($AG$3:AG4408,AG4408)-1,0)</f>
        <v>0</v>
      </c>
    </row>
    <row r="4409" spans="27:34" x14ac:dyDescent="0.25">
      <c r="AA4409" s="1"/>
      <c r="AB4409" s="1"/>
      <c r="AG4409">
        <f>IF(data[[#This Row],[type]]="score",SUMPRODUCT($J$1:$AF$1,data[[#This Row],[ci.hts_index]:[stat.tb]]),-1)</f>
        <v>-1</v>
      </c>
      <c r="AH4409" s="1">
        <f>IF(data[[#This Row],[type]]="score",RANK(data[[#This Row],[score]],data[score])+COUNTIF($AG$3:AG4409,AG4409)-1,0)</f>
        <v>0</v>
      </c>
    </row>
    <row r="4410" spans="27:34" x14ac:dyDescent="0.25">
      <c r="AA4410" s="1"/>
      <c r="AB4410" s="1"/>
      <c r="AG4410">
        <f>IF(data[[#This Row],[type]]="score",SUMPRODUCT($J$1:$AF$1,data[[#This Row],[ci.hts_index]:[stat.tb]]),-1)</f>
        <v>-1</v>
      </c>
      <c r="AH4410" s="1">
        <f>IF(data[[#This Row],[type]]="score",RANK(data[[#This Row],[score]],data[score])+COUNTIF($AG$3:AG4410,AG4410)-1,0)</f>
        <v>0</v>
      </c>
    </row>
    <row r="4411" spans="27:34" x14ac:dyDescent="0.25">
      <c r="AA4411" s="1"/>
      <c r="AB4411" s="1"/>
      <c r="AG4411">
        <f>IF(data[[#This Row],[type]]="score",SUMPRODUCT($J$1:$AF$1,data[[#This Row],[ci.hts_index]:[stat.tb]]),-1)</f>
        <v>-1</v>
      </c>
      <c r="AH4411" s="1">
        <f>IF(data[[#This Row],[type]]="score",RANK(data[[#This Row],[score]],data[score])+COUNTIF($AG$3:AG4411,AG4411)-1,0)</f>
        <v>0</v>
      </c>
    </row>
    <row r="4412" spans="27:34" x14ac:dyDescent="0.25">
      <c r="AA4412" s="1"/>
      <c r="AB4412" s="1"/>
      <c r="AG4412">
        <f>IF(data[[#This Row],[type]]="score",SUMPRODUCT($J$1:$AF$1,data[[#This Row],[ci.hts_index]:[stat.tb]]),-1)</f>
        <v>-1</v>
      </c>
      <c r="AH4412" s="1">
        <f>IF(data[[#This Row],[type]]="score",RANK(data[[#This Row],[score]],data[score])+COUNTIF($AG$3:AG4412,AG4412)-1,0)</f>
        <v>0</v>
      </c>
    </row>
    <row r="4413" spans="27:34" x14ac:dyDescent="0.25">
      <c r="AA4413" s="1"/>
      <c r="AB4413" s="1"/>
      <c r="AG4413">
        <f>IF(data[[#This Row],[type]]="score",SUMPRODUCT($J$1:$AF$1,data[[#This Row],[ci.hts_index]:[stat.tb]]),-1)</f>
        <v>-1</v>
      </c>
      <c r="AH4413" s="1">
        <f>IF(data[[#This Row],[type]]="score",RANK(data[[#This Row],[score]],data[score])+COUNTIF($AG$3:AG4413,AG4413)-1,0)</f>
        <v>0</v>
      </c>
    </row>
    <row r="4414" spans="27:34" x14ac:dyDescent="0.25">
      <c r="AA4414" s="1"/>
      <c r="AB4414" s="1"/>
      <c r="AG4414">
        <f>IF(data[[#This Row],[type]]="score",SUMPRODUCT($J$1:$AF$1,data[[#This Row],[ci.hts_index]:[stat.tb]]),-1)</f>
        <v>-1</v>
      </c>
      <c r="AH4414" s="1">
        <f>IF(data[[#This Row],[type]]="score",RANK(data[[#This Row],[score]],data[score])+COUNTIF($AG$3:AG4414,AG4414)-1,0)</f>
        <v>0</v>
      </c>
    </row>
    <row r="4415" spans="27:34" x14ac:dyDescent="0.25">
      <c r="AA4415" s="1"/>
      <c r="AB4415" s="1"/>
      <c r="AG4415">
        <f>IF(data[[#This Row],[type]]="score",SUMPRODUCT($J$1:$AF$1,data[[#This Row],[ci.hts_index]:[stat.tb]]),-1)</f>
        <v>-1</v>
      </c>
      <c r="AH4415" s="1">
        <f>IF(data[[#This Row],[type]]="score",RANK(data[[#This Row],[score]],data[score])+COUNTIF($AG$3:AG4415,AG4415)-1,0)</f>
        <v>0</v>
      </c>
    </row>
    <row r="4416" spans="27:34" x14ac:dyDescent="0.25">
      <c r="AA4416" s="1"/>
      <c r="AB4416" s="1"/>
      <c r="AG4416">
        <f>IF(data[[#This Row],[type]]="score",SUMPRODUCT($J$1:$AF$1,data[[#This Row],[ci.hts_index]:[stat.tb]]),-1)</f>
        <v>-1</v>
      </c>
      <c r="AH4416" s="1">
        <f>IF(data[[#This Row],[type]]="score",RANK(data[[#This Row],[score]],data[score])+COUNTIF($AG$3:AG4416,AG4416)-1,0)</f>
        <v>0</v>
      </c>
    </row>
    <row r="4417" spans="27:34" x14ac:dyDescent="0.25">
      <c r="AA4417" s="1"/>
      <c r="AB4417" s="1"/>
      <c r="AG4417">
        <f>IF(data[[#This Row],[type]]="score",SUMPRODUCT($J$1:$AF$1,data[[#This Row],[ci.hts_index]:[stat.tb]]),-1)</f>
        <v>-1</v>
      </c>
      <c r="AH4417" s="1">
        <f>IF(data[[#This Row],[type]]="score",RANK(data[[#This Row],[score]],data[score])+COUNTIF($AG$3:AG4417,AG4417)-1,0)</f>
        <v>0</v>
      </c>
    </row>
    <row r="4418" spans="27:34" x14ac:dyDescent="0.25">
      <c r="AA4418" s="1"/>
      <c r="AB4418" s="1"/>
      <c r="AG4418">
        <f>IF(data[[#This Row],[type]]="score",SUMPRODUCT($J$1:$AF$1,data[[#This Row],[ci.hts_index]:[stat.tb]]),-1)</f>
        <v>-1</v>
      </c>
      <c r="AH4418" s="1">
        <f>IF(data[[#This Row],[type]]="score",RANK(data[[#This Row],[score]],data[score])+COUNTIF($AG$3:AG4418,AG4418)-1,0)</f>
        <v>0</v>
      </c>
    </row>
    <row r="4419" spans="27:34" x14ac:dyDescent="0.25">
      <c r="AA4419" s="1"/>
      <c r="AB4419" s="1"/>
      <c r="AG4419">
        <f>IF(data[[#This Row],[type]]="score",SUMPRODUCT($J$1:$AF$1,data[[#This Row],[ci.hts_index]:[stat.tb]]),-1)</f>
        <v>-1</v>
      </c>
      <c r="AH4419" s="1">
        <f>IF(data[[#This Row],[type]]="score",RANK(data[[#This Row],[score]],data[score])+COUNTIF($AG$3:AG4419,AG4419)-1,0)</f>
        <v>0</v>
      </c>
    </row>
    <row r="4420" spans="27:34" x14ac:dyDescent="0.25">
      <c r="AA4420" s="1"/>
      <c r="AB4420" s="1"/>
      <c r="AG4420">
        <f>IF(data[[#This Row],[type]]="score",SUMPRODUCT($J$1:$AF$1,data[[#This Row],[ci.hts_index]:[stat.tb]]),-1)</f>
        <v>-1</v>
      </c>
      <c r="AH4420" s="1">
        <f>IF(data[[#This Row],[type]]="score",RANK(data[[#This Row],[score]],data[score])+COUNTIF($AG$3:AG4420,AG4420)-1,0)</f>
        <v>0</v>
      </c>
    </row>
    <row r="4421" spans="27:34" x14ac:dyDescent="0.25">
      <c r="AA4421" s="1"/>
      <c r="AB4421" s="1"/>
      <c r="AG4421">
        <f>IF(data[[#This Row],[type]]="score",SUMPRODUCT($J$1:$AF$1,data[[#This Row],[ci.hts_index]:[stat.tb]]),-1)</f>
        <v>-1</v>
      </c>
      <c r="AH4421" s="1">
        <f>IF(data[[#This Row],[type]]="score",RANK(data[[#This Row],[score]],data[score])+COUNTIF($AG$3:AG4421,AG4421)-1,0)</f>
        <v>0</v>
      </c>
    </row>
    <row r="4422" spans="27:34" x14ac:dyDescent="0.25">
      <c r="AA4422" s="1"/>
      <c r="AB4422" s="1"/>
      <c r="AG4422">
        <f>IF(data[[#This Row],[type]]="score",SUMPRODUCT($J$1:$AF$1,data[[#This Row],[ci.hts_index]:[stat.tb]]),-1)</f>
        <v>-1</v>
      </c>
      <c r="AH4422" s="1">
        <f>IF(data[[#This Row],[type]]="score",RANK(data[[#This Row],[score]],data[score])+COUNTIF($AG$3:AG4422,AG4422)-1,0)</f>
        <v>0</v>
      </c>
    </row>
    <row r="4423" spans="27:34" x14ac:dyDescent="0.25">
      <c r="AA4423" s="1"/>
      <c r="AB4423" s="1"/>
      <c r="AG4423">
        <f>IF(data[[#This Row],[type]]="score",SUMPRODUCT($J$1:$AF$1,data[[#This Row],[ci.hts_index]:[stat.tb]]),-1)</f>
        <v>-1</v>
      </c>
      <c r="AH4423" s="1">
        <f>IF(data[[#This Row],[type]]="score",RANK(data[[#This Row],[score]],data[score])+COUNTIF($AG$3:AG4423,AG4423)-1,0)</f>
        <v>0</v>
      </c>
    </row>
    <row r="4424" spans="27:34" x14ac:dyDescent="0.25">
      <c r="AA4424" s="1"/>
      <c r="AB4424" s="1"/>
      <c r="AG4424">
        <f>IF(data[[#This Row],[type]]="score",SUMPRODUCT($J$1:$AF$1,data[[#This Row],[ci.hts_index]:[stat.tb]]),-1)</f>
        <v>-1</v>
      </c>
      <c r="AH4424" s="1">
        <f>IF(data[[#This Row],[type]]="score",RANK(data[[#This Row],[score]],data[score])+COUNTIF($AG$3:AG4424,AG4424)-1,0)</f>
        <v>0</v>
      </c>
    </row>
    <row r="4425" spans="27:34" x14ac:dyDescent="0.25">
      <c r="AA4425" s="1"/>
      <c r="AB4425" s="1"/>
      <c r="AG4425">
        <f>IF(data[[#This Row],[type]]="score",SUMPRODUCT($J$1:$AF$1,data[[#This Row],[ci.hts_index]:[stat.tb]]),-1)</f>
        <v>-1</v>
      </c>
      <c r="AH4425" s="1">
        <f>IF(data[[#This Row],[type]]="score",RANK(data[[#This Row],[score]],data[score])+COUNTIF($AG$3:AG4425,AG4425)-1,0)</f>
        <v>0</v>
      </c>
    </row>
    <row r="4426" spans="27:34" x14ac:dyDescent="0.25">
      <c r="AA4426" s="1"/>
      <c r="AB4426" s="1"/>
      <c r="AG4426">
        <f>IF(data[[#This Row],[type]]="score",SUMPRODUCT($J$1:$AF$1,data[[#This Row],[ci.hts_index]:[stat.tb]]),-1)</f>
        <v>-1</v>
      </c>
      <c r="AH4426" s="1">
        <f>IF(data[[#This Row],[type]]="score",RANK(data[[#This Row],[score]],data[score])+COUNTIF($AG$3:AG4426,AG4426)-1,0)</f>
        <v>0</v>
      </c>
    </row>
    <row r="4427" spans="27:34" x14ac:dyDescent="0.25">
      <c r="AA4427" s="1"/>
      <c r="AB4427" s="1"/>
      <c r="AG4427">
        <f>IF(data[[#This Row],[type]]="score",SUMPRODUCT($J$1:$AF$1,data[[#This Row],[ci.hts_index]:[stat.tb]]),-1)</f>
        <v>-1</v>
      </c>
      <c r="AH4427" s="1">
        <f>IF(data[[#This Row],[type]]="score",RANK(data[[#This Row],[score]],data[score])+COUNTIF($AG$3:AG4427,AG4427)-1,0)</f>
        <v>0</v>
      </c>
    </row>
    <row r="4428" spans="27:34" x14ac:dyDescent="0.25">
      <c r="AA4428" s="1"/>
      <c r="AB4428" s="1"/>
      <c r="AG4428">
        <f>IF(data[[#This Row],[type]]="score",SUMPRODUCT($J$1:$AF$1,data[[#This Row],[ci.hts_index]:[stat.tb]]),-1)</f>
        <v>-1</v>
      </c>
      <c r="AH4428" s="1">
        <f>IF(data[[#This Row],[type]]="score",RANK(data[[#This Row],[score]],data[score])+COUNTIF($AG$3:AG4428,AG4428)-1,0)</f>
        <v>0</v>
      </c>
    </row>
    <row r="4429" spans="27:34" x14ac:dyDescent="0.25">
      <c r="AA4429" s="1"/>
      <c r="AB4429" s="1"/>
      <c r="AG4429">
        <f>IF(data[[#This Row],[type]]="score",SUMPRODUCT($J$1:$AF$1,data[[#This Row],[ci.hts_index]:[stat.tb]]),-1)</f>
        <v>-1</v>
      </c>
      <c r="AH4429" s="1">
        <f>IF(data[[#This Row],[type]]="score",RANK(data[[#This Row],[score]],data[score])+COUNTIF($AG$3:AG4429,AG4429)-1,0)</f>
        <v>0</v>
      </c>
    </row>
    <row r="4430" spans="27:34" x14ac:dyDescent="0.25">
      <c r="AA4430" s="1"/>
      <c r="AB4430" s="1"/>
      <c r="AG4430">
        <f>IF(data[[#This Row],[type]]="score",SUMPRODUCT($J$1:$AF$1,data[[#This Row],[ci.hts_index]:[stat.tb]]),-1)</f>
        <v>-1</v>
      </c>
      <c r="AH4430" s="1">
        <f>IF(data[[#This Row],[type]]="score",RANK(data[[#This Row],[score]],data[score])+COUNTIF($AG$3:AG4430,AG4430)-1,0)</f>
        <v>0</v>
      </c>
    </row>
    <row r="4431" spans="27:34" x14ac:dyDescent="0.25">
      <c r="AA4431" s="1"/>
      <c r="AB4431" s="1"/>
      <c r="AG4431">
        <f>IF(data[[#This Row],[type]]="score",SUMPRODUCT($J$1:$AF$1,data[[#This Row],[ci.hts_index]:[stat.tb]]),-1)</f>
        <v>-1</v>
      </c>
      <c r="AH4431" s="1">
        <f>IF(data[[#This Row],[type]]="score",RANK(data[[#This Row],[score]],data[score])+COUNTIF($AG$3:AG4431,AG4431)-1,0)</f>
        <v>0</v>
      </c>
    </row>
    <row r="4432" spans="27:34" x14ac:dyDescent="0.25">
      <c r="AA4432" s="1"/>
      <c r="AB4432" s="1"/>
      <c r="AG4432">
        <f>IF(data[[#This Row],[type]]="score",SUMPRODUCT($J$1:$AF$1,data[[#This Row],[ci.hts_index]:[stat.tb]]),-1)</f>
        <v>-1</v>
      </c>
      <c r="AH4432" s="1">
        <f>IF(data[[#This Row],[type]]="score",RANK(data[[#This Row],[score]],data[score])+COUNTIF($AG$3:AG4432,AG4432)-1,0)</f>
        <v>0</v>
      </c>
    </row>
    <row r="4433" spans="27:34" x14ac:dyDescent="0.25">
      <c r="AA4433" s="1"/>
      <c r="AB4433" s="1"/>
      <c r="AG4433">
        <f>IF(data[[#This Row],[type]]="score",SUMPRODUCT($J$1:$AF$1,data[[#This Row],[ci.hts_index]:[stat.tb]]),-1)</f>
        <v>-1</v>
      </c>
      <c r="AH4433" s="1">
        <f>IF(data[[#This Row],[type]]="score",RANK(data[[#This Row],[score]],data[score])+COUNTIF($AG$3:AG4433,AG4433)-1,0)</f>
        <v>0</v>
      </c>
    </row>
    <row r="4434" spans="27:34" x14ac:dyDescent="0.25">
      <c r="AA4434" s="1"/>
      <c r="AB4434" s="1"/>
      <c r="AG4434">
        <f>IF(data[[#This Row],[type]]="score",SUMPRODUCT($J$1:$AF$1,data[[#This Row],[ci.hts_index]:[stat.tb]]),-1)</f>
        <v>-1</v>
      </c>
      <c r="AH4434" s="1">
        <f>IF(data[[#This Row],[type]]="score",RANK(data[[#This Row],[score]],data[score])+COUNTIF($AG$3:AG4434,AG4434)-1,0)</f>
        <v>0</v>
      </c>
    </row>
    <row r="4435" spans="27:34" x14ac:dyDescent="0.25">
      <c r="AA4435" s="1"/>
      <c r="AB4435" s="1"/>
      <c r="AG4435">
        <f>IF(data[[#This Row],[type]]="score",SUMPRODUCT($J$1:$AF$1,data[[#This Row],[ci.hts_index]:[stat.tb]]),-1)</f>
        <v>-1</v>
      </c>
      <c r="AH4435" s="1">
        <f>IF(data[[#This Row],[type]]="score",RANK(data[[#This Row],[score]],data[score])+COUNTIF($AG$3:AG4435,AG4435)-1,0)</f>
        <v>0</v>
      </c>
    </row>
    <row r="4436" spans="27:34" x14ac:dyDescent="0.25">
      <c r="AA4436" s="1"/>
      <c r="AB4436" s="1"/>
      <c r="AG4436">
        <f>IF(data[[#This Row],[type]]="score",SUMPRODUCT($J$1:$AF$1,data[[#This Row],[ci.hts_index]:[stat.tb]]),-1)</f>
        <v>-1</v>
      </c>
      <c r="AH4436" s="1">
        <f>IF(data[[#This Row],[type]]="score",RANK(data[[#This Row],[score]],data[score])+COUNTIF($AG$3:AG4436,AG4436)-1,0)</f>
        <v>0</v>
      </c>
    </row>
    <row r="4437" spans="27:34" x14ac:dyDescent="0.25">
      <c r="AA4437" s="1"/>
      <c r="AB4437" s="1"/>
      <c r="AG4437">
        <f>IF(data[[#This Row],[type]]="score",SUMPRODUCT($J$1:$AF$1,data[[#This Row],[ci.hts_index]:[stat.tb]]),-1)</f>
        <v>-1</v>
      </c>
      <c r="AH4437" s="1">
        <f>IF(data[[#This Row],[type]]="score",RANK(data[[#This Row],[score]],data[score])+COUNTIF($AG$3:AG4437,AG4437)-1,0)</f>
        <v>0</v>
      </c>
    </row>
    <row r="4438" spans="27:34" x14ac:dyDescent="0.25">
      <c r="AA4438" s="1"/>
      <c r="AB4438" s="1"/>
      <c r="AG4438">
        <f>IF(data[[#This Row],[type]]="score",SUMPRODUCT($J$1:$AF$1,data[[#This Row],[ci.hts_index]:[stat.tb]]),-1)</f>
        <v>-1</v>
      </c>
      <c r="AH4438" s="1">
        <f>IF(data[[#This Row],[type]]="score",RANK(data[[#This Row],[score]],data[score])+COUNTIF($AG$3:AG4438,AG4438)-1,0)</f>
        <v>0</v>
      </c>
    </row>
    <row r="4439" spans="27:34" x14ac:dyDescent="0.25">
      <c r="AA4439" s="1"/>
      <c r="AB4439" s="1"/>
      <c r="AG4439">
        <f>IF(data[[#This Row],[type]]="score",SUMPRODUCT($J$1:$AF$1,data[[#This Row],[ci.hts_index]:[stat.tb]]),-1)</f>
        <v>-1</v>
      </c>
      <c r="AH4439" s="1">
        <f>IF(data[[#This Row],[type]]="score",RANK(data[[#This Row],[score]],data[score])+COUNTIF($AG$3:AG4439,AG4439)-1,0)</f>
        <v>0</v>
      </c>
    </row>
    <row r="4440" spans="27:34" x14ac:dyDescent="0.25">
      <c r="AA4440" s="1"/>
      <c r="AB4440" s="1"/>
      <c r="AG4440">
        <f>IF(data[[#This Row],[type]]="score",SUMPRODUCT($J$1:$AF$1,data[[#This Row],[ci.hts_index]:[stat.tb]]),-1)</f>
        <v>-1</v>
      </c>
      <c r="AH4440" s="1">
        <f>IF(data[[#This Row],[type]]="score",RANK(data[[#This Row],[score]],data[score])+COUNTIF($AG$3:AG4440,AG4440)-1,0)</f>
        <v>0</v>
      </c>
    </row>
    <row r="4441" spans="27:34" x14ac:dyDescent="0.25">
      <c r="AA4441" s="1"/>
      <c r="AB4441" s="1"/>
      <c r="AG4441">
        <f>IF(data[[#This Row],[type]]="score",SUMPRODUCT($J$1:$AF$1,data[[#This Row],[ci.hts_index]:[stat.tb]]),-1)</f>
        <v>-1</v>
      </c>
      <c r="AH4441" s="1">
        <f>IF(data[[#This Row],[type]]="score",RANK(data[[#This Row],[score]],data[score])+COUNTIF($AG$3:AG4441,AG4441)-1,0)</f>
        <v>0</v>
      </c>
    </row>
    <row r="4442" spans="27:34" x14ac:dyDescent="0.25">
      <c r="AA4442" s="1"/>
      <c r="AB4442" s="1"/>
      <c r="AG4442">
        <f>IF(data[[#This Row],[type]]="score",SUMPRODUCT($J$1:$AF$1,data[[#This Row],[ci.hts_index]:[stat.tb]]),-1)</f>
        <v>-1</v>
      </c>
      <c r="AH4442" s="1">
        <f>IF(data[[#This Row],[type]]="score",RANK(data[[#This Row],[score]],data[score])+COUNTIF($AG$3:AG4442,AG4442)-1,0)</f>
        <v>0</v>
      </c>
    </row>
    <row r="4443" spans="27:34" x14ac:dyDescent="0.25">
      <c r="AA4443" s="1"/>
      <c r="AB4443" s="1"/>
      <c r="AG4443">
        <f>IF(data[[#This Row],[type]]="score",SUMPRODUCT($J$1:$AF$1,data[[#This Row],[ci.hts_index]:[stat.tb]]),-1)</f>
        <v>-1</v>
      </c>
      <c r="AH4443" s="1">
        <f>IF(data[[#This Row],[type]]="score",RANK(data[[#This Row],[score]],data[score])+COUNTIF($AG$3:AG4443,AG4443)-1,0)</f>
        <v>0</v>
      </c>
    </row>
    <row r="4444" spans="27:34" x14ac:dyDescent="0.25">
      <c r="AA4444" s="1"/>
      <c r="AB4444" s="1"/>
      <c r="AG4444">
        <f>IF(data[[#This Row],[type]]="score",SUMPRODUCT($J$1:$AF$1,data[[#This Row],[ci.hts_index]:[stat.tb]]),-1)</f>
        <v>-1</v>
      </c>
      <c r="AH4444" s="1">
        <f>IF(data[[#This Row],[type]]="score",RANK(data[[#This Row],[score]],data[score])+COUNTIF($AG$3:AG4444,AG4444)-1,0)</f>
        <v>0</v>
      </c>
    </row>
    <row r="4445" spans="27:34" x14ac:dyDescent="0.25">
      <c r="AA4445" s="1"/>
      <c r="AB4445" s="1"/>
      <c r="AG4445">
        <f>IF(data[[#This Row],[type]]="score",SUMPRODUCT($J$1:$AF$1,data[[#This Row],[ci.hts_index]:[stat.tb]]),-1)</f>
        <v>-1</v>
      </c>
      <c r="AH4445" s="1">
        <f>IF(data[[#This Row],[type]]="score",RANK(data[[#This Row],[score]],data[score])+COUNTIF($AG$3:AG4445,AG4445)-1,0)</f>
        <v>0</v>
      </c>
    </row>
    <row r="4446" spans="27:34" x14ac:dyDescent="0.25">
      <c r="AA4446" s="1"/>
      <c r="AB4446" s="1"/>
      <c r="AG4446">
        <f>IF(data[[#This Row],[type]]="score",SUMPRODUCT($J$1:$AF$1,data[[#This Row],[ci.hts_index]:[stat.tb]]),-1)</f>
        <v>-1</v>
      </c>
      <c r="AH4446" s="1">
        <f>IF(data[[#This Row],[type]]="score",RANK(data[[#This Row],[score]],data[score])+COUNTIF($AG$3:AG4446,AG4446)-1,0)</f>
        <v>0</v>
      </c>
    </row>
    <row r="4447" spans="27:34" x14ac:dyDescent="0.25">
      <c r="AA4447" s="1"/>
      <c r="AB4447" s="1"/>
      <c r="AG4447">
        <f>IF(data[[#This Row],[type]]="score",SUMPRODUCT($J$1:$AF$1,data[[#This Row],[ci.hts_index]:[stat.tb]]),-1)</f>
        <v>-1</v>
      </c>
      <c r="AH4447" s="1">
        <f>IF(data[[#This Row],[type]]="score",RANK(data[[#This Row],[score]],data[score])+COUNTIF($AG$3:AG4447,AG4447)-1,0)</f>
        <v>0</v>
      </c>
    </row>
    <row r="4448" spans="27:34" x14ac:dyDescent="0.25">
      <c r="AA4448" s="1"/>
      <c r="AB4448" s="1"/>
      <c r="AG4448">
        <f>IF(data[[#This Row],[type]]="score",SUMPRODUCT($J$1:$AF$1,data[[#This Row],[ci.hts_index]:[stat.tb]]),-1)</f>
        <v>-1</v>
      </c>
      <c r="AH4448" s="1">
        <f>IF(data[[#This Row],[type]]="score",RANK(data[[#This Row],[score]],data[score])+COUNTIF($AG$3:AG4448,AG4448)-1,0)</f>
        <v>0</v>
      </c>
    </row>
    <row r="4449" spans="27:34" x14ac:dyDescent="0.25">
      <c r="AA4449" s="1"/>
      <c r="AB4449" s="1"/>
      <c r="AG4449">
        <f>IF(data[[#This Row],[type]]="score",SUMPRODUCT($J$1:$AF$1,data[[#This Row],[ci.hts_index]:[stat.tb]]),-1)</f>
        <v>-1</v>
      </c>
      <c r="AH4449" s="1">
        <f>IF(data[[#This Row],[type]]="score",RANK(data[[#This Row],[score]],data[score])+COUNTIF($AG$3:AG4449,AG4449)-1,0)</f>
        <v>0</v>
      </c>
    </row>
    <row r="4450" spans="27:34" x14ac:dyDescent="0.25">
      <c r="AA4450" s="1"/>
      <c r="AB4450" s="1"/>
      <c r="AG4450">
        <f>IF(data[[#This Row],[type]]="score",SUMPRODUCT($J$1:$AF$1,data[[#This Row],[ci.hts_index]:[stat.tb]]),-1)</f>
        <v>-1</v>
      </c>
      <c r="AH4450" s="1">
        <f>IF(data[[#This Row],[type]]="score",RANK(data[[#This Row],[score]],data[score])+COUNTIF($AG$3:AG4450,AG4450)-1,0)</f>
        <v>0</v>
      </c>
    </row>
    <row r="4451" spans="27:34" x14ac:dyDescent="0.25">
      <c r="AA4451" s="1"/>
      <c r="AB4451" s="1"/>
      <c r="AG4451">
        <f>IF(data[[#This Row],[type]]="score",SUMPRODUCT($J$1:$AF$1,data[[#This Row],[ci.hts_index]:[stat.tb]]),-1)</f>
        <v>-1</v>
      </c>
      <c r="AH4451" s="1">
        <f>IF(data[[#This Row],[type]]="score",RANK(data[[#This Row],[score]],data[score])+COUNTIF($AG$3:AG4451,AG4451)-1,0)</f>
        <v>0</v>
      </c>
    </row>
    <row r="4452" spans="27:34" x14ac:dyDescent="0.25">
      <c r="AA4452" s="1"/>
      <c r="AB4452" s="1"/>
      <c r="AG4452">
        <f>IF(data[[#This Row],[type]]="score",SUMPRODUCT($J$1:$AF$1,data[[#This Row],[ci.hts_index]:[stat.tb]]),-1)</f>
        <v>-1</v>
      </c>
      <c r="AH4452" s="1">
        <f>IF(data[[#This Row],[type]]="score",RANK(data[[#This Row],[score]],data[score])+COUNTIF($AG$3:AG4452,AG4452)-1,0)</f>
        <v>0</v>
      </c>
    </row>
    <row r="4453" spans="27:34" x14ac:dyDescent="0.25">
      <c r="AA4453" s="1"/>
      <c r="AB4453" s="1"/>
      <c r="AG4453">
        <f>IF(data[[#This Row],[type]]="score",SUMPRODUCT($J$1:$AF$1,data[[#This Row],[ci.hts_index]:[stat.tb]]),-1)</f>
        <v>-1</v>
      </c>
      <c r="AH4453" s="1">
        <f>IF(data[[#This Row],[type]]="score",RANK(data[[#This Row],[score]],data[score])+COUNTIF($AG$3:AG4453,AG4453)-1,0)</f>
        <v>0</v>
      </c>
    </row>
    <row r="4454" spans="27:34" x14ac:dyDescent="0.25">
      <c r="AA4454" s="1"/>
      <c r="AB4454" s="1"/>
      <c r="AG4454">
        <f>IF(data[[#This Row],[type]]="score",SUMPRODUCT($J$1:$AF$1,data[[#This Row],[ci.hts_index]:[stat.tb]]),-1)</f>
        <v>-1</v>
      </c>
      <c r="AH4454" s="1">
        <f>IF(data[[#This Row],[type]]="score",RANK(data[[#This Row],[score]],data[score])+COUNTIF($AG$3:AG4454,AG4454)-1,0)</f>
        <v>0</v>
      </c>
    </row>
    <row r="4455" spans="27:34" x14ac:dyDescent="0.25">
      <c r="AA4455" s="1"/>
      <c r="AB4455" s="1"/>
      <c r="AG4455">
        <f>IF(data[[#This Row],[type]]="score",SUMPRODUCT($J$1:$AF$1,data[[#This Row],[ci.hts_index]:[stat.tb]]),-1)</f>
        <v>-1</v>
      </c>
      <c r="AH4455" s="1">
        <f>IF(data[[#This Row],[type]]="score",RANK(data[[#This Row],[score]],data[score])+COUNTIF($AG$3:AG4455,AG4455)-1,0)</f>
        <v>0</v>
      </c>
    </row>
    <row r="4456" spans="27:34" x14ac:dyDescent="0.25">
      <c r="AA4456" s="1"/>
      <c r="AB4456" s="1"/>
      <c r="AG4456">
        <f>IF(data[[#This Row],[type]]="score",SUMPRODUCT($J$1:$AF$1,data[[#This Row],[ci.hts_index]:[stat.tb]]),-1)</f>
        <v>-1</v>
      </c>
      <c r="AH4456" s="1">
        <f>IF(data[[#This Row],[type]]="score",RANK(data[[#This Row],[score]],data[score])+COUNTIF($AG$3:AG4456,AG4456)-1,0)</f>
        <v>0</v>
      </c>
    </row>
    <row r="4457" spans="27:34" x14ac:dyDescent="0.25">
      <c r="AA4457" s="1"/>
      <c r="AB4457" s="1"/>
      <c r="AG4457">
        <f>IF(data[[#This Row],[type]]="score",SUMPRODUCT($J$1:$AF$1,data[[#This Row],[ci.hts_index]:[stat.tb]]),-1)</f>
        <v>-1</v>
      </c>
      <c r="AH4457" s="1">
        <f>IF(data[[#This Row],[type]]="score",RANK(data[[#This Row],[score]],data[score])+COUNTIF($AG$3:AG4457,AG4457)-1,0)</f>
        <v>0</v>
      </c>
    </row>
    <row r="4458" spans="27:34" x14ac:dyDescent="0.25">
      <c r="AA4458" s="1"/>
      <c r="AB4458" s="1"/>
      <c r="AG4458">
        <f>IF(data[[#This Row],[type]]="score",SUMPRODUCT($J$1:$AF$1,data[[#This Row],[ci.hts_index]:[stat.tb]]),-1)</f>
        <v>-1</v>
      </c>
      <c r="AH4458" s="1">
        <f>IF(data[[#This Row],[type]]="score",RANK(data[[#This Row],[score]],data[score])+COUNTIF($AG$3:AG4458,AG4458)-1,0)</f>
        <v>0</v>
      </c>
    </row>
    <row r="4459" spans="27:34" x14ac:dyDescent="0.25">
      <c r="AA4459" s="1"/>
      <c r="AB4459" s="1"/>
      <c r="AG4459">
        <f>IF(data[[#This Row],[type]]="score",SUMPRODUCT($J$1:$AF$1,data[[#This Row],[ci.hts_index]:[stat.tb]]),-1)</f>
        <v>-1</v>
      </c>
      <c r="AH4459" s="1">
        <f>IF(data[[#This Row],[type]]="score",RANK(data[[#This Row],[score]],data[score])+COUNTIF($AG$3:AG4459,AG4459)-1,0)</f>
        <v>0</v>
      </c>
    </row>
    <row r="4460" spans="27:34" x14ac:dyDescent="0.25">
      <c r="AA4460" s="1"/>
      <c r="AB4460" s="1"/>
      <c r="AG4460">
        <f>IF(data[[#This Row],[type]]="score",SUMPRODUCT($J$1:$AF$1,data[[#This Row],[ci.hts_index]:[stat.tb]]),-1)</f>
        <v>-1</v>
      </c>
      <c r="AH4460" s="1">
        <f>IF(data[[#This Row],[type]]="score",RANK(data[[#This Row],[score]],data[score])+COUNTIF($AG$3:AG4460,AG4460)-1,0)</f>
        <v>0</v>
      </c>
    </row>
    <row r="4461" spans="27:34" x14ac:dyDescent="0.25">
      <c r="AA4461" s="1"/>
      <c r="AB4461" s="1"/>
      <c r="AG4461">
        <f>IF(data[[#This Row],[type]]="score",SUMPRODUCT($J$1:$AF$1,data[[#This Row],[ci.hts_index]:[stat.tb]]),-1)</f>
        <v>-1</v>
      </c>
      <c r="AH4461" s="1">
        <f>IF(data[[#This Row],[type]]="score",RANK(data[[#This Row],[score]],data[score])+COUNTIF($AG$3:AG4461,AG4461)-1,0)</f>
        <v>0</v>
      </c>
    </row>
    <row r="4462" spans="27:34" x14ac:dyDescent="0.25">
      <c r="AA4462" s="1"/>
      <c r="AB4462" s="1"/>
      <c r="AG4462">
        <f>IF(data[[#This Row],[type]]="score",SUMPRODUCT($J$1:$AF$1,data[[#This Row],[ci.hts_index]:[stat.tb]]),-1)</f>
        <v>-1</v>
      </c>
      <c r="AH4462" s="1">
        <f>IF(data[[#This Row],[type]]="score",RANK(data[[#This Row],[score]],data[score])+COUNTIF($AG$3:AG4462,AG4462)-1,0)</f>
        <v>0</v>
      </c>
    </row>
    <row r="4463" spans="27:34" x14ac:dyDescent="0.25">
      <c r="AA4463" s="1"/>
      <c r="AB4463" s="1"/>
      <c r="AG4463">
        <f>IF(data[[#This Row],[type]]="score",SUMPRODUCT($J$1:$AF$1,data[[#This Row],[ci.hts_index]:[stat.tb]]),-1)</f>
        <v>-1</v>
      </c>
      <c r="AH4463" s="1">
        <f>IF(data[[#This Row],[type]]="score",RANK(data[[#This Row],[score]],data[score])+COUNTIF($AG$3:AG4463,AG4463)-1,0)</f>
        <v>0</v>
      </c>
    </row>
    <row r="4464" spans="27:34" x14ac:dyDescent="0.25">
      <c r="AA4464" s="1"/>
      <c r="AB4464" s="1"/>
      <c r="AG4464">
        <f>IF(data[[#This Row],[type]]="score",SUMPRODUCT($J$1:$AF$1,data[[#This Row],[ci.hts_index]:[stat.tb]]),-1)</f>
        <v>-1</v>
      </c>
      <c r="AH4464" s="1">
        <f>IF(data[[#This Row],[type]]="score",RANK(data[[#This Row],[score]],data[score])+COUNTIF($AG$3:AG4464,AG4464)-1,0)</f>
        <v>0</v>
      </c>
    </row>
    <row r="4465" spans="27:34" x14ac:dyDescent="0.25">
      <c r="AA4465" s="1"/>
      <c r="AB4465" s="1"/>
      <c r="AG4465">
        <f>IF(data[[#This Row],[type]]="score",SUMPRODUCT($J$1:$AF$1,data[[#This Row],[ci.hts_index]:[stat.tb]]),-1)</f>
        <v>-1</v>
      </c>
      <c r="AH4465" s="1">
        <f>IF(data[[#This Row],[type]]="score",RANK(data[[#This Row],[score]],data[score])+COUNTIF($AG$3:AG4465,AG4465)-1,0)</f>
        <v>0</v>
      </c>
    </row>
    <row r="4466" spans="27:34" x14ac:dyDescent="0.25">
      <c r="AA4466" s="1"/>
      <c r="AB4466" s="1"/>
      <c r="AG4466">
        <f>IF(data[[#This Row],[type]]="score",SUMPRODUCT($J$1:$AF$1,data[[#This Row],[ci.hts_index]:[stat.tb]]),-1)</f>
        <v>-1</v>
      </c>
      <c r="AH4466" s="1">
        <f>IF(data[[#This Row],[type]]="score",RANK(data[[#This Row],[score]],data[score])+COUNTIF($AG$3:AG4466,AG4466)-1,0)</f>
        <v>0</v>
      </c>
    </row>
    <row r="4467" spans="27:34" x14ac:dyDescent="0.25">
      <c r="AA4467" s="1"/>
      <c r="AB4467" s="1"/>
      <c r="AG4467">
        <f>IF(data[[#This Row],[type]]="score",SUMPRODUCT($J$1:$AF$1,data[[#This Row],[ci.hts_index]:[stat.tb]]),-1)</f>
        <v>-1</v>
      </c>
      <c r="AH4467" s="1">
        <f>IF(data[[#This Row],[type]]="score",RANK(data[[#This Row],[score]],data[score])+COUNTIF($AG$3:AG4467,AG4467)-1,0)</f>
        <v>0</v>
      </c>
    </row>
    <row r="4468" spans="27:34" x14ac:dyDescent="0.25">
      <c r="AA4468" s="1"/>
      <c r="AB4468" s="1"/>
      <c r="AG4468">
        <f>IF(data[[#This Row],[type]]="score",SUMPRODUCT($J$1:$AF$1,data[[#This Row],[ci.hts_index]:[stat.tb]]),-1)</f>
        <v>-1</v>
      </c>
      <c r="AH4468" s="1">
        <f>IF(data[[#This Row],[type]]="score",RANK(data[[#This Row],[score]],data[score])+COUNTIF($AG$3:AG4468,AG4468)-1,0)</f>
        <v>0</v>
      </c>
    </row>
    <row r="4469" spans="27:34" x14ac:dyDescent="0.25">
      <c r="AA4469" s="1"/>
      <c r="AB4469" s="1"/>
      <c r="AG4469">
        <f>IF(data[[#This Row],[type]]="score",SUMPRODUCT($J$1:$AF$1,data[[#This Row],[ci.hts_index]:[stat.tb]]),-1)</f>
        <v>-1</v>
      </c>
      <c r="AH4469" s="1">
        <f>IF(data[[#This Row],[type]]="score",RANK(data[[#This Row],[score]],data[score])+COUNTIF($AG$3:AG4469,AG4469)-1,0)</f>
        <v>0</v>
      </c>
    </row>
    <row r="4470" spans="27:34" x14ac:dyDescent="0.25">
      <c r="AA4470" s="1"/>
      <c r="AB4470" s="1"/>
      <c r="AG4470">
        <f>IF(data[[#This Row],[type]]="score",SUMPRODUCT($J$1:$AF$1,data[[#This Row],[ci.hts_index]:[stat.tb]]),-1)</f>
        <v>-1</v>
      </c>
      <c r="AH4470" s="1">
        <f>IF(data[[#This Row],[type]]="score",RANK(data[[#This Row],[score]],data[score])+COUNTIF($AG$3:AG4470,AG4470)-1,0)</f>
        <v>0</v>
      </c>
    </row>
    <row r="4471" spans="27:34" x14ac:dyDescent="0.25">
      <c r="AA4471" s="1"/>
      <c r="AB4471" s="1"/>
      <c r="AG4471">
        <f>IF(data[[#This Row],[type]]="score",SUMPRODUCT($J$1:$AF$1,data[[#This Row],[ci.hts_index]:[stat.tb]]),-1)</f>
        <v>-1</v>
      </c>
      <c r="AH4471" s="1">
        <f>IF(data[[#This Row],[type]]="score",RANK(data[[#This Row],[score]],data[score])+COUNTIF($AG$3:AG4471,AG4471)-1,0)</f>
        <v>0</v>
      </c>
    </row>
    <row r="4472" spans="27:34" x14ac:dyDescent="0.25">
      <c r="AA4472" s="1"/>
      <c r="AB4472" s="1"/>
      <c r="AG4472">
        <f>IF(data[[#This Row],[type]]="score",SUMPRODUCT($J$1:$AF$1,data[[#This Row],[ci.hts_index]:[stat.tb]]),-1)</f>
        <v>-1</v>
      </c>
      <c r="AH4472" s="1">
        <f>IF(data[[#This Row],[type]]="score",RANK(data[[#This Row],[score]],data[score])+COUNTIF($AG$3:AG4472,AG4472)-1,0)</f>
        <v>0</v>
      </c>
    </row>
    <row r="4473" spans="27:34" x14ac:dyDescent="0.25">
      <c r="AA4473" s="1"/>
      <c r="AB4473" s="1"/>
      <c r="AG4473">
        <f>IF(data[[#This Row],[type]]="score",SUMPRODUCT($J$1:$AF$1,data[[#This Row],[ci.hts_index]:[stat.tb]]),-1)</f>
        <v>-1</v>
      </c>
      <c r="AH4473" s="1">
        <f>IF(data[[#This Row],[type]]="score",RANK(data[[#This Row],[score]],data[score])+COUNTIF($AG$3:AG4473,AG4473)-1,0)</f>
        <v>0</v>
      </c>
    </row>
    <row r="4474" spans="27:34" x14ac:dyDescent="0.25">
      <c r="AA4474" s="1"/>
      <c r="AB4474" s="1"/>
      <c r="AG4474">
        <f>IF(data[[#This Row],[type]]="score",SUMPRODUCT($J$1:$AF$1,data[[#This Row],[ci.hts_index]:[stat.tb]]),-1)</f>
        <v>-1</v>
      </c>
      <c r="AH4474" s="1">
        <f>IF(data[[#This Row],[type]]="score",RANK(data[[#This Row],[score]],data[score])+COUNTIF($AG$3:AG4474,AG4474)-1,0)</f>
        <v>0</v>
      </c>
    </row>
    <row r="4475" spans="27:34" x14ac:dyDescent="0.25">
      <c r="AA4475" s="1"/>
      <c r="AB4475" s="1"/>
      <c r="AG4475">
        <f>IF(data[[#This Row],[type]]="score",SUMPRODUCT($J$1:$AF$1,data[[#This Row],[ci.hts_index]:[stat.tb]]),-1)</f>
        <v>-1</v>
      </c>
      <c r="AH4475" s="1">
        <f>IF(data[[#This Row],[type]]="score",RANK(data[[#This Row],[score]],data[score])+COUNTIF($AG$3:AG4475,AG4475)-1,0)</f>
        <v>0</v>
      </c>
    </row>
    <row r="4476" spans="27:34" x14ac:dyDescent="0.25">
      <c r="AA4476" s="1"/>
      <c r="AB4476" s="1"/>
      <c r="AG4476">
        <f>IF(data[[#This Row],[type]]="score",SUMPRODUCT($J$1:$AF$1,data[[#This Row],[ci.hts_index]:[stat.tb]]),-1)</f>
        <v>-1</v>
      </c>
      <c r="AH4476" s="1">
        <f>IF(data[[#This Row],[type]]="score",RANK(data[[#This Row],[score]],data[score])+COUNTIF($AG$3:AG4476,AG4476)-1,0)</f>
        <v>0</v>
      </c>
    </row>
    <row r="4477" spans="27:34" x14ac:dyDescent="0.25">
      <c r="AA4477" s="1"/>
      <c r="AB4477" s="1"/>
      <c r="AG4477">
        <f>IF(data[[#This Row],[type]]="score",SUMPRODUCT($J$1:$AF$1,data[[#This Row],[ci.hts_index]:[stat.tb]]),-1)</f>
        <v>-1</v>
      </c>
      <c r="AH4477" s="1">
        <f>IF(data[[#This Row],[type]]="score",RANK(data[[#This Row],[score]],data[score])+COUNTIF($AG$3:AG4477,AG4477)-1,0)</f>
        <v>0</v>
      </c>
    </row>
    <row r="4478" spans="27:34" x14ac:dyDescent="0.25">
      <c r="AA4478" s="1"/>
      <c r="AB4478" s="1"/>
      <c r="AG4478">
        <f>IF(data[[#This Row],[type]]="score",SUMPRODUCT($J$1:$AF$1,data[[#This Row],[ci.hts_index]:[stat.tb]]),-1)</f>
        <v>-1</v>
      </c>
      <c r="AH4478" s="1">
        <f>IF(data[[#This Row],[type]]="score",RANK(data[[#This Row],[score]],data[score])+COUNTIF($AG$3:AG4478,AG4478)-1,0)</f>
        <v>0</v>
      </c>
    </row>
    <row r="4479" spans="27:34" x14ac:dyDescent="0.25">
      <c r="AA4479" s="1"/>
      <c r="AB4479" s="1"/>
      <c r="AG4479">
        <f>IF(data[[#This Row],[type]]="score",SUMPRODUCT($J$1:$AF$1,data[[#This Row],[ci.hts_index]:[stat.tb]]),-1)</f>
        <v>-1</v>
      </c>
      <c r="AH4479" s="1">
        <f>IF(data[[#This Row],[type]]="score",RANK(data[[#This Row],[score]],data[score])+COUNTIF($AG$3:AG4479,AG4479)-1,0)</f>
        <v>0</v>
      </c>
    </row>
    <row r="4480" spans="27:34" x14ac:dyDescent="0.25">
      <c r="AA4480" s="1"/>
      <c r="AB4480" s="1"/>
      <c r="AG4480">
        <f>IF(data[[#This Row],[type]]="score",SUMPRODUCT($J$1:$AF$1,data[[#This Row],[ci.hts_index]:[stat.tb]]),-1)</f>
        <v>-1</v>
      </c>
      <c r="AH4480" s="1">
        <f>IF(data[[#This Row],[type]]="score",RANK(data[[#This Row],[score]],data[score])+COUNTIF($AG$3:AG4480,AG4480)-1,0)</f>
        <v>0</v>
      </c>
    </row>
    <row r="4481" spans="27:34" x14ac:dyDescent="0.25">
      <c r="AA4481" s="1"/>
      <c r="AB4481" s="1"/>
      <c r="AG4481">
        <f>IF(data[[#This Row],[type]]="score",SUMPRODUCT($J$1:$AF$1,data[[#This Row],[ci.hts_index]:[stat.tb]]),-1)</f>
        <v>-1</v>
      </c>
      <c r="AH4481" s="1">
        <f>IF(data[[#This Row],[type]]="score",RANK(data[[#This Row],[score]],data[score])+COUNTIF($AG$3:AG4481,AG4481)-1,0)</f>
        <v>0</v>
      </c>
    </row>
    <row r="4482" spans="27:34" x14ac:dyDescent="0.25">
      <c r="AA4482" s="1"/>
      <c r="AB4482" s="1"/>
      <c r="AG4482">
        <f>IF(data[[#This Row],[type]]="score",SUMPRODUCT($J$1:$AF$1,data[[#This Row],[ci.hts_index]:[stat.tb]]),-1)</f>
        <v>-1</v>
      </c>
      <c r="AH4482" s="1">
        <f>IF(data[[#This Row],[type]]="score",RANK(data[[#This Row],[score]],data[score])+COUNTIF($AG$3:AG4482,AG4482)-1,0)</f>
        <v>0</v>
      </c>
    </row>
    <row r="4483" spans="27:34" x14ac:dyDescent="0.25">
      <c r="AA4483" s="1"/>
      <c r="AB4483" s="1"/>
      <c r="AG4483">
        <f>IF(data[[#This Row],[type]]="score",SUMPRODUCT($J$1:$AF$1,data[[#This Row],[ci.hts_index]:[stat.tb]]),-1)</f>
        <v>-1</v>
      </c>
      <c r="AH4483" s="1">
        <f>IF(data[[#This Row],[type]]="score",RANK(data[[#This Row],[score]],data[score])+COUNTIF($AG$3:AG4483,AG4483)-1,0)</f>
        <v>0</v>
      </c>
    </row>
    <row r="4484" spans="27:34" x14ac:dyDescent="0.25">
      <c r="AA4484" s="1"/>
      <c r="AB4484" s="1"/>
      <c r="AG4484">
        <f>IF(data[[#This Row],[type]]="score",SUMPRODUCT($J$1:$AF$1,data[[#This Row],[ci.hts_index]:[stat.tb]]),-1)</f>
        <v>-1</v>
      </c>
      <c r="AH4484" s="1">
        <f>IF(data[[#This Row],[type]]="score",RANK(data[[#This Row],[score]],data[score])+COUNTIF($AG$3:AG4484,AG4484)-1,0)</f>
        <v>0</v>
      </c>
    </row>
    <row r="4485" spans="27:34" x14ac:dyDescent="0.25">
      <c r="AA4485" s="1"/>
      <c r="AB4485" s="1"/>
      <c r="AG4485">
        <f>IF(data[[#This Row],[type]]="score",SUMPRODUCT($J$1:$AF$1,data[[#This Row],[ci.hts_index]:[stat.tb]]),-1)</f>
        <v>-1</v>
      </c>
      <c r="AH4485" s="1">
        <f>IF(data[[#This Row],[type]]="score",RANK(data[[#This Row],[score]],data[score])+COUNTIF($AG$3:AG4485,AG4485)-1,0)</f>
        <v>0</v>
      </c>
    </row>
    <row r="4486" spans="27:34" x14ac:dyDescent="0.25">
      <c r="AA4486" s="1"/>
      <c r="AB4486" s="1"/>
      <c r="AG4486">
        <f>IF(data[[#This Row],[type]]="score",SUMPRODUCT($J$1:$AF$1,data[[#This Row],[ci.hts_index]:[stat.tb]]),-1)</f>
        <v>-1</v>
      </c>
      <c r="AH4486" s="1">
        <f>IF(data[[#This Row],[type]]="score",RANK(data[[#This Row],[score]],data[score])+COUNTIF($AG$3:AG4486,AG4486)-1,0)</f>
        <v>0</v>
      </c>
    </row>
    <row r="4487" spans="27:34" x14ac:dyDescent="0.25">
      <c r="AA4487" s="1"/>
      <c r="AB4487" s="1"/>
      <c r="AG4487">
        <f>IF(data[[#This Row],[type]]="score",SUMPRODUCT($J$1:$AF$1,data[[#This Row],[ci.hts_index]:[stat.tb]]),-1)</f>
        <v>-1</v>
      </c>
      <c r="AH4487" s="1">
        <f>IF(data[[#This Row],[type]]="score",RANK(data[[#This Row],[score]],data[score])+COUNTIF($AG$3:AG4487,AG4487)-1,0)</f>
        <v>0</v>
      </c>
    </row>
    <row r="4488" spans="27:34" x14ac:dyDescent="0.25">
      <c r="AA4488" s="1"/>
      <c r="AB4488" s="1"/>
      <c r="AG4488">
        <f>IF(data[[#This Row],[type]]="score",SUMPRODUCT($J$1:$AF$1,data[[#This Row],[ci.hts_index]:[stat.tb]]),-1)</f>
        <v>-1</v>
      </c>
      <c r="AH4488" s="1">
        <f>IF(data[[#This Row],[type]]="score",RANK(data[[#This Row],[score]],data[score])+COUNTIF($AG$3:AG4488,AG4488)-1,0)</f>
        <v>0</v>
      </c>
    </row>
    <row r="4489" spans="27:34" x14ac:dyDescent="0.25">
      <c r="AA4489" s="1"/>
      <c r="AB4489" s="1"/>
      <c r="AG4489">
        <f>IF(data[[#This Row],[type]]="score",SUMPRODUCT($J$1:$AF$1,data[[#This Row],[ci.hts_index]:[stat.tb]]),-1)</f>
        <v>-1</v>
      </c>
      <c r="AH4489" s="1">
        <f>IF(data[[#This Row],[type]]="score",RANK(data[[#This Row],[score]],data[score])+COUNTIF($AG$3:AG4489,AG4489)-1,0)</f>
        <v>0</v>
      </c>
    </row>
    <row r="4490" spans="27:34" x14ac:dyDescent="0.25">
      <c r="AA4490" s="1"/>
      <c r="AB4490" s="1"/>
      <c r="AG4490">
        <f>IF(data[[#This Row],[type]]="score",SUMPRODUCT($J$1:$AF$1,data[[#This Row],[ci.hts_index]:[stat.tb]]),-1)</f>
        <v>-1</v>
      </c>
      <c r="AH4490" s="1">
        <f>IF(data[[#This Row],[type]]="score",RANK(data[[#This Row],[score]],data[score])+COUNTIF($AG$3:AG4490,AG4490)-1,0)</f>
        <v>0</v>
      </c>
    </row>
    <row r="4491" spans="27:34" x14ac:dyDescent="0.25">
      <c r="AA4491" s="1"/>
      <c r="AB4491" s="1"/>
      <c r="AG4491">
        <f>IF(data[[#This Row],[type]]="score",SUMPRODUCT($J$1:$AF$1,data[[#This Row],[ci.hts_index]:[stat.tb]]),-1)</f>
        <v>-1</v>
      </c>
      <c r="AH4491" s="1">
        <f>IF(data[[#This Row],[type]]="score",RANK(data[[#This Row],[score]],data[score])+COUNTIF($AG$3:AG4491,AG4491)-1,0)</f>
        <v>0</v>
      </c>
    </row>
    <row r="4492" spans="27:34" x14ac:dyDescent="0.25">
      <c r="AA4492" s="1"/>
      <c r="AB4492" s="1"/>
      <c r="AG4492">
        <f>IF(data[[#This Row],[type]]="score",SUMPRODUCT($J$1:$AF$1,data[[#This Row],[ci.hts_index]:[stat.tb]]),-1)</f>
        <v>-1</v>
      </c>
      <c r="AH4492" s="1">
        <f>IF(data[[#This Row],[type]]="score",RANK(data[[#This Row],[score]],data[score])+COUNTIF($AG$3:AG4492,AG4492)-1,0)</f>
        <v>0</v>
      </c>
    </row>
    <row r="4493" spans="27:34" x14ac:dyDescent="0.25">
      <c r="AA4493" s="1"/>
      <c r="AB4493" s="1"/>
      <c r="AG4493">
        <f>IF(data[[#This Row],[type]]="score",SUMPRODUCT($J$1:$AF$1,data[[#This Row],[ci.hts_index]:[stat.tb]]),-1)</f>
        <v>-1</v>
      </c>
      <c r="AH4493" s="1">
        <f>IF(data[[#This Row],[type]]="score",RANK(data[[#This Row],[score]],data[score])+COUNTIF($AG$3:AG4493,AG4493)-1,0)</f>
        <v>0</v>
      </c>
    </row>
    <row r="4494" spans="27:34" x14ac:dyDescent="0.25">
      <c r="AA4494" s="1"/>
      <c r="AB4494" s="1"/>
      <c r="AG4494">
        <f>IF(data[[#This Row],[type]]="score",SUMPRODUCT($J$1:$AF$1,data[[#This Row],[ci.hts_index]:[stat.tb]]),-1)</f>
        <v>-1</v>
      </c>
      <c r="AH4494" s="1">
        <f>IF(data[[#This Row],[type]]="score",RANK(data[[#This Row],[score]],data[score])+COUNTIF($AG$3:AG4494,AG4494)-1,0)</f>
        <v>0</v>
      </c>
    </row>
    <row r="4495" spans="27:34" x14ac:dyDescent="0.25">
      <c r="AA4495" s="1"/>
      <c r="AB4495" s="1"/>
      <c r="AG4495">
        <f>IF(data[[#This Row],[type]]="score",SUMPRODUCT($J$1:$AF$1,data[[#This Row],[ci.hts_index]:[stat.tb]]),-1)</f>
        <v>-1</v>
      </c>
      <c r="AH4495" s="1">
        <f>IF(data[[#This Row],[type]]="score",RANK(data[[#This Row],[score]],data[score])+COUNTIF($AG$3:AG4495,AG4495)-1,0)</f>
        <v>0</v>
      </c>
    </row>
    <row r="4496" spans="27:34" x14ac:dyDescent="0.25">
      <c r="AA4496" s="1"/>
      <c r="AB4496" s="1"/>
      <c r="AG4496">
        <f>IF(data[[#This Row],[type]]="score",SUMPRODUCT($J$1:$AF$1,data[[#This Row],[ci.hts_index]:[stat.tb]]),-1)</f>
        <v>-1</v>
      </c>
      <c r="AH4496" s="1">
        <f>IF(data[[#This Row],[type]]="score",RANK(data[[#This Row],[score]],data[score])+COUNTIF($AG$3:AG4496,AG4496)-1,0)</f>
        <v>0</v>
      </c>
    </row>
    <row r="4497" spans="27:34" x14ac:dyDescent="0.25">
      <c r="AA4497" s="1"/>
      <c r="AB4497" s="1"/>
      <c r="AG4497">
        <f>IF(data[[#This Row],[type]]="score",SUMPRODUCT($J$1:$AF$1,data[[#This Row],[ci.hts_index]:[stat.tb]]),-1)</f>
        <v>-1</v>
      </c>
      <c r="AH4497" s="1">
        <f>IF(data[[#This Row],[type]]="score",RANK(data[[#This Row],[score]],data[score])+COUNTIF($AG$3:AG4497,AG4497)-1,0)</f>
        <v>0</v>
      </c>
    </row>
    <row r="4498" spans="27:34" x14ac:dyDescent="0.25">
      <c r="AA4498" s="1"/>
      <c r="AB4498" s="1"/>
      <c r="AG4498">
        <f>IF(data[[#This Row],[type]]="score",SUMPRODUCT($J$1:$AF$1,data[[#This Row],[ci.hts_index]:[stat.tb]]),-1)</f>
        <v>-1</v>
      </c>
      <c r="AH4498" s="1">
        <f>IF(data[[#This Row],[type]]="score",RANK(data[[#This Row],[score]],data[score])+COUNTIF($AG$3:AG4498,AG4498)-1,0)</f>
        <v>0</v>
      </c>
    </row>
    <row r="4499" spans="27:34" x14ac:dyDescent="0.25">
      <c r="AA4499" s="1"/>
      <c r="AB4499" s="1"/>
      <c r="AG4499">
        <f>IF(data[[#This Row],[type]]="score",SUMPRODUCT($J$1:$AF$1,data[[#This Row],[ci.hts_index]:[stat.tb]]),-1)</f>
        <v>-1</v>
      </c>
      <c r="AH4499" s="1">
        <f>IF(data[[#This Row],[type]]="score",RANK(data[[#This Row],[score]],data[score])+COUNTIF($AG$3:AG4499,AG4499)-1,0)</f>
        <v>0</v>
      </c>
    </row>
    <row r="4500" spans="27:34" x14ac:dyDescent="0.25">
      <c r="AA4500" s="1"/>
      <c r="AB4500" s="1"/>
      <c r="AG4500">
        <f>IF(data[[#This Row],[type]]="score",SUMPRODUCT($J$1:$AF$1,data[[#This Row],[ci.hts_index]:[stat.tb]]),-1)</f>
        <v>-1</v>
      </c>
      <c r="AH4500" s="1">
        <f>IF(data[[#This Row],[type]]="score",RANK(data[[#This Row],[score]],data[score])+COUNTIF($AG$3:AG4500,AG4500)-1,0)</f>
        <v>0</v>
      </c>
    </row>
    <row r="4501" spans="27:34" x14ac:dyDescent="0.25">
      <c r="AA4501" s="1"/>
      <c r="AB4501" s="1"/>
      <c r="AG4501">
        <f>IF(data[[#This Row],[type]]="score",SUMPRODUCT($J$1:$AF$1,data[[#This Row],[ci.hts_index]:[stat.tb]]),-1)</f>
        <v>-1</v>
      </c>
      <c r="AH4501" s="1">
        <f>IF(data[[#This Row],[type]]="score",RANK(data[[#This Row],[score]],data[score])+COUNTIF($AG$3:AG4501,AG4501)-1,0)</f>
        <v>0</v>
      </c>
    </row>
    <row r="4502" spans="27:34" x14ac:dyDescent="0.25">
      <c r="AA4502" s="1"/>
      <c r="AB4502" s="1"/>
      <c r="AG4502">
        <f>IF(data[[#This Row],[type]]="score",SUMPRODUCT($J$1:$AF$1,data[[#This Row],[ci.hts_index]:[stat.tb]]),-1)</f>
        <v>-1</v>
      </c>
      <c r="AH4502" s="1">
        <f>IF(data[[#This Row],[type]]="score",RANK(data[[#This Row],[score]],data[score])+COUNTIF($AG$3:AG4502,AG4502)-1,0)</f>
        <v>0</v>
      </c>
    </row>
    <row r="4503" spans="27:34" x14ac:dyDescent="0.25">
      <c r="AA4503" s="1"/>
      <c r="AB4503" s="1"/>
      <c r="AG4503">
        <f>IF(data[[#This Row],[type]]="score",SUMPRODUCT($J$1:$AF$1,data[[#This Row],[ci.hts_index]:[stat.tb]]),-1)</f>
        <v>-1</v>
      </c>
      <c r="AH4503" s="1">
        <f>IF(data[[#This Row],[type]]="score",RANK(data[[#This Row],[score]],data[score])+COUNTIF($AG$3:AG4503,AG4503)-1,0)</f>
        <v>0</v>
      </c>
    </row>
    <row r="4504" spans="27:34" x14ac:dyDescent="0.25">
      <c r="AA4504" s="1"/>
      <c r="AB4504" s="1"/>
      <c r="AG4504">
        <f>IF(data[[#This Row],[type]]="score",SUMPRODUCT($J$1:$AF$1,data[[#This Row],[ci.hts_index]:[stat.tb]]),-1)</f>
        <v>-1</v>
      </c>
      <c r="AH4504" s="1">
        <f>IF(data[[#This Row],[type]]="score",RANK(data[[#This Row],[score]],data[score])+COUNTIF($AG$3:AG4504,AG4504)-1,0)</f>
        <v>0</v>
      </c>
    </row>
    <row r="4505" spans="27:34" x14ac:dyDescent="0.25">
      <c r="AA4505" s="1"/>
      <c r="AB4505" s="1"/>
      <c r="AG4505">
        <f>IF(data[[#This Row],[type]]="score",SUMPRODUCT($J$1:$AF$1,data[[#This Row],[ci.hts_index]:[stat.tb]]),-1)</f>
        <v>-1</v>
      </c>
      <c r="AH4505" s="1">
        <f>IF(data[[#This Row],[type]]="score",RANK(data[[#This Row],[score]],data[score])+COUNTIF($AG$3:AG4505,AG4505)-1,0)</f>
        <v>0</v>
      </c>
    </row>
    <row r="4506" spans="27:34" x14ac:dyDescent="0.25">
      <c r="AA4506" s="1"/>
      <c r="AB4506" s="1"/>
      <c r="AG4506">
        <f>IF(data[[#This Row],[type]]="score",SUMPRODUCT($J$1:$AF$1,data[[#This Row],[ci.hts_index]:[stat.tb]]),-1)</f>
        <v>-1</v>
      </c>
      <c r="AH4506" s="1">
        <f>IF(data[[#This Row],[type]]="score",RANK(data[[#This Row],[score]],data[score])+COUNTIF($AG$3:AG4506,AG4506)-1,0)</f>
        <v>0</v>
      </c>
    </row>
    <row r="4507" spans="27:34" x14ac:dyDescent="0.25">
      <c r="AA4507" s="1"/>
      <c r="AB4507" s="1"/>
      <c r="AG4507">
        <f>IF(data[[#This Row],[type]]="score",SUMPRODUCT($J$1:$AF$1,data[[#This Row],[ci.hts_index]:[stat.tb]]),-1)</f>
        <v>-1</v>
      </c>
      <c r="AH4507" s="1">
        <f>IF(data[[#This Row],[type]]="score",RANK(data[[#This Row],[score]],data[score])+COUNTIF($AG$3:AG4507,AG4507)-1,0)</f>
        <v>0</v>
      </c>
    </row>
    <row r="4508" spans="27:34" x14ac:dyDescent="0.25">
      <c r="AA4508" s="1"/>
      <c r="AB4508" s="1"/>
      <c r="AG4508">
        <f>IF(data[[#This Row],[type]]="score",SUMPRODUCT($J$1:$AF$1,data[[#This Row],[ci.hts_index]:[stat.tb]]),-1)</f>
        <v>-1</v>
      </c>
      <c r="AH4508" s="1">
        <f>IF(data[[#This Row],[type]]="score",RANK(data[[#This Row],[score]],data[score])+COUNTIF($AG$3:AG4508,AG4508)-1,0)</f>
        <v>0</v>
      </c>
    </row>
    <row r="4509" spans="27:34" x14ac:dyDescent="0.25">
      <c r="AA4509" s="1"/>
      <c r="AB4509" s="1"/>
      <c r="AG4509">
        <f>IF(data[[#This Row],[type]]="score",SUMPRODUCT($J$1:$AF$1,data[[#This Row],[ci.hts_index]:[stat.tb]]),-1)</f>
        <v>-1</v>
      </c>
      <c r="AH4509" s="1">
        <f>IF(data[[#This Row],[type]]="score",RANK(data[[#This Row],[score]],data[score])+COUNTIF($AG$3:AG4509,AG4509)-1,0)</f>
        <v>0</v>
      </c>
    </row>
    <row r="4510" spans="27:34" x14ac:dyDescent="0.25">
      <c r="AA4510" s="1"/>
      <c r="AB4510" s="1"/>
      <c r="AG4510">
        <f>IF(data[[#This Row],[type]]="score",SUMPRODUCT($J$1:$AF$1,data[[#This Row],[ci.hts_index]:[stat.tb]]),-1)</f>
        <v>-1</v>
      </c>
      <c r="AH4510" s="1">
        <f>IF(data[[#This Row],[type]]="score",RANK(data[[#This Row],[score]],data[score])+COUNTIF($AG$3:AG4510,AG4510)-1,0)</f>
        <v>0</v>
      </c>
    </row>
    <row r="4511" spans="27:34" x14ac:dyDescent="0.25">
      <c r="AA4511" s="1"/>
      <c r="AB4511" s="1"/>
      <c r="AG4511">
        <f>IF(data[[#This Row],[type]]="score",SUMPRODUCT($J$1:$AF$1,data[[#This Row],[ci.hts_index]:[stat.tb]]),-1)</f>
        <v>-1</v>
      </c>
      <c r="AH4511" s="1">
        <f>IF(data[[#This Row],[type]]="score",RANK(data[[#This Row],[score]],data[score])+COUNTIF($AG$3:AG4511,AG4511)-1,0)</f>
        <v>0</v>
      </c>
    </row>
    <row r="4512" spans="27:34" x14ac:dyDescent="0.25">
      <c r="AA4512" s="1"/>
      <c r="AB4512" s="1"/>
      <c r="AG4512">
        <f>IF(data[[#This Row],[type]]="score",SUMPRODUCT($J$1:$AF$1,data[[#This Row],[ci.hts_index]:[stat.tb]]),-1)</f>
        <v>-1</v>
      </c>
      <c r="AH4512" s="1">
        <f>IF(data[[#This Row],[type]]="score",RANK(data[[#This Row],[score]],data[score])+COUNTIF($AG$3:AG4512,AG4512)-1,0)</f>
        <v>0</v>
      </c>
    </row>
    <row r="4513" spans="27:34" x14ac:dyDescent="0.25">
      <c r="AA4513" s="1"/>
      <c r="AB4513" s="1"/>
      <c r="AG4513">
        <f>IF(data[[#This Row],[type]]="score",SUMPRODUCT($J$1:$AF$1,data[[#This Row],[ci.hts_index]:[stat.tb]]),-1)</f>
        <v>-1</v>
      </c>
      <c r="AH4513" s="1">
        <f>IF(data[[#This Row],[type]]="score",RANK(data[[#This Row],[score]],data[score])+COUNTIF($AG$3:AG4513,AG4513)-1,0)</f>
        <v>0</v>
      </c>
    </row>
    <row r="4514" spans="27:34" x14ac:dyDescent="0.25">
      <c r="AA4514" s="1"/>
      <c r="AB4514" s="1"/>
      <c r="AG4514">
        <f>IF(data[[#This Row],[type]]="score",SUMPRODUCT($J$1:$AF$1,data[[#This Row],[ci.hts_index]:[stat.tb]]),-1)</f>
        <v>-1</v>
      </c>
      <c r="AH4514" s="1">
        <f>IF(data[[#This Row],[type]]="score",RANK(data[[#This Row],[score]],data[score])+COUNTIF($AG$3:AG4514,AG4514)-1,0)</f>
        <v>0</v>
      </c>
    </row>
    <row r="4515" spans="27:34" x14ac:dyDescent="0.25">
      <c r="AA4515" s="1"/>
      <c r="AB4515" s="1"/>
      <c r="AG4515">
        <f>IF(data[[#This Row],[type]]="score",SUMPRODUCT($J$1:$AF$1,data[[#This Row],[ci.hts_index]:[stat.tb]]),-1)</f>
        <v>-1</v>
      </c>
      <c r="AH4515" s="1">
        <f>IF(data[[#This Row],[type]]="score",RANK(data[[#This Row],[score]],data[score])+COUNTIF($AG$3:AG4515,AG4515)-1,0)</f>
        <v>0</v>
      </c>
    </row>
    <row r="4516" spans="27:34" x14ac:dyDescent="0.25">
      <c r="AA4516" s="1"/>
      <c r="AB4516" s="1"/>
      <c r="AG4516">
        <f>IF(data[[#This Row],[type]]="score",SUMPRODUCT($J$1:$AF$1,data[[#This Row],[ci.hts_index]:[stat.tb]]),-1)</f>
        <v>-1</v>
      </c>
      <c r="AH4516" s="1">
        <f>IF(data[[#This Row],[type]]="score",RANK(data[[#This Row],[score]],data[score])+COUNTIF($AG$3:AG4516,AG4516)-1,0)</f>
        <v>0</v>
      </c>
    </row>
    <row r="4517" spans="27:34" x14ac:dyDescent="0.25">
      <c r="AA4517" s="1"/>
      <c r="AB4517" s="1"/>
      <c r="AG4517">
        <f>IF(data[[#This Row],[type]]="score",SUMPRODUCT($J$1:$AF$1,data[[#This Row],[ci.hts_index]:[stat.tb]]),-1)</f>
        <v>-1</v>
      </c>
      <c r="AH4517" s="1">
        <f>IF(data[[#This Row],[type]]="score",RANK(data[[#This Row],[score]],data[score])+COUNTIF($AG$3:AG4517,AG4517)-1,0)</f>
        <v>0</v>
      </c>
    </row>
    <row r="4518" spans="27:34" x14ac:dyDescent="0.25">
      <c r="AA4518" s="1"/>
      <c r="AB4518" s="1"/>
      <c r="AG4518">
        <f>IF(data[[#This Row],[type]]="score",SUMPRODUCT($J$1:$AF$1,data[[#This Row],[ci.hts_index]:[stat.tb]]),-1)</f>
        <v>-1</v>
      </c>
      <c r="AH4518" s="1">
        <f>IF(data[[#This Row],[type]]="score",RANK(data[[#This Row],[score]],data[score])+COUNTIF($AG$3:AG4518,AG4518)-1,0)</f>
        <v>0</v>
      </c>
    </row>
    <row r="4519" spans="27:34" x14ac:dyDescent="0.25">
      <c r="AA4519" s="1"/>
      <c r="AB4519" s="1"/>
      <c r="AG4519">
        <f>IF(data[[#This Row],[type]]="score",SUMPRODUCT($J$1:$AF$1,data[[#This Row],[ci.hts_index]:[stat.tb]]),-1)</f>
        <v>-1</v>
      </c>
      <c r="AH4519" s="1">
        <f>IF(data[[#This Row],[type]]="score",RANK(data[[#This Row],[score]],data[score])+COUNTIF($AG$3:AG4519,AG4519)-1,0)</f>
        <v>0</v>
      </c>
    </row>
    <row r="4520" spans="27:34" x14ac:dyDescent="0.25">
      <c r="AA4520" s="1"/>
      <c r="AB4520" s="1"/>
      <c r="AG4520">
        <f>IF(data[[#This Row],[type]]="score",SUMPRODUCT($J$1:$AF$1,data[[#This Row],[ci.hts_index]:[stat.tb]]),-1)</f>
        <v>-1</v>
      </c>
      <c r="AH4520" s="1">
        <f>IF(data[[#This Row],[type]]="score",RANK(data[[#This Row],[score]],data[score])+COUNTIF($AG$3:AG4520,AG4520)-1,0)</f>
        <v>0</v>
      </c>
    </row>
    <row r="4521" spans="27:34" x14ac:dyDescent="0.25">
      <c r="AA4521" s="1"/>
      <c r="AB4521" s="1"/>
      <c r="AG4521">
        <f>IF(data[[#This Row],[type]]="score",SUMPRODUCT($J$1:$AF$1,data[[#This Row],[ci.hts_index]:[stat.tb]]),-1)</f>
        <v>-1</v>
      </c>
      <c r="AH4521" s="1">
        <f>IF(data[[#This Row],[type]]="score",RANK(data[[#This Row],[score]],data[score])+COUNTIF($AG$3:AG4521,AG4521)-1,0)</f>
        <v>0</v>
      </c>
    </row>
    <row r="4522" spans="27:34" x14ac:dyDescent="0.25">
      <c r="AA4522" s="1"/>
      <c r="AB4522" s="1"/>
      <c r="AG4522">
        <f>IF(data[[#This Row],[type]]="score",SUMPRODUCT($J$1:$AF$1,data[[#This Row],[ci.hts_index]:[stat.tb]]),-1)</f>
        <v>-1</v>
      </c>
      <c r="AH4522" s="1">
        <f>IF(data[[#This Row],[type]]="score",RANK(data[[#This Row],[score]],data[score])+COUNTIF($AG$3:AG4522,AG4522)-1,0)</f>
        <v>0</v>
      </c>
    </row>
    <row r="4523" spans="27:34" x14ac:dyDescent="0.25">
      <c r="AA4523" s="1"/>
      <c r="AB4523" s="1"/>
      <c r="AG4523">
        <f>IF(data[[#This Row],[type]]="score",SUMPRODUCT($J$1:$AF$1,data[[#This Row],[ci.hts_index]:[stat.tb]]),-1)</f>
        <v>-1</v>
      </c>
      <c r="AH4523" s="1">
        <f>IF(data[[#This Row],[type]]="score",RANK(data[[#This Row],[score]],data[score])+COUNTIF($AG$3:AG4523,AG4523)-1,0)</f>
        <v>0</v>
      </c>
    </row>
    <row r="4524" spans="27:34" x14ac:dyDescent="0.25">
      <c r="AA4524" s="1"/>
      <c r="AB4524" s="1"/>
      <c r="AG4524">
        <f>IF(data[[#This Row],[type]]="score",SUMPRODUCT($J$1:$AF$1,data[[#This Row],[ci.hts_index]:[stat.tb]]),-1)</f>
        <v>-1</v>
      </c>
      <c r="AH4524" s="1">
        <f>IF(data[[#This Row],[type]]="score",RANK(data[[#This Row],[score]],data[score])+COUNTIF($AG$3:AG4524,AG4524)-1,0)</f>
        <v>0</v>
      </c>
    </row>
    <row r="4525" spans="27:34" x14ac:dyDescent="0.25">
      <c r="AA4525" s="1"/>
      <c r="AB4525" s="1"/>
      <c r="AG4525">
        <f>IF(data[[#This Row],[type]]="score",SUMPRODUCT($J$1:$AF$1,data[[#This Row],[ci.hts_index]:[stat.tb]]),-1)</f>
        <v>-1</v>
      </c>
      <c r="AH4525" s="1">
        <f>IF(data[[#This Row],[type]]="score",RANK(data[[#This Row],[score]],data[score])+COUNTIF($AG$3:AG4525,AG4525)-1,0)</f>
        <v>0</v>
      </c>
    </row>
    <row r="4526" spans="27:34" x14ac:dyDescent="0.25">
      <c r="AA4526" s="1"/>
      <c r="AB4526" s="1"/>
      <c r="AG4526">
        <f>IF(data[[#This Row],[type]]="score",SUMPRODUCT($J$1:$AF$1,data[[#This Row],[ci.hts_index]:[stat.tb]]),-1)</f>
        <v>-1</v>
      </c>
      <c r="AH4526" s="1">
        <f>IF(data[[#This Row],[type]]="score",RANK(data[[#This Row],[score]],data[score])+COUNTIF($AG$3:AG4526,AG4526)-1,0)</f>
        <v>0</v>
      </c>
    </row>
    <row r="4527" spans="27:34" x14ac:dyDescent="0.25">
      <c r="AA4527" s="1"/>
      <c r="AB4527" s="1"/>
      <c r="AG4527">
        <f>IF(data[[#This Row],[type]]="score",SUMPRODUCT($J$1:$AF$1,data[[#This Row],[ci.hts_index]:[stat.tb]]),-1)</f>
        <v>-1</v>
      </c>
      <c r="AH4527" s="1">
        <f>IF(data[[#This Row],[type]]="score",RANK(data[[#This Row],[score]],data[score])+COUNTIF($AG$3:AG4527,AG4527)-1,0)</f>
        <v>0</v>
      </c>
    </row>
    <row r="4528" spans="27:34" x14ac:dyDescent="0.25">
      <c r="AA4528" s="1"/>
      <c r="AB4528" s="1"/>
      <c r="AG4528">
        <f>IF(data[[#This Row],[type]]="score",SUMPRODUCT($J$1:$AF$1,data[[#This Row],[ci.hts_index]:[stat.tb]]),-1)</f>
        <v>-1</v>
      </c>
      <c r="AH4528" s="1">
        <f>IF(data[[#This Row],[type]]="score",RANK(data[[#This Row],[score]],data[score])+COUNTIF($AG$3:AG4528,AG4528)-1,0)</f>
        <v>0</v>
      </c>
    </row>
    <row r="4529" spans="27:34" x14ac:dyDescent="0.25">
      <c r="AA4529" s="1"/>
      <c r="AB4529" s="1"/>
      <c r="AG4529">
        <f>IF(data[[#This Row],[type]]="score",SUMPRODUCT($J$1:$AF$1,data[[#This Row],[ci.hts_index]:[stat.tb]]),-1)</f>
        <v>-1</v>
      </c>
      <c r="AH4529" s="1">
        <f>IF(data[[#This Row],[type]]="score",RANK(data[[#This Row],[score]],data[score])+COUNTIF($AG$3:AG4529,AG4529)-1,0)</f>
        <v>0</v>
      </c>
    </row>
    <row r="4530" spans="27:34" x14ac:dyDescent="0.25">
      <c r="AA4530" s="1"/>
      <c r="AB4530" s="1"/>
      <c r="AG4530">
        <f>IF(data[[#This Row],[type]]="score",SUMPRODUCT($J$1:$AF$1,data[[#This Row],[ci.hts_index]:[stat.tb]]),-1)</f>
        <v>-1</v>
      </c>
      <c r="AH4530" s="1">
        <f>IF(data[[#This Row],[type]]="score",RANK(data[[#This Row],[score]],data[score])+COUNTIF($AG$3:AG4530,AG4530)-1,0)</f>
        <v>0</v>
      </c>
    </row>
    <row r="4531" spans="27:34" x14ac:dyDescent="0.25">
      <c r="AA4531" s="1"/>
      <c r="AB4531" s="1"/>
      <c r="AG4531">
        <f>IF(data[[#This Row],[type]]="score",SUMPRODUCT($J$1:$AF$1,data[[#This Row],[ci.hts_index]:[stat.tb]]),-1)</f>
        <v>-1</v>
      </c>
      <c r="AH4531" s="1">
        <f>IF(data[[#This Row],[type]]="score",RANK(data[[#This Row],[score]],data[score])+COUNTIF($AG$3:AG4531,AG4531)-1,0)</f>
        <v>0</v>
      </c>
    </row>
    <row r="4532" spans="27:34" x14ac:dyDescent="0.25">
      <c r="AA4532" s="1"/>
      <c r="AB4532" s="1"/>
      <c r="AG4532">
        <f>IF(data[[#This Row],[type]]="score",SUMPRODUCT($J$1:$AF$1,data[[#This Row],[ci.hts_index]:[stat.tb]]),-1)</f>
        <v>-1</v>
      </c>
      <c r="AH4532" s="1">
        <f>IF(data[[#This Row],[type]]="score",RANK(data[[#This Row],[score]],data[score])+COUNTIF($AG$3:AG4532,AG4532)-1,0)</f>
        <v>0</v>
      </c>
    </row>
    <row r="4533" spans="27:34" x14ac:dyDescent="0.25">
      <c r="AA4533" s="1"/>
      <c r="AB4533" s="1"/>
      <c r="AG4533">
        <f>IF(data[[#This Row],[type]]="score",SUMPRODUCT($J$1:$AF$1,data[[#This Row],[ci.hts_index]:[stat.tb]]),-1)</f>
        <v>-1</v>
      </c>
      <c r="AH4533" s="1">
        <f>IF(data[[#This Row],[type]]="score",RANK(data[[#This Row],[score]],data[score])+COUNTIF($AG$3:AG4533,AG4533)-1,0)</f>
        <v>0</v>
      </c>
    </row>
    <row r="4534" spans="27:34" x14ac:dyDescent="0.25">
      <c r="AA4534" s="1"/>
      <c r="AB4534" s="1"/>
      <c r="AG4534">
        <f>IF(data[[#This Row],[type]]="score",SUMPRODUCT($J$1:$AF$1,data[[#This Row],[ci.hts_index]:[stat.tb]]),-1)</f>
        <v>-1</v>
      </c>
      <c r="AH4534" s="1">
        <f>IF(data[[#This Row],[type]]="score",RANK(data[[#This Row],[score]],data[score])+COUNTIF($AG$3:AG4534,AG4534)-1,0)</f>
        <v>0</v>
      </c>
    </row>
    <row r="4535" spans="27:34" x14ac:dyDescent="0.25">
      <c r="AA4535" s="1"/>
      <c r="AB4535" s="1"/>
      <c r="AG4535">
        <f>IF(data[[#This Row],[type]]="score",SUMPRODUCT($J$1:$AF$1,data[[#This Row],[ci.hts_index]:[stat.tb]]),-1)</f>
        <v>-1</v>
      </c>
      <c r="AH4535" s="1">
        <f>IF(data[[#This Row],[type]]="score",RANK(data[[#This Row],[score]],data[score])+COUNTIF($AG$3:AG4535,AG4535)-1,0)</f>
        <v>0</v>
      </c>
    </row>
    <row r="4536" spans="27:34" x14ac:dyDescent="0.25">
      <c r="AA4536" s="1"/>
      <c r="AB4536" s="1"/>
      <c r="AG4536">
        <f>IF(data[[#This Row],[type]]="score",SUMPRODUCT($J$1:$AF$1,data[[#This Row],[ci.hts_index]:[stat.tb]]),-1)</f>
        <v>-1</v>
      </c>
      <c r="AH4536" s="1">
        <f>IF(data[[#This Row],[type]]="score",RANK(data[[#This Row],[score]],data[score])+COUNTIF($AG$3:AG4536,AG4536)-1,0)</f>
        <v>0</v>
      </c>
    </row>
    <row r="4537" spans="27:34" x14ac:dyDescent="0.25">
      <c r="AA4537" s="1"/>
      <c r="AB4537" s="1"/>
      <c r="AG4537">
        <f>IF(data[[#This Row],[type]]="score",SUMPRODUCT($J$1:$AF$1,data[[#This Row],[ci.hts_index]:[stat.tb]]),-1)</f>
        <v>-1</v>
      </c>
      <c r="AH4537" s="1">
        <f>IF(data[[#This Row],[type]]="score",RANK(data[[#This Row],[score]],data[score])+COUNTIF($AG$3:AG4537,AG4537)-1,0)</f>
        <v>0</v>
      </c>
    </row>
    <row r="4538" spans="27:34" x14ac:dyDescent="0.25">
      <c r="AA4538" s="1"/>
      <c r="AB4538" s="1"/>
      <c r="AG4538">
        <f>IF(data[[#This Row],[type]]="score",SUMPRODUCT($J$1:$AF$1,data[[#This Row],[ci.hts_index]:[stat.tb]]),-1)</f>
        <v>-1</v>
      </c>
      <c r="AH4538" s="1">
        <f>IF(data[[#This Row],[type]]="score",RANK(data[[#This Row],[score]],data[score])+COUNTIF($AG$3:AG4538,AG4538)-1,0)</f>
        <v>0</v>
      </c>
    </row>
    <row r="4539" spans="27:34" x14ac:dyDescent="0.25">
      <c r="AA4539" s="1"/>
      <c r="AB4539" s="1"/>
      <c r="AG4539">
        <f>IF(data[[#This Row],[type]]="score",SUMPRODUCT($J$1:$AF$1,data[[#This Row],[ci.hts_index]:[stat.tb]]),-1)</f>
        <v>-1</v>
      </c>
      <c r="AH4539" s="1">
        <f>IF(data[[#This Row],[type]]="score",RANK(data[[#This Row],[score]],data[score])+COUNTIF($AG$3:AG4539,AG4539)-1,0)</f>
        <v>0</v>
      </c>
    </row>
    <row r="4540" spans="27:34" x14ac:dyDescent="0.25">
      <c r="AA4540" s="1"/>
      <c r="AB4540" s="1"/>
      <c r="AG4540">
        <f>IF(data[[#This Row],[type]]="score",SUMPRODUCT($J$1:$AF$1,data[[#This Row],[ci.hts_index]:[stat.tb]]),-1)</f>
        <v>-1</v>
      </c>
      <c r="AH4540" s="1">
        <f>IF(data[[#This Row],[type]]="score",RANK(data[[#This Row],[score]],data[score])+COUNTIF($AG$3:AG4540,AG4540)-1,0)</f>
        <v>0</v>
      </c>
    </row>
    <row r="4541" spans="27:34" x14ac:dyDescent="0.25">
      <c r="AA4541" s="1"/>
      <c r="AB4541" s="1"/>
      <c r="AG4541">
        <f>IF(data[[#This Row],[type]]="score",SUMPRODUCT($J$1:$AF$1,data[[#This Row],[ci.hts_index]:[stat.tb]]),-1)</f>
        <v>-1</v>
      </c>
      <c r="AH4541" s="1">
        <f>IF(data[[#This Row],[type]]="score",RANK(data[[#This Row],[score]],data[score])+COUNTIF($AG$3:AG4541,AG4541)-1,0)</f>
        <v>0</v>
      </c>
    </row>
    <row r="4542" spans="27:34" x14ac:dyDescent="0.25">
      <c r="AA4542" s="1"/>
      <c r="AB4542" s="1"/>
      <c r="AG4542">
        <f>IF(data[[#This Row],[type]]="score",SUMPRODUCT($J$1:$AF$1,data[[#This Row],[ci.hts_index]:[stat.tb]]),-1)</f>
        <v>-1</v>
      </c>
      <c r="AH4542" s="1">
        <f>IF(data[[#This Row],[type]]="score",RANK(data[[#This Row],[score]],data[score])+COUNTIF($AG$3:AG4542,AG4542)-1,0)</f>
        <v>0</v>
      </c>
    </row>
    <row r="4543" spans="27:34" x14ac:dyDescent="0.25">
      <c r="AA4543" s="1"/>
      <c r="AB4543" s="1"/>
      <c r="AG4543">
        <f>IF(data[[#This Row],[type]]="score",SUMPRODUCT($J$1:$AF$1,data[[#This Row],[ci.hts_index]:[stat.tb]]),-1)</f>
        <v>-1</v>
      </c>
      <c r="AH4543" s="1">
        <f>IF(data[[#This Row],[type]]="score",RANK(data[[#This Row],[score]],data[score])+COUNTIF($AG$3:AG4543,AG4543)-1,0)</f>
        <v>0</v>
      </c>
    </row>
    <row r="4544" spans="27:34" x14ac:dyDescent="0.25">
      <c r="AA4544" s="1"/>
      <c r="AB4544" s="1"/>
      <c r="AG4544">
        <f>IF(data[[#This Row],[type]]="score",SUMPRODUCT($J$1:$AF$1,data[[#This Row],[ci.hts_index]:[stat.tb]]),-1)</f>
        <v>-1</v>
      </c>
      <c r="AH4544" s="1">
        <f>IF(data[[#This Row],[type]]="score",RANK(data[[#This Row],[score]],data[score])+COUNTIF($AG$3:AG4544,AG4544)-1,0)</f>
        <v>0</v>
      </c>
    </row>
    <row r="4545" spans="27:34" x14ac:dyDescent="0.25">
      <c r="AA4545" s="1"/>
      <c r="AB4545" s="1"/>
      <c r="AG4545">
        <f>IF(data[[#This Row],[type]]="score",SUMPRODUCT($J$1:$AF$1,data[[#This Row],[ci.hts_index]:[stat.tb]]),-1)</f>
        <v>-1</v>
      </c>
      <c r="AH4545" s="1">
        <f>IF(data[[#This Row],[type]]="score",RANK(data[[#This Row],[score]],data[score])+COUNTIF($AG$3:AG4545,AG4545)-1,0)</f>
        <v>0</v>
      </c>
    </row>
    <row r="4546" spans="27:34" x14ac:dyDescent="0.25">
      <c r="AA4546" s="1"/>
      <c r="AB4546" s="1"/>
      <c r="AG4546">
        <f>IF(data[[#This Row],[type]]="score",SUMPRODUCT($J$1:$AF$1,data[[#This Row],[ci.hts_index]:[stat.tb]]),-1)</f>
        <v>-1</v>
      </c>
      <c r="AH4546" s="1">
        <f>IF(data[[#This Row],[type]]="score",RANK(data[[#This Row],[score]],data[score])+COUNTIF($AG$3:AG4546,AG4546)-1,0)</f>
        <v>0</v>
      </c>
    </row>
    <row r="4547" spans="27:34" x14ac:dyDescent="0.25">
      <c r="AA4547" s="1"/>
      <c r="AB4547" s="1"/>
      <c r="AG4547">
        <f>IF(data[[#This Row],[type]]="score",SUMPRODUCT($J$1:$AF$1,data[[#This Row],[ci.hts_index]:[stat.tb]]),-1)</f>
        <v>-1</v>
      </c>
      <c r="AH4547" s="1">
        <f>IF(data[[#This Row],[type]]="score",RANK(data[[#This Row],[score]],data[score])+COUNTIF($AG$3:AG4547,AG4547)-1,0)</f>
        <v>0</v>
      </c>
    </row>
    <row r="4548" spans="27:34" x14ac:dyDescent="0.25">
      <c r="AA4548" s="1"/>
      <c r="AB4548" s="1"/>
      <c r="AG4548">
        <f>IF(data[[#This Row],[type]]="score",SUMPRODUCT($J$1:$AF$1,data[[#This Row],[ci.hts_index]:[stat.tb]]),-1)</f>
        <v>-1</v>
      </c>
      <c r="AH4548" s="1">
        <f>IF(data[[#This Row],[type]]="score",RANK(data[[#This Row],[score]],data[score])+COUNTIF($AG$3:AG4548,AG4548)-1,0)</f>
        <v>0</v>
      </c>
    </row>
    <row r="4549" spans="27:34" x14ac:dyDescent="0.25">
      <c r="AA4549" s="1"/>
      <c r="AB4549" s="1"/>
      <c r="AG4549">
        <f>IF(data[[#This Row],[type]]="score",SUMPRODUCT($J$1:$AF$1,data[[#This Row],[ci.hts_index]:[stat.tb]]),-1)</f>
        <v>-1</v>
      </c>
      <c r="AH4549" s="1">
        <f>IF(data[[#This Row],[type]]="score",RANK(data[[#This Row],[score]],data[score])+COUNTIF($AG$3:AG4549,AG4549)-1,0)</f>
        <v>0</v>
      </c>
    </row>
    <row r="4550" spans="27:34" x14ac:dyDescent="0.25">
      <c r="AA4550" s="1"/>
      <c r="AB4550" s="1"/>
      <c r="AG4550">
        <f>IF(data[[#This Row],[type]]="score",SUMPRODUCT($J$1:$AF$1,data[[#This Row],[ci.hts_index]:[stat.tb]]),-1)</f>
        <v>-1</v>
      </c>
      <c r="AH4550" s="1">
        <f>IF(data[[#This Row],[type]]="score",RANK(data[[#This Row],[score]],data[score])+COUNTIF($AG$3:AG4550,AG4550)-1,0)</f>
        <v>0</v>
      </c>
    </row>
    <row r="4551" spans="27:34" x14ac:dyDescent="0.25">
      <c r="AA4551" s="1"/>
      <c r="AB4551" s="1"/>
      <c r="AG4551">
        <f>IF(data[[#This Row],[type]]="score",SUMPRODUCT($J$1:$AF$1,data[[#This Row],[ci.hts_index]:[stat.tb]]),-1)</f>
        <v>-1</v>
      </c>
      <c r="AH4551" s="1">
        <f>IF(data[[#This Row],[type]]="score",RANK(data[[#This Row],[score]],data[score])+COUNTIF($AG$3:AG4551,AG4551)-1,0)</f>
        <v>0</v>
      </c>
    </row>
    <row r="4552" spans="27:34" x14ac:dyDescent="0.25">
      <c r="AA4552" s="1"/>
      <c r="AB4552" s="1"/>
      <c r="AG4552">
        <f>IF(data[[#This Row],[type]]="score",SUMPRODUCT($J$1:$AF$1,data[[#This Row],[ci.hts_index]:[stat.tb]]),-1)</f>
        <v>-1</v>
      </c>
      <c r="AH4552" s="1">
        <f>IF(data[[#This Row],[type]]="score",RANK(data[[#This Row],[score]],data[score])+COUNTIF($AG$3:AG4552,AG4552)-1,0)</f>
        <v>0</v>
      </c>
    </row>
    <row r="4553" spans="27:34" x14ac:dyDescent="0.25">
      <c r="AA4553" s="1"/>
      <c r="AB4553" s="1"/>
      <c r="AG4553">
        <f>IF(data[[#This Row],[type]]="score",SUMPRODUCT($J$1:$AF$1,data[[#This Row],[ci.hts_index]:[stat.tb]]),-1)</f>
        <v>-1</v>
      </c>
      <c r="AH4553" s="1">
        <f>IF(data[[#This Row],[type]]="score",RANK(data[[#This Row],[score]],data[score])+COUNTIF($AG$3:AG4553,AG4553)-1,0)</f>
        <v>0</v>
      </c>
    </row>
    <row r="4554" spans="27:34" x14ac:dyDescent="0.25">
      <c r="AA4554" s="1"/>
      <c r="AB4554" s="1"/>
      <c r="AG4554">
        <f>IF(data[[#This Row],[type]]="score",SUMPRODUCT($J$1:$AF$1,data[[#This Row],[ci.hts_index]:[stat.tb]]),-1)</f>
        <v>-1</v>
      </c>
      <c r="AH4554" s="1">
        <f>IF(data[[#This Row],[type]]="score",RANK(data[[#This Row],[score]],data[score])+COUNTIF($AG$3:AG4554,AG4554)-1,0)</f>
        <v>0</v>
      </c>
    </row>
    <row r="4555" spans="27:34" x14ac:dyDescent="0.25">
      <c r="AA4555" s="1"/>
      <c r="AB4555" s="1"/>
      <c r="AG4555">
        <f>IF(data[[#This Row],[type]]="score",SUMPRODUCT($J$1:$AF$1,data[[#This Row],[ci.hts_index]:[stat.tb]]),-1)</f>
        <v>-1</v>
      </c>
      <c r="AH4555" s="1">
        <f>IF(data[[#This Row],[type]]="score",RANK(data[[#This Row],[score]],data[score])+COUNTIF($AG$3:AG4555,AG4555)-1,0)</f>
        <v>0</v>
      </c>
    </row>
    <row r="4556" spans="27:34" x14ac:dyDescent="0.25">
      <c r="AA4556" s="1"/>
      <c r="AB4556" s="1"/>
      <c r="AG4556">
        <f>IF(data[[#This Row],[type]]="score",SUMPRODUCT($J$1:$AF$1,data[[#This Row],[ci.hts_index]:[stat.tb]]),-1)</f>
        <v>-1</v>
      </c>
      <c r="AH4556" s="1">
        <f>IF(data[[#This Row],[type]]="score",RANK(data[[#This Row],[score]],data[score])+COUNTIF($AG$3:AG4556,AG4556)-1,0)</f>
        <v>0</v>
      </c>
    </row>
    <row r="4557" spans="27:34" x14ac:dyDescent="0.25">
      <c r="AA4557" s="1"/>
      <c r="AB4557" s="1"/>
      <c r="AG4557">
        <f>IF(data[[#This Row],[type]]="score",SUMPRODUCT($J$1:$AF$1,data[[#This Row],[ci.hts_index]:[stat.tb]]),-1)</f>
        <v>-1</v>
      </c>
      <c r="AH4557" s="1">
        <f>IF(data[[#This Row],[type]]="score",RANK(data[[#This Row],[score]],data[score])+COUNTIF($AG$3:AG4557,AG4557)-1,0)</f>
        <v>0</v>
      </c>
    </row>
    <row r="4558" spans="27:34" x14ac:dyDescent="0.25">
      <c r="AA4558" s="1"/>
      <c r="AB4558" s="1"/>
      <c r="AG4558">
        <f>IF(data[[#This Row],[type]]="score",SUMPRODUCT($J$1:$AF$1,data[[#This Row],[ci.hts_index]:[stat.tb]]),-1)</f>
        <v>-1</v>
      </c>
      <c r="AH4558" s="1">
        <f>IF(data[[#This Row],[type]]="score",RANK(data[[#This Row],[score]],data[score])+COUNTIF($AG$3:AG4558,AG4558)-1,0)</f>
        <v>0</v>
      </c>
    </row>
    <row r="4559" spans="27:34" x14ac:dyDescent="0.25">
      <c r="AA4559" s="1"/>
      <c r="AB4559" s="1"/>
      <c r="AG4559">
        <f>IF(data[[#This Row],[type]]="score",SUMPRODUCT($J$1:$AF$1,data[[#This Row],[ci.hts_index]:[stat.tb]]),-1)</f>
        <v>-1</v>
      </c>
      <c r="AH4559" s="1">
        <f>IF(data[[#This Row],[type]]="score",RANK(data[[#This Row],[score]],data[score])+COUNTIF($AG$3:AG4559,AG4559)-1,0)</f>
        <v>0</v>
      </c>
    </row>
    <row r="4560" spans="27:34" x14ac:dyDescent="0.25">
      <c r="AA4560" s="1"/>
      <c r="AB4560" s="1"/>
      <c r="AG4560">
        <f>IF(data[[#This Row],[type]]="score",SUMPRODUCT($J$1:$AF$1,data[[#This Row],[ci.hts_index]:[stat.tb]]),-1)</f>
        <v>-1</v>
      </c>
      <c r="AH4560" s="1">
        <f>IF(data[[#This Row],[type]]="score",RANK(data[[#This Row],[score]],data[score])+COUNTIF($AG$3:AG4560,AG4560)-1,0)</f>
        <v>0</v>
      </c>
    </row>
    <row r="4561" spans="27:34" x14ac:dyDescent="0.25">
      <c r="AA4561" s="1"/>
      <c r="AB4561" s="1"/>
      <c r="AG4561">
        <f>IF(data[[#This Row],[type]]="score",SUMPRODUCT($J$1:$AF$1,data[[#This Row],[ci.hts_index]:[stat.tb]]),-1)</f>
        <v>-1</v>
      </c>
      <c r="AH4561" s="1">
        <f>IF(data[[#This Row],[type]]="score",RANK(data[[#This Row],[score]],data[score])+COUNTIF($AG$3:AG4561,AG4561)-1,0)</f>
        <v>0</v>
      </c>
    </row>
    <row r="4562" spans="27:34" x14ac:dyDescent="0.25">
      <c r="AA4562" s="1"/>
      <c r="AB4562" s="1"/>
      <c r="AG4562">
        <f>IF(data[[#This Row],[type]]="score",SUMPRODUCT($J$1:$AF$1,data[[#This Row],[ci.hts_index]:[stat.tb]]),-1)</f>
        <v>-1</v>
      </c>
      <c r="AH4562" s="1">
        <f>IF(data[[#This Row],[type]]="score",RANK(data[[#This Row],[score]],data[score])+COUNTIF($AG$3:AG4562,AG4562)-1,0)</f>
        <v>0</v>
      </c>
    </row>
    <row r="4563" spans="27:34" x14ac:dyDescent="0.25">
      <c r="AA4563" s="1"/>
      <c r="AB4563" s="1"/>
      <c r="AG4563">
        <f>IF(data[[#This Row],[type]]="score",SUMPRODUCT($J$1:$AF$1,data[[#This Row],[ci.hts_index]:[stat.tb]]),-1)</f>
        <v>-1</v>
      </c>
      <c r="AH4563" s="1">
        <f>IF(data[[#This Row],[type]]="score",RANK(data[[#This Row],[score]],data[score])+COUNTIF($AG$3:AG4563,AG4563)-1,0)</f>
        <v>0</v>
      </c>
    </row>
    <row r="4564" spans="27:34" x14ac:dyDescent="0.25">
      <c r="AA4564" s="1"/>
      <c r="AB4564" s="1"/>
      <c r="AG4564">
        <f>IF(data[[#This Row],[type]]="score",SUMPRODUCT($J$1:$AF$1,data[[#This Row],[ci.hts_index]:[stat.tb]]),-1)</f>
        <v>-1</v>
      </c>
      <c r="AH4564" s="1">
        <f>IF(data[[#This Row],[type]]="score",RANK(data[[#This Row],[score]],data[score])+COUNTIF($AG$3:AG4564,AG4564)-1,0)</f>
        <v>0</v>
      </c>
    </row>
    <row r="4565" spans="27:34" x14ac:dyDescent="0.25">
      <c r="AA4565" s="1"/>
      <c r="AB4565" s="1"/>
      <c r="AG4565">
        <f>IF(data[[#This Row],[type]]="score",SUMPRODUCT($J$1:$AF$1,data[[#This Row],[ci.hts_index]:[stat.tb]]),-1)</f>
        <v>-1</v>
      </c>
      <c r="AH4565" s="1">
        <f>IF(data[[#This Row],[type]]="score",RANK(data[[#This Row],[score]],data[score])+COUNTIF($AG$3:AG4565,AG4565)-1,0)</f>
        <v>0</v>
      </c>
    </row>
    <row r="4566" spans="27:34" x14ac:dyDescent="0.25">
      <c r="AA4566" s="1"/>
      <c r="AB4566" s="1"/>
      <c r="AG4566">
        <f>IF(data[[#This Row],[type]]="score",SUMPRODUCT($J$1:$AF$1,data[[#This Row],[ci.hts_index]:[stat.tb]]),-1)</f>
        <v>-1</v>
      </c>
      <c r="AH4566" s="1">
        <f>IF(data[[#This Row],[type]]="score",RANK(data[[#This Row],[score]],data[score])+COUNTIF($AG$3:AG4566,AG4566)-1,0)</f>
        <v>0</v>
      </c>
    </row>
    <row r="4567" spans="27:34" x14ac:dyDescent="0.25">
      <c r="AA4567" s="1"/>
      <c r="AB4567" s="1"/>
      <c r="AG4567">
        <f>IF(data[[#This Row],[type]]="score",SUMPRODUCT($J$1:$AF$1,data[[#This Row],[ci.hts_index]:[stat.tb]]),-1)</f>
        <v>-1</v>
      </c>
      <c r="AH4567" s="1">
        <f>IF(data[[#This Row],[type]]="score",RANK(data[[#This Row],[score]],data[score])+COUNTIF($AG$3:AG4567,AG4567)-1,0)</f>
        <v>0</v>
      </c>
    </row>
    <row r="4568" spans="27:34" x14ac:dyDescent="0.25">
      <c r="AA4568" s="1"/>
      <c r="AB4568" s="1"/>
      <c r="AG4568">
        <f>IF(data[[#This Row],[type]]="score",SUMPRODUCT($J$1:$AF$1,data[[#This Row],[ci.hts_index]:[stat.tb]]),-1)</f>
        <v>-1</v>
      </c>
      <c r="AH4568" s="1">
        <f>IF(data[[#This Row],[type]]="score",RANK(data[[#This Row],[score]],data[score])+COUNTIF($AG$3:AG4568,AG4568)-1,0)</f>
        <v>0</v>
      </c>
    </row>
    <row r="4569" spans="27:34" x14ac:dyDescent="0.25">
      <c r="AA4569" s="1"/>
      <c r="AB4569" s="1"/>
      <c r="AG4569">
        <f>IF(data[[#This Row],[type]]="score",SUMPRODUCT($J$1:$AF$1,data[[#This Row],[ci.hts_index]:[stat.tb]]),-1)</f>
        <v>-1</v>
      </c>
      <c r="AH4569" s="1">
        <f>IF(data[[#This Row],[type]]="score",RANK(data[[#This Row],[score]],data[score])+COUNTIF($AG$3:AG4569,AG4569)-1,0)</f>
        <v>0</v>
      </c>
    </row>
    <row r="4570" spans="27:34" x14ac:dyDescent="0.25">
      <c r="AA4570" s="1"/>
      <c r="AB4570" s="1"/>
      <c r="AG4570">
        <f>IF(data[[#This Row],[type]]="score",SUMPRODUCT($J$1:$AF$1,data[[#This Row],[ci.hts_index]:[stat.tb]]),-1)</f>
        <v>-1</v>
      </c>
      <c r="AH4570" s="1">
        <f>IF(data[[#This Row],[type]]="score",RANK(data[[#This Row],[score]],data[score])+COUNTIF($AG$3:AG4570,AG4570)-1,0)</f>
        <v>0</v>
      </c>
    </row>
    <row r="4571" spans="27:34" x14ac:dyDescent="0.25">
      <c r="AA4571" s="1"/>
      <c r="AB4571" s="1"/>
      <c r="AG4571">
        <f>IF(data[[#This Row],[type]]="score",SUMPRODUCT($J$1:$AF$1,data[[#This Row],[ci.hts_index]:[stat.tb]]),-1)</f>
        <v>-1</v>
      </c>
      <c r="AH4571" s="1">
        <f>IF(data[[#This Row],[type]]="score",RANK(data[[#This Row],[score]],data[score])+COUNTIF($AG$3:AG4571,AG4571)-1,0)</f>
        <v>0</v>
      </c>
    </row>
    <row r="4572" spans="27:34" x14ac:dyDescent="0.25">
      <c r="AA4572" s="1"/>
      <c r="AB4572" s="1"/>
      <c r="AG4572">
        <f>IF(data[[#This Row],[type]]="score",SUMPRODUCT($J$1:$AF$1,data[[#This Row],[ci.hts_index]:[stat.tb]]),-1)</f>
        <v>-1</v>
      </c>
      <c r="AH4572" s="1">
        <f>IF(data[[#This Row],[type]]="score",RANK(data[[#This Row],[score]],data[score])+COUNTIF($AG$3:AG4572,AG4572)-1,0)</f>
        <v>0</v>
      </c>
    </row>
    <row r="4573" spans="27:34" x14ac:dyDescent="0.25">
      <c r="AA4573" s="1"/>
      <c r="AB4573" s="1"/>
      <c r="AG4573">
        <f>IF(data[[#This Row],[type]]="score",SUMPRODUCT($J$1:$AF$1,data[[#This Row],[ci.hts_index]:[stat.tb]]),-1)</f>
        <v>-1</v>
      </c>
      <c r="AH4573" s="1">
        <f>IF(data[[#This Row],[type]]="score",RANK(data[[#This Row],[score]],data[score])+COUNTIF($AG$3:AG4573,AG4573)-1,0)</f>
        <v>0</v>
      </c>
    </row>
    <row r="4574" spans="27:34" x14ac:dyDescent="0.25">
      <c r="AA4574" s="1"/>
      <c r="AB4574" s="1"/>
      <c r="AG4574">
        <f>IF(data[[#This Row],[type]]="score",SUMPRODUCT($J$1:$AF$1,data[[#This Row],[ci.hts_index]:[stat.tb]]),-1)</f>
        <v>-1</v>
      </c>
      <c r="AH4574" s="1">
        <f>IF(data[[#This Row],[type]]="score",RANK(data[[#This Row],[score]],data[score])+COUNTIF($AG$3:AG4574,AG4574)-1,0)</f>
        <v>0</v>
      </c>
    </row>
    <row r="4575" spans="27:34" x14ac:dyDescent="0.25">
      <c r="AA4575" s="1"/>
      <c r="AB4575" s="1"/>
      <c r="AG4575">
        <f>IF(data[[#This Row],[type]]="score",SUMPRODUCT($J$1:$AF$1,data[[#This Row],[ci.hts_index]:[stat.tb]]),-1)</f>
        <v>-1</v>
      </c>
      <c r="AH4575" s="1">
        <f>IF(data[[#This Row],[type]]="score",RANK(data[[#This Row],[score]],data[score])+COUNTIF($AG$3:AG4575,AG4575)-1,0)</f>
        <v>0</v>
      </c>
    </row>
    <row r="4576" spans="27:34" x14ac:dyDescent="0.25">
      <c r="AA4576" s="1"/>
      <c r="AB4576" s="1"/>
      <c r="AG4576">
        <f>IF(data[[#This Row],[type]]="score",SUMPRODUCT($J$1:$AF$1,data[[#This Row],[ci.hts_index]:[stat.tb]]),-1)</f>
        <v>-1</v>
      </c>
      <c r="AH4576" s="1">
        <f>IF(data[[#This Row],[type]]="score",RANK(data[[#This Row],[score]],data[score])+COUNTIF($AG$3:AG4576,AG4576)-1,0)</f>
        <v>0</v>
      </c>
    </row>
    <row r="4577" spans="27:34" x14ac:dyDescent="0.25">
      <c r="AA4577" s="1"/>
      <c r="AB4577" s="1"/>
      <c r="AG4577">
        <f>IF(data[[#This Row],[type]]="score",SUMPRODUCT($J$1:$AF$1,data[[#This Row],[ci.hts_index]:[stat.tb]]),-1)</f>
        <v>-1</v>
      </c>
      <c r="AH4577" s="1">
        <f>IF(data[[#This Row],[type]]="score",RANK(data[[#This Row],[score]],data[score])+COUNTIF($AG$3:AG4577,AG4577)-1,0)</f>
        <v>0</v>
      </c>
    </row>
    <row r="4578" spans="27:34" x14ac:dyDescent="0.25">
      <c r="AA4578" s="1"/>
      <c r="AB4578" s="1"/>
      <c r="AG4578">
        <f>IF(data[[#This Row],[type]]="score",SUMPRODUCT($J$1:$AF$1,data[[#This Row],[ci.hts_index]:[stat.tb]]),-1)</f>
        <v>-1</v>
      </c>
      <c r="AH4578" s="1">
        <f>IF(data[[#This Row],[type]]="score",RANK(data[[#This Row],[score]],data[score])+COUNTIF($AG$3:AG4578,AG4578)-1,0)</f>
        <v>0</v>
      </c>
    </row>
    <row r="4579" spans="27:34" x14ac:dyDescent="0.25">
      <c r="AA4579" s="1"/>
      <c r="AB4579" s="1"/>
      <c r="AG4579">
        <f>IF(data[[#This Row],[type]]="score",SUMPRODUCT($J$1:$AF$1,data[[#This Row],[ci.hts_index]:[stat.tb]]),-1)</f>
        <v>-1</v>
      </c>
      <c r="AH4579" s="1">
        <f>IF(data[[#This Row],[type]]="score",RANK(data[[#This Row],[score]],data[score])+COUNTIF($AG$3:AG4579,AG4579)-1,0)</f>
        <v>0</v>
      </c>
    </row>
    <row r="4580" spans="27:34" x14ac:dyDescent="0.25">
      <c r="AA4580" s="1"/>
      <c r="AB4580" s="1"/>
      <c r="AG4580">
        <f>IF(data[[#This Row],[type]]="score",SUMPRODUCT($J$1:$AF$1,data[[#This Row],[ci.hts_index]:[stat.tb]]),-1)</f>
        <v>-1</v>
      </c>
      <c r="AH4580" s="1">
        <f>IF(data[[#This Row],[type]]="score",RANK(data[[#This Row],[score]],data[score])+COUNTIF($AG$3:AG4580,AG4580)-1,0)</f>
        <v>0</v>
      </c>
    </row>
    <row r="4581" spans="27:34" x14ac:dyDescent="0.25">
      <c r="AA4581" s="1"/>
      <c r="AB4581" s="1"/>
      <c r="AG4581">
        <f>IF(data[[#This Row],[type]]="score",SUMPRODUCT($J$1:$AF$1,data[[#This Row],[ci.hts_index]:[stat.tb]]),-1)</f>
        <v>-1</v>
      </c>
      <c r="AH4581" s="1">
        <f>IF(data[[#This Row],[type]]="score",RANK(data[[#This Row],[score]],data[score])+COUNTIF($AG$3:AG4581,AG4581)-1,0)</f>
        <v>0</v>
      </c>
    </row>
    <row r="4582" spans="27:34" x14ac:dyDescent="0.25">
      <c r="AA4582" s="1"/>
      <c r="AB4582" s="1"/>
      <c r="AG4582">
        <f>IF(data[[#This Row],[type]]="score",SUMPRODUCT($J$1:$AF$1,data[[#This Row],[ci.hts_index]:[stat.tb]]),-1)</f>
        <v>-1</v>
      </c>
      <c r="AH4582" s="1">
        <f>IF(data[[#This Row],[type]]="score",RANK(data[[#This Row],[score]],data[score])+COUNTIF($AG$3:AG4582,AG4582)-1,0)</f>
        <v>0</v>
      </c>
    </row>
    <row r="4583" spans="27:34" x14ac:dyDescent="0.25">
      <c r="AA4583" s="1"/>
      <c r="AB4583" s="1"/>
      <c r="AG4583">
        <f>IF(data[[#This Row],[type]]="score",SUMPRODUCT($J$1:$AF$1,data[[#This Row],[ci.hts_index]:[stat.tb]]),-1)</f>
        <v>-1</v>
      </c>
      <c r="AH4583" s="1">
        <f>IF(data[[#This Row],[type]]="score",RANK(data[[#This Row],[score]],data[score])+COUNTIF($AG$3:AG4583,AG4583)-1,0)</f>
        <v>0</v>
      </c>
    </row>
    <row r="4584" spans="27:34" x14ac:dyDescent="0.25">
      <c r="AA4584" s="1"/>
      <c r="AB4584" s="1"/>
      <c r="AG4584">
        <f>IF(data[[#This Row],[type]]="score",SUMPRODUCT($J$1:$AF$1,data[[#This Row],[ci.hts_index]:[stat.tb]]),-1)</f>
        <v>-1</v>
      </c>
      <c r="AH4584" s="1">
        <f>IF(data[[#This Row],[type]]="score",RANK(data[[#This Row],[score]],data[score])+COUNTIF($AG$3:AG4584,AG4584)-1,0)</f>
        <v>0</v>
      </c>
    </row>
    <row r="4585" spans="27:34" x14ac:dyDescent="0.25">
      <c r="AA4585" s="1"/>
      <c r="AB4585" s="1"/>
      <c r="AG4585">
        <f>IF(data[[#This Row],[type]]="score",SUMPRODUCT($J$1:$AF$1,data[[#This Row],[ci.hts_index]:[stat.tb]]),-1)</f>
        <v>-1</v>
      </c>
      <c r="AH4585" s="1">
        <f>IF(data[[#This Row],[type]]="score",RANK(data[[#This Row],[score]],data[score])+COUNTIF($AG$3:AG4585,AG4585)-1,0)</f>
        <v>0</v>
      </c>
    </row>
    <row r="4586" spans="27:34" x14ac:dyDescent="0.25">
      <c r="AA4586" s="1"/>
      <c r="AB4586" s="1"/>
      <c r="AG4586">
        <f>IF(data[[#This Row],[type]]="score",SUMPRODUCT($J$1:$AF$1,data[[#This Row],[ci.hts_index]:[stat.tb]]),-1)</f>
        <v>-1</v>
      </c>
      <c r="AH4586" s="1">
        <f>IF(data[[#This Row],[type]]="score",RANK(data[[#This Row],[score]],data[score])+COUNTIF($AG$3:AG4586,AG4586)-1,0)</f>
        <v>0</v>
      </c>
    </row>
    <row r="4587" spans="27:34" x14ac:dyDescent="0.25">
      <c r="AA4587" s="1"/>
      <c r="AB4587" s="1"/>
      <c r="AG4587">
        <f>IF(data[[#This Row],[type]]="score",SUMPRODUCT($J$1:$AF$1,data[[#This Row],[ci.hts_index]:[stat.tb]]),-1)</f>
        <v>-1</v>
      </c>
      <c r="AH4587" s="1">
        <f>IF(data[[#This Row],[type]]="score",RANK(data[[#This Row],[score]],data[score])+COUNTIF($AG$3:AG4587,AG4587)-1,0)</f>
        <v>0</v>
      </c>
    </row>
    <row r="4588" spans="27:34" x14ac:dyDescent="0.25">
      <c r="AA4588" s="1"/>
      <c r="AB4588" s="1"/>
      <c r="AG4588">
        <f>IF(data[[#This Row],[type]]="score",SUMPRODUCT($J$1:$AF$1,data[[#This Row],[ci.hts_index]:[stat.tb]]),-1)</f>
        <v>-1</v>
      </c>
      <c r="AH4588" s="1">
        <f>IF(data[[#This Row],[type]]="score",RANK(data[[#This Row],[score]],data[score])+COUNTIF($AG$3:AG4588,AG4588)-1,0)</f>
        <v>0</v>
      </c>
    </row>
    <row r="4589" spans="27:34" x14ac:dyDescent="0.25">
      <c r="AA4589" s="1"/>
      <c r="AB4589" s="1"/>
      <c r="AG4589">
        <f>IF(data[[#This Row],[type]]="score",SUMPRODUCT($J$1:$AF$1,data[[#This Row],[ci.hts_index]:[stat.tb]]),-1)</f>
        <v>-1</v>
      </c>
      <c r="AH4589" s="1">
        <f>IF(data[[#This Row],[type]]="score",RANK(data[[#This Row],[score]],data[score])+COUNTIF($AG$3:AG4589,AG4589)-1,0)</f>
        <v>0</v>
      </c>
    </row>
    <row r="4590" spans="27:34" x14ac:dyDescent="0.25">
      <c r="AA4590" s="1"/>
      <c r="AB4590" s="1"/>
      <c r="AG4590">
        <f>IF(data[[#This Row],[type]]="score",SUMPRODUCT($J$1:$AF$1,data[[#This Row],[ci.hts_index]:[stat.tb]]),-1)</f>
        <v>-1</v>
      </c>
      <c r="AH4590" s="1">
        <f>IF(data[[#This Row],[type]]="score",RANK(data[[#This Row],[score]],data[score])+COUNTIF($AG$3:AG4590,AG4590)-1,0)</f>
        <v>0</v>
      </c>
    </row>
    <row r="4591" spans="27:34" x14ac:dyDescent="0.25">
      <c r="AA4591" s="1"/>
      <c r="AB4591" s="1"/>
      <c r="AG4591">
        <f>IF(data[[#This Row],[type]]="score",SUMPRODUCT($J$1:$AF$1,data[[#This Row],[ci.hts_index]:[stat.tb]]),-1)</f>
        <v>-1</v>
      </c>
      <c r="AH4591" s="1">
        <f>IF(data[[#This Row],[type]]="score",RANK(data[[#This Row],[score]],data[score])+COUNTIF($AG$3:AG4591,AG4591)-1,0)</f>
        <v>0</v>
      </c>
    </row>
    <row r="4592" spans="27:34" x14ac:dyDescent="0.25">
      <c r="AA4592" s="1"/>
      <c r="AB4592" s="1"/>
      <c r="AG4592">
        <f>IF(data[[#This Row],[type]]="score",SUMPRODUCT($J$1:$AF$1,data[[#This Row],[ci.hts_index]:[stat.tb]]),-1)</f>
        <v>-1</v>
      </c>
      <c r="AH4592" s="1">
        <f>IF(data[[#This Row],[type]]="score",RANK(data[[#This Row],[score]],data[score])+COUNTIF($AG$3:AG4592,AG4592)-1,0)</f>
        <v>0</v>
      </c>
    </row>
    <row r="4593" spans="27:34" x14ac:dyDescent="0.25">
      <c r="AA4593" s="1"/>
      <c r="AB4593" s="1"/>
      <c r="AG4593">
        <f>IF(data[[#This Row],[type]]="score",SUMPRODUCT($J$1:$AF$1,data[[#This Row],[ci.hts_index]:[stat.tb]]),-1)</f>
        <v>-1</v>
      </c>
      <c r="AH4593" s="1">
        <f>IF(data[[#This Row],[type]]="score",RANK(data[[#This Row],[score]],data[score])+COUNTIF($AG$3:AG4593,AG4593)-1,0)</f>
        <v>0</v>
      </c>
    </row>
    <row r="4594" spans="27:34" x14ac:dyDescent="0.25">
      <c r="AA4594" s="1"/>
      <c r="AB4594" s="1"/>
      <c r="AG4594">
        <f>IF(data[[#This Row],[type]]="score",SUMPRODUCT($J$1:$AF$1,data[[#This Row],[ci.hts_index]:[stat.tb]]),-1)</f>
        <v>-1</v>
      </c>
      <c r="AH4594" s="1">
        <f>IF(data[[#This Row],[type]]="score",RANK(data[[#This Row],[score]],data[score])+COUNTIF($AG$3:AG4594,AG4594)-1,0)</f>
        <v>0</v>
      </c>
    </row>
    <row r="4595" spans="27:34" x14ac:dyDescent="0.25">
      <c r="AA4595" s="1"/>
      <c r="AB4595" s="1"/>
      <c r="AG4595">
        <f>IF(data[[#This Row],[type]]="score",SUMPRODUCT($J$1:$AF$1,data[[#This Row],[ci.hts_index]:[stat.tb]]),-1)</f>
        <v>-1</v>
      </c>
      <c r="AH4595" s="1">
        <f>IF(data[[#This Row],[type]]="score",RANK(data[[#This Row],[score]],data[score])+COUNTIF($AG$3:AG4595,AG4595)-1,0)</f>
        <v>0</v>
      </c>
    </row>
    <row r="4596" spans="27:34" x14ac:dyDescent="0.25">
      <c r="AA4596" s="1"/>
      <c r="AB4596" s="1"/>
      <c r="AG4596">
        <f>IF(data[[#This Row],[type]]="score",SUMPRODUCT($J$1:$AF$1,data[[#This Row],[ci.hts_index]:[stat.tb]]),-1)</f>
        <v>-1</v>
      </c>
      <c r="AH4596" s="1">
        <f>IF(data[[#This Row],[type]]="score",RANK(data[[#This Row],[score]],data[score])+COUNTIF($AG$3:AG4596,AG4596)-1,0)</f>
        <v>0</v>
      </c>
    </row>
    <row r="4597" spans="27:34" x14ac:dyDescent="0.25">
      <c r="AA4597" s="1"/>
      <c r="AB4597" s="1"/>
      <c r="AG4597">
        <f>IF(data[[#This Row],[type]]="score",SUMPRODUCT($J$1:$AF$1,data[[#This Row],[ci.hts_index]:[stat.tb]]),-1)</f>
        <v>-1</v>
      </c>
      <c r="AH4597" s="1">
        <f>IF(data[[#This Row],[type]]="score",RANK(data[[#This Row],[score]],data[score])+COUNTIF($AG$3:AG4597,AG4597)-1,0)</f>
        <v>0</v>
      </c>
    </row>
    <row r="4598" spans="27:34" x14ac:dyDescent="0.25">
      <c r="AA4598" s="1"/>
      <c r="AB4598" s="1"/>
      <c r="AG4598">
        <f>IF(data[[#This Row],[type]]="score",SUMPRODUCT($J$1:$AF$1,data[[#This Row],[ci.hts_index]:[stat.tb]]),-1)</f>
        <v>-1</v>
      </c>
      <c r="AH4598" s="1">
        <f>IF(data[[#This Row],[type]]="score",RANK(data[[#This Row],[score]],data[score])+COUNTIF($AG$3:AG4598,AG4598)-1,0)</f>
        <v>0</v>
      </c>
    </row>
    <row r="4599" spans="27:34" x14ac:dyDescent="0.25">
      <c r="AA4599" s="1"/>
      <c r="AB4599" s="1"/>
      <c r="AG4599">
        <f>IF(data[[#This Row],[type]]="score",SUMPRODUCT($J$1:$AF$1,data[[#This Row],[ci.hts_index]:[stat.tb]]),-1)</f>
        <v>-1</v>
      </c>
      <c r="AH4599" s="1">
        <f>IF(data[[#This Row],[type]]="score",RANK(data[[#This Row],[score]],data[score])+COUNTIF($AG$3:AG4599,AG4599)-1,0)</f>
        <v>0</v>
      </c>
    </row>
    <row r="4600" spans="27:34" x14ac:dyDescent="0.25">
      <c r="AA4600" s="1"/>
      <c r="AB4600" s="1"/>
      <c r="AG4600">
        <f>IF(data[[#This Row],[type]]="score",SUMPRODUCT($J$1:$AF$1,data[[#This Row],[ci.hts_index]:[stat.tb]]),-1)</f>
        <v>-1</v>
      </c>
      <c r="AH4600" s="1">
        <f>IF(data[[#This Row],[type]]="score",RANK(data[[#This Row],[score]],data[score])+COUNTIF($AG$3:AG4600,AG4600)-1,0)</f>
        <v>0</v>
      </c>
    </row>
    <row r="4601" spans="27:34" x14ac:dyDescent="0.25">
      <c r="AA4601" s="1"/>
      <c r="AB4601" s="1"/>
      <c r="AG4601">
        <f>IF(data[[#This Row],[type]]="score",SUMPRODUCT($J$1:$AF$1,data[[#This Row],[ci.hts_index]:[stat.tb]]),-1)</f>
        <v>-1</v>
      </c>
      <c r="AH4601" s="1">
        <f>IF(data[[#This Row],[type]]="score",RANK(data[[#This Row],[score]],data[score])+COUNTIF($AG$3:AG4601,AG4601)-1,0)</f>
        <v>0</v>
      </c>
    </row>
    <row r="4602" spans="27:34" x14ac:dyDescent="0.25">
      <c r="AA4602" s="1"/>
      <c r="AB4602" s="1"/>
      <c r="AG4602">
        <f>IF(data[[#This Row],[type]]="score",SUMPRODUCT($J$1:$AF$1,data[[#This Row],[ci.hts_index]:[stat.tb]]),-1)</f>
        <v>-1</v>
      </c>
      <c r="AH4602" s="1">
        <f>IF(data[[#This Row],[type]]="score",RANK(data[[#This Row],[score]],data[score])+COUNTIF($AG$3:AG4602,AG4602)-1,0)</f>
        <v>0</v>
      </c>
    </row>
    <row r="4603" spans="27:34" x14ac:dyDescent="0.25">
      <c r="AA4603" s="1"/>
      <c r="AB4603" s="1"/>
      <c r="AG4603">
        <f>IF(data[[#This Row],[type]]="score",SUMPRODUCT($J$1:$AF$1,data[[#This Row],[ci.hts_index]:[stat.tb]]),-1)</f>
        <v>-1</v>
      </c>
      <c r="AH4603" s="1">
        <f>IF(data[[#This Row],[type]]="score",RANK(data[[#This Row],[score]],data[score])+COUNTIF($AG$3:AG4603,AG4603)-1,0)</f>
        <v>0</v>
      </c>
    </row>
    <row r="4604" spans="27:34" x14ac:dyDescent="0.25">
      <c r="AA4604" s="1"/>
      <c r="AB4604" s="1"/>
      <c r="AG4604">
        <f>IF(data[[#This Row],[type]]="score",SUMPRODUCT($J$1:$AF$1,data[[#This Row],[ci.hts_index]:[stat.tb]]),-1)</f>
        <v>-1</v>
      </c>
      <c r="AH4604" s="1">
        <f>IF(data[[#This Row],[type]]="score",RANK(data[[#This Row],[score]],data[score])+COUNTIF($AG$3:AG4604,AG4604)-1,0)</f>
        <v>0</v>
      </c>
    </row>
    <row r="4605" spans="27:34" x14ac:dyDescent="0.25">
      <c r="AA4605" s="1"/>
      <c r="AB4605" s="1"/>
      <c r="AG4605">
        <f>IF(data[[#This Row],[type]]="score",SUMPRODUCT($J$1:$AF$1,data[[#This Row],[ci.hts_index]:[stat.tb]]),-1)</f>
        <v>-1</v>
      </c>
      <c r="AH4605" s="1">
        <f>IF(data[[#This Row],[type]]="score",RANK(data[[#This Row],[score]],data[score])+COUNTIF($AG$3:AG4605,AG4605)-1,0)</f>
        <v>0</v>
      </c>
    </row>
    <row r="4606" spans="27:34" x14ac:dyDescent="0.25">
      <c r="AA4606" s="1"/>
      <c r="AB4606" s="1"/>
      <c r="AG4606">
        <f>IF(data[[#This Row],[type]]="score",SUMPRODUCT($J$1:$AF$1,data[[#This Row],[ci.hts_index]:[stat.tb]]),-1)</f>
        <v>-1</v>
      </c>
      <c r="AH4606" s="1">
        <f>IF(data[[#This Row],[type]]="score",RANK(data[[#This Row],[score]],data[score])+COUNTIF($AG$3:AG4606,AG4606)-1,0)</f>
        <v>0</v>
      </c>
    </row>
    <row r="4607" spans="27:34" x14ac:dyDescent="0.25">
      <c r="AA4607" s="1"/>
      <c r="AB4607" s="1"/>
      <c r="AG4607">
        <f>IF(data[[#This Row],[type]]="score",SUMPRODUCT($J$1:$AF$1,data[[#This Row],[ci.hts_index]:[stat.tb]]),-1)</f>
        <v>-1</v>
      </c>
      <c r="AH4607" s="1">
        <f>IF(data[[#This Row],[type]]="score",RANK(data[[#This Row],[score]],data[score])+COUNTIF($AG$3:AG4607,AG4607)-1,0)</f>
        <v>0</v>
      </c>
    </row>
    <row r="4608" spans="27:34" x14ac:dyDescent="0.25">
      <c r="AA4608" s="1"/>
      <c r="AB4608" s="1"/>
      <c r="AG4608">
        <f>IF(data[[#This Row],[type]]="score",SUMPRODUCT($J$1:$AF$1,data[[#This Row],[ci.hts_index]:[stat.tb]]),-1)</f>
        <v>-1</v>
      </c>
      <c r="AH4608" s="1">
        <f>IF(data[[#This Row],[type]]="score",RANK(data[[#This Row],[score]],data[score])+COUNTIF($AG$3:AG4608,AG4608)-1,0)</f>
        <v>0</v>
      </c>
    </row>
    <row r="4609" spans="27:34" x14ac:dyDescent="0.25">
      <c r="AA4609" s="1"/>
      <c r="AB4609" s="1"/>
      <c r="AG4609">
        <f>IF(data[[#This Row],[type]]="score",SUMPRODUCT($J$1:$AF$1,data[[#This Row],[ci.hts_index]:[stat.tb]]),-1)</f>
        <v>-1</v>
      </c>
      <c r="AH4609" s="1">
        <f>IF(data[[#This Row],[type]]="score",RANK(data[[#This Row],[score]],data[score])+COUNTIF($AG$3:AG4609,AG4609)-1,0)</f>
        <v>0</v>
      </c>
    </row>
    <row r="4610" spans="27:34" x14ac:dyDescent="0.25">
      <c r="AA4610" s="1"/>
      <c r="AB4610" s="1"/>
      <c r="AG4610">
        <f>IF(data[[#This Row],[type]]="score",SUMPRODUCT($J$1:$AF$1,data[[#This Row],[ci.hts_index]:[stat.tb]]),-1)</f>
        <v>-1</v>
      </c>
      <c r="AH4610" s="1">
        <f>IF(data[[#This Row],[type]]="score",RANK(data[[#This Row],[score]],data[score])+COUNTIF($AG$3:AG4610,AG4610)-1,0)</f>
        <v>0</v>
      </c>
    </row>
    <row r="4611" spans="27:34" x14ac:dyDescent="0.25">
      <c r="AA4611" s="1"/>
      <c r="AB4611" s="1"/>
      <c r="AG4611">
        <f>IF(data[[#This Row],[type]]="score",SUMPRODUCT($J$1:$AF$1,data[[#This Row],[ci.hts_index]:[stat.tb]]),-1)</f>
        <v>-1</v>
      </c>
      <c r="AH4611" s="1">
        <f>IF(data[[#This Row],[type]]="score",RANK(data[[#This Row],[score]],data[score])+COUNTIF($AG$3:AG4611,AG4611)-1,0)</f>
        <v>0</v>
      </c>
    </row>
    <row r="4612" spans="27:34" x14ac:dyDescent="0.25">
      <c r="AA4612" s="1"/>
      <c r="AB4612" s="1"/>
      <c r="AG4612">
        <f>IF(data[[#This Row],[type]]="score",SUMPRODUCT($J$1:$AF$1,data[[#This Row],[ci.hts_index]:[stat.tb]]),-1)</f>
        <v>-1</v>
      </c>
      <c r="AH4612" s="1">
        <f>IF(data[[#This Row],[type]]="score",RANK(data[[#This Row],[score]],data[score])+COUNTIF($AG$3:AG4612,AG4612)-1,0)</f>
        <v>0</v>
      </c>
    </row>
    <row r="4613" spans="27:34" x14ac:dyDescent="0.25">
      <c r="AA4613" s="1"/>
      <c r="AB4613" s="1"/>
      <c r="AG4613">
        <f>IF(data[[#This Row],[type]]="score",SUMPRODUCT($J$1:$AF$1,data[[#This Row],[ci.hts_index]:[stat.tb]]),-1)</f>
        <v>-1</v>
      </c>
      <c r="AH4613" s="1">
        <f>IF(data[[#This Row],[type]]="score",RANK(data[[#This Row],[score]],data[score])+COUNTIF($AG$3:AG4613,AG4613)-1,0)</f>
        <v>0</v>
      </c>
    </row>
    <row r="4614" spans="27:34" x14ac:dyDescent="0.25">
      <c r="AA4614" s="1"/>
      <c r="AB4614" s="1"/>
      <c r="AG4614">
        <f>IF(data[[#This Row],[type]]="score",SUMPRODUCT($J$1:$AF$1,data[[#This Row],[ci.hts_index]:[stat.tb]]),-1)</f>
        <v>-1</v>
      </c>
      <c r="AH4614" s="1">
        <f>IF(data[[#This Row],[type]]="score",RANK(data[[#This Row],[score]],data[score])+COUNTIF($AG$3:AG4614,AG4614)-1,0)</f>
        <v>0</v>
      </c>
    </row>
    <row r="4615" spans="27:34" x14ac:dyDescent="0.25">
      <c r="AA4615" s="1"/>
      <c r="AB4615" s="1"/>
      <c r="AG4615">
        <f>IF(data[[#This Row],[type]]="score",SUMPRODUCT($J$1:$AF$1,data[[#This Row],[ci.hts_index]:[stat.tb]]),-1)</f>
        <v>-1</v>
      </c>
      <c r="AH4615" s="1">
        <f>IF(data[[#This Row],[type]]="score",RANK(data[[#This Row],[score]],data[score])+COUNTIF($AG$3:AG4615,AG4615)-1,0)</f>
        <v>0</v>
      </c>
    </row>
    <row r="4616" spans="27:34" x14ac:dyDescent="0.25">
      <c r="AA4616" s="1"/>
      <c r="AB4616" s="1"/>
      <c r="AG4616">
        <f>IF(data[[#This Row],[type]]="score",SUMPRODUCT($J$1:$AF$1,data[[#This Row],[ci.hts_index]:[stat.tb]]),-1)</f>
        <v>-1</v>
      </c>
      <c r="AH4616" s="1">
        <f>IF(data[[#This Row],[type]]="score",RANK(data[[#This Row],[score]],data[score])+COUNTIF($AG$3:AG4616,AG4616)-1,0)</f>
        <v>0</v>
      </c>
    </row>
    <row r="4617" spans="27:34" x14ac:dyDescent="0.25">
      <c r="AA4617" s="1"/>
      <c r="AB4617" s="1"/>
      <c r="AG4617">
        <f>IF(data[[#This Row],[type]]="score",SUMPRODUCT($J$1:$AF$1,data[[#This Row],[ci.hts_index]:[stat.tb]]),-1)</f>
        <v>-1</v>
      </c>
      <c r="AH4617" s="1">
        <f>IF(data[[#This Row],[type]]="score",RANK(data[[#This Row],[score]],data[score])+COUNTIF($AG$3:AG4617,AG4617)-1,0)</f>
        <v>0</v>
      </c>
    </row>
    <row r="4618" spans="27:34" x14ac:dyDescent="0.25">
      <c r="AA4618" s="1"/>
      <c r="AB4618" s="1"/>
      <c r="AG4618">
        <f>IF(data[[#This Row],[type]]="score",SUMPRODUCT($J$1:$AF$1,data[[#This Row],[ci.hts_index]:[stat.tb]]),-1)</f>
        <v>-1</v>
      </c>
      <c r="AH4618" s="1">
        <f>IF(data[[#This Row],[type]]="score",RANK(data[[#This Row],[score]],data[score])+COUNTIF($AG$3:AG4618,AG4618)-1,0)</f>
        <v>0</v>
      </c>
    </row>
    <row r="4619" spans="27:34" x14ac:dyDescent="0.25">
      <c r="AA4619" s="1"/>
      <c r="AB4619" s="1"/>
      <c r="AG4619">
        <f>IF(data[[#This Row],[type]]="score",SUMPRODUCT($J$1:$AF$1,data[[#This Row],[ci.hts_index]:[stat.tb]]),-1)</f>
        <v>-1</v>
      </c>
      <c r="AH4619" s="1">
        <f>IF(data[[#This Row],[type]]="score",RANK(data[[#This Row],[score]],data[score])+COUNTIF($AG$3:AG4619,AG4619)-1,0)</f>
        <v>0</v>
      </c>
    </row>
    <row r="4620" spans="27:34" x14ac:dyDescent="0.25">
      <c r="AA4620" s="1"/>
      <c r="AB4620" s="1"/>
      <c r="AG4620">
        <f>IF(data[[#This Row],[type]]="score",SUMPRODUCT($J$1:$AF$1,data[[#This Row],[ci.hts_index]:[stat.tb]]),-1)</f>
        <v>-1</v>
      </c>
      <c r="AH4620" s="1">
        <f>IF(data[[#This Row],[type]]="score",RANK(data[[#This Row],[score]],data[score])+COUNTIF($AG$3:AG4620,AG4620)-1,0)</f>
        <v>0</v>
      </c>
    </row>
    <row r="4621" spans="27:34" x14ac:dyDescent="0.25">
      <c r="AA4621" s="1"/>
      <c r="AB4621" s="1"/>
      <c r="AG4621">
        <f>IF(data[[#This Row],[type]]="score",SUMPRODUCT($J$1:$AF$1,data[[#This Row],[ci.hts_index]:[stat.tb]]),-1)</f>
        <v>-1</v>
      </c>
      <c r="AH4621" s="1">
        <f>IF(data[[#This Row],[type]]="score",RANK(data[[#This Row],[score]],data[score])+COUNTIF($AG$3:AG4621,AG4621)-1,0)</f>
        <v>0</v>
      </c>
    </row>
    <row r="4622" spans="27:34" x14ac:dyDescent="0.25">
      <c r="AA4622" s="1"/>
      <c r="AB4622" s="1"/>
      <c r="AG4622">
        <f>IF(data[[#This Row],[type]]="score",SUMPRODUCT($J$1:$AF$1,data[[#This Row],[ci.hts_index]:[stat.tb]]),-1)</f>
        <v>-1</v>
      </c>
      <c r="AH4622" s="1">
        <f>IF(data[[#This Row],[type]]="score",RANK(data[[#This Row],[score]],data[score])+COUNTIF($AG$3:AG4622,AG4622)-1,0)</f>
        <v>0</v>
      </c>
    </row>
    <row r="4623" spans="27:34" x14ac:dyDescent="0.25">
      <c r="AA4623" s="1"/>
      <c r="AB4623" s="1"/>
      <c r="AG4623">
        <f>IF(data[[#This Row],[type]]="score",SUMPRODUCT($J$1:$AF$1,data[[#This Row],[ci.hts_index]:[stat.tb]]),-1)</f>
        <v>-1</v>
      </c>
      <c r="AH4623" s="1">
        <f>IF(data[[#This Row],[type]]="score",RANK(data[[#This Row],[score]],data[score])+COUNTIF($AG$3:AG4623,AG4623)-1,0)</f>
        <v>0</v>
      </c>
    </row>
    <row r="4624" spans="27:34" x14ac:dyDescent="0.25">
      <c r="AA4624" s="1"/>
      <c r="AB4624" s="1"/>
      <c r="AG4624">
        <f>IF(data[[#This Row],[type]]="score",SUMPRODUCT($J$1:$AF$1,data[[#This Row],[ci.hts_index]:[stat.tb]]),-1)</f>
        <v>-1</v>
      </c>
      <c r="AH4624" s="1">
        <f>IF(data[[#This Row],[type]]="score",RANK(data[[#This Row],[score]],data[score])+COUNTIF($AG$3:AG4624,AG4624)-1,0)</f>
        <v>0</v>
      </c>
    </row>
    <row r="4625" spans="27:34" x14ac:dyDescent="0.25">
      <c r="AA4625" s="1"/>
      <c r="AB4625" s="1"/>
      <c r="AG4625">
        <f>IF(data[[#This Row],[type]]="score",SUMPRODUCT($J$1:$AF$1,data[[#This Row],[ci.hts_index]:[stat.tb]]),-1)</f>
        <v>-1</v>
      </c>
      <c r="AH4625" s="1">
        <f>IF(data[[#This Row],[type]]="score",RANK(data[[#This Row],[score]],data[score])+COUNTIF($AG$3:AG4625,AG4625)-1,0)</f>
        <v>0</v>
      </c>
    </row>
    <row r="4626" spans="27:34" x14ac:dyDescent="0.25">
      <c r="AA4626" s="1"/>
      <c r="AB4626" s="1"/>
      <c r="AG4626">
        <f>IF(data[[#This Row],[type]]="score",SUMPRODUCT($J$1:$AF$1,data[[#This Row],[ci.hts_index]:[stat.tb]]),-1)</f>
        <v>-1</v>
      </c>
      <c r="AH4626" s="1">
        <f>IF(data[[#This Row],[type]]="score",RANK(data[[#This Row],[score]],data[score])+COUNTIF($AG$3:AG4626,AG4626)-1,0)</f>
        <v>0</v>
      </c>
    </row>
    <row r="4627" spans="27:34" x14ac:dyDescent="0.25">
      <c r="AA4627" s="1"/>
      <c r="AB4627" s="1"/>
      <c r="AG4627">
        <f>IF(data[[#This Row],[type]]="score",SUMPRODUCT($J$1:$AF$1,data[[#This Row],[ci.hts_index]:[stat.tb]]),-1)</f>
        <v>-1</v>
      </c>
      <c r="AH4627" s="1">
        <f>IF(data[[#This Row],[type]]="score",RANK(data[[#This Row],[score]],data[score])+COUNTIF($AG$3:AG4627,AG4627)-1,0)</f>
        <v>0</v>
      </c>
    </row>
    <row r="4628" spans="27:34" x14ac:dyDescent="0.25">
      <c r="AA4628" s="1"/>
      <c r="AB4628" s="1"/>
      <c r="AG4628">
        <f>IF(data[[#This Row],[type]]="score",SUMPRODUCT($J$1:$AF$1,data[[#This Row],[ci.hts_index]:[stat.tb]]),-1)</f>
        <v>-1</v>
      </c>
      <c r="AH4628" s="1">
        <f>IF(data[[#This Row],[type]]="score",RANK(data[[#This Row],[score]],data[score])+COUNTIF($AG$3:AG4628,AG4628)-1,0)</f>
        <v>0</v>
      </c>
    </row>
    <row r="4629" spans="27:34" x14ac:dyDescent="0.25">
      <c r="AA4629" s="1"/>
      <c r="AB4629" s="1"/>
      <c r="AG4629">
        <f>IF(data[[#This Row],[type]]="score",SUMPRODUCT($J$1:$AF$1,data[[#This Row],[ci.hts_index]:[stat.tb]]),-1)</f>
        <v>-1</v>
      </c>
      <c r="AH4629" s="1">
        <f>IF(data[[#This Row],[type]]="score",RANK(data[[#This Row],[score]],data[score])+COUNTIF($AG$3:AG4629,AG4629)-1,0)</f>
        <v>0</v>
      </c>
    </row>
    <row r="4630" spans="27:34" x14ac:dyDescent="0.25">
      <c r="AA4630" s="1"/>
      <c r="AB4630" s="1"/>
      <c r="AG4630">
        <f>IF(data[[#This Row],[type]]="score",SUMPRODUCT($J$1:$AF$1,data[[#This Row],[ci.hts_index]:[stat.tb]]),-1)</f>
        <v>-1</v>
      </c>
      <c r="AH4630" s="1">
        <f>IF(data[[#This Row],[type]]="score",RANK(data[[#This Row],[score]],data[score])+COUNTIF($AG$3:AG4630,AG4630)-1,0)</f>
        <v>0</v>
      </c>
    </row>
    <row r="4631" spans="27:34" x14ac:dyDescent="0.25">
      <c r="AA4631" s="1"/>
      <c r="AB4631" s="1"/>
      <c r="AG4631">
        <f>IF(data[[#This Row],[type]]="score",SUMPRODUCT($J$1:$AF$1,data[[#This Row],[ci.hts_index]:[stat.tb]]),-1)</f>
        <v>-1</v>
      </c>
      <c r="AH4631" s="1">
        <f>IF(data[[#This Row],[type]]="score",RANK(data[[#This Row],[score]],data[score])+COUNTIF($AG$3:AG4631,AG4631)-1,0)</f>
        <v>0</v>
      </c>
    </row>
    <row r="4632" spans="27:34" x14ac:dyDescent="0.25">
      <c r="AA4632" s="1"/>
      <c r="AB4632" s="1"/>
      <c r="AG4632">
        <f>IF(data[[#This Row],[type]]="score",SUMPRODUCT($J$1:$AF$1,data[[#This Row],[ci.hts_index]:[stat.tb]]),-1)</f>
        <v>-1</v>
      </c>
      <c r="AH4632" s="1">
        <f>IF(data[[#This Row],[type]]="score",RANK(data[[#This Row],[score]],data[score])+COUNTIF($AG$3:AG4632,AG4632)-1,0)</f>
        <v>0</v>
      </c>
    </row>
    <row r="4633" spans="27:34" x14ac:dyDescent="0.25">
      <c r="AA4633" s="1"/>
      <c r="AB4633" s="1"/>
      <c r="AG4633">
        <f>IF(data[[#This Row],[type]]="score",SUMPRODUCT($J$1:$AF$1,data[[#This Row],[ci.hts_index]:[stat.tb]]),-1)</f>
        <v>-1</v>
      </c>
      <c r="AH4633" s="1">
        <f>IF(data[[#This Row],[type]]="score",RANK(data[[#This Row],[score]],data[score])+COUNTIF($AG$3:AG4633,AG4633)-1,0)</f>
        <v>0</v>
      </c>
    </row>
    <row r="4634" spans="27:34" x14ac:dyDescent="0.25">
      <c r="AA4634" s="1"/>
      <c r="AB4634" s="1"/>
      <c r="AG4634">
        <f>IF(data[[#This Row],[type]]="score",SUMPRODUCT($J$1:$AF$1,data[[#This Row],[ci.hts_index]:[stat.tb]]),-1)</f>
        <v>-1</v>
      </c>
      <c r="AH4634" s="1">
        <f>IF(data[[#This Row],[type]]="score",RANK(data[[#This Row],[score]],data[score])+COUNTIF($AG$3:AG4634,AG4634)-1,0)</f>
        <v>0</v>
      </c>
    </row>
    <row r="4635" spans="27:34" x14ac:dyDescent="0.25">
      <c r="AA4635" s="1"/>
      <c r="AB4635" s="1"/>
      <c r="AG4635">
        <f>IF(data[[#This Row],[type]]="score",SUMPRODUCT($J$1:$AF$1,data[[#This Row],[ci.hts_index]:[stat.tb]]),-1)</f>
        <v>-1</v>
      </c>
      <c r="AH4635" s="1">
        <f>IF(data[[#This Row],[type]]="score",RANK(data[[#This Row],[score]],data[score])+COUNTIF($AG$3:AG4635,AG4635)-1,0)</f>
        <v>0</v>
      </c>
    </row>
    <row r="4636" spans="27:34" x14ac:dyDescent="0.25">
      <c r="AA4636" s="1"/>
      <c r="AB4636" s="1"/>
      <c r="AG4636">
        <f>IF(data[[#This Row],[type]]="score",SUMPRODUCT($J$1:$AF$1,data[[#This Row],[ci.hts_index]:[stat.tb]]),-1)</f>
        <v>-1</v>
      </c>
      <c r="AH4636" s="1">
        <f>IF(data[[#This Row],[type]]="score",RANK(data[[#This Row],[score]],data[score])+COUNTIF($AG$3:AG4636,AG4636)-1,0)</f>
        <v>0</v>
      </c>
    </row>
    <row r="4637" spans="27:34" x14ac:dyDescent="0.25">
      <c r="AA4637" s="1"/>
      <c r="AB4637" s="1"/>
      <c r="AG4637">
        <f>IF(data[[#This Row],[type]]="score",SUMPRODUCT($J$1:$AF$1,data[[#This Row],[ci.hts_index]:[stat.tb]]),-1)</f>
        <v>-1</v>
      </c>
      <c r="AH4637" s="1">
        <f>IF(data[[#This Row],[type]]="score",RANK(data[[#This Row],[score]],data[score])+COUNTIF($AG$3:AG4637,AG4637)-1,0)</f>
        <v>0</v>
      </c>
    </row>
    <row r="4638" spans="27:34" x14ac:dyDescent="0.25">
      <c r="AA4638" s="1"/>
      <c r="AB4638" s="1"/>
      <c r="AG4638">
        <f>IF(data[[#This Row],[type]]="score",SUMPRODUCT($J$1:$AF$1,data[[#This Row],[ci.hts_index]:[stat.tb]]),-1)</f>
        <v>-1</v>
      </c>
      <c r="AH4638" s="1">
        <f>IF(data[[#This Row],[type]]="score",RANK(data[[#This Row],[score]],data[score])+COUNTIF($AG$3:AG4638,AG4638)-1,0)</f>
        <v>0</v>
      </c>
    </row>
    <row r="4639" spans="27:34" x14ac:dyDescent="0.25">
      <c r="AA4639" s="1"/>
      <c r="AB4639" s="1"/>
      <c r="AG4639">
        <f>IF(data[[#This Row],[type]]="score",SUMPRODUCT($J$1:$AF$1,data[[#This Row],[ci.hts_index]:[stat.tb]]),-1)</f>
        <v>-1</v>
      </c>
      <c r="AH4639" s="1">
        <f>IF(data[[#This Row],[type]]="score",RANK(data[[#This Row],[score]],data[score])+COUNTIF($AG$3:AG4639,AG4639)-1,0)</f>
        <v>0</v>
      </c>
    </row>
    <row r="4640" spans="27:34" x14ac:dyDescent="0.25">
      <c r="AA4640" s="1"/>
      <c r="AB4640" s="1"/>
      <c r="AG4640">
        <f>IF(data[[#This Row],[type]]="score",SUMPRODUCT($J$1:$AF$1,data[[#This Row],[ci.hts_index]:[stat.tb]]),-1)</f>
        <v>-1</v>
      </c>
      <c r="AH4640" s="1">
        <f>IF(data[[#This Row],[type]]="score",RANK(data[[#This Row],[score]],data[score])+COUNTIF($AG$3:AG4640,AG4640)-1,0)</f>
        <v>0</v>
      </c>
    </row>
    <row r="4641" spans="27:34" x14ac:dyDescent="0.25">
      <c r="AA4641" s="1"/>
      <c r="AB4641" s="1"/>
      <c r="AG4641">
        <f>IF(data[[#This Row],[type]]="score",SUMPRODUCT($J$1:$AF$1,data[[#This Row],[ci.hts_index]:[stat.tb]]),-1)</f>
        <v>-1</v>
      </c>
      <c r="AH4641" s="1">
        <f>IF(data[[#This Row],[type]]="score",RANK(data[[#This Row],[score]],data[score])+COUNTIF($AG$3:AG4641,AG4641)-1,0)</f>
        <v>0</v>
      </c>
    </row>
    <row r="4642" spans="27:34" x14ac:dyDescent="0.25">
      <c r="AA4642" s="1"/>
      <c r="AB4642" s="1"/>
      <c r="AG4642">
        <f>IF(data[[#This Row],[type]]="score",SUMPRODUCT($J$1:$AF$1,data[[#This Row],[ci.hts_index]:[stat.tb]]),-1)</f>
        <v>-1</v>
      </c>
      <c r="AH4642" s="1">
        <f>IF(data[[#This Row],[type]]="score",RANK(data[[#This Row],[score]],data[score])+COUNTIF($AG$3:AG4642,AG4642)-1,0)</f>
        <v>0</v>
      </c>
    </row>
    <row r="4643" spans="27:34" x14ac:dyDescent="0.25">
      <c r="AA4643" s="1"/>
      <c r="AB4643" s="1"/>
      <c r="AG4643">
        <f>IF(data[[#This Row],[type]]="score",SUMPRODUCT($J$1:$AF$1,data[[#This Row],[ci.hts_index]:[stat.tb]]),-1)</f>
        <v>-1</v>
      </c>
      <c r="AH4643" s="1">
        <f>IF(data[[#This Row],[type]]="score",RANK(data[[#This Row],[score]],data[score])+COUNTIF($AG$3:AG4643,AG4643)-1,0)</f>
        <v>0</v>
      </c>
    </row>
    <row r="4644" spans="27:34" x14ac:dyDescent="0.25">
      <c r="AA4644" s="1"/>
      <c r="AB4644" s="1"/>
      <c r="AG4644">
        <f>IF(data[[#This Row],[type]]="score",SUMPRODUCT($J$1:$AF$1,data[[#This Row],[ci.hts_index]:[stat.tb]]),-1)</f>
        <v>-1</v>
      </c>
      <c r="AH4644" s="1">
        <f>IF(data[[#This Row],[type]]="score",RANK(data[[#This Row],[score]],data[score])+COUNTIF($AG$3:AG4644,AG4644)-1,0)</f>
        <v>0</v>
      </c>
    </row>
    <row r="4645" spans="27:34" x14ac:dyDescent="0.25">
      <c r="AA4645" s="1"/>
      <c r="AB4645" s="1"/>
      <c r="AG4645">
        <f>IF(data[[#This Row],[type]]="score",SUMPRODUCT($J$1:$AF$1,data[[#This Row],[ci.hts_index]:[stat.tb]]),-1)</f>
        <v>-1</v>
      </c>
      <c r="AH4645" s="1">
        <f>IF(data[[#This Row],[type]]="score",RANK(data[[#This Row],[score]],data[score])+COUNTIF($AG$3:AG4645,AG4645)-1,0)</f>
        <v>0</v>
      </c>
    </row>
    <row r="4646" spans="27:34" x14ac:dyDescent="0.25">
      <c r="AA4646" s="1"/>
      <c r="AB4646" s="1"/>
      <c r="AG4646">
        <f>IF(data[[#This Row],[type]]="score",SUMPRODUCT($J$1:$AF$1,data[[#This Row],[ci.hts_index]:[stat.tb]]),-1)</f>
        <v>-1</v>
      </c>
      <c r="AH4646" s="1">
        <f>IF(data[[#This Row],[type]]="score",RANK(data[[#This Row],[score]],data[score])+COUNTIF($AG$3:AG4646,AG4646)-1,0)</f>
        <v>0</v>
      </c>
    </row>
    <row r="4647" spans="27:34" x14ac:dyDescent="0.25">
      <c r="AA4647" s="1"/>
      <c r="AB4647" s="1"/>
      <c r="AG4647">
        <f>IF(data[[#This Row],[type]]="score",SUMPRODUCT($J$1:$AF$1,data[[#This Row],[ci.hts_index]:[stat.tb]]),-1)</f>
        <v>-1</v>
      </c>
      <c r="AH4647" s="1">
        <f>IF(data[[#This Row],[type]]="score",RANK(data[[#This Row],[score]],data[score])+COUNTIF($AG$3:AG4647,AG4647)-1,0)</f>
        <v>0</v>
      </c>
    </row>
    <row r="4648" spans="27:34" x14ac:dyDescent="0.25">
      <c r="AA4648" s="1"/>
      <c r="AB4648" s="1"/>
      <c r="AG4648">
        <f>IF(data[[#This Row],[type]]="score",SUMPRODUCT($J$1:$AF$1,data[[#This Row],[ci.hts_index]:[stat.tb]]),-1)</f>
        <v>-1</v>
      </c>
      <c r="AH4648" s="1">
        <f>IF(data[[#This Row],[type]]="score",RANK(data[[#This Row],[score]],data[score])+COUNTIF($AG$3:AG4648,AG4648)-1,0)</f>
        <v>0</v>
      </c>
    </row>
    <row r="4649" spans="27:34" x14ac:dyDescent="0.25">
      <c r="AA4649" s="1"/>
      <c r="AB4649" s="1"/>
      <c r="AG4649">
        <f>IF(data[[#This Row],[type]]="score",SUMPRODUCT($J$1:$AF$1,data[[#This Row],[ci.hts_index]:[stat.tb]]),-1)</f>
        <v>-1</v>
      </c>
      <c r="AH4649" s="1">
        <f>IF(data[[#This Row],[type]]="score",RANK(data[[#This Row],[score]],data[score])+COUNTIF($AG$3:AG4649,AG4649)-1,0)</f>
        <v>0</v>
      </c>
    </row>
    <row r="4650" spans="27:34" x14ac:dyDescent="0.25">
      <c r="AA4650" s="1"/>
      <c r="AB4650" s="1"/>
      <c r="AG4650">
        <f>IF(data[[#This Row],[type]]="score",SUMPRODUCT($J$1:$AF$1,data[[#This Row],[ci.hts_index]:[stat.tb]]),-1)</f>
        <v>-1</v>
      </c>
      <c r="AH4650" s="1">
        <f>IF(data[[#This Row],[type]]="score",RANK(data[[#This Row],[score]],data[score])+COUNTIF($AG$3:AG4650,AG4650)-1,0)</f>
        <v>0</v>
      </c>
    </row>
    <row r="4651" spans="27:34" x14ac:dyDescent="0.25">
      <c r="AA4651" s="1"/>
      <c r="AB4651" s="1"/>
      <c r="AG4651">
        <f>IF(data[[#This Row],[type]]="score",SUMPRODUCT($J$1:$AF$1,data[[#This Row],[ci.hts_index]:[stat.tb]]),-1)</f>
        <v>-1</v>
      </c>
      <c r="AH4651" s="1">
        <f>IF(data[[#This Row],[type]]="score",RANK(data[[#This Row],[score]],data[score])+COUNTIF($AG$3:AG4651,AG4651)-1,0)</f>
        <v>0</v>
      </c>
    </row>
    <row r="4652" spans="27:34" x14ac:dyDescent="0.25">
      <c r="AA4652" s="1"/>
      <c r="AB4652" s="1"/>
      <c r="AG4652">
        <f>IF(data[[#This Row],[type]]="score",SUMPRODUCT($J$1:$AF$1,data[[#This Row],[ci.hts_index]:[stat.tb]]),-1)</f>
        <v>-1</v>
      </c>
      <c r="AH4652" s="1">
        <f>IF(data[[#This Row],[type]]="score",RANK(data[[#This Row],[score]],data[score])+COUNTIF($AG$3:AG4652,AG4652)-1,0)</f>
        <v>0</v>
      </c>
    </row>
    <row r="4653" spans="27:34" x14ac:dyDescent="0.25">
      <c r="AA4653" s="1"/>
      <c r="AB4653" s="1"/>
      <c r="AG4653">
        <f>IF(data[[#This Row],[type]]="score",SUMPRODUCT($J$1:$AF$1,data[[#This Row],[ci.hts_index]:[stat.tb]]),-1)</f>
        <v>-1</v>
      </c>
      <c r="AH4653" s="1">
        <f>IF(data[[#This Row],[type]]="score",RANK(data[[#This Row],[score]],data[score])+COUNTIF($AG$3:AG4653,AG4653)-1,0)</f>
        <v>0</v>
      </c>
    </row>
    <row r="4654" spans="27:34" x14ac:dyDescent="0.25">
      <c r="AA4654" s="1"/>
      <c r="AB4654" s="1"/>
      <c r="AG4654">
        <f>IF(data[[#This Row],[type]]="score",SUMPRODUCT($J$1:$AF$1,data[[#This Row],[ci.hts_index]:[stat.tb]]),-1)</f>
        <v>-1</v>
      </c>
      <c r="AH4654" s="1">
        <f>IF(data[[#This Row],[type]]="score",RANK(data[[#This Row],[score]],data[score])+COUNTIF($AG$3:AG4654,AG4654)-1,0)</f>
        <v>0</v>
      </c>
    </row>
    <row r="4655" spans="27:34" x14ac:dyDescent="0.25">
      <c r="AA4655" s="1"/>
      <c r="AB4655" s="1"/>
      <c r="AG4655">
        <f>IF(data[[#This Row],[type]]="score",SUMPRODUCT($J$1:$AF$1,data[[#This Row],[ci.hts_index]:[stat.tb]]),-1)</f>
        <v>-1</v>
      </c>
      <c r="AH4655" s="1">
        <f>IF(data[[#This Row],[type]]="score",RANK(data[[#This Row],[score]],data[score])+COUNTIF($AG$3:AG4655,AG4655)-1,0)</f>
        <v>0</v>
      </c>
    </row>
    <row r="4656" spans="27:34" x14ac:dyDescent="0.25">
      <c r="AA4656" s="1"/>
      <c r="AB4656" s="1"/>
      <c r="AG4656">
        <f>IF(data[[#This Row],[type]]="score",SUMPRODUCT($J$1:$AF$1,data[[#This Row],[ci.hts_index]:[stat.tb]]),-1)</f>
        <v>-1</v>
      </c>
      <c r="AH4656" s="1">
        <f>IF(data[[#This Row],[type]]="score",RANK(data[[#This Row],[score]],data[score])+COUNTIF($AG$3:AG4656,AG4656)-1,0)</f>
        <v>0</v>
      </c>
    </row>
    <row r="4657" spans="27:34" x14ac:dyDescent="0.25">
      <c r="AA4657" s="1"/>
      <c r="AB4657" s="1"/>
      <c r="AG4657">
        <f>IF(data[[#This Row],[type]]="score",SUMPRODUCT($J$1:$AF$1,data[[#This Row],[ci.hts_index]:[stat.tb]]),-1)</f>
        <v>-1</v>
      </c>
      <c r="AH4657" s="1">
        <f>IF(data[[#This Row],[type]]="score",RANK(data[[#This Row],[score]],data[score])+COUNTIF($AG$3:AG4657,AG4657)-1,0)</f>
        <v>0</v>
      </c>
    </row>
    <row r="4658" spans="27:34" x14ac:dyDescent="0.25">
      <c r="AA4658" s="1"/>
      <c r="AB4658" s="1"/>
      <c r="AG4658">
        <f>IF(data[[#This Row],[type]]="score",SUMPRODUCT($J$1:$AF$1,data[[#This Row],[ci.hts_index]:[stat.tb]]),-1)</f>
        <v>-1</v>
      </c>
      <c r="AH4658" s="1">
        <f>IF(data[[#This Row],[type]]="score",RANK(data[[#This Row],[score]],data[score])+COUNTIF($AG$3:AG4658,AG4658)-1,0)</f>
        <v>0</v>
      </c>
    </row>
    <row r="4659" spans="27:34" x14ac:dyDescent="0.25">
      <c r="AA4659" s="1"/>
      <c r="AB4659" s="1"/>
      <c r="AG4659">
        <f>IF(data[[#This Row],[type]]="score",SUMPRODUCT($J$1:$AF$1,data[[#This Row],[ci.hts_index]:[stat.tb]]),-1)</f>
        <v>-1</v>
      </c>
      <c r="AH4659" s="1">
        <f>IF(data[[#This Row],[type]]="score",RANK(data[[#This Row],[score]],data[score])+COUNTIF($AG$3:AG4659,AG4659)-1,0)</f>
        <v>0</v>
      </c>
    </row>
    <row r="4660" spans="27:34" x14ac:dyDescent="0.25">
      <c r="AA4660" s="1"/>
      <c r="AB4660" s="1"/>
      <c r="AG4660">
        <f>IF(data[[#This Row],[type]]="score",SUMPRODUCT($J$1:$AF$1,data[[#This Row],[ci.hts_index]:[stat.tb]]),-1)</f>
        <v>-1</v>
      </c>
      <c r="AH4660" s="1">
        <f>IF(data[[#This Row],[type]]="score",RANK(data[[#This Row],[score]],data[score])+COUNTIF($AG$3:AG4660,AG4660)-1,0)</f>
        <v>0</v>
      </c>
    </row>
    <row r="4661" spans="27:34" x14ac:dyDescent="0.25">
      <c r="AA4661" s="1"/>
      <c r="AB4661" s="1"/>
      <c r="AG4661">
        <f>IF(data[[#This Row],[type]]="score",SUMPRODUCT($J$1:$AF$1,data[[#This Row],[ci.hts_index]:[stat.tb]]),-1)</f>
        <v>-1</v>
      </c>
      <c r="AH4661" s="1">
        <f>IF(data[[#This Row],[type]]="score",RANK(data[[#This Row],[score]],data[score])+COUNTIF($AG$3:AG4661,AG4661)-1,0)</f>
        <v>0</v>
      </c>
    </row>
    <row r="4662" spans="27:34" x14ac:dyDescent="0.25">
      <c r="AA4662" s="1"/>
      <c r="AB4662" s="1"/>
      <c r="AG4662">
        <f>IF(data[[#This Row],[type]]="score",SUMPRODUCT($J$1:$AF$1,data[[#This Row],[ci.hts_index]:[stat.tb]]),-1)</f>
        <v>-1</v>
      </c>
      <c r="AH4662" s="1">
        <f>IF(data[[#This Row],[type]]="score",RANK(data[[#This Row],[score]],data[score])+COUNTIF($AG$3:AG4662,AG4662)-1,0)</f>
        <v>0</v>
      </c>
    </row>
    <row r="4663" spans="27:34" x14ac:dyDescent="0.25">
      <c r="AA4663" s="1"/>
      <c r="AB4663" s="1"/>
      <c r="AG4663">
        <f>IF(data[[#This Row],[type]]="score",SUMPRODUCT($J$1:$AF$1,data[[#This Row],[ci.hts_index]:[stat.tb]]),-1)</f>
        <v>-1</v>
      </c>
      <c r="AH4663" s="1">
        <f>IF(data[[#This Row],[type]]="score",RANK(data[[#This Row],[score]],data[score])+COUNTIF($AG$3:AG4663,AG4663)-1,0)</f>
        <v>0</v>
      </c>
    </row>
    <row r="4664" spans="27:34" x14ac:dyDescent="0.25">
      <c r="AA4664" s="1"/>
      <c r="AB4664" s="1"/>
      <c r="AG4664">
        <f>IF(data[[#This Row],[type]]="score",SUMPRODUCT($J$1:$AF$1,data[[#This Row],[ci.hts_index]:[stat.tb]]),-1)</f>
        <v>-1</v>
      </c>
      <c r="AH4664" s="1">
        <f>IF(data[[#This Row],[type]]="score",RANK(data[[#This Row],[score]],data[score])+COUNTIF($AG$3:AG4664,AG4664)-1,0)</f>
        <v>0</v>
      </c>
    </row>
    <row r="4665" spans="27:34" x14ac:dyDescent="0.25">
      <c r="AA4665" s="1"/>
      <c r="AB4665" s="1"/>
      <c r="AG4665">
        <f>IF(data[[#This Row],[type]]="score",SUMPRODUCT($J$1:$AF$1,data[[#This Row],[ci.hts_index]:[stat.tb]]),-1)</f>
        <v>-1</v>
      </c>
      <c r="AH4665" s="1">
        <f>IF(data[[#This Row],[type]]="score",RANK(data[[#This Row],[score]],data[score])+COUNTIF($AG$3:AG4665,AG4665)-1,0)</f>
        <v>0</v>
      </c>
    </row>
    <row r="4666" spans="27:34" x14ac:dyDescent="0.25">
      <c r="AA4666" s="1"/>
      <c r="AB4666" s="1"/>
      <c r="AG4666">
        <f>IF(data[[#This Row],[type]]="score",SUMPRODUCT($J$1:$AF$1,data[[#This Row],[ci.hts_index]:[stat.tb]]),-1)</f>
        <v>-1</v>
      </c>
      <c r="AH4666" s="1">
        <f>IF(data[[#This Row],[type]]="score",RANK(data[[#This Row],[score]],data[score])+COUNTIF($AG$3:AG4666,AG4666)-1,0)</f>
        <v>0</v>
      </c>
    </row>
    <row r="4667" spans="27:34" x14ac:dyDescent="0.25">
      <c r="AA4667" s="1"/>
      <c r="AB4667" s="1"/>
      <c r="AG4667">
        <f>IF(data[[#This Row],[type]]="score",SUMPRODUCT($J$1:$AF$1,data[[#This Row],[ci.hts_index]:[stat.tb]]),-1)</f>
        <v>-1</v>
      </c>
      <c r="AH4667" s="1">
        <f>IF(data[[#This Row],[type]]="score",RANK(data[[#This Row],[score]],data[score])+COUNTIF($AG$3:AG4667,AG4667)-1,0)</f>
        <v>0</v>
      </c>
    </row>
    <row r="4668" spans="27:34" x14ac:dyDescent="0.25">
      <c r="AA4668" s="1"/>
      <c r="AB4668" s="1"/>
      <c r="AG4668">
        <f>IF(data[[#This Row],[type]]="score",SUMPRODUCT($J$1:$AF$1,data[[#This Row],[ci.hts_index]:[stat.tb]]),-1)</f>
        <v>-1</v>
      </c>
      <c r="AH4668" s="1">
        <f>IF(data[[#This Row],[type]]="score",RANK(data[[#This Row],[score]],data[score])+COUNTIF($AG$3:AG4668,AG4668)-1,0)</f>
        <v>0</v>
      </c>
    </row>
    <row r="4669" spans="27:34" x14ac:dyDescent="0.25">
      <c r="AA4669" s="1"/>
      <c r="AB4669" s="1"/>
      <c r="AG4669">
        <f>IF(data[[#This Row],[type]]="score",SUMPRODUCT($J$1:$AF$1,data[[#This Row],[ci.hts_index]:[stat.tb]]),-1)</f>
        <v>-1</v>
      </c>
      <c r="AH4669" s="1">
        <f>IF(data[[#This Row],[type]]="score",RANK(data[[#This Row],[score]],data[score])+COUNTIF($AG$3:AG4669,AG4669)-1,0)</f>
        <v>0</v>
      </c>
    </row>
    <row r="4670" spans="27:34" x14ac:dyDescent="0.25">
      <c r="AA4670" s="1"/>
      <c r="AB4670" s="1"/>
      <c r="AG4670">
        <f>IF(data[[#This Row],[type]]="score",SUMPRODUCT($J$1:$AF$1,data[[#This Row],[ci.hts_index]:[stat.tb]]),-1)</f>
        <v>-1</v>
      </c>
      <c r="AH4670" s="1">
        <f>IF(data[[#This Row],[type]]="score",RANK(data[[#This Row],[score]],data[score])+COUNTIF($AG$3:AG4670,AG4670)-1,0)</f>
        <v>0</v>
      </c>
    </row>
    <row r="4671" spans="27:34" x14ac:dyDescent="0.25">
      <c r="AA4671" s="1"/>
      <c r="AB4671" s="1"/>
      <c r="AG4671">
        <f>IF(data[[#This Row],[type]]="score",SUMPRODUCT($J$1:$AF$1,data[[#This Row],[ci.hts_index]:[stat.tb]]),-1)</f>
        <v>-1</v>
      </c>
      <c r="AH4671" s="1">
        <f>IF(data[[#This Row],[type]]="score",RANK(data[[#This Row],[score]],data[score])+COUNTIF($AG$3:AG4671,AG4671)-1,0)</f>
        <v>0</v>
      </c>
    </row>
    <row r="4672" spans="27:34" x14ac:dyDescent="0.25">
      <c r="AA4672" s="1"/>
      <c r="AB4672" s="1"/>
      <c r="AG4672">
        <f>IF(data[[#This Row],[type]]="score",SUMPRODUCT($J$1:$AF$1,data[[#This Row],[ci.hts_index]:[stat.tb]]),-1)</f>
        <v>-1</v>
      </c>
      <c r="AH4672" s="1">
        <f>IF(data[[#This Row],[type]]="score",RANK(data[[#This Row],[score]],data[score])+COUNTIF($AG$3:AG4672,AG4672)-1,0)</f>
        <v>0</v>
      </c>
    </row>
    <row r="4673" spans="27:34" x14ac:dyDescent="0.25">
      <c r="AA4673" s="1"/>
      <c r="AB4673" s="1"/>
      <c r="AG4673">
        <f>IF(data[[#This Row],[type]]="score",SUMPRODUCT($J$1:$AF$1,data[[#This Row],[ci.hts_index]:[stat.tb]]),-1)</f>
        <v>-1</v>
      </c>
      <c r="AH4673" s="1">
        <f>IF(data[[#This Row],[type]]="score",RANK(data[[#This Row],[score]],data[score])+COUNTIF($AG$3:AG4673,AG4673)-1,0)</f>
        <v>0</v>
      </c>
    </row>
    <row r="4674" spans="27:34" x14ac:dyDescent="0.25">
      <c r="AA4674" s="1"/>
      <c r="AB4674" s="1"/>
      <c r="AG4674">
        <f>IF(data[[#This Row],[type]]="score",SUMPRODUCT($J$1:$AF$1,data[[#This Row],[ci.hts_index]:[stat.tb]]),-1)</f>
        <v>-1</v>
      </c>
      <c r="AH4674" s="1">
        <f>IF(data[[#This Row],[type]]="score",RANK(data[[#This Row],[score]],data[score])+COUNTIF($AG$3:AG4674,AG4674)-1,0)</f>
        <v>0</v>
      </c>
    </row>
    <row r="4675" spans="27:34" x14ac:dyDescent="0.25">
      <c r="AA4675" s="1"/>
      <c r="AB4675" s="1"/>
      <c r="AG4675">
        <f>IF(data[[#This Row],[type]]="score",SUMPRODUCT($J$1:$AF$1,data[[#This Row],[ci.hts_index]:[stat.tb]]),-1)</f>
        <v>-1</v>
      </c>
      <c r="AH4675" s="1">
        <f>IF(data[[#This Row],[type]]="score",RANK(data[[#This Row],[score]],data[score])+COUNTIF($AG$3:AG4675,AG4675)-1,0)</f>
        <v>0</v>
      </c>
    </row>
    <row r="4676" spans="27:34" x14ac:dyDescent="0.25">
      <c r="AA4676" s="1"/>
      <c r="AB4676" s="1"/>
      <c r="AG4676">
        <f>IF(data[[#This Row],[type]]="score",SUMPRODUCT($J$1:$AF$1,data[[#This Row],[ci.hts_index]:[stat.tb]]),-1)</f>
        <v>-1</v>
      </c>
      <c r="AH4676" s="1">
        <f>IF(data[[#This Row],[type]]="score",RANK(data[[#This Row],[score]],data[score])+COUNTIF($AG$3:AG4676,AG4676)-1,0)</f>
        <v>0</v>
      </c>
    </row>
    <row r="4677" spans="27:34" x14ac:dyDescent="0.25">
      <c r="AA4677" s="1"/>
      <c r="AB4677" s="1"/>
      <c r="AG4677">
        <f>IF(data[[#This Row],[type]]="score",SUMPRODUCT($J$1:$AF$1,data[[#This Row],[ci.hts_index]:[stat.tb]]),-1)</f>
        <v>-1</v>
      </c>
      <c r="AH4677" s="1">
        <f>IF(data[[#This Row],[type]]="score",RANK(data[[#This Row],[score]],data[score])+COUNTIF($AG$3:AG4677,AG4677)-1,0)</f>
        <v>0</v>
      </c>
    </row>
    <row r="4678" spans="27:34" x14ac:dyDescent="0.25">
      <c r="AA4678" s="1"/>
      <c r="AB4678" s="1"/>
      <c r="AG4678">
        <f>IF(data[[#This Row],[type]]="score",SUMPRODUCT($J$1:$AF$1,data[[#This Row],[ci.hts_index]:[stat.tb]]),-1)</f>
        <v>-1</v>
      </c>
      <c r="AH4678" s="1">
        <f>IF(data[[#This Row],[type]]="score",RANK(data[[#This Row],[score]],data[score])+COUNTIF($AG$3:AG4678,AG4678)-1,0)</f>
        <v>0</v>
      </c>
    </row>
    <row r="4679" spans="27:34" x14ac:dyDescent="0.25">
      <c r="AA4679" s="1"/>
      <c r="AB4679" s="1"/>
      <c r="AG4679">
        <f>IF(data[[#This Row],[type]]="score",SUMPRODUCT($J$1:$AF$1,data[[#This Row],[ci.hts_index]:[stat.tb]]),-1)</f>
        <v>-1</v>
      </c>
      <c r="AH4679" s="1">
        <f>IF(data[[#This Row],[type]]="score",RANK(data[[#This Row],[score]],data[score])+COUNTIF($AG$3:AG4679,AG4679)-1,0)</f>
        <v>0</v>
      </c>
    </row>
    <row r="4680" spans="27:34" x14ac:dyDescent="0.25">
      <c r="AA4680" s="1"/>
      <c r="AB4680" s="1"/>
      <c r="AG4680">
        <f>IF(data[[#This Row],[type]]="score",SUMPRODUCT($J$1:$AF$1,data[[#This Row],[ci.hts_index]:[stat.tb]]),-1)</f>
        <v>-1</v>
      </c>
      <c r="AH4680" s="1">
        <f>IF(data[[#This Row],[type]]="score",RANK(data[[#This Row],[score]],data[score])+COUNTIF($AG$3:AG4680,AG4680)-1,0)</f>
        <v>0</v>
      </c>
    </row>
    <row r="4681" spans="27:34" x14ac:dyDescent="0.25">
      <c r="AA4681" s="1"/>
      <c r="AB4681" s="1"/>
      <c r="AG4681">
        <f>IF(data[[#This Row],[type]]="score",SUMPRODUCT($J$1:$AF$1,data[[#This Row],[ci.hts_index]:[stat.tb]]),-1)</f>
        <v>-1</v>
      </c>
      <c r="AH4681" s="1">
        <f>IF(data[[#This Row],[type]]="score",RANK(data[[#This Row],[score]],data[score])+COUNTIF($AG$3:AG4681,AG4681)-1,0)</f>
        <v>0</v>
      </c>
    </row>
    <row r="4682" spans="27:34" x14ac:dyDescent="0.25">
      <c r="AA4682" s="1"/>
      <c r="AB4682" s="1"/>
      <c r="AG4682">
        <f>IF(data[[#This Row],[type]]="score",SUMPRODUCT($J$1:$AF$1,data[[#This Row],[ci.hts_index]:[stat.tb]]),-1)</f>
        <v>-1</v>
      </c>
      <c r="AH4682" s="1">
        <f>IF(data[[#This Row],[type]]="score",RANK(data[[#This Row],[score]],data[score])+COUNTIF($AG$3:AG4682,AG4682)-1,0)</f>
        <v>0</v>
      </c>
    </row>
    <row r="4683" spans="27:34" x14ac:dyDescent="0.25">
      <c r="AA4683" s="1"/>
      <c r="AB4683" s="1"/>
      <c r="AG4683">
        <f>IF(data[[#This Row],[type]]="score",SUMPRODUCT($J$1:$AF$1,data[[#This Row],[ci.hts_index]:[stat.tb]]),-1)</f>
        <v>-1</v>
      </c>
      <c r="AH4683" s="1">
        <f>IF(data[[#This Row],[type]]="score",RANK(data[[#This Row],[score]],data[score])+COUNTIF($AG$3:AG4683,AG4683)-1,0)</f>
        <v>0</v>
      </c>
    </row>
    <row r="4684" spans="27:34" x14ac:dyDescent="0.25">
      <c r="AA4684" s="1"/>
      <c r="AB4684" s="1"/>
      <c r="AG4684">
        <f>IF(data[[#This Row],[type]]="score",SUMPRODUCT($J$1:$AF$1,data[[#This Row],[ci.hts_index]:[stat.tb]]),-1)</f>
        <v>-1</v>
      </c>
      <c r="AH4684" s="1">
        <f>IF(data[[#This Row],[type]]="score",RANK(data[[#This Row],[score]],data[score])+COUNTIF($AG$3:AG4684,AG4684)-1,0)</f>
        <v>0</v>
      </c>
    </row>
    <row r="4685" spans="27:34" x14ac:dyDescent="0.25">
      <c r="AA4685" s="1"/>
      <c r="AB4685" s="1"/>
      <c r="AG4685">
        <f>IF(data[[#This Row],[type]]="score",SUMPRODUCT($J$1:$AF$1,data[[#This Row],[ci.hts_index]:[stat.tb]]),-1)</f>
        <v>-1</v>
      </c>
      <c r="AH4685" s="1">
        <f>IF(data[[#This Row],[type]]="score",RANK(data[[#This Row],[score]],data[score])+COUNTIF($AG$3:AG4685,AG4685)-1,0)</f>
        <v>0</v>
      </c>
    </row>
    <row r="4686" spans="27:34" x14ac:dyDescent="0.25">
      <c r="AA4686" s="1"/>
      <c r="AB4686" s="1"/>
      <c r="AG4686">
        <f>IF(data[[#This Row],[type]]="score",SUMPRODUCT($J$1:$AF$1,data[[#This Row],[ci.hts_index]:[stat.tb]]),-1)</f>
        <v>-1</v>
      </c>
      <c r="AH4686" s="1">
        <f>IF(data[[#This Row],[type]]="score",RANK(data[[#This Row],[score]],data[score])+COUNTIF($AG$3:AG4686,AG4686)-1,0)</f>
        <v>0</v>
      </c>
    </row>
    <row r="4687" spans="27:34" x14ac:dyDescent="0.25">
      <c r="AA4687" s="1"/>
      <c r="AB4687" s="1"/>
      <c r="AG4687">
        <f>IF(data[[#This Row],[type]]="score",SUMPRODUCT($J$1:$AF$1,data[[#This Row],[ci.hts_index]:[stat.tb]]),-1)</f>
        <v>-1</v>
      </c>
      <c r="AH4687" s="1">
        <f>IF(data[[#This Row],[type]]="score",RANK(data[[#This Row],[score]],data[score])+COUNTIF($AG$3:AG4687,AG4687)-1,0)</f>
        <v>0</v>
      </c>
    </row>
    <row r="4688" spans="27:34" x14ac:dyDescent="0.25">
      <c r="AA4688" s="1"/>
      <c r="AB4688" s="1"/>
      <c r="AG4688">
        <f>IF(data[[#This Row],[type]]="score",SUMPRODUCT($J$1:$AF$1,data[[#This Row],[ci.hts_index]:[stat.tb]]),-1)</f>
        <v>-1</v>
      </c>
      <c r="AH4688" s="1">
        <f>IF(data[[#This Row],[type]]="score",RANK(data[[#This Row],[score]],data[score])+COUNTIF($AG$3:AG4688,AG4688)-1,0)</f>
        <v>0</v>
      </c>
    </row>
    <row r="4689" spans="27:34" x14ac:dyDescent="0.25">
      <c r="AA4689" s="1"/>
      <c r="AB4689" s="1"/>
      <c r="AG4689">
        <f>IF(data[[#This Row],[type]]="score",SUMPRODUCT($J$1:$AF$1,data[[#This Row],[ci.hts_index]:[stat.tb]]),-1)</f>
        <v>-1</v>
      </c>
      <c r="AH4689" s="1">
        <f>IF(data[[#This Row],[type]]="score",RANK(data[[#This Row],[score]],data[score])+COUNTIF($AG$3:AG4689,AG4689)-1,0)</f>
        <v>0</v>
      </c>
    </row>
    <row r="4690" spans="27:34" x14ac:dyDescent="0.25">
      <c r="AA4690" s="1"/>
      <c r="AB4690" s="1"/>
      <c r="AG4690">
        <f>IF(data[[#This Row],[type]]="score",SUMPRODUCT($J$1:$AF$1,data[[#This Row],[ci.hts_index]:[stat.tb]]),-1)</f>
        <v>-1</v>
      </c>
      <c r="AH4690" s="1">
        <f>IF(data[[#This Row],[type]]="score",RANK(data[[#This Row],[score]],data[score])+COUNTIF($AG$3:AG4690,AG4690)-1,0)</f>
        <v>0</v>
      </c>
    </row>
    <row r="4691" spans="27:34" x14ac:dyDescent="0.25">
      <c r="AA4691" s="1"/>
      <c r="AB4691" s="1"/>
      <c r="AG4691">
        <f>IF(data[[#This Row],[type]]="score",SUMPRODUCT($J$1:$AF$1,data[[#This Row],[ci.hts_index]:[stat.tb]]),-1)</f>
        <v>-1</v>
      </c>
      <c r="AH4691" s="1">
        <f>IF(data[[#This Row],[type]]="score",RANK(data[[#This Row],[score]],data[score])+COUNTIF($AG$3:AG4691,AG4691)-1,0)</f>
        <v>0</v>
      </c>
    </row>
    <row r="4692" spans="27:34" x14ac:dyDescent="0.25">
      <c r="AA4692" s="1"/>
      <c r="AB4692" s="1"/>
      <c r="AG4692">
        <f>IF(data[[#This Row],[type]]="score",SUMPRODUCT($J$1:$AF$1,data[[#This Row],[ci.hts_index]:[stat.tb]]),-1)</f>
        <v>-1</v>
      </c>
      <c r="AH4692" s="1">
        <f>IF(data[[#This Row],[type]]="score",RANK(data[[#This Row],[score]],data[score])+COUNTIF($AG$3:AG4692,AG4692)-1,0)</f>
        <v>0</v>
      </c>
    </row>
    <row r="4693" spans="27:34" x14ac:dyDescent="0.25">
      <c r="AA4693" s="1"/>
      <c r="AB4693" s="1"/>
      <c r="AG4693">
        <f>IF(data[[#This Row],[type]]="score",SUMPRODUCT($J$1:$AF$1,data[[#This Row],[ci.hts_index]:[stat.tb]]),-1)</f>
        <v>-1</v>
      </c>
      <c r="AH4693" s="1">
        <f>IF(data[[#This Row],[type]]="score",RANK(data[[#This Row],[score]],data[score])+COUNTIF($AG$3:AG4693,AG4693)-1,0)</f>
        <v>0</v>
      </c>
    </row>
    <row r="4694" spans="27:34" x14ac:dyDescent="0.25">
      <c r="AA4694" s="1"/>
      <c r="AB4694" s="1"/>
      <c r="AG4694">
        <f>IF(data[[#This Row],[type]]="score",SUMPRODUCT($J$1:$AF$1,data[[#This Row],[ci.hts_index]:[stat.tb]]),-1)</f>
        <v>-1</v>
      </c>
      <c r="AH4694" s="1">
        <f>IF(data[[#This Row],[type]]="score",RANK(data[[#This Row],[score]],data[score])+COUNTIF($AG$3:AG4694,AG4694)-1,0)</f>
        <v>0</v>
      </c>
    </row>
    <row r="4695" spans="27:34" x14ac:dyDescent="0.25">
      <c r="AA4695" s="1"/>
      <c r="AB4695" s="1"/>
      <c r="AG4695">
        <f>IF(data[[#This Row],[type]]="score",SUMPRODUCT($J$1:$AF$1,data[[#This Row],[ci.hts_index]:[stat.tb]]),-1)</f>
        <v>-1</v>
      </c>
      <c r="AH4695" s="1">
        <f>IF(data[[#This Row],[type]]="score",RANK(data[[#This Row],[score]],data[score])+COUNTIF($AG$3:AG4695,AG4695)-1,0)</f>
        <v>0</v>
      </c>
    </row>
    <row r="4696" spans="27:34" x14ac:dyDescent="0.25">
      <c r="AA4696" s="1"/>
      <c r="AB4696" s="1"/>
      <c r="AG4696">
        <f>IF(data[[#This Row],[type]]="score",SUMPRODUCT($J$1:$AF$1,data[[#This Row],[ci.hts_index]:[stat.tb]]),-1)</f>
        <v>-1</v>
      </c>
      <c r="AH4696" s="1">
        <f>IF(data[[#This Row],[type]]="score",RANK(data[[#This Row],[score]],data[score])+COUNTIF($AG$3:AG4696,AG4696)-1,0)</f>
        <v>0</v>
      </c>
    </row>
    <row r="4697" spans="27:34" x14ac:dyDescent="0.25">
      <c r="AA4697" s="1"/>
      <c r="AB4697" s="1"/>
      <c r="AG4697">
        <f>IF(data[[#This Row],[type]]="score",SUMPRODUCT($J$1:$AF$1,data[[#This Row],[ci.hts_index]:[stat.tb]]),-1)</f>
        <v>-1</v>
      </c>
      <c r="AH4697" s="1">
        <f>IF(data[[#This Row],[type]]="score",RANK(data[[#This Row],[score]],data[score])+COUNTIF($AG$3:AG4697,AG4697)-1,0)</f>
        <v>0</v>
      </c>
    </row>
    <row r="4698" spans="27:34" x14ac:dyDescent="0.25">
      <c r="AA4698" s="1"/>
      <c r="AB4698" s="1"/>
      <c r="AG4698">
        <f>IF(data[[#This Row],[type]]="score",SUMPRODUCT($J$1:$AF$1,data[[#This Row],[ci.hts_index]:[stat.tb]]),-1)</f>
        <v>-1</v>
      </c>
      <c r="AH4698" s="1">
        <f>IF(data[[#This Row],[type]]="score",RANK(data[[#This Row],[score]],data[score])+COUNTIF($AG$3:AG4698,AG4698)-1,0)</f>
        <v>0</v>
      </c>
    </row>
    <row r="4699" spans="27:34" x14ac:dyDescent="0.25">
      <c r="AA4699" s="1"/>
      <c r="AB4699" s="1"/>
      <c r="AG4699">
        <f>IF(data[[#This Row],[type]]="score",SUMPRODUCT($J$1:$AF$1,data[[#This Row],[ci.hts_index]:[stat.tb]]),-1)</f>
        <v>-1</v>
      </c>
      <c r="AH4699" s="1">
        <f>IF(data[[#This Row],[type]]="score",RANK(data[[#This Row],[score]],data[score])+COUNTIF($AG$3:AG4699,AG4699)-1,0)</f>
        <v>0</v>
      </c>
    </row>
    <row r="4700" spans="27:34" x14ac:dyDescent="0.25">
      <c r="AA4700" s="1"/>
      <c r="AB4700" s="1"/>
      <c r="AG4700">
        <f>IF(data[[#This Row],[type]]="score",SUMPRODUCT($J$1:$AF$1,data[[#This Row],[ci.hts_index]:[stat.tb]]),-1)</f>
        <v>-1</v>
      </c>
      <c r="AH4700" s="1">
        <f>IF(data[[#This Row],[type]]="score",RANK(data[[#This Row],[score]],data[score])+COUNTIF($AG$3:AG4700,AG4700)-1,0)</f>
        <v>0</v>
      </c>
    </row>
    <row r="4701" spans="27:34" x14ac:dyDescent="0.25">
      <c r="AA4701" s="1"/>
      <c r="AB4701" s="1"/>
      <c r="AG4701">
        <f>IF(data[[#This Row],[type]]="score",SUMPRODUCT($J$1:$AF$1,data[[#This Row],[ci.hts_index]:[stat.tb]]),-1)</f>
        <v>-1</v>
      </c>
      <c r="AH4701" s="1">
        <f>IF(data[[#This Row],[type]]="score",RANK(data[[#This Row],[score]],data[score])+COUNTIF($AG$3:AG4701,AG4701)-1,0)</f>
        <v>0</v>
      </c>
    </row>
    <row r="4702" spans="27:34" x14ac:dyDescent="0.25">
      <c r="AA4702" s="1"/>
      <c r="AB4702" s="1"/>
      <c r="AG4702">
        <f>IF(data[[#This Row],[type]]="score",SUMPRODUCT($J$1:$AF$1,data[[#This Row],[ci.hts_index]:[stat.tb]]),-1)</f>
        <v>-1</v>
      </c>
      <c r="AH4702" s="1">
        <f>IF(data[[#This Row],[type]]="score",RANK(data[[#This Row],[score]],data[score])+COUNTIF($AG$3:AG4702,AG4702)-1,0)</f>
        <v>0</v>
      </c>
    </row>
    <row r="4703" spans="27:34" x14ac:dyDescent="0.25">
      <c r="AA4703" s="1"/>
      <c r="AB4703" s="1"/>
      <c r="AG4703">
        <f>IF(data[[#This Row],[type]]="score",SUMPRODUCT($J$1:$AF$1,data[[#This Row],[ci.hts_index]:[stat.tb]]),-1)</f>
        <v>-1</v>
      </c>
      <c r="AH4703" s="1">
        <f>IF(data[[#This Row],[type]]="score",RANK(data[[#This Row],[score]],data[score])+COUNTIF($AG$3:AG4703,AG4703)-1,0)</f>
        <v>0</v>
      </c>
    </row>
    <row r="4704" spans="27:34" x14ac:dyDescent="0.25">
      <c r="AA4704" s="1"/>
      <c r="AB4704" s="1"/>
      <c r="AG4704">
        <f>IF(data[[#This Row],[type]]="score",SUMPRODUCT($J$1:$AF$1,data[[#This Row],[ci.hts_index]:[stat.tb]]),-1)</f>
        <v>-1</v>
      </c>
      <c r="AH4704" s="1">
        <f>IF(data[[#This Row],[type]]="score",RANK(data[[#This Row],[score]],data[score])+COUNTIF($AG$3:AG4704,AG4704)-1,0)</f>
        <v>0</v>
      </c>
    </row>
    <row r="4705" spans="27:34" x14ac:dyDescent="0.25">
      <c r="AA4705" s="1"/>
      <c r="AB4705" s="1"/>
      <c r="AG4705">
        <f>IF(data[[#This Row],[type]]="score",SUMPRODUCT($J$1:$AF$1,data[[#This Row],[ci.hts_index]:[stat.tb]]),-1)</f>
        <v>-1</v>
      </c>
      <c r="AH4705" s="1">
        <f>IF(data[[#This Row],[type]]="score",RANK(data[[#This Row],[score]],data[score])+COUNTIF($AG$3:AG4705,AG4705)-1,0)</f>
        <v>0</v>
      </c>
    </row>
    <row r="4706" spans="27:34" x14ac:dyDescent="0.25">
      <c r="AA4706" s="1"/>
      <c r="AB4706" s="1"/>
      <c r="AG4706">
        <f>IF(data[[#This Row],[type]]="score",SUMPRODUCT($J$1:$AF$1,data[[#This Row],[ci.hts_index]:[stat.tb]]),-1)</f>
        <v>-1</v>
      </c>
      <c r="AH4706" s="1">
        <f>IF(data[[#This Row],[type]]="score",RANK(data[[#This Row],[score]],data[score])+COUNTIF($AG$3:AG4706,AG4706)-1,0)</f>
        <v>0</v>
      </c>
    </row>
    <row r="4707" spans="27:34" x14ac:dyDescent="0.25">
      <c r="AA4707" s="1"/>
      <c r="AB4707" s="1"/>
      <c r="AG4707">
        <f>IF(data[[#This Row],[type]]="score",SUMPRODUCT($J$1:$AF$1,data[[#This Row],[ci.hts_index]:[stat.tb]]),-1)</f>
        <v>-1</v>
      </c>
      <c r="AH4707" s="1">
        <f>IF(data[[#This Row],[type]]="score",RANK(data[[#This Row],[score]],data[score])+COUNTIF($AG$3:AG4707,AG4707)-1,0)</f>
        <v>0</v>
      </c>
    </row>
    <row r="4708" spans="27:34" x14ac:dyDescent="0.25">
      <c r="AA4708" s="1"/>
      <c r="AB4708" s="1"/>
      <c r="AG4708">
        <f>IF(data[[#This Row],[type]]="score",SUMPRODUCT($J$1:$AF$1,data[[#This Row],[ci.hts_index]:[stat.tb]]),-1)</f>
        <v>-1</v>
      </c>
      <c r="AH4708" s="1">
        <f>IF(data[[#This Row],[type]]="score",RANK(data[[#This Row],[score]],data[score])+COUNTIF($AG$3:AG4708,AG4708)-1,0)</f>
        <v>0</v>
      </c>
    </row>
    <row r="4709" spans="27:34" x14ac:dyDescent="0.25">
      <c r="AA4709" s="1"/>
      <c r="AB4709" s="1"/>
      <c r="AG4709">
        <f>IF(data[[#This Row],[type]]="score",SUMPRODUCT($J$1:$AF$1,data[[#This Row],[ci.hts_index]:[stat.tb]]),-1)</f>
        <v>-1</v>
      </c>
      <c r="AH4709" s="1">
        <f>IF(data[[#This Row],[type]]="score",RANK(data[[#This Row],[score]],data[score])+COUNTIF($AG$3:AG4709,AG4709)-1,0)</f>
        <v>0</v>
      </c>
    </row>
    <row r="4710" spans="27:34" x14ac:dyDescent="0.25">
      <c r="AA4710" s="1"/>
      <c r="AB4710" s="1"/>
      <c r="AG4710">
        <f>IF(data[[#This Row],[type]]="score",SUMPRODUCT($J$1:$AF$1,data[[#This Row],[ci.hts_index]:[stat.tb]]),-1)</f>
        <v>-1</v>
      </c>
      <c r="AH4710" s="1">
        <f>IF(data[[#This Row],[type]]="score",RANK(data[[#This Row],[score]],data[score])+COUNTIF($AG$3:AG4710,AG4710)-1,0)</f>
        <v>0</v>
      </c>
    </row>
    <row r="4711" spans="27:34" x14ac:dyDescent="0.25">
      <c r="AA4711" s="1"/>
      <c r="AB4711" s="1"/>
      <c r="AG4711">
        <f>IF(data[[#This Row],[type]]="score",SUMPRODUCT($J$1:$AF$1,data[[#This Row],[ci.hts_index]:[stat.tb]]),-1)</f>
        <v>-1</v>
      </c>
      <c r="AH4711" s="1">
        <f>IF(data[[#This Row],[type]]="score",RANK(data[[#This Row],[score]],data[score])+COUNTIF($AG$3:AG4711,AG4711)-1,0)</f>
        <v>0</v>
      </c>
    </row>
    <row r="4712" spans="27:34" x14ac:dyDescent="0.25">
      <c r="AA4712" s="1"/>
      <c r="AB4712" s="1"/>
      <c r="AG4712">
        <f>IF(data[[#This Row],[type]]="score",SUMPRODUCT($J$1:$AF$1,data[[#This Row],[ci.hts_index]:[stat.tb]]),-1)</f>
        <v>-1</v>
      </c>
      <c r="AH4712" s="1">
        <f>IF(data[[#This Row],[type]]="score",RANK(data[[#This Row],[score]],data[score])+COUNTIF($AG$3:AG4712,AG4712)-1,0)</f>
        <v>0</v>
      </c>
    </row>
    <row r="4713" spans="27:34" x14ac:dyDescent="0.25">
      <c r="AA4713" s="1"/>
      <c r="AB4713" s="1"/>
      <c r="AG4713">
        <f>IF(data[[#This Row],[type]]="score",SUMPRODUCT($J$1:$AF$1,data[[#This Row],[ci.hts_index]:[stat.tb]]),-1)</f>
        <v>-1</v>
      </c>
      <c r="AH4713" s="1">
        <f>IF(data[[#This Row],[type]]="score",RANK(data[[#This Row],[score]],data[score])+COUNTIF($AG$3:AG4713,AG4713)-1,0)</f>
        <v>0</v>
      </c>
    </row>
    <row r="4714" spans="27:34" x14ac:dyDescent="0.25">
      <c r="AA4714" s="1"/>
      <c r="AB4714" s="1"/>
      <c r="AG4714">
        <f>IF(data[[#This Row],[type]]="score",SUMPRODUCT($J$1:$AF$1,data[[#This Row],[ci.hts_index]:[stat.tb]]),-1)</f>
        <v>-1</v>
      </c>
      <c r="AH4714" s="1">
        <f>IF(data[[#This Row],[type]]="score",RANK(data[[#This Row],[score]],data[score])+COUNTIF($AG$3:AG4714,AG4714)-1,0)</f>
        <v>0</v>
      </c>
    </row>
    <row r="4715" spans="27:34" x14ac:dyDescent="0.25">
      <c r="AA4715" s="1"/>
      <c r="AB4715" s="1"/>
      <c r="AG4715">
        <f>IF(data[[#This Row],[type]]="score",SUMPRODUCT($J$1:$AF$1,data[[#This Row],[ci.hts_index]:[stat.tb]]),-1)</f>
        <v>-1</v>
      </c>
      <c r="AH4715" s="1">
        <f>IF(data[[#This Row],[type]]="score",RANK(data[[#This Row],[score]],data[score])+COUNTIF($AG$3:AG4715,AG4715)-1,0)</f>
        <v>0</v>
      </c>
    </row>
    <row r="4716" spans="27:34" x14ac:dyDescent="0.25">
      <c r="AA4716" s="1"/>
      <c r="AB4716" s="1"/>
      <c r="AG4716">
        <f>IF(data[[#This Row],[type]]="score",SUMPRODUCT($J$1:$AF$1,data[[#This Row],[ci.hts_index]:[stat.tb]]),-1)</f>
        <v>-1</v>
      </c>
      <c r="AH4716" s="1">
        <f>IF(data[[#This Row],[type]]="score",RANK(data[[#This Row],[score]],data[score])+COUNTIF($AG$3:AG4716,AG4716)-1,0)</f>
        <v>0</v>
      </c>
    </row>
    <row r="4717" spans="27:34" x14ac:dyDescent="0.25">
      <c r="AA4717" s="1"/>
      <c r="AB4717" s="1"/>
      <c r="AG4717">
        <f>IF(data[[#This Row],[type]]="score",SUMPRODUCT($J$1:$AF$1,data[[#This Row],[ci.hts_index]:[stat.tb]]),-1)</f>
        <v>-1</v>
      </c>
      <c r="AH4717" s="1">
        <f>IF(data[[#This Row],[type]]="score",RANK(data[[#This Row],[score]],data[score])+COUNTIF($AG$3:AG4717,AG4717)-1,0)</f>
        <v>0</v>
      </c>
    </row>
    <row r="4718" spans="27:34" x14ac:dyDescent="0.25">
      <c r="AA4718" s="1"/>
      <c r="AB4718" s="1"/>
      <c r="AG4718">
        <f>IF(data[[#This Row],[type]]="score",SUMPRODUCT($J$1:$AF$1,data[[#This Row],[ci.hts_index]:[stat.tb]]),-1)</f>
        <v>-1</v>
      </c>
      <c r="AH4718" s="1">
        <f>IF(data[[#This Row],[type]]="score",RANK(data[[#This Row],[score]],data[score])+COUNTIF($AG$3:AG4718,AG4718)-1,0)</f>
        <v>0</v>
      </c>
    </row>
    <row r="4719" spans="27:34" x14ac:dyDescent="0.25">
      <c r="AA4719" s="1"/>
      <c r="AB4719" s="1"/>
      <c r="AG4719">
        <f>IF(data[[#This Row],[type]]="score",SUMPRODUCT($J$1:$AF$1,data[[#This Row],[ci.hts_index]:[stat.tb]]),-1)</f>
        <v>-1</v>
      </c>
      <c r="AH4719" s="1">
        <f>IF(data[[#This Row],[type]]="score",RANK(data[[#This Row],[score]],data[score])+COUNTIF($AG$3:AG4719,AG4719)-1,0)</f>
        <v>0</v>
      </c>
    </row>
    <row r="4720" spans="27:34" x14ac:dyDescent="0.25">
      <c r="AA4720" s="1"/>
      <c r="AB4720" s="1"/>
      <c r="AG4720">
        <f>IF(data[[#This Row],[type]]="score",SUMPRODUCT($J$1:$AF$1,data[[#This Row],[ci.hts_index]:[stat.tb]]),-1)</f>
        <v>-1</v>
      </c>
      <c r="AH4720" s="1">
        <f>IF(data[[#This Row],[type]]="score",RANK(data[[#This Row],[score]],data[score])+COUNTIF($AG$3:AG4720,AG4720)-1,0)</f>
        <v>0</v>
      </c>
    </row>
    <row r="4721" spans="27:34" x14ac:dyDescent="0.25">
      <c r="AA4721" s="1"/>
      <c r="AB4721" s="1"/>
      <c r="AG4721">
        <f>IF(data[[#This Row],[type]]="score",SUMPRODUCT($J$1:$AF$1,data[[#This Row],[ci.hts_index]:[stat.tb]]),-1)</f>
        <v>-1</v>
      </c>
      <c r="AH4721" s="1">
        <f>IF(data[[#This Row],[type]]="score",RANK(data[[#This Row],[score]],data[score])+COUNTIF($AG$3:AG4721,AG4721)-1,0)</f>
        <v>0</v>
      </c>
    </row>
    <row r="4722" spans="27:34" x14ac:dyDescent="0.25">
      <c r="AA4722" s="1"/>
      <c r="AB4722" s="1"/>
      <c r="AG4722">
        <f>IF(data[[#This Row],[type]]="score",SUMPRODUCT($J$1:$AF$1,data[[#This Row],[ci.hts_index]:[stat.tb]]),-1)</f>
        <v>-1</v>
      </c>
      <c r="AH4722" s="1">
        <f>IF(data[[#This Row],[type]]="score",RANK(data[[#This Row],[score]],data[score])+COUNTIF($AG$3:AG4722,AG4722)-1,0)</f>
        <v>0</v>
      </c>
    </row>
    <row r="4723" spans="27:34" x14ac:dyDescent="0.25">
      <c r="AA4723" s="1"/>
      <c r="AB4723" s="1"/>
      <c r="AG4723">
        <f>IF(data[[#This Row],[type]]="score",SUMPRODUCT($J$1:$AF$1,data[[#This Row],[ci.hts_index]:[stat.tb]]),-1)</f>
        <v>-1</v>
      </c>
      <c r="AH4723" s="1">
        <f>IF(data[[#This Row],[type]]="score",RANK(data[[#This Row],[score]],data[score])+COUNTIF($AG$3:AG4723,AG4723)-1,0)</f>
        <v>0</v>
      </c>
    </row>
    <row r="4724" spans="27:34" x14ac:dyDescent="0.25">
      <c r="AA4724" s="1"/>
      <c r="AB4724" s="1"/>
      <c r="AG4724">
        <f>IF(data[[#This Row],[type]]="score",SUMPRODUCT($J$1:$AF$1,data[[#This Row],[ci.hts_index]:[stat.tb]]),-1)</f>
        <v>-1</v>
      </c>
      <c r="AH4724" s="1">
        <f>IF(data[[#This Row],[type]]="score",RANK(data[[#This Row],[score]],data[score])+COUNTIF($AG$3:AG4724,AG4724)-1,0)</f>
        <v>0</v>
      </c>
    </row>
    <row r="4725" spans="27:34" x14ac:dyDescent="0.25">
      <c r="AA4725" s="1"/>
      <c r="AB4725" s="1"/>
      <c r="AG4725">
        <f>IF(data[[#This Row],[type]]="score",SUMPRODUCT($J$1:$AF$1,data[[#This Row],[ci.hts_index]:[stat.tb]]),-1)</f>
        <v>-1</v>
      </c>
      <c r="AH4725" s="1">
        <f>IF(data[[#This Row],[type]]="score",RANK(data[[#This Row],[score]],data[score])+COUNTIF($AG$3:AG4725,AG4725)-1,0)</f>
        <v>0</v>
      </c>
    </row>
    <row r="4726" spans="27:34" x14ac:dyDescent="0.25">
      <c r="AA4726" s="1"/>
      <c r="AB4726" s="1"/>
      <c r="AG4726">
        <f>IF(data[[#This Row],[type]]="score",SUMPRODUCT($J$1:$AF$1,data[[#This Row],[ci.hts_index]:[stat.tb]]),-1)</f>
        <v>-1</v>
      </c>
      <c r="AH4726" s="1">
        <f>IF(data[[#This Row],[type]]="score",RANK(data[[#This Row],[score]],data[score])+COUNTIF($AG$3:AG4726,AG4726)-1,0)</f>
        <v>0</v>
      </c>
    </row>
    <row r="4727" spans="27:34" x14ac:dyDescent="0.25">
      <c r="AA4727" s="1"/>
      <c r="AB4727" s="1"/>
      <c r="AG4727">
        <f>IF(data[[#This Row],[type]]="score",SUMPRODUCT($J$1:$AF$1,data[[#This Row],[ci.hts_index]:[stat.tb]]),-1)</f>
        <v>-1</v>
      </c>
      <c r="AH4727" s="1">
        <f>IF(data[[#This Row],[type]]="score",RANK(data[[#This Row],[score]],data[score])+COUNTIF($AG$3:AG4727,AG4727)-1,0)</f>
        <v>0</v>
      </c>
    </row>
    <row r="4728" spans="27:34" x14ac:dyDescent="0.25">
      <c r="AA4728" s="1"/>
      <c r="AB4728" s="1"/>
      <c r="AG4728">
        <f>IF(data[[#This Row],[type]]="score",SUMPRODUCT($J$1:$AF$1,data[[#This Row],[ci.hts_index]:[stat.tb]]),-1)</f>
        <v>-1</v>
      </c>
      <c r="AH4728" s="1">
        <f>IF(data[[#This Row],[type]]="score",RANK(data[[#This Row],[score]],data[score])+COUNTIF($AG$3:AG4728,AG4728)-1,0)</f>
        <v>0</v>
      </c>
    </row>
    <row r="4729" spans="27:34" x14ac:dyDescent="0.25">
      <c r="AA4729" s="1"/>
      <c r="AB4729" s="1"/>
      <c r="AG4729">
        <f>IF(data[[#This Row],[type]]="score",SUMPRODUCT($J$1:$AF$1,data[[#This Row],[ci.hts_index]:[stat.tb]]),-1)</f>
        <v>-1</v>
      </c>
      <c r="AH4729" s="1">
        <f>IF(data[[#This Row],[type]]="score",RANK(data[[#This Row],[score]],data[score])+COUNTIF($AG$3:AG4729,AG4729)-1,0)</f>
        <v>0</v>
      </c>
    </row>
    <row r="4730" spans="27:34" x14ac:dyDescent="0.25">
      <c r="AA4730" s="1"/>
      <c r="AB4730" s="1"/>
      <c r="AG4730">
        <f>IF(data[[#This Row],[type]]="score",SUMPRODUCT($J$1:$AF$1,data[[#This Row],[ci.hts_index]:[stat.tb]]),-1)</f>
        <v>-1</v>
      </c>
      <c r="AH4730" s="1">
        <f>IF(data[[#This Row],[type]]="score",RANK(data[[#This Row],[score]],data[score])+COUNTIF($AG$3:AG4730,AG4730)-1,0)</f>
        <v>0</v>
      </c>
    </row>
    <row r="4731" spans="27:34" x14ac:dyDescent="0.25">
      <c r="AA4731" s="1"/>
      <c r="AB4731" s="1"/>
      <c r="AG4731">
        <f>IF(data[[#This Row],[type]]="score",SUMPRODUCT($J$1:$AF$1,data[[#This Row],[ci.hts_index]:[stat.tb]]),-1)</f>
        <v>-1</v>
      </c>
      <c r="AH4731" s="1">
        <f>IF(data[[#This Row],[type]]="score",RANK(data[[#This Row],[score]],data[score])+COUNTIF($AG$3:AG4731,AG4731)-1,0)</f>
        <v>0</v>
      </c>
    </row>
    <row r="4732" spans="27:34" x14ac:dyDescent="0.25">
      <c r="AA4732" s="1"/>
      <c r="AB4732" s="1"/>
      <c r="AG4732">
        <f>IF(data[[#This Row],[type]]="score",SUMPRODUCT($J$1:$AF$1,data[[#This Row],[ci.hts_index]:[stat.tb]]),-1)</f>
        <v>-1</v>
      </c>
      <c r="AH4732" s="1">
        <f>IF(data[[#This Row],[type]]="score",RANK(data[[#This Row],[score]],data[score])+COUNTIF($AG$3:AG4732,AG4732)-1,0)</f>
        <v>0</v>
      </c>
    </row>
    <row r="4733" spans="27:34" x14ac:dyDescent="0.25">
      <c r="AA4733" s="1"/>
      <c r="AB4733" s="1"/>
      <c r="AG4733">
        <f>IF(data[[#This Row],[type]]="score",SUMPRODUCT($J$1:$AF$1,data[[#This Row],[ci.hts_index]:[stat.tb]]),-1)</f>
        <v>-1</v>
      </c>
      <c r="AH4733" s="1">
        <f>IF(data[[#This Row],[type]]="score",RANK(data[[#This Row],[score]],data[score])+COUNTIF($AG$3:AG4733,AG4733)-1,0)</f>
        <v>0</v>
      </c>
    </row>
    <row r="4734" spans="27:34" x14ac:dyDescent="0.25">
      <c r="AA4734" s="1"/>
      <c r="AB4734" s="1"/>
      <c r="AG4734">
        <f>IF(data[[#This Row],[type]]="score",SUMPRODUCT($J$1:$AF$1,data[[#This Row],[ci.hts_index]:[stat.tb]]),-1)</f>
        <v>-1</v>
      </c>
      <c r="AH4734" s="1">
        <f>IF(data[[#This Row],[type]]="score",RANK(data[[#This Row],[score]],data[score])+COUNTIF($AG$3:AG4734,AG4734)-1,0)</f>
        <v>0</v>
      </c>
    </row>
    <row r="4735" spans="27:34" x14ac:dyDescent="0.25">
      <c r="AA4735" s="1"/>
      <c r="AB4735" s="1"/>
      <c r="AG4735">
        <f>IF(data[[#This Row],[type]]="score",SUMPRODUCT($J$1:$AF$1,data[[#This Row],[ci.hts_index]:[stat.tb]]),-1)</f>
        <v>-1</v>
      </c>
      <c r="AH4735" s="1">
        <f>IF(data[[#This Row],[type]]="score",RANK(data[[#This Row],[score]],data[score])+COUNTIF($AG$3:AG4735,AG4735)-1,0)</f>
        <v>0</v>
      </c>
    </row>
    <row r="4736" spans="27:34" x14ac:dyDescent="0.25">
      <c r="AA4736" s="1"/>
      <c r="AB4736" s="1"/>
      <c r="AG4736">
        <f>IF(data[[#This Row],[type]]="score",SUMPRODUCT($J$1:$AF$1,data[[#This Row],[ci.hts_index]:[stat.tb]]),-1)</f>
        <v>-1</v>
      </c>
      <c r="AH4736" s="1">
        <f>IF(data[[#This Row],[type]]="score",RANK(data[[#This Row],[score]],data[score])+COUNTIF($AG$3:AG4736,AG4736)-1,0)</f>
        <v>0</v>
      </c>
    </row>
    <row r="4737" spans="27:34" x14ac:dyDescent="0.25">
      <c r="AA4737" s="1"/>
      <c r="AB4737" s="1"/>
      <c r="AG4737">
        <f>IF(data[[#This Row],[type]]="score",SUMPRODUCT($J$1:$AF$1,data[[#This Row],[ci.hts_index]:[stat.tb]]),-1)</f>
        <v>-1</v>
      </c>
      <c r="AH4737" s="1">
        <f>IF(data[[#This Row],[type]]="score",RANK(data[[#This Row],[score]],data[score])+COUNTIF($AG$3:AG4737,AG4737)-1,0)</f>
        <v>0</v>
      </c>
    </row>
    <row r="4738" spans="27:34" x14ac:dyDescent="0.25">
      <c r="AA4738" s="1"/>
      <c r="AB4738" s="1"/>
      <c r="AG4738">
        <f>IF(data[[#This Row],[type]]="score",SUMPRODUCT($J$1:$AF$1,data[[#This Row],[ci.hts_index]:[stat.tb]]),-1)</f>
        <v>-1</v>
      </c>
      <c r="AH4738" s="1">
        <f>IF(data[[#This Row],[type]]="score",RANK(data[[#This Row],[score]],data[score])+COUNTIF($AG$3:AG4738,AG4738)-1,0)</f>
        <v>0</v>
      </c>
    </row>
    <row r="4739" spans="27:34" x14ac:dyDescent="0.25">
      <c r="AA4739" s="1"/>
      <c r="AB4739" s="1"/>
      <c r="AG4739">
        <f>IF(data[[#This Row],[type]]="score",SUMPRODUCT($J$1:$AF$1,data[[#This Row],[ci.hts_index]:[stat.tb]]),-1)</f>
        <v>-1</v>
      </c>
      <c r="AH4739" s="1">
        <f>IF(data[[#This Row],[type]]="score",RANK(data[[#This Row],[score]],data[score])+COUNTIF($AG$3:AG4739,AG4739)-1,0)</f>
        <v>0</v>
      </c>
    </row>
    <row r="4740" spans="27:34" x14ac:dyDescent="0.25">
      <c r="AA4740" s="1"/>
      <c r="AB4740" s="1"/>
      <c r="AG4740">
        <f>IF(data[[#This Row],[type]]="score",SUMPRODUCT($J$1:$AF$1,data[[#This Row],[ci.hts_index]:[stat.tb]]),-1)</f>
        <v>-1</v>
      </c>
      <c r="AH4740" s="1">
        <f>IF(data[[#This Row],[type]]="score",RANK(data[[#This Row],[score]],data[score])+COUNTIF($AG$3:AG4740,AG4740)-1,0)</f>
        <v>0</v>
      </c>
    </row>
    <row r="4741" spans="27:34" x14ac:dyDescent="0.25">
      <c r="AA4741" s="1"/>
      <c r="AB4741" s="1"/>
      <c r="AG4741">
        <f>IF(data[[#This Row],[type]]="score",SUMPRODUCT($J$1:$AF$1,data[[#This Row],[ci.hts_index]:[stat.tb]]),-1)</f>
        <v>-1</v>
      </c>
      <c r="AH4741" s="1">
        <f>IF(data[[#This Row],[type]]="score",RANK(data[[#This Row],[score]],data[score])+COUNTIF($AG$3:AG4741,AG4741)-1,0)</f>
        <v>0</v>
      </c>
    </row>
    <row r="4742" spans="27:34" x14ac:dyDescent="0.25">
      <c r="AA4742" s="1"/>
      <c r="AB4742" s="1"/>
      <c r="AG4742">
        <f>IF(data[[#This Row],[type]]="score",SUMPRODUCT($J$1:$AF$1,data[[#This Row],[ci.hts_index]:[stat.tb]]),-1)</f>
        <v>-1</v>
      </c>
      <c r="AH4742" s="1">
        <f>IF(data[[#This Row],[type]]="score",RANK(data[[#This Row],[score]],data[score])+COUNTIF($AG$3:AG4742,AG4742)-1,0)</f>
        <v>0</v>
      </c>
    </row>
    <row r="4743" spans="27:34" x14ac:dyDescent="0.25">
      <c r="AA4743" s="1"/>
      <c r="AB4743" s="1"/>
      <c r="AG4743">
        <f>IF(data[[#This Row],[type]]="score",SUMPRODUCT($J$1:$AF$1,data[[#This Row],[ci.hts_index]:[stat.tb]]),-1)</f>
        <v>-1</v>
      </c>
      <c r="AH4743" s="1">
        <f>IF(data[[#This Row],[type]]="score",RANK(data[[#This Row],[score]],data[score])+COUNTIF($AG$3:AG4743,AG4743)-1,0)</f>
        <v>0</v>
      </c>
    </row>
    <row r="4744" spans="27:34" x14ac:dyDescent="0.25">
      <c r="AA4744" s="1"/>
      <c r="AB4744" s="1"/>
      <c r="AG4744">
        <f>IF(data[[#This Row],[type]]="score",SUMPRODUCT($J$1:$AF$1,data[[#This Row],[ci.hts_index]:[stat.tb]]),-1)</f>
        <v>-1</v>
      </c>
      <c r="AH4744" s="1">
        <f>IF(data[[#This Row],[type]]="score",RANK(data[[#This Row],[score]],data[score])+COUNTIF($AG$3:AG4744,AG4744)-1,0)</f>
        <v>0</v>
      </c>
    </row>
    <row r="4745" spans="27:34" x14ac:dyDescent="0.25">
      <c r="AA4745" s="1"/>
      <c r="AB4745" s="1"/>
      <c r="AG4745">
        <f>IF(data[[#This Row],[type]]="score",SUMPRODUCT($J$1:$AF$1,data[[#This Row],[ci.hts_index]:[stat.tb]]),-1)</f>
        <v>-1</v>
      </c>
      <c r="AH4745" s="1">
        <f>IF(data[[#This Row],[type]]="score",RANK(data[[#This Row],[score]],data[score])+COUNTIF($AG$3:AG4745,AG4745)-1,0)</f>
        <v>0</v>
      </c>
    </row>
    <row r="4746" spans="27:34" x14ac:dyDescent="0.25">
      <c r="AA4746" s="1"/>
      <c r="AB4746" s="1"/>
      <c r="AG4746">
        <f>IF(data[[#This Row],[type]]="score",SUMPRODUCT($J$1:$AF$1,data[[#This Row],[ci.hts_index]:[stat.tb]]),-1)</f>
        <v>-1</v>
      </c>
      <c r="AH4746" s="1">
        <f>IF(data[[#This Row],[type]]="score",RANK(data[[#This Row],[score]],data[score])+COUNTIF($AG$3:AG4746,AG4746)-1,0)</f>
        <v>0</v>
      </c>
    </row>
    <row r="4747" spans="27:34" x14ac:dyDescent="0.25">
      <c r="AA4747" s="1"/>
      <c r="AB4747" s="1"/>
      <c r="AG4747">
        <f>IF(data[[#This Row],[type]]="score",SUMPRODUCT($J$1:$AF$1,data[[#This Row],[ci.hts_index]:[stat.tb]]),-1)</f>
        <v>-1</v>
      </c>
      <c r="AH4747" s="1">
        <f>IF(data[[#This Row],[type]]="score",RANK(data[[#This Row],[score]],data[score])+COUNTIF($AG$3:AG4747,AG4747)-1,0)</f>
        <v>0</v>
      </c>
    </row>
    <row r="4748" spans="27:34" x14ac:dyDescent="0.25">
      <c r="AA4748" s="1"/>
      <c r="AB4748" s="1"/>
      <c r="AG4748">
        <f>IF(data[[#This Row],[type]]="score",SUMPRODUCT($J$1:$AF$1,data[[#This Row],[ci.hts_index]:[stat.tb]]),-1)</f>
        <v>-1</v>
      </c>
      <c r="AH4748" s="1">
        <f>IF(data[[#This Row],[type]]="score",RANK(data[[#This Row],[score]],data[score])+COUNTIF($AG$3:AG4748,AG4748)-1,0)</f>
        <v>0</v>
      </c>
    </row>
    <row r="4749" spans="27:34" x14ac:dyDescent="0.25">
      <c r="AA4749" s="1"/>
      <c r="AB4749" s="1"/>
      <c r="AG4749">
        <f>IF(data[[#This Row],[type]]="score",SUMPRODUCT($J$1:$AF$1,data[[#This Row],[ci.hts_index]:[stat.tb]]),-1)</f>
        <v>-1</v>
      </c>
      <c r="AH4749" s="1">
        <f>IF(data[[#This Row],[type]]="score",RANK(data[[#This Row],[score]],data[score])+COUNTIF($AG$3:AG4749,AG4749)-1,0)</f>
        <v>0</v>
      </c>
    </row>
    <row r="4750" spans="27:34" x14ac:dyDescent="0.25">
      <c r="AA4750" s="1"/>
      <c r="AB4750" s="1"/>
      <c r="AG4750">
        <f>IF(data[[#This Row],[type]]="score",SUMPRODUCT($J$1:$AF$1,data[[#This Row],[ci.hts_index]:[stat.tb]]),-1)</f>
        <v>-1</v>
      </c>
      <c r="AH4750" s="1">
        <f>IF(data[[#This Row],[type]]="score",RANK(data[[#This Row],[score]],data[score])+COUNTIF($AG$3:AG4750,AG4750)-1,0)</f>
        <v>0</v>
      </c>
    </row>
    <row r="4751" spans="27:34" x14ac:dyDescent="0.25">
      <c r="AA4751" s="1"/>
      <c r="AB4751" s="1"/>
      <c r="AG4751">
        <f>IF(data[[#This Row],[type]]="score",SUMPRODUCT($J$1:$AF$1,data[[#This Row],[ci.hts_index]:[stat.tb]]),-1)</f>
        <v>-1</v>
      </c>
      <c r="AH4751" s="1">
        <f>IF(data[[#This Row],[type]]="score",RANK(data[[#This Row],[score]],data[score])+COUNTIF($AG$3:AG4751,AG4751)-1,0)</f>
        <v>0</v>
      </c>
    </row>
    <row r="4752" spans="27:34" x14ac:dyDescent="0.25">
      <c r="AA4752" s="1"/>
      <c r="AB4752" s="1"/>
      <c r="AG4752">
        <f>IF(data[[#This Row],[type]]="score",SUMPRODUCT($J$1:$AF$1,data[[#This Row],[ci.hts_index]:[stat.tb]]),-1)</f>
        <v>-1</v>
      </c>
      <c r="AH4752" s="1">
        <f>IF(data[[#This Row],[type]]="score",RANK(data[[#This Row],[score]],data[score])+COUNTIF($AG$3:AG4752,AG4752)-1,0)</f>
        <v>0</v>
      </c>
    </row>
    <row r="4753" spans="27:34" x14ac:dyDescent="0.25">
      <c r="AA4753" s="1"/>
      <c r="AB4753" s="1"/>
      <c r="AG4753">
        <f>IF(data[[#This Row],[type]]="score",SUMPRODUCT($J$1:$AF$1,data[[#This Row],[ci.hts_index]:[stat.tb]]),-1)</f>
        <v>-1</v>
      </c>
      <c r="AH4753" s="1">
        <f>IF(data[[#This Row],[type]]="score",RANK(data[[#This Row],[score]],data[score])+COUNTIF($AG$3:AG4753,AG4753)-1,0)</f>
        <v>0</v>
      </c>
    </row>
    <row r="4754" spans="27:34" x14ac:dyDescent="0.25">
      <c r="AA4754" s="1"/>
      <c r="AB4754" s="1"/>
      <c r="AG4754">
        <f>IF(data[[#This Row],[type]]="score",SUMPRODUCT($J$1:$AF$1,data[[#This Row],[ci.hts_index]:[stat.tb]]),-1)</f>
        <v>-1</v>
      </c>
      <c r="AH4754" s="1">
        <f>IF(data[[#This Row],[type]]="score",RANK(data[[#This Row],[score]],data[score])+COUNTIF($AG$3:AG4754,AG4754)-1,0)</f>
        <v>0</v>
      </c>
    </row>
    <row r="4755" spans="27:34" x14ac:dyDescent="0.25">
      <c r="AA4755" s="1"/>
      <c r="AB4755" s="1"/>
      <c r="AG4755">
        <f>IF(data[[#This Row],[type]]="score",SUMPRODUCT($J$1:$AF$1,data[[#This Row],[ci.hts_index]:[stat.tb]]),-1)</f>
        <v>-1</v>
      </c>
      <c r="AH4755" s="1">
        <f>IF(data[[#This Row],[type]]="score",RANK(data[[#This Row],[score]],data[score])+COUNTIF($AG$3:AG4755,AG4755)-1,0)</f>
        <v>0</v>
      </c>
    </row>
    <row r="4756" spans="27:34" x14ac:dyDescent="0.25">
      <c r="AA4756" s="1"/>
      <c r="AB4756" s="1"/>
      <c r="AG4756">
        <f>IF(data[[#This Row],[type]]="score",SUMPRODUCT($J$1:$AF$1,data[[#This Row],[ci.hts_index]:[stat.tb]]),-1)</f>
        <v>-1</v>
      </c>
      <c r="AH4756" s="1">
        <f>IF(data[[#This Row],[type]]="score",RANK(data[[#This Row],[score]],data[score])+COUNTIF($AG$3:AG4756,AG4756)-1,0)</f>
        <v>0</v>
      </c>
    </row>
    <row r="4757" spans="27:34" x14ac:dyDescent="0.25">
      <c r="AA4757" s="1"/>
      <c r="AB4757" s="1"/>
      <c r="AG4757">
        <f>IF(data[[#This Row],[type]]="score",SUMPRODUCT($J$1:$AF$1,data[[#This Row],[ci.hts_index]:[stat.tb]]),-1)</f>
        <v>-1</v>
      </c>
      <c r="AH4757" s="1">
        <f>IF(data[[#This Row],[type]]="score",RANK(data[[#This Row],[score]],data[score])+COUNTIF($AG$3:AG4757,AG4757)-1,0)</f>
        <v>0</v>
      </c>
    </row>
    <row r="4758" spans="27:34" x14ac:dyDescent="0.25">
      <c r="AA4758" s="1"/>
      <c r="AB4758" s="1"/>
      <c r="AG4758">
        <f>IF(data[[#This Row],[type]]="score",SUMPRODUCT($J$1:$AF$1,data[[#This Row],[ci.hts_index]:[stat.tb]]),-1)</f>
        <v>-1</v>
      </c>
      <c r="AH4758" s="1">
        <f>IF(data[[#This Row],[type]]="score",RANK(data[[#This Row],[score]],data[score])+COUNTIF($AG$3:AG4758,AG4758)-1,0)</f>
        <v>0</v>
      </c>
    </row>
    <row r="4759" spans="27:34" x14ac:dyDescent="0.25">
      <c r="AA4759" s="1"/>
      <c r="AB4759" s="1"/>
      <c r="AG4759">
        <f>IF(data[[#This Row],[type]]="score",SUMPRODUCT($J$1:$AF$1,data[[#This Row],[ci.hts_index]:[stat.tb]]),-1)</f>
        <v>-1</v>
      </c>
      <c r="AH4759" s="1">
        <f>IF(data[[#This Row],[type]]="score",RANK(data[[#This Row],[score]],data[score])+COUNTIF($AG$3:AG4759,AG4759)-1,0)</f>
        <v>0</v>
      </c>
    </row>
    <row r="4760" spans="27:34" x14ac:dyDescent="0.25">
      <c r="AA4760" s="1"/>
      <c r="AB4760" s="1"/>
      <c r="AG4760">
        <f>IF(data[[#This Row],[type]]="score",SUMPRODUCT($J$1:$AF$1,data[[#This Row],[ci.hts_index]:[stat.tb]]),-1)</f>
        <v>-1</v>
      </c>
      <c r="AH4760" s="1">
        <f>IF(data[[#This Row],[type]]="score",RANK(data[[#This Row],[score]],data[score])+COUNTIF($AG$3:AG4760,AG4760)-1,0)</f>
        <v>0</v>
      </c>
    </row>
    <row r="4761" spans="27:34" x14ac:dyDescent="0.25">
      <c r="AA4761" s="1"/>
      <c r="AB4761" s="1"/>
      <c r="AG4761">
        <f>IF(data[[#This Row],[type]]="score",SUMPRODUCT($J$1:$AF$1,data[[#This Row],[ci.hts_index]:[stat.tb]]),-1)</f>
        <v>-1</v>
      </c>
      <c r="AH4761" s="1">
        <f>IF(data[[#This Row],[type]]="score",RANK(data[[#This Row],[score]],data[score])+COUNTIF($AG$3:AG4761,AG4761)-1,0)</f>
        <v>0</v>
      </c>
    </row>
    <row r="4762" spans="27:34" x14ac:dyDescent="0.25">
      <c r="AA4762" s="1"/>
      <c r="AB4762" s="1"/>
      <c r="AG4762">
        <f>IF(data[[#This Row],[type]]="score",SUMPRODUCT($J$1:$AF$1,data[[#This Row],[ci.hts_index]:[stat.tb]]),-1)</f>
        <v>-1</v>
      </c>
      <c r="AH4762" s="1">
        <f>IF(data[[#This Row],[type]]="score",RANK(data[[#This Row],[score]],data[score])+COUNTIF($AG$3:AG4762,AG4762)-1,0)</f>
        <v>0</v>
      </c>
    </row>
    <row r="4763" spans="27:34" x14ac:dyDescent="0.25">
      <c r="AA4763" s="1"/>
      <c r="AB4763" s="1"/>
      <c r="AG4763">
        <f>IF(data[[#This Row],[type]]="score",SUMPRODUCT($J$1:$AF$1,data[[#This Row],[ci.hts_index]:[stat.tb]]),-1)</f>
        <v>-1</v>
      </c>
      <c r="AH4763" s="1">
        <f>IF(data[[#This Row],[type]]="score",RANK(data[[#This Row],[score]],data[score])+COUNTIF($AG$3:AG4763,AG4763)-1,0)</f>
        <v>0</v>
      </c>
    </row>
    <row r="4764" spans="27:34" x14ac:dyDescent="0.25">
      <c r="AA4764" s="1"/>
      <c r="AB4764" s="1"/>
      <c r="AG4764">
        <f>IF(data[[#This Row],[type]]="score",SUMPRODUCT($J$1:$AF$1,data[[#This Row],[ci.hts_index]:[stat.tb]]),-1)</f>
        <v>-1</v>
      </c>
      <c r="AH4764" s="1">
        <f>IF(data[[#This Row],[type]]="score",RANK(data[[#This Row],[score]],data[score])+COUNTIF($AG$3:AG4764,AG4764)-1,0)</f>
        <v>0</v>
      </c>
    </row>
    <row r="4765" spans="27:34" x14ac:dyDescent="0.25">
      <c r="AA4765" s="1"/>
      <c r="AB4765" s="1"/>
      <c r="AG4765">
        <f>IF(data[[#This Row],[type]]="score",SUMPRODUCT($J$1:$AF$1,data[[#This Row],[ci.hts_index]:[stat.tb]]),-1)</f>
        <v>-1</v>
      </c>
      <c r="AH4765" s="1">
        <f>IF(data[[#This Row],[type]]="score",RANK(data[[#This Row],[score]],data[score])+COUNTIF($AG$3:AG4765,AG4765)-1,0)</f>
        <v>0</v>
      </c>
    </row>
    <row r="4766" spans="27:34" x14ac:dyDescent="0.25">
      <c r="AA4766" s="1"/>
      <c r="AB4766" s="1"/>
      <c r="AG4766">
        <f>IF(data[[#This Row],[type]]="score",SUMPRODUCT($J$1:$AF$1,data[[#This Row],[ci.hts_index]:[stat.tb]]),-1)</f>
        <v>-1</v>
      </c>
      <c r="AH4766" s="1">
        <f>IF(data[[#This Row],[type]]="score",RANK(data[[#This Row],[score]],data[score])+COUNTIF($AG$3:AG4766,AG4766)-1,0)</f>
        <v>0</v>
      </c>
    </row>
    <row r="4767" spans="27:34" x14ac:dyDescent="0.25">
      <c r="AA4767" s="1"/>
      <c r="AB4767" s="1"/>
      <c r="AG4767">
        <f>IF(data[[#This Row],[type]]="score",SUMPRODUCT($J$1:$AF$1,data[[#This Row],[ci.hts_index]:[stat.tb]]),-1)</f>
        <v>-1</v>
      </c>
      <c r="AH4767" s="1">
        <f>IF(data[[#This Row],[type]]="score",RANK(data[[#This Row],[score]],data[score])+COUNTIF($AG$3:AG4767,AG4767)-1,0)</f>
        <v>0</v>
      </c>
    </row>
    <row r="4768" spans="27:34" x14ac:dyDescent="0.25">
      <c r="AA4768" s="1"/>
      <c r="AB4768" s="1"/>
      <c r="AG4768">
        <f>IF(data[[#This Row],[type]]="score",SUMPRODUCT($J$1:$AF$1,data[[#This Row],[ci.hts_index]:[stat.tb]]),-1)</f>
        <v>-1</v>
      </c>
      <c r="AH4768" s="1">
        <f>IF(data[[#This Row],[type]]="score",RANK(data[[#This Row],[score]],data[score])+COUNTIF($AG$3:AG4768,AG4768)-1,0)</f>
        <v>0</v>
      </c>
    </row>
    <row r="4769" spans="27:34" x14ac:dyDescent="0.25">
      <c r="AA4769" s="1"/>
      <c r="AB4769" s="1"/>
      <c r="AG4769">
        <f>IF(data[[#This Row],[type]]="score",SUMPRODUCT($J$1:$AF$1,data[[#This Row],[ci.hts_index]:[stat.tb]]),-1)</f>
        <v>-1</v>
      </c>
      <c r="AH4769" s="1">
        <f>IF(data[[#This Row],[type]]="score",RANK(data[[#This Row],[score]],data[score])+COUNTIF($AG$3:AG4769,AG4769)-1,0)</f>
        <v>0</v>
      </c>
    </row>
    <row r="4770" spans="27:34" x14ac:dyDescent="0.25">
      <c r="AA4770" s="1"/>
      <c r="AB4770" s="1"/>
      <c r="AG4770">
        <f>IF(data[[#This Row],[type]]="score",SUMPRODUCT($J$1:$AF$1,data[[#This Row],[ci.hts_index]:[stat.tb]]),-1)</f>
        <v>-1</v>
      </c>
      <c r="AH4770" s="1">
        <f>IF(data[[#This Row],[type]]="score",RANK(data[[#This Row],[score]],data[score])+COUNTIF($AG$3:AG4770,AG4770)-1,0)</f>
        <v>0</v>
      </c>
    </row>
    <row r="4771" spans="27:34" x14ac:dyDescent="0.25">
      <c r="AA4771" s="1"/>
      <c r="AB4771" s="1"/>
      <c r="AG4771">
        <f>IF(data[[#This Row],[type]]="score",SUMPRODUCT($J$1:$AF$1,data[[#This Row],[ci.hts_index]:[stat.tb]]),-1)</f>
        <v>-1</v>
      </c>
      <c r="AH4771" s="1">
        <f>IF(data[[#This Row],[type]]="score",RANK(data[[#This Row],[score]],data[score])+COUNTIF($AG$3:AG4771,AG4771)-1,0)</f>
        <v>0</v>
      </c>
    </row>
    <row r="4772" spans="27:34" x14ac:dyDescent="0.25">
      <c r="AA4772" s="1"/>
      <c r="AB4772" s="1"/>
      <c r="AG4772">
        <f>IF(data[[#This Row],[type]]="score",SUMPRODUCT($J$1:$AF$1,data[[#This Row],[ci.hts_index]:[stat.tb]]),-1)</f>
        <v>-1</v>
      </c>
      <c r="AH4772" s="1">
        <f>IF(data[[#This Row],[type]]="score",RANK(data[[#This Row],[score]],data[score])+COUNTIF($AG$3:AG4772,AG4772)-1,0)</f>
        <v>0</v>
      </c>
    </row>
    <row r="4773" spans="27:34" x14ac:dyDescent="0.25">
      <c r="AA4773" s="1"/>
      <c r="AB4773" s="1"/>
      <c r="AG4773">
        <f>IF(data[[#This Row],[type]]="score",SUMPRODUCT($J$1:$AF$1,data[[#This Row],[ci.hts_index]:[stat.tb]]),-1)</f>
        <v>-1</v>
      </c>
      <c r="AH4773" s="1">
        <f>IF(data[[#This Row],[type]]="score",RANK(data[[#This Row],[score]],data[score])+COUNTIF($AG$3:AG4773,AG4773)-1,0)</f>
        <v>0</v>
      </c>
    </row>
    <row r="4774" spans="27:34" x14ac:dyDescent="0.25">
      <c r="AA4774" s="1"/>
      <c r="AB4774" s="1"/>
      <c r="AG4774">
        <f>IF(data[[#This Row],[type]]="score",SUMPRODUCT($J$1:$AF$1,data[[#This Row],[ci.hts_index]:[stat.tb]]),-1)</f>
        <v>-1</v>
      </c>
      <c r="AH4774" s="1">
        <f>IF(data[[#This Row],[type]]="score",RANK(data[[#This Row],[score]],data[score])+COUNTIF($AG$3:AG4774,AG4774)-1,0)</f>
        <v>0</v>
      </c>
    </row>
    <row r="4775" spans="27:34" x14ac:dyDescent="0.25">
      <c r="AA4775" s="1"/>
      <c r="AB4775" s="1"/>
      <c r="AG4775">
        <f>IF(data[[#This Row],[type]]="score",SUMPRODUCT($J$1:$AF$1,data[[#This Row],[ci.hts_index]:[stat.tb]]),-1)</f>
        <v>-1</v>
      </c>
      <c r="AH4775" s="1">
        <f>IF(data[[#This Row],[type]]="score",RANK(data[[#This Row],[score]],data[score])+COUNTIF($AG$3:AG4775,AG4775)-1,0)</f>
        <v>0</v>
      </c>
    </row>
    <row r="4776" spans="27:34" x14ac:dyDescent="0.25">
      <c r="AA4776" s="1"/>
      <c r="AB4776" s="1"/>
      <c r="AG4776">
        <f>IF(data[[#This Row],[type]]="score",SUMPRODUCT($J$1:$AF$1,data[[#This Row],[ci.hts_index]:[stat.tb]]),-1)</f>
        <v>-1</v>
      </c>
      <c r="AH4776" s="1">
        <f>IF(data[[#This Row],[type]]="score",RANK(data[[#This Row],[score]],data[score])+COUNTIF($AG$3:AG4776,AG4776)-1,0)</f>
        <v>0</v>
      </c>
    </row>
    <row r="4777" spans="27:34" x14ac:dyDescent="0.25">
      <c r="AA4777" s="1"/>
      <c r="AB4777" s="1"/>
      <c r="AG4777">
        <f>IF(data[[#This Row],[type]]="score",SUMPRODUCT($J$1:$AF$1,data[[#This Row],[ci.hts_index]:[stat.tb]]),-1)</f>
        <v>-1</v>
      </c>
      <c r="AH4777" s="1">
        <f>IF(data[[#This Row],[type]]="score",RANK(data[[#This Row],[score]],data[score])+COUNTIF($AG$3:AG4777,AG4777)-1,0)</f>
        <v>0</v>
      </c>
    </row>
    <row r="4778" spans="27:34" x14ac:dyDescent="0.25">
      <c r="AA4778" s="1"/>
      <c r="AB4778" s="1"/>
      <c r="AG4778">
        <f>IF(data[[#This Row],[type]]="score",SUMPRODUCT($J$1:$AF$1,data[[#This Row],[ci.hts_index]:[stat.tb]]),-1)</f>
        <v>-1</v>
      </c>
      <c r="AH4778" s="1">
        <f>IF(data[[#This Row],[type]]="score",RANK(data[[#This Row],[score]],data[score])+COUNTIF($AG$3:AG4778,AG4778)-1,0)</f>
        <v>0</v>
      </c>
    </row>
    <row r="4779" spans="27:34" x14ac:dyDescent="0.25">
      <c r="AA4779" s="1"/>
      <c r="AB4779" s="1"/>
      <c r="AG4779">
        <f>IF(data[[#This Row],[type]]="score",SUMPRODUCT($J$1:$AF$1,data[[#This Row],[ci.hts_index]:[stat.tb]]),-1)</f>
        <v>-1</v>
      </c>
      <c r="AH4779" s="1">
        <f>IF(data[[#This Row],[type]]="score",RANK(data[[#This Row],[score]],data[score])+COUNTIF($AG$3:AG4779,AG4779)-1,0)</f>
        <v>0</v>
      </c>
    </row>
    <row r="4780" spans="27:34" x14ac:dyDescent="0.25">
      <c r="AA4780" s="1"/>
      <c r="AB4780" s="1"/>
      <c r="AG4780">
        <f>IF(data[[#This Row],[type]]="score",SUMPRODUCT($J$1:$AF$1,data[[#This Row],[ci.hts_index]:[stat.tb]]),-1)</f>
        <v>-1</v>
      </c>
      <c r="AH4780" s="1">
        <f>IF(data[[#This Row],[type]]="score",RANK(data[[#This Row],[score]],data[score])+COUNTIF($AG$3:AG4780,AG4780)-1,0)</f>
        <v>0</v>
      </c>
    </row>
    <row r="4781" spans="27:34" x14ac:dyDescent="0.25">
      <c r="AA4781" s="1"/>
      <c r="AB4781" s="1"/>
      <c r="AG4781">
        <f>IF(data[[#This Row],[type]]="score",SUMPRODUCT($J$1:$AF$1,data[[#This Row],[ci.hts_index]:[stat.tb]]),-1)</f>
        <v>-1</v>
      </c>
      <c r="AH4781" s="1">
        <f>IF(data[[#This Row],[type]]="score",RANK(data[[#This Row],[score]],data[score])+COUNTIF($AG$3:AG4781,AG4781)-1,0)</f>
        <v>0</v>
      </c>
    </row>
    <row r="4782" spans="27:34" x14ac:dyDescent="0.25">
      <c r="AA4782" s="1"/>
      <c r="AB4782" s="1"/>
      <c r="AG4782">
        <f>IF(data[[#This Row],[type]]="score",SUMPRODUCT($J$1:$AF$1,data[[#This Row],[ci.hts_index]:[stat.tb]]),-1)</f>
        <v>-1</v>
      </c>
      <c r="AH4782" s="1">
        <f>IF(data[[#This Row],[type]]="score",RANK(data[[#This Row],[score]],data[score])+COUNTIF($AG$3:AG4782,AG4782)-1,0)</f>
        <v>0</v>
      </c>
    </row>
    <row r="4783" spans="27:34" x14ac:dyDescent="0.25">
      <c r="AA4783" s="1"/>
      <c r="AB4783" s="1"/>
      <c r="AG4783">
        <f>IF(data[[#This Row],[type]]="score",SUMPRODUCT($J$1:$AF$1,data[[#This Row],[ci.hts_index]:[stat.tb]]),-1)</f>
        <v>-1</v>
      </c>
      <c r="AH4783" s="1">
        <f>IF(data[[#This Row],[type]]="score",RANK(data[[#This Row],[score]],data[score])+COUNTIF($AG$3:AG4783,AG4783)-1,0)</f>
        <v>0</v>
      </c>
    </row>
    <row r="4784" spans="27:34" x14ac:dyDescent="0.25">
      <c r="AA4784" s="1"/>
      <c r="AB4784" s="1"/>
      <c r="AG4784">
        <f>IF(data[[#This Row],[type]]="score",SUMPRODUCT($J$1:$AF$1,data[[#This Row],[ci.hts_index]:[stat.tb]]),-1)</f>
        <v>-1</v>
      </c>
      <c r="AH4784" s="1">
        <f>IF(data[[#This Row],[type]]="score",RANK(data[[#This Row],[score]],data[score])+COUNTIF($AG$3:AG4784,AG4784)-1,0)</f>
        <v>0</v>
      </c>
    </row>
    <row r="4785" spans="27:34" x14ac:dyDescent="0.25">
      <c r="AA4785" s="1"/>
      <c r="AB4785" s="1"/>
      <c r="AG4785">
        <f>IF(data[[#This Row],[type]]="score",SUMPRODUCT($J$1:$AF$1,data[[#This Row],[ci.hts_index]:[stat.tb]]),-1)</f>
        <v>-1</v>
      </c>
      <c r="AH4785" s="1">
        <f>IF(data[[#This Row],[type]]="score",RANK(data[[#This Row],[score]],data[score])+COUNTIF($AG$3:AG4785,AG4785)-1,0)</f>
        <v>0</v>
      </c>
    </row>
    <row r="4786" spans="27:34" x14ac:dyDescent="0.25">
      <c r="AA4786" s="1"/>
      <c r="AB4786" s="1"/>
      <c r="AG4786">
        <f>IF(data[[#This Row],[type]]="score",SUMPRODUCT($J$1:$AF$1,data[[#This Row],[ci.hts_index]:[stat.tb]]),-1)</f>
        <v>-1</v>
      </c>
      <c r="AH4786" s="1">
        <f>IF(data[[#This Row],[type]]="score",RANK(data[[#This Row],[score]],data[score])+COUNTIF($AG$3:AG4786,AG4786)-1,0)</f>
        <v>0</v>
      </c>
    </row>
    <row r="4787" spans="27:34" x14ac:dyDescent="0.25">
      <c r="AA4787" s="1"/>
      <c r="AB4787" s="1"/>
      <c r="AG4787">
        <f>IF(data[[#This Row],[type]]="score",SUMPRODUCT($J$1:$AF$1,data[[#This Row],[ci.hts_index]:[stat.tb]]),-1)</f>
        <v>-1</v>
      </c>
      <c r="AH4787" s="1">
        <f>IF(data[[#This Row],[type]]="score",RANK(data[[#This Row],[score]],data[score])+COUNTIF($AG$3:AG4787,AG4787)-1,0)</f>
        <v>0</v>
      </c>
    </row>
    <row r="4788" spans="27:34" x14ac:dyDescent="0.25">
      <c r="AA4788" s="1"/>
      <c r="AB4788" s="1"/>
      <c r="AG4788">
        <f>IF(data[[#This Row],[type]]="score",SUMPRODUCT($J$1:$AF$1,data[[#This Row],[ci.hts_index]:[stat.tb]]),-1)</f>
        <v>-1</v>
      </c>
      <c r="AH4788" s="1">
        <f>IF(data[[#This Row],[type]]="score",RANK(data[[#This Row],[score]],data[score])+COUNTIF($AG$3:AG4788,AG4788)-1,0)</f>
        <v>0</v>
      </c>
    </row>
    <row r="4789" spans="27:34" x14ac:dyDescent="0.25">
      <c r="AA4789" s="1"/>
      <c r="AB4789" s="1"/>
      <c r="AG4789">
        <f>IF(data[[#This Row],[type]]="score",SUMPRODUCT($J$1:$AF$1,data[[#This Row],[ci.hts_index]:[stat.tb]]),-1)</f>
        <v>-1</v>
      </c>
      <c r="AH4789" s="1">
        <f>IF(data[[#This Row],[type]]="score",RANK(data[[#This Row],[score]],data[score])+COUNTIF($AG$3:AG4789,AG4789)-1,0)</f>
        <v>0</v>
      </c>
    </row>
    <row r="4790" spans="27:34" x14ac:dyDescent="0.25">
      <c r="AA4790" s="1"/>
      <c r="AB4790" s="1"/>
      <c r="AG4790">
        <f>IF(data[[#This Row],[type]]="score",SUMPRODUCT($J$1:$AF$1,data[[#This Row],[ci.hts_index]:[stat.tb]]),-1)</f>
        <v>-1</v>
      </c>
      <c r="AH4790" s="1">
        <f>IF(data[[#This Row],[type]]="score",RANK(data[[#This Row],[score]],data[score])+COUNTIF($AG$3:AG4790,AG4790)-1,0)</f>
        <v>0</v>
      </c>
    </row>
    <row r="4791" spans="27:34" x14ac:dyDescent="0.25">
      <c r="AA4791" s="1"/>
      <c r="AB4791" s="1"/>
      <c r="AG4791">
        <f>IF(data[[#This Row],[type]]="score",SUMPRODUCT($J$1:$AF$1,data[[#This Row],[ci.hts_index]:[stat.tb]]),-1)</f>
        <v>-1</v>
      </c>
      <c r="AH4791" s="1">
        <f>IF(data[[#This Row],[type]]="score",RANK(data[[#This Row],[score]],data[score])+COUNTIF($AG$3:AG4791,AG4791)-1,0)</f>
        <v>0</v>
      </c>
    </row>
    <row r="4792" spans="27:34" x14ac:dyDescent="0.25">
      <c r="AA4792" s="1"/>
      <c r="AB4792" s="1"/>
      <c r="AG4792">
        <f>IF(data[[#This Row],[type]]="score",SUMPRODUCT($J$1:$AF$1,data[[#This Row],[ci.hts_index]:[stat.tb]]),-1)</f>
        <v>-1</v>
      </c>
      <c r="AH4792" s="1">
        <f>IF(data[[#This Row],[type]]="score",RANK(data[[#This Row],[score]],data[score])+COUNTIF($AG$3:AG4792,AG4792)-1,0)</f>
        <v>0</v>
      </c>
    </row>
    <row r="4793" spans="27:34" x14ac:dyDescent="0.25">
      <c r="AA4793" s="1"/>
      <c r="AB4793" s="1"/>
      <c r="AG4793">
        <f>IF(data[[#This Row],[type]]="score",SUMPRODUCT($J$1:$AF$1,data[[#This Row],[ci.hts_index]:[stat.tb]]),-1)</f>
        <v>-1</v>
      </c>
      <c r="AH4793" s="1">
        <f>IF(data[[#This Row],[type]]="score",RANK(data[[#This Row],[score]],data[score])+COUNTIF($AG$3:AG4793,AG4793)-1,0)</f>
        <v>0</v>
      </c>
    </row>
    <row r="4794" spans="27:34" x14ac:dyDescent="0.25">
      <c r="AA4794" s="1"/>
      <c r="AB4794" s="1"/>
      <c r="AG4794">
        <f>IF(data[[#This Row],[type]]="score",SUMPRODUCT($J$1:$AF$1,data[[#This Row],[ci.hts_index]:[stat.tb]]),-1)</f>
        <v>-1</v>
      </c>
      <c r="AH4794" s="1">
        <f>IF(data[[#This Row],[type]]="score",RANK(data[[#This Row],[score]],data[score])+COUNTIF($AG$3:AG4794,AG4794)-1,0)</f>
        <v>0</v>
      </c>
    </row>
    <row r="4795" spans="27:34" x14ac:dyDescent="0.25">
      <c r="AA4795" s="1"/>
      <c r="AB4795" s="1"/>
      <c r="AG4795">
        <f>IF(data[[#This Row],[type]]="score",SUMPRODUCT($J$1:$AF$1,data[[#This Row],[ci.hts_index]:[stat.tb]]),-1)</f>
        <v>-1</v>
      </c>
      <c r="AH4795" s="1">
        <f>IF(data[[#This Row],[type]]="score",RANK(data[[#This Row],[score]],data[score])+COUNTIF($AG$3:AG4795,AG4795)-1,0)</f>
        <v>0</v>
      </c>
    </row>
    <row r="4796" spans="27:34" x14ac:dyDescent="0.25">
      <c r="AA4796" s="1"/>
      <c r="AB4796" s="1"/>
      <c r="AG4796">
        <f>IF(data[[#This Row],[type]]="score",SUMPRODUCT($J$1:$AF$1,data[[#This Row],[ci.hts_index]:[stat.tb]]),-1)</f>
        <v>-1</v>
      </c>
      <c r="AH4796" s="1">
        <f>IF(data[[#This Row],[type]]="score",RANK(data[[#This Row],[score]],data[score])+COUNTIF($AG$3:AG4796,AG4796)-1,0)</f>
        <v>0</v>
      </c>
    </row>
    <row r="4797" spans="27:34" x14ac:dyDescent="0.25">
      <c r="AA4797" s="1"/>
      <c r="AB4797" s="1"/>
      <c r="AG4797">
        <f>IF(data[[#This Row],[type]]="score",SUMPRODUCT($J$1:$AF$1,data[[#This Row],[ci.hts_index]:[stat.tb]]),-1)</f>
        <v>-1</v>
      </c>
      <c r="AH4797" s="1">
        <f>IF(data[[#This Row],[type]]="score",RANK(data[[#This Row],[score]],data[score])+COUNTIF($AG$3:AG4797,AG4797)-1,0)</f>
        <v>0</v>
      </c>
    </row>
    <row r="4798" spans="27:34" x14ac:dyDescent="0.25">
      <c r="AA4798" s="1"/>
      <c r="AB4798" s="1"/>
      <c r="AG4798">
        <f>IF(data[[#This Row],[type]]="score",SUMPRODUCT($J$1:$AF$1,data[[#This Row],[ci.hts_index]:[stat.tb]]),-1)</f>
        <v>-1</v>
      </c>
      <c r="AH4798" s="1">
        <f>IF(data[[#This Row],[type]]="score",RANK(data[[#This Row],[score]],data[score])+COUNTIF($AG$3:AG4798,AG4798)-1,0)</f>
        <v>0</v>
      </c>
    </row>
    <row r="4799" spans="27:34" x14ac:dyDescent="0.25">
      <c r="AA4799" s="1"/>
      <c r="AB4799" s="1"/>
      <c r="AG4799">
        <f>IF(data[[#This Row],[type]]="score",SUMPRODUCT($J$1:$AF$1,data[[#This Row],[ci.hts_index]:[stat.tb]]),-1)</f>
        <v>-1</v>
      </c>
      <c r="AH4799" s="1">
        <f>IF(data[[#This Row],[type]]="score",RANK(data[[#This Row],[score]],data[score])+COUNTIF($AG$3:AG4799,AG4799)-1,0)</f>
        <v>0</v>
      </c>
    </row>
    <row r="4800" spans="27:34" x14ac:dyDescent="0.25">
      <c r="AA4800" s="1"/>
      <c r="AB4800" s="1"/>
      <c r="AG4800">
        <f>IF(data[[#This Row],[type]]="score",SUMPRODUCT($J$1:$AF$1,data[[#This Row],[ci.hts_index]:[stat.tb]]),-1)</f>
        <v>-1</v>
      </c>
      <c r="AH4800" s="1">
        <f>IF(data[[#This Row],[type]]="score",RANK(data[[#This Row],[score]],data[score])+COUNTIF($AG$3:AG4800,AG4800)-1,0)</f>
        <v>0</v>
      </c>
    </row>
    <row r="4801" spans="27:34" x14ac:dyDescent="0.25">
      <c r="AA4801" s="1"/>
      <c r="AB4801" s="1"/>
      <c r="AG4801">
        <f>IF(data[[#This Row],[type]]="score",SUMPRODUCT($J$1:$AF$1,data[[#This Row],[ci.hts_index]:[stat.tb]]),-1)</f>
        <v>-1</v>
      </c>
      <c r="AH4801" s="1">
        <f>IF(data[[#This Row],[type]]="score",RANK(data[[#This Row],[score]],data[score])+COUNTIF($AG$3:AG4801,AG4801)-1,0)</f>
        <v>0</v>
      </c>
    </row>
    <row r="4802" spans="27:34" x14ac:dyDescent="0.25">
      <c r="AA4802" s="1"/>
      <c r="AB4802" s="1"/>
      <c r="AG4802">
        <f>IF(data[[#This Row],[type]]="score",SUMPRODUCT($J$1:$AF$1,data[[#This Row],[ci.hts_index]:[stat.tb]]),-1)</f>
        <v>-1</v>
      </c>
      <c r="AH4802" s="1">
        <f>IF(data[[#This Row],[type]]="score",RANK(data[[#This Row],[score]],data[score])+COUNTIF($AG$3:AG4802,AG4802)-1,0)</f>
        <v>0</v>
      </c>
    </row>
    <row r="4803" spans="27:34" x14ac:dyDescent="0.25">
      <c r="AA4803" s="1"/>
      <c r="AB4803" s="1"/>
      <c r="AG4803">
        <f>IF(data[[#This Row],[type]]="score",SUMPRODUCT($J$1:$AF$1,data[[#This Row],[ci.hts_index]:[stat.tb]]),-1)</f>
        <v>-1</v>
      </c>
      <c r="AH4803" s="1">
        <f>IF(data[[#This Row],[type]]="score",RANK(data[[#This Row],[score]],data[score])+COUNTIF($AG$3:AG4803,AG4803)-1,0)</f>
        <v>0</v>
      </c>
    </row>
    <row r="4804" spans="27:34" x14ac:dyDescent="0.25">
      <c r="AA4804" s="1"/>
      <c r="AB4804" s="1"/>
      <c r="AG4804">
        <f>IF(data[[#This Row],[type]]="score",SUMPRODUCT($J$1:$AF$1,data[[#This Row],[ci.hts_index]:[stat.tb]]),-1)</f>
        <v>-1</v>
      </c>
      <c r="AH4804" s="1">
        <f>IF(data[[#This Row],[type]]="score",RANK(data[[#This Row],[score]],data[score])+COUNTIF($AG$3:AG4804,AG4804)-1,0)</f>
        <v>0</v>
      </c>
    </row>
    <row r="4805" spans="27:34" x14ac:dyDescent="0.25">
      <c r="AA4805" s="1"/>
      <c r="AB4805" s="1"/>
      <c r="AG4805">
        <f>IF(data[[#This Row],[type]]="score",SUMPRODUCT($J$1:$AF$1,data[[#This Row],[ci.hts_index]:[stat.tb]]),-1)</f>
        <v>-1</v>
      </c>
      <c r="AH4805" s="1">
        <f>IF(data[[#This Row],[type]]="score",RANK(data[[#This Row],[score]],data[score])+COUNTIF($AG$3:AG4805,AG4805)-1,0)</f>
        <v>0</v>
      </c>
    </row>
    <row r="4806" spans="27:34" x14ac:dyDescent="0.25">
      <c r="AA4806" s="1"/>
      <c r="AB4806" s="1"/>
      <c r="AG4806">
        <f>IF(data[[#This Row],[type]]="score",SUMPRODUCT($J$1:$AF$1,data[[#This Row],[ci.hts_index]:[stat.tb]]),-1)</f>
        <v>-1</v>
      </c>
      <c r="AH4806" s="1">
        <f>IF(data[[#This Row],[type]]="score",RANK(data[[#This Row],[score]],data[score])+COUNTIF($AG$3:AG4806,AG4806)-1,0)</f>
        <v>0</v>
      </c>
    </row>
    <row r="4807" spans="27:34" x14ac:dyDescent="0.25">
      <c r="AA4807" s="1"/>
      <c r="AB4807" s="1"/>
      <c r="AG4807">
        <f>IF(data[[#This Row],[type]]="score",SUMPRODUCT($J$1:$AF$1,data[[#This Row],[ci.hts_index]:[stat.tb]]),-1)</f>
        <v>-1</v>
      </c>
      <c r="AH4807" s="1">
        <f>IF(data[[#This Row],[type]]="score",RANK(data[[#This Row],[score]],data[score])+COUNTIF($AG$3:AG4807,AG4807)-1,0)</f>
        <v>0</v>
      </c>
    </row>
    <row r="4808" spans="27:34" x14ac:dyDescent="0.25">
      <c r="AA4808" s="1"/>
      <c r="AB4808" s="1"/>
      <c r="AG4808">
        <f>IF(data[[#This Row],[type]]="score",SUMPRODUCT($J$1:$AF$1,data[[#This Row],[ci.hts_index]:[stat.tb]]),-1)</f>
        <v>-1</v>
      </c>
      <c r="AH4808" s="1">
        <f>IF(data[[#This Row],[type]]="score",RANK(data[[#This Row],[score]],data[score])+COUNTIF($AG$3:AG4808,AG4808)-1,0)</f>
        <v>0</v>
      </c>
    </row>
    <row r="4809" spans="27:34" x14ac:dyDescent="0.25">
      <c r="AA4809" s="1"/>
      <c r="AB4809" s="1"/>
      <c r="AG4809">
        <f>IF(data[[#This Row],[type]]="score",SUMPRODUCT($J$1:$AF$1,data[[#This Row],[ci.hts_index]:[stat.tb]]),-1)</f>
        <v>-1</v>
      </c>
      <c r="AH4809" s="1">
        <f>IF(data[[#This Row],[type]]="score",RANK(data[[#This Row],[score]],data[score])+COUNTIF($AG$3:AG4809,AG4809)-1,0)</f>
        <v>0</v>
      </c>
    </row>
    <row r="4810" spans="27:34" x14ac:dyDescent="0.25">
      <c r="AA4810" s="1"/>
      <c r="AB4810" s="1"/>
      <c r="AG4810">
        <f>IF(data[[#This Row],[type]]="score",SUMPRODUCT($J$1:$AF$1,data[[#This Row],[ci.hts_index]:[stat.tb]]),-1)</f>
        <v>-1</v>
      </c>
      <c r="AH4810" s="1">
        <f>IF(data[[#This Row],[type]]="score",RANK(data[[#This Row],[score]],data[score])+COUNTIF($AG$3:AG4810,AG4810)-1,0)</f>
        <v>0</v>
      </c>
    </row>
    <row r="4811" spans="27:34" x14ac:dyDescent="0.25">
      <c r="AA4811" s="1"/>
      <c r="AB4811" s="1"/>
      <c r="AG4811">
        <f>IF(data[[#This Row],[type]]="score",SUMPRODUCT($J$1:$AF$1,data[[#This Row],[ci.hts_index]:[stat.tb]]),-1)</f>
        <v>-1</v>
      </c>
      <c r="AH4811" s="1">
        <f>IF(data[[#This Row],[type]]="score",RANK(data[[#This Row],[score]],data[score])+COUNTIF($AG$3:AG4811,AG4811)-1,0)</f>
        <v>0</v>
      </c>
    </row>
    <row r="4812" spans="27:34" x14ac:dyDescent="0.25">
      <c r="AA4812" s="1"/>
      <c r="AB4812" s="1"/>
      <c r="AG4812">
        <f>IF(data[[#This Row],[type]]="score",SUMPRODUCT($J$1:$AF$1,data[[#This Row],[ci.hts_index]:[stat.tb]]),-1)</f>
        <v>-1</v>
      </c>
      <c r="AH4812" s="1">
        <f>IF(data[[#This Row],[type]]="score",RANK(data[[#This Row],[score]],data[score])+COUNTIF($AG$3:AG4812,AG4812)-1,0)</f>
        <v>0</v>
      </c>
    </row>
    <row r="4813" spans="27:34" x14ac:dyDescent="0.25">
      <c r="AA4813" s="1"/>
      <c r="AB4813" s="1"/>
      <c r="AG4813">
        <f>IF(data[[#This Row],[type]]="score",SUMPRODUCT($J$1:$AF$1,data[[#This Row],[ci.hts_index]:[stat.tb]]),-1)</f>
        <v>-1</v>
      </c>
      <c r="AH4813" s="1">
        <f>IF(data[[#This Row],[type]]="score",RANK(data[[#This Row],[score]],data[score])+COUNTIF($AG$3:AG4813,AG4813)-1,0)</f>
        <v>0</v>
      </c>
    </row>
    <row r="4814" spans="27:34" x14ac:dyDescent="0.25">
      <c r="AA4814" s="1"/>
      <c r="AB4814" s="1"/>
      <c r="AG4814">
        <f>IF(data[[#This Row],[type]]="score",SUMPRODUCT($J$1:$AF$1,data[[#This Row],[ci.hts_index]:[stat.tb]]),-1)</f>
        <v>-1</v>
      </c>
      <c r="AH4814" s="1">
        <f>IF(data[[#This Row],[type]]="score",RANK(data[[#This Row],[score]],data[score])+COUNTIF($AG$3:AG4814,AG4814)-1,0)</f>
        <v>0</v>
      </c>
    </row>
    <row r="4815" spans="27:34" x14ac:dyDescent="0.25">
      <c r="AA4815" s="1"/>
      <c r="AB4815" s="1"/>
      <c r="AG4815">
        <f>IF(data[[#This Row],[type]]="score",SUMPRODUCT($J$1:$AF$1,data[[#This Row],[ci.hts_index]:[stat.tb]]),-1)</f>
        <v>-1</v>
      </c>
      <c r="AH4815" s="1">
        <f>IF(data[[#This Row],[type]]="score",RANK(data[[#This Row],[score]],data[score])+COUNTIF($AG$3:AG4815,AG4815)-1,0)</f>
        <v>0</v>
      </c>
    </row>
    <row r="4816" spans="27:34" x14ac:dyDescent="0.25">
      <c r="AA4816" s="1"/>
      <c r="AB4816" s="1"/>
      <c r="AG4816">
        <f>IF(data[[#This Row],[type]]="score",SUMPRODUCT($J$1:$AF$1,data[[#This Row],[ci.hts_index]:[stat.tb]]),-1)</f>
        <v>-1</v>
      </c>
      <c r="AH4816" s="1">
        <f>IF(data[[#This Row],[type]]="score",RANK(data[[#This Row],[score]],data[score])+COUNTIF($AG$3:AG4816,AG4816)-1,0)</f>
        <v>0</v>
      </c>
    </row>
    <row r="4817" spans="27:34" x14ac:dyDescent="0.25">
      <c r="AA4817" s="1"/>
      <c r="AB4817" s="1"/>
      <c r="AG4817">
        <f>IF(data[[#This Row],[type]]="score",SUMPRODUCT($J$1:$AF$1,data[[#This Row],[ci.hts_index]:[stat.tb]]),-1)</f>
        <v>-1</v>
      </c>
      <c r="AH4817" s="1">
        <f>IF(data[[#This Row],[type]]="score",RANK(data[[#This Row],[score]],data[score])+COUNTIF($AG$3:AG4817,AG4817)-1,0)</f>
        <v>0</v>
      </c>
    </row>
    <row r="4818" spans="27:34" x14ac:dyDescent="0.25">
      <c r="AA4818" s="1"/>
      <c r="AB4818" s="1"/>
      <c r="AG4818">
        <f>IF(data[[#This Row],[type]]="score",SUMPRODUCT($J$1:$AF$1,data[[#This Row],[ci.hts_index]:[stat.tb]]),-1)</f>
        <v>-1</v>
      </c>
      <c r="AH4818" s="1">
        <f>IF(data[[#This Row],[type]]="score",RANK(data[[#This Row],[score]],data[score])+COUNTIF($AG$3:AG4818,AG4818)-1,0)</f>
        <v>0</v>
      </c>
    </row>
    <row r="4819" spans="27:34" x14ac:dyDescent="0.25">
      <c r="AA4819" s="1"/>
      <c r="AB4819" s="1"/>
      <c r="AG4819">
        <f>IF(data[[#This Row],[type]]="score",SUMPRODUCT($J$1:$AF$1,data[[#This Row],[ci.hts_index]:[stat.tb]]),-1)</f>
        <v>-1</v>
      </c>
      <c r="AH4819" s="1">
        <f>IF(data[[#This Row],[type]]="score",RANK(data[[#This Row],[score]],data[score])+COUNTIF($AG$3:AG4819,AG4819)-1,0)</f>
        <v>0</v>
      </c>
    </row>
    <row r="4820" spans="27:34" x14ac:dyDescent="0.25">
      <c r="AA4820" s="1"/>
      <c r="AB4820" s="1"/>
      <c r="AG4820">
        <f>IF(data[[#This Row],[type]]="score",SUMPRODUCT($J$1:$AF$1,data[[#This Row],[ci.hts_index]:[stat.tb]]),-1)</f>
        <v>-1</v>
      </c>
      <c r="AH4820" s="1">
        <f>IF(data[[#This Row],[type]]="score",RANK(data[[#This Row],[score]],data[score])+COUNTIF($AG$3:AG4820,AG4820)-1,0)</f>
        <v>0</v>
      </c>
    </row>
    <row r="4821" spans="27:34" x14ac:dyDescent="0.25">
      <c r="AA4821" s="1"/>
      <c r="AB4821" s="1"/>
      <c r="AG4821">
        <f>IF(data[[#This Row],[type]]="score",SUMPRODUCT($J$1:$AF$1,data[[#This Row],[ci.hts_index]:[stat.tb]]),-1)</f>
        <v>-1</v>
      </c>
      <c r="AH4821" s="1">
        <f>IF(data[[#This Row],[type]]="score",RANK(data[[#This Row],[score]],data[score])+COUNTIF($AG$3:AG4821,AG4821)-1,0)</f>
        <v>0</v>
      </c>
    </row>
    <row r="4822" spans="27:34" x14ac:dyDescent="0.25">
      <c r="AA4822" s="1"/>
      <c r="AB4822" s="1"/>
      <c r="AG4822">
        <f>IF(data[[#This Row],[type]]="score",SUMPRODUCT($J$1:$AF$1,data[[#This Row],[ci.hts_index]:[stat.tb]]),-1)</f>
        <v>-1</v>
      </c>
      <c r="AH4822" s="1">
        <f>IF(data[[#This Row],[type]]="score",RANK(data[[#This Row],[score]],data[score])+COUNTIF($AG$3:AG4822,AG4822)-1,0)</f>
        <v>0</v>
      </c>
    </row>
    <row r="4823" spans="27:34" x14ac:dyDescent="0.25">
      <c r="AA4823" s="1"/>
      <c r="AB4823" s="1"/>
      <c r="AG4823">
        <f>IF(data[[#This Row],[type]]="score",SUMPRODUCT($J$1:$AF$1,data[[#This Row],[ci.hts_index]:[stat.tb]]),-1)</f>
        <v>-1</v>
      </c>
      <c r="AH4823" s="1">
        <f>IF(data[[#This Row],[type]]="score",RANK(data[[#This Row],[score]],data[score])+COUNTIF($AG$3:AG4823,AG4823)-1,0)</f>
        <v>0</v>
      </c>
    </row>
    <row r="4824" spans="27:34" x14ac:dyDescent="0.25">
      <c r="AA4824" s="1"/>
      <c r="AB4824" s="1"/>
      <c r="AG4824">
        <f>IF(data[[#This Row],[type]]="score",SUMPRODUCT($J$1:$AF$1,data[[#This Row],[ci.hts_index]:[stat.tb]]),-1)</f>
        <v>-1</v>
      </c>
      <c r="AH4824" s="1">
        <f>IF(data[[#This Row],[type]]="score",RANK(data[[#This Row],[score]],data[score])+COUNTIF($AG$3:AG4824,AG4824)-1,0)</f>
        <v>0</v>
      </c>
    </row>
    <row r="4825" spans="27:34" x14ac:dyDescent="0.25">
      <c r="AA4825" s="1"/>
      <c r="AB4825" s="1"/>
      <c r="AG4825">
        <f>IF(data[[#This Row],[type]]="score",SUMPRODUCT($J$1:$AF$1,data[[#This Row],[ci.hts_index]:[stat.tb]]),-1)</f>
        <v>-1</v>
      </c>
      <c r="AH4825" s="1">
        <f>IF(data[[#This Row],[type]]="score",RANK(data[[#This Row],[score]],data[score])+COUNTIF($AG$3:AG4825,AG4825)-1,0)</f>
        <v>0</v>
      </c>
    </row>
    <row r="4826" spans="27:34" x14ac:dyDescent="0.25">
      <c r="AA4826" s="1"/>
      <c r="AB4826" s="1"/>
      <c r="AG4826">
        <f>IF(data[[#This Row],[type]]="score",SUMPRODUCT($J$1:$AF$1,data[[#This Row],[ci.hts_index]:[stat.tb]]),-1)</f>
        <v>-1</v>
      </c>
      <c r="AH4826" s="1">
        <f>IF(data[[#This Row],[type]]="score",RANK(data[[#This Row],[score]],data[score])+COUNTIF($AG$3:AG4826,AG4826)-1,0)</f>
        <v>0</v>
      </c>
    </row>
    <row r="4827" spans="27:34" x14ac:dyDescent="0.25">
      <c r="AA4827" s="1"/>
      <c r="AB4827" s="1"/>
      <c r="AG4827">
        <f>IF(data[[#This Row],[type]]="score",SUMPRODUCT($J$1:$AF$1,data[[#This Row],[ci.hts_index]:[stat.tb]]),-1)</f>
        <v>-1</v>
      </c>
      <c r="AH4827" s="1">
        <f>IF(data[[#This Row],[type]]="score",RANK(data[[#This Row],[score]],data[score])+COUNTIF($AG$3:AG4827,AG4827)-1,0)</f>
        <v>0</v>
      </c>
    </row>
    <row r="4828" spans="27:34" x14ac:dyDescent="0.25">
      <c r="AA4828" s="1"/>
      <c r="AB4828" s="1"/>
      <c r="AG4828">
        <f>IF(data[[#This Row],[type]]="score",SUMPRODUCT($J$1:$AF$1,data[[#This Row],[ci.hts_index]:[stat.tb]]),-1)</f>
        <v>-1</v>
      </c>
      <c r="AH4828" s="1">
        <f>IF(data[[#This Row],[type]]="score",RANK(data[[#This Row],[score]],data[score])+COUNTIF($AG$3:AG4828,AG4828)-1,0)</f>
        <v>0</v>
      </c>
    </row>
    <row r="4829" spans="27:34" x14ac:dyDescent="0.25">
      <c r="AA4829" s="1"/>
      <c r="AB4829" s="1"/>
      <c r="AG4829">
        <f>IF(data[[#This Row],[type]]="score",SUMPRODUCT($J$1:$AF$1,data[[#This Row],[ci.hts_index]:[stat.tb]]),-1)</f>
        <v>-1</v>
      </c>
      <c r="AH4829" s="1">
        <f>IF(data[[#This Row],[type]]="score",RANK(data[[#This Row],[score]],data[score])+COUNTIF($AG$3:AG4829,AG4829)-1,0)</f>
        <v>0</v>
      </c>
    </row>
    <row r="4830" spans="27:34" x14ac:dyDescent="0.25">
      <c r="AA4830" s="1"/>
      <c r="AB4830" s="1"/>
      <c r="AG4830">
        <f>IF(data[[#This Row],[type]]="score",SUMPRODUCT($J$1:$AF$1,data[[#This Row],[ci.hts_index]:[stat.tb]]),-1)</f>
        <v>-1</v>
      </c>
      <c r="AH4830" s="1">
        <f>IF(data[[#This Row],[type]]="score",RANK(data[[#This Row],[score]],data[score])+COUNTIF($AG$3:AG4830,AG4830)-1,0)</f>
        <v>0</v>
      </c>
    </row>
    <row r="4831" spans="27:34" x14ac:dyDescent="0.25">
      <c r="AA4831" s="1"/>
      <c r="AB4831" s="1"/>
      <c r="AG4831">
        <f>IF(data[[#This Row],[type]]="score",SUMPRODUCT($J$1:$AF$1,data[[#This Row],[ci.hts_index]:[stat.tb]]),-1)</f>
        <v>-1</v>
      </c>
      <c r="AH4831" s="1">
        <f>IF(data[[#This Row],[type]]="score",RANK(data[[#This Row],[score]],data[score])+COUNTIF($AG$3:AG4831,AG4831)-1,0)</f>
        <v>0</v>
      </c>
    </row>
    <row r="4832" spans="27:34" x14ac:dyDescent="0.25">
      <c r="AA4832" s="1"/>
      <c r="AB4832" s="1"/>
      <c r="AG4832">
        <f>IF(data[[#This Row],[type]]="score",SUMPRODUCT($J$1:$AF$1,data[[#This Row],[ci.hts_index]:[stat.tb]]),-1)</f>
        <v>-1</v>
      </c>
      <c r="AH4832" s="1">
        <f>IF(data[[#This Row],[type]]="score",RANK(data[[#This Row],[score]],data[score])+COUNTIF($AG$3:AG4832,AG4832)-1,0)</f>
        <v>0</v>
      </c>
    </row>
    <row r="4833" spans="27:34" x14ac:dyDescent="0.25">
      <c r="AA4833" s="1"/>
      <c r="AB4833" s="1"/>
      <c r="AG4833">
        <f>IF(data[[#This Row],[type]]="score",SUMPRODUCT($J$1:$AF$1,data[[#This Row],[ci.hts_index]:[stat.tb]]),-1)</f>
        <v>-1</v>
      </c>
      <c r="AH4833" s="1">
        <f>IF(data[[#This Row],[type]]="score",RANK(data[[#This Row],[score]],data[score])+COUNTIF($AG$3:AG4833,AG4833)-1,0)</f>
        <v>0</v>
      </c>
    </row>
    <row r="4834" spans="27:34" x14ac:dyDescent="0.25">
      <c r="AA4834" s="1"/>
      <c r="AB4834" s="1"/>
      <c r="AG4834">
        <f>IF(data[[#This Row],[type]]="score",SUMPRODUCT($J$1:$AF$1,data[[#This Row],[ci.hts_index]:[stat.tb]]),-1)</f>
        <v>-1</v>
      </c>
      <c r="AH4834" s="1">
        <f>IF(data[[#This Row],[type]]="score",RANK(data[[#This Row],[score]],data[score])+COUNTIF($AG$3:AG4834,AG4834)-1,0)</f>
        <v>0</v>
      </c>
    </row>
    <row r="4835" spans="27:34" x14ac:dyDescent="0.25">
      <c r="AA4835" s="1"/>
      <c r="AB4835" s="1"/>
      <c r="AG4835">
        <f>IF(data[[#This Row],[type]]="score",SUMPRODUCT($J$1:$AF$1,data[[#This Row],[ci.hts_index]:[stat.tb]]),-1)</f>
        <v>-1</v>
      </c>
      <c r="AH4835" s="1">
        <f>IF(data[[#This Row],[type]]="score",RANK(data[[#This Row],[score]],data[score])+COUNTIF($AG$3:AG4835,AG4835)-1,0)</f>
        <v>0</v>
      </c>
    </row>
    <row r="4836" spans="27:34" x14ac:dyDescent="0.25">
      <c r="AA4836" s="1"/>
      <c r="AB4836" s="1"/>
      <c r="AG4836">
        <f>IF(data[[#This Row],[type]]="score",SUMPRODUCT($J$1:$AF$1,data[[#This Row],[ci.hts_index]:[stat.tb]]),-1)</f>
        <v>-1</v>
      </c>
      <c r="AH4836" s="1">
        <f>IF(data[[#This Row],[type]]="score",RANK(data[[#This Row],[score]],data[score])+COUNTIF($AG$3:AG4836,AG4836)-1,0)</f>
        <v>0</v>
      </c>
    </row>
    <row r="4837" spans="27:34" x14ac:dyDescent="0.25">
      <c r="AA4837" s="1"/>
      <c r="AB4837" s="1"/>
      <c r="AG4837">
        <f>IF(data[[#This Row],[type]]="score",SUMPRODUCT($J$1:$AF$1,data[[#This Row],[ci.hts_index]:[stat.tb]]),-1)</f>
        <v>-1</v>
      </c>
      <c r="AH4837" s="1">
        <f>IF(data[[#This Row],[type]]="score",RANK(data[[#This Row],[score]],data[score])+COUNTIF($AG$3:AG4837,AG4837)-1,0)</f>
        <v>0</v>
      </c>
    </row>
    <row r="4838" spans="27:34" x14ac:dyDescent="0.25">
      <c r="AA4838" s="1"/>
      <c r="AB4838" s="1"/>
      <c r="AG4838">
        <f>IF(data[[#This Row],[type]]="score",SUMPRODUCT($J$1:$AF$1,data[[#This Row],[ci.hts_index]:[stat.tb]]),-1)</f>
        <v>-1</v>
      </c>
      <c r="AH4838" s="1">
        <f>IF(data[[#This Row],[type]]="score",RANK(data[[#This Row],[score]],data[score])+COUNTIF($AG$3:AG4838,AG4838)-1,0)</f>
        <v>0</v>
      </c>
    </row>
    <row r="4839" spans="27:34" x14ac:dyDescent="0.25">
      <c r="AA4839" s="1"/>
      <c r="AB4839" s="1"/>
      <c r="AG4839">
        <f>IF(data[[#This Row],[type]]="score",SUMPRODUCT($J$1:$AF$1,data[[#This Row],[ci.hts_index]:[stat.tb]]),-1)</f>
        <v>-1</v>
      </c>
      <c r="AH4839" s="1">
        <f>IF(data[[#This Row],[type]]="score",RANK(data[[#This Row],[score]],data[score])+COUNTIF($AG$3:AG4839,AG4839)-1,0)</f>
        <v>0</v>
      </c>
    </row>
    <row r="4840" spans="27:34" x14ac:dyDescent="0.25">
      <c r="AA4840" s="1"/>
      <c r="AB4840" s="1"/>
      <c r="AG4840">
        <f>IF(data[[#This Row],[type]]="score",SUMPRODUCT($J$1:$AF$1,data[[#This Row],[ci.hts_index]:[stat.tb]]),-1)</f>
        <v>-1</v>
      </c>
      <c r="AH4840" s="1">
        <f>IF(data[[#This Row],[type]]="score",RANK(data[[#This Row],[score]],data[score])+COUNTIF($AG$3:AG4840,AG4840)-1,0)</f>
        <v>0</v>
      </c>
    </row>
    <row r="4841" spans="27:34" x14ac:dyDescent="0.25">
      <c r="AA4841" s="1"/>
      <c r="AB4841" s="1"/>
      <c r="AG4841">
        <f>IF(data[[#This Row],[type]]="score",SUMPRODUCT($J$1:$AF$1,data[[#This Row],[ci.hts_index]:[stat.tb]]),-1)</f>
        <v>-1</v>
      </c>
      <c r="AH4841" s="1">
        <f>IF(data[[#This Row],[type]]="score",RANK(data[[#This Row],[score]],data[score])+COUNTIF($AG$3:AG4841,AG4841)-1,0)</f>
        <v>0</v>
      </c>
    </row>
    <row r="4842" spans="27:34" x14ac:dyDescent="0.25">
      <c r="AA4842" s="1"/>
      <c r="AB4842" s="1"/>
      <c r="AG4842">
        <f>IF(data[[#This Row],[type]]="score",SUMPRODUCT($J$1:$AF$1,data[[#This Row],[ci.hts_index]:[stat.tb]]),-1)</f>
        <v>-1</v>
      </c>
      <c r="AH4842" s="1">
        <f>IF(data[[#This Row],[type]]="score",RANK(data[[#This Row],[score]],data[score])+COUNTIF($AG$3:AG4842,AG4842)-1,0)</f>
        <v>0</v>
      </c>
    </row>
    <row r="4843" spans="27:34" x14ac:dyDescent="0.25">
      <c r="AA4843" s="1"/>
      <c r="AB4843" s="1"/>
      <c r="AG4843">
        <f>IF(data[[#This Row],[type]]="score",SUMPRODUCT($J$1:$AF$1,data[[#This Row],[ci.hts_index]:[stat.tb]]),-1)</f>
        <v>-1</v>
      </c>
      <c r="AH4843" s="1">
        <f>IF(data[[#This Row],[type]]="score",RANK(data[[#This Row],[score]],data[score])+COUNTIF($AG$3:AG4843,AG4843)-1,0)</f>
        <v>0</v>
      </c>
    </row>
    <row r="4844" spans="27:34" x14ac:dyDescent="0.25">
      <c r="AA4844" s="1"/>
      <c r="AB4844" s="1"/>
      <c r="AG4844">
        <f>IF(data[[#This Row],[type]]="score",SUMPRODUCT($J$1:$AF$1,data[[#This Row],[ci.hts_index]:[stat.tb]]),-1)</f>
        <v>-1</v>
      </c>
      <c r="AH4844" s="1">
        <f>IF(data[[#This Row],[type]]="score",RANK(data[[#This Row],[score]],data[score])+COUNTIF($AG$3:AG4844,AG4844)-1,0)</f>
        <v>0</v>
      </c>
    </row>
    <row r="4845" spans="27:34" x14ac:dyDescent="0.25">
      <c r="AA4845" s="1"/>
      <c r="AB4845" s="1"/>
      <c r="AG4845">
        <f>IF(data[[#This Row],[type]]="score",SUMPRODUCT($J$1:$AF$1,data[[#This Row],[ci.hts_index]:[stat.tb]]),-1)</f>
        <v>-1</v>
      </c>
      <c r="AH4845" s="1">
        <f>IF(data[[#This Row],[type]]="score",RANK(data[[#This Row],[score]],data[score])+COUNTIF($AG$3:AG4845,AG4845)-1,0)</f>
        <v>0</v>
      </c>
    </row>
    <row r="4846" spans="27:34" x14ac:dyDescent="0.25">
      <c r="AA4846" s="1"/>
      <c r="AB4846" s="1"/>
      <c r="AG4846">
        <f>IF(data[[#This Row],[type]]="score",SUMPRODUCT($J$1:$AF$1,data[[#This Row],[ci.hts_index]:[stat.tb]]),-1)</f>
        <v>-1</v>
      </c>
      <c r="AH4846" s="1">
        <f>IF(data[[#This Row],[type]]="score",RANK(data[[#This Row],[score]],data[score])+COUNTIF($AG$3:AG4846,AG4846)-1,0)</f>
        <v>0</v>
      </c>
    </row>
    <row r="4847" spans="27:34" x14ac:dyDescent="0.25">
      <c r="AA4847" s="1"/>
      <c r="AB4847" s="1"/>
      <c r="AG4847">
        <f>IF(data[[#This Row],[type]]="score",SUMPRODUCT($J$1:$AF$1,data[[#This Row],[ci.hts_index]:[stat.tb]]),-1)</f>
        <v>-1</v>
      </c>
      <c r="AH4847" s="1">
        <f>IF(data[[#This Row],[type]]="score",RANK(data[[#This Row],[score]],data[score])+COUNTIF($AG$3:AG4847,AG4847)-1,0)</f>
        <v>0</v>
      </c>
    </row>
    <row r="4848" spans="27:34" x14ac:dyDescent="0.25">
      <c r="AA4848" s="1"/>
      <c r="AB4848" s="1"/>
      <c r="AG4848">
        <f>IF(data[[#This Row],[type]]="score",SUMPRODUCT($J$1:$AF$1,data[[#This Row],[ci.hts_index]:[stat.tb]]),-1)</f>
        <v>-1</v>
      </c>
      <c r="AH4848" s="1">
        <f>IF(data[[#This Row],[type]]="score",RANK(data[[#This Row],[score]],data[score])+COUNTIF($AG$3:AG4848,AG4848)-1,0)</f>
        <v>0</v>
      </c>
    </row>
    <row r="4849" spans="27:34" x14ac:dyDescent="0.25">
      <c r="AA4849" s="1"/>
      <c r="AB4849" s="1"/>
      <c r="AG4849">
        <f>IF(data[[#This Row],[type]]="score",SUMPRODUCT($J$1:$AF$1,data[[#This Row],[ci.hts_index]:[stat.tb]]),-1)</f>
        <v>-1</v>
      </c>
      <c r="AH4849" s="1">
        <f>IF(data[[#This Row],[type]]="score",RANK(data[[#This Row],[score]],data[score])+COUNTIF($AG$3:AG4849,AG4849)-1,0)</f>
        <v>0</v>
      </c>
    </row>
    <row r="4850" spans="27:34" x14ac:dyDescent="0.25">
      <c r="AA4850" s="1"/>
      <c r="AB4850" s="1"/>
      <c r="AG4850">
        <f>IF(data[[#This Row],[type]]="score",SUMPRODUCT($J$1:$AF$1,data[[#This Row],[ci.hts_index]:[stat.tb]]),-1)</f>
        <v>-1</v>
      </c>
      <c r="AH4850" s="1">
        <f>IF(data[[#This Row],[type]]="score",RANK(data[[#This Row],[score]],data[score])+COUNTIF($AG$3:AG4850,AG4850)-1,0)</f>
        <v>0</v>
      </c>
    </row>
    <row r="4851" spans="27:34" x14ac:dyDescent="0.25">
      <c r="AA4851" s="1"/>
      <c r="AB4851" s="1"/>
      <c r="AG4851">
        <f>IF(data[[#This Row],[type]]="score",SUMPRODUCT($J$1:$AF$1,data[[#This Row],[ci.hts_index]:[stat.tb]]),-1)</f>
        <v>-1</v>
      </c>
      <c r="AH4851" s="1">
        <f>IF(data[[#This Row],[type]]="score",RANK(data[[#This Row],[score]],data[score])+COUNTIF($AG$3:AG4851,AG4851)-1,0)</f>
        <v>0</v>
      </c>
    </row>
    <row r="4852" spans="27:34" x14ac:dyDescent="0.25">
      <c r="AA4852" s="1"/>
      <c r="AB4852" s="1"/>
      <c r="AG4852">
        <f>IF(data[[#This Row],[type]]="score",SUMPRODUCT($J$1:$AF$1,data[[#This Row],[ci.hts_index]:[stat.tb]]),-1)</f>
        <v>-1</v>
      </c>
      <c r="AH4852" s="1">
        <f>IF(data[[#This Row],[type]]="score",RANK(data[[#This Row],[score]],data[score])+COUNTIF($AG$3:AG4852,AG4852)-1,0)</f>
        <v>0</v>
      </c>
    </row>
    <row r="4853" spans="27:34" x14ac:dyDescent="0.25">
      <c r="AA4853" s="1"/>
      <c r="AB4853" s="1"/>
      <c r="AG4853">
        <f>IF(data[[#This Row],[type]]="score",SUMPRODUCT($J$1:$AF$1,data[[#This Row],[ci.hts_index]:[stat.tb]]),-1)</f>
        <v>-1</v>
      </c>
      <c r="AH4853" s="1">
        <f>IF(data[[#This Row],[type]]="score",RANK(data[[#This Row],[score]],data[score])+COUNTIF($AG$3:AG4853,AG4853)-1,0)</f>
        <v>0</v>
      </c>
    </row>
    <row r="4854" spans="27:34" x14ac:dyDescent="0.25">
      <c r="AA4854" s="1"/>
      <c r="AB4854" s="1"/>
      <c r="AG4854">
        <f>IF(data[[#This Row],[type]]="score",SUMPRODUCT($J$1:$AF$1,data[[#This Row],[ci.hts_index]:[stat.tb]]),-1)</f>
        <v>-1</v>
      </c>
      <c r="AH4854" s="1">
        <f>IF(data[[#This Row],[type]]="score",RANK(data[[#This Row],[score]],data[score])+COUNTIF($AG$3:AG4854,AG4854)-1,0)</f>
        <v>0</v>
      </c>
    </row>
    <row r="4855" spans="27:34" x14ac:dyDescent="0.25">
      <c r="AA4855" s="1"/>
      <c r="AB4855" s="1"/>
      <c r="AG4855">
        <f>IF(data[[#This Row],[type]]="score",SUMPRODUCT($J$1:$AF$1,data[[#This Row],[ci.hts_index]:[stat.tb]]),-1)</f>
        <v>-1</v>
      </c>
      <c r="AH4855" s="1">
        <f>IF(data[[#This Row],[type]]="score",RANK(data[[#This Row],[score]],data[score])+COUNTIF($AG$3:AG4855,AG4855)-1,0)</f>
        <v>0</v>
      </c>
    </row>
    <row r="4856" spans="27:34" x14ac:dyDescent="0.25">
      <c r="AA4856" s="1"/>
      <c r="AB4856" s="1"/>
      <c r="AG4856">
        <f>IF(data[[#This Row],[type]]="score",SUMPRODUCT($J$1:$AF$1,data[[#This Row],[ci.hts_index]:[stat.tb]]),-1)</f>
        <v>-1</v>
      </c>
      <c r="AH4856" s="1">
        <f>IF(data[[#This Row],[type]]="score",RANK(data[[#This Row],[score]],data[score])+COUNTIF($AG$3:AG4856,AG4856)-1,0)</f>
        <v>0</v>
      </c>
    </row>
    <row r="4857" spans="27:34" x14ac:dyDescent="0.25">
      <c r="AA4857" s="1"/>
      <c r="AB4857" s="1"/>
      <c r="AG4857">
        <f>IF(data[[#This Row],[type]]="score",SUMPRODUCT($J$1:$AF$1,data[[#This Row],[ci.hts_index]:[stat.tb]]),-1)</f>
        <v>-1</v>
      </c>
      <c r="AH4857" s="1">
        <f>IF(data[[#This Row],[type]]="score",RANK(data[[#This Row],[score]],data[score])+COUNTIF($AG$3:AG4857,AG4857)-1,0)</f>
        <v>0</v>
      </c>
    </row>
    <row r="4858" spans="27:34" x14ac:dyDescent="0.25">
      <c r="AA4858" s="1"/>
      <c r="AB4858" s="1"/>
      <c r="AG4858">
        <f>IF(data[[#This Row],[type]]="score",SUMPRODUCT($J$1:$AF$1,data[[#This Row],[ci.hts_index]:[stat.tb]]),-1)</f>
        <v>-1</v>
      </c>
      <c r="AH4858" s="1">
        <f>IF(data[[#This Row],[type]]="score",RANK(data[[#This Row],[score]],data[score])+COUNTIF($AG$3:AG4858,AG4858)-1,0)</f>
        <v>0</v>
      </c>
    </row>
    <row r="4859" spans="27:34" x14ac:dyDescent="0.25">
      <c r="AA4859" s="1"/>
      <c r="AB4859" s="1"/>
      <c r="AG4859">
        <f>IF(data[[#This Row],[type]]="score",SUMPRODUCT($J$1:$AF$1,data[[#This Row],[ci.hts_index]:[stat.tb]]),-1)</f>
        <v>-1</v>
      </c>
      <c r="AH4859" s="1">
        <f>IF(data[[#This Row],[type]]="score",RANK(data[[#This Row],[score]],data[score])+COUNTIF($AG$3:AG4859,AG4859)-1,0)</f>
        <v>0</v>
      </c>
    </row>
    <row r="4860" spans="27:34" x14ac:dyDescent="0.25">
      <c r="AA4860" s="1"/>
      <c r="AB4860" s="1"/>
      <c r="AG4860">
        <f>IF(data[[#This Row],[type]]="score",SUMPRODUCT($J$1:$AF$1,data[[#This Row],[ci.hts_index]:[stat.tb]]),-1)</f>
        <v>-1</v>
      </c>
      <c r="AH4860" s="1">
        <f>IF(data[[#This Row],[type]]="score",RANK(data[[#This Row],[score]],data[score])+COUNTIF($AG$3:AG4860,AG4860)-1,0)</f>
        <v>0</v>
      </c>
    </row>
    <row r="4861" spans="27:34" x14ac:dyDescent="0.25">
      <c r="AA4861" s="1"/>
      <c r="AB4861" s="1"/>
      <c r="AG4861">
        <f>IF(data[[#This Row],[type]]="score",SUMPRODUCT($J$1:$AF$1,data[[#This Row],[ci.hts_index]:[stat.tb]]),-1)</f>
        <v>-1</v>
      </c>
      <c r="AH4861" s="1">
        <f>IF(data[[#This Row],[type]]="score",RANK(data[[#This Row],[score]],data[score])+COUNTIF($AG$3:AG4861,AG4861)-1,0)</f>
        <v>0</v>
      </c>
    </row>
    <row r="4862" spans="27:34" x14ac:dyDescent="0.25">
      <c r="AA4862" s="1"/>
      <c r="AB4862" s="1"/>
      <c r="AG4862">
        <f>IF(data[[#This Row],[type]]="score",SUMPRODUCT($J$1:$AF$1,data[[#This Row],[ci.hts_index]:[stat.tb]]),-1)</f>
        <v>-1</v>
      </c>
      <c r="AH4862" s="1">
        <f>IF(data[[#This Row],[type]]="score",RANK(data[[#This Row],[score]],data[score])+COUNTIF($AG$3:AG4862,AG4862)-1,0)</f>
        <v>0</v>
      </c>
    </row>
    <row r="4863" spans="27:34" x14ac:dyDescent="0.25">
      <c r="AA4863" s="1"/>
      <c r="AB4863" s="1"/>
      <c r="AG4863">
        <f>IF(data[[#This Row],[type]]="score",SUMPRODUCT($J$1:$AF$1,data[[#This Row],[ci.hts_index]:[stat.tb]]),-1)</f>
        <v>-1</v>
      </c>
      <c r="AH4863" s="1">
        <f>IF(data[[#This Row],[type]]="score",RANK(data[[#This Row],[score]],data[score])+COUNTIF($AG$3:AG4863,AG4863)-1,0)</f>
        <v>0</v>
      </c>
    </row>
    <row r="4864" spans="27:34" x14ac:dyDescent="0.25">
      <c r="AA4864" s="1"/>
      <c r="AB4864" s="1"/>
      <c r="AG4864">
        <f>IF(data[[#This Row],[type]]="score",SUMPRODUCT($J$1:$AF$1,data[[#This Row],[ci.hts_index]:[stat.tb]]),-1)</f>
        <v>-1</v>
      </c>
      <c r="AH4864" s="1">
        <f>IF(data[[#This Row],[type]]="score",RANK(data[[#This Row],[score]],data[score])+COUNTIF($AG$3:AG4864,AG4864)-1,0)</f>
        <v>0</v>
      </c>
    </row>
    <row r="4865" spans="27:34" x14ac:dyDescent="0.25">
      <c r="AA4865" s="1"/>
      <c r="AB4865" s="1"/>
      <c r="AG4865">
        <f>IF(data[[#This Row],[type]]="score",SUMPRODUCT($J$1:$AF$1,data[[#This Row],[ci.hts_index]:[stat.tb]]),-1)</f>
        <v>-1</v>
      </c>
      <c r="AH4865" s="1">
        <f>IF(data[[#This Row],[type]]="score",RANK(data[[#This Row],[score]],data[score])+COUNTIF($AG$3:AG4865,AG4865)-1,0)</f>
        <v>0</v>
      </c>
    </row>
    <row r="4866" spans="27:34" x14ac:dyDescent="0.25">
      <c r="AA4866" s="1"/>
      <c r="AB4866" s="1"/>
      <c r="AG4866">
        <f>IF(data[[#This Row],[type]]="score",SUMPRODUCT($J$1:$AF$1,data[[#This Row],[ci.hts_index]:[stat.tb]]),-1)</f>
        <v>-1</v>
      </c>
      <c r="AH4866" s="1">
        <f>IF(data[[#This Row],[type]]="score",RANK(data[[#This Row],[score]],data[score])+COUNTIF($AG$3:AG4866,AG4866)-1,0)</f>
        <v>0</v>
      </c>
    </row>
    <row r="4867" spans="27:34" x14ac:dyDescent="0.25">
      <c r="AA4867" s="1"/>
      <c r="AB4867" s="1"/>
      <c r="AG4867">
        <f>IF(data[[#This Row],[type]]="score",SUMPRODUCT($J$1:$AF$1,data[[#This Row],[ci.hts_index]:[stat.tb]]),-1)</f>
        <v>-1</v>
      </c>
      <c r="AH4867" s="1">
        <f>IF(data[[#This Row],[type]]="score",RANK(data[[#This Row],[score]],data[score])+COUNTIF($AG$3:AG4867,AG4867)-1,0)</f>
        <v>0</v>
      </c>
    </row>
    <row r="4868" spans="27:34" x14ac:dyDescent="0.25">
      <c r="AA4868" s="1"/>
      <c r="AB4868" s="1"/>
      <c r="AG4868">
        <f>IF(data[[#This Row],[type]]="score",SUMPRODUCT($J$1:$AF$1,data[[#This Row],[ci.hts_index]:[stat.tb]]),-1)</f>
        <v>-1</v>
      </c>
      <c r="AH4868" s="1">
        <f>IF(data[[#This Row],[type]]="score",RANK(data[[#This Row],[score]],data[score])+COUNTIF($AG$3:AG4868,AG4868)-1,0)</f>
        <v>0</v>
      </c>
    </row>
    <row r="4869" spans="27:34" x14ac:dyDescent="0.25">
      <c r="AA4869" s="1"/>
      <c r="AB4869" s="1"/>
      <c r="AG4869">
        <f>IF(data[[#This Row],[type]]="score",SUMPRODUCT($J$1:$AF$1,data[[#This Row],[ci.hts_index]:[stat.tb]]),-1)</f>
        <v>-1</v>
      </c>
      <c r="AH4869" s="1">
        <f>IF(data[[#This Row],[type]]="score",RANK(data[[#This Row],[score]],data[score])+COUNTIF($AG$3:AG4869,AG4869)-1,0)</f>
        <v>0</v>
      </c>
    </row>
    <row r="4870" spans="27:34" x14ac:dyDescent="0.25">
      <c r="AA4870" s="1"/>
      <c r="AB4870" s="1"/>
      <c r="AG4870">
        <f>IF(data[[#This Row],[type]]="score",SUMPRODUCT($J$1:$AF$1,data[[#This Row],[ci.hts_index]:[stat.tb]]),-1)</f>
        <v>-1</v>
      </c>
      <c r="AH4870" s="1">
        <f>IF(data[[#This Row],[type]]="score",RANK(data[[#This Row],[score]],data[score])+COUNTIF($AG$3:AG4870,AG4870)-1,0)</f>
        <v>0</v>
      </c>
    </row>
    <row r="4871" spans="27:34" x14ac:dyDescent="0.25">
      <c r="AA4871" s="1"/>
      <c r="AB4871" s="1"/>
      <c r="AG4871">
        <f>IF(data[[#This Row],[type]]="score",SUMPRODUCT($J$1:$AF$1,data[[#This Row],[ci.hts_index]:[stat.tb]]),-1)</f>
        <v>-1</v>
      </c>
      <c r="AH4871" s="1">
        <f>IF(data[[#This Row],[type]]="score",RANK(data[[#This Row],[score]],data[score])+COUNTIF($AG$3:AG4871,AG4871)-1,0)</f>
        <v>0</v>
      </c>
    </row>
    <row r="4872" spans="27:34" x14ac:dyDescent="0.25">
      <c r="AA4872" s="1"/>
      <c r="AB4872" s="1"/>
      <c r="AG4872">
        <f>IF(data[[#This Row],[type]]="score",SUMPRODUCT($J$1:$AF$1,data[[#This Row],[ci.hts_index]:[stat.tb]]),-1)</f>
        <v>-1</v>
      </c>
      <c r="AH4872" s="1">
        <f>IF(data[[#This Row],[type]]="score",RANK(data[[#This Row],[score]],data[score])+COUNTIF($AG$3:AG4872,AG4872)-1,0)</f>
        <v>0</v>
      </c>
    </row>
    <row r="4873" spans="27:34" x14ac:dyDescent="0.25">
      <c r="AA4873" s="1"/>
      <c r="AB4873" s="1"/>
      <c r="AG4873">
        <f>IF(data[[#This Row],[type]]="score",SUMPRODUCT($J$1:$AF$1,data[[#This Row],[ci.hts_index]:[stat.tb]]),-1)</f>
        <v>-1</v>
      </c>
      <c r="AH4873" s="1">
        <f>IF(data[[#This Row],[type]]="score",RANK(data[[#This Row],[score]],data[score])+COUNTIF($AG$3:AG4873,AG4873)-1,0)</f>
        <v>0</v>
      </c>
    </row>
    <row r="4874" spans="27:34" x14ac:dyDescent="0.25">
      <c r="AA4874" s="1"/>
      <c r="AB4874" s="1"/>
      <c r="AG4874">
        <f>IF(data[[#This Row],[type]]="score",SUMPRODUCT($J$1:$AF$1,data[[#This Row],[ci.hts_index]:[stat.tb]]),-1)</f>
        <v>-1</v>
      </c>
      <c r="AH4874" s="1">
        <f>IF(data[[#This Row],[type]]="score",RANK(data[[#This Row],[score]],data[score])+COUNTIF($AG$3:AG4874,AG4874)-1,0)</f>
        <v>0</v>
      </c>
    </row>
    <row r="4875" spans="27:34" x14ac:dyDescent="0.25">
      <c r="AA4875" s="1"/>
      <c r="AB4875" s="1"/>
      <c r="AG4875">
        <f>IF(data[[#This Row],[type]]="score",SUMPRODUCT($J$1:$AF$1,data[[#This Row],[ci.hts_index]:[stat.tb]]),-1)</f>
        <v>-1</v>
      </c>
      <c r="AH4875" s="1">
        <f>IF(data[[#This Row],[type]]="score",RANK(data[[#This Row],[score]],data[score])+COUNTIF($AG$3:AG4875,AG4875)-1,0)</f>
        <v>0</v>
      </c>
    </row>
    <row r="4876" spans="27:34" x14ac:dyDescent="0.25">
      <c r="AA4876" s="1"/>
      <c r="AB4876" s="1"/>
      <c r="AG4876">
        <f>IF(data[[#This Row],[type]]="score",SUMPRODUCT($J$1:$AF$1,data[[#This Row],[ci.hts_index]:[stat.tb]]),-1)</f>
        <v>-1</v>
      </c>
      <c r="AH4876" s="1">
        <f>IF(data[[#This Row],[type]]="score",RANK(data[[#This Row],[score]],data[score])+COUNTIF($AG$3:AG4876,AG4876)-1,0)</f>
        <v>0</v>
      </c>
    </row>
    <row r="4877" spans="27:34" x14ac:dyDescent="0.25">
      <c r="AA4877" s="1"/>
      <c r="AB4877" s="1"/>
      <c r="AG4877">
        <f>IF(data[[#This Row],[type]]="score",SUMPRODUCT($J$1:$AF$1,data[[#This Row],[ci.hts_index]:[stat.tb]]),-1)</f>
        <v>-1</v>
      </c>
      <c r="AH4877" s="1">
        <f>IF(data[[#This Row],[type]]="score",RANK(data[[#This Row],[score]],data[score])+COUNTIF($AG$3:AG4877,AG4877)-1,0)</f>
        <v>0</v>
      </c>
    </row>
    <row r="4878" spans="27:34" x14ac:dyDescent="0.25">
      <c r="AA4878" s="1"/>
      <c r="AB4878" s="1"/>
      <c r="AG4878">
        <f>IF(data[[#This Row],[type]]="score",SUMPRODUCT($J$1:$AF$1,data[[#This Row],[ci.hts_index]:[stat.tb]]),-1)</f>
        <v>-1</v>
      </c>
      <c r="AH4878" s="1">
        <f>IF(data[[#This Row],[type]]="score",RANK(data[[#This Row],[score]],data[score])+COUNTIF($AG$3:AG4878,AG4878)-1,0)</f>
        <v>0</v>
      </c>
    </row>
    <row r="4879" spans="27:34" x14ac:dyDescent="0.25">
      <c r="AA4879" s="1"/>
      <c r="AB4879" s="1"/>
      <c r="AG4879">
        <f>IF(data[[#This Row],[type]]="score",SUMPRODUCT($J$1:$AF$1,data[[#This Row],[ci.hts_index]:[stat.tb]]),-1)</f>
        <v>-1</v>
      </c>
      <c r="AH4879" s="1">
        <f>IF(data[[#This Row],[type]]="score",RANK(data[[#This Row],[score]],data[score])+COUNTIF($AG$3:AG4879,AG4879)-1,0)</f>
        <v>0</v>
      </c>
    </row>
    <row r="4880" spans="27:34" x14ac:dyDescent="0.25">
      <c r="AA4880" s="1"/>
      <c r="AB4880" s="1"/>
      <c r="AG4880">
        <f>IF(data[[#This Row],[type]]="score",SUMPRODUCT($J$1:$AF$1,data[[#This Row],[ci.hts_index]:[stat.tb]]),-1)</f>
        <v>-1</v>
      </c>
      <c r="AH4880" s="1">
        <f>IF(data[[#This Row],[type]]="score",RANK(data[[#This Row],[score]],data[score])+COUNTIF($AG$3:AG4880,AG4880)-1,0)</f>
        <v>0</v>
      </c>
    </row>
    <row r="4881" spans="27:34" x14ac:dyDescent="0.25">
      <c r="AA4881" s="1"/>
      <c r="AB4881" s="1"/>
      <c r="AG4881">
        <f>IF(data[[#This Row],[type]]="score",SUMPRODUCT($J$1:$AF$1,data[[#This Row],[ci.hts_index]:[stat.tb]]),-1)</f>
        <v>-1</v>
      </c>
      <c r="AH4881" s="1">
        <f>IF(data[[#This Row],[type]]="score",RANK(data[[#This Row],[score]],data[score])+COUNTIF($AG$3:AG4881,AG4881)-1,0)</f>
        <v>0</v>
      </c>
    </row>
    <row r="4882" spans="27:34" x14ac:dyDescent="0.25">
      <c r="AA4882" s="1"/>
      <c r="AB4882" s="1"/>
      <c r="AG4882">
        <f>IF(data[[#This Row],[type]]="score",SUMPRODUCT($J$1:$AF$1,data[[#This Row],[ci.hts_index]:[stat.tb]]),-1)</f>
        <v>-1</v>
      </c>
      <c r="AH4882" s="1">
        <f>IF(data[[#This Row],[type]]="score",RANK(data[[#This Row],[score]],data[score])+COUNTIF($AG$3:AG4882,AG4882)-1,0)</f>
        <v>0</v>
      </c>
    </row>
    <row r="4883" spans="27:34" x14ac:dyDescent="0.25">
      <c r="AA4883" s="1"/>
      <c r="AB4883" s="1"/>
      <c r="AG4883">
        <f>IF(data[[#This Row],[type]]="score",SUMPRODUCT($J$1:$AF$1,data[[#This Row],[ci.hts_index]:[stat.tb]]),-1)</f>
        <v>-1</v>
      </c>
      <c r="AH4883" s="1">
        <f>IF(data[[#This Row],[type]]="score",RANK(data[[#This Row],[score]],data[score])+COUNTIF($AG$3:AG4883,AG4883)-1,0)</f>
        <v>0</v>
      </c>
    </row>
    <row r="4884" spans="27:34" x14ac:dyDescent="0.25">
      <c r="AA4884" s="1"/>
      <c r="AB4884" s="1"/>
      <c r="AG4884">
        <f>IF(data[[#This Row],[type]]="score",SUMPRODUCT($J$1:$AF$1,data[[#This Row],[ci.hts_index]:[stat.tb]]),-1)</f>
        <v>-1</v>
      </c>
      <c r="AH4884" s="1">
        <f>IF(data[[#This Row],[type]]="score",RANK(data[[#This Row],[score]],data[score])+COUNTIF($AG$3:AG4884,AG4884)-1,0)</f>
        <v>0</v>
      </c>
    </row>
    <row r="4885" spans="27:34" x14ac:dyDescent="0.25">
      <c r="AA4885" s="1"/>
      <c r="AB4885" s="1"/>
      <c r="AG4885">
        <f>IF(data[[#This Row],[type]]="score",SUMPRODUCT($J$1:$AF$1,data[[#This Row],[ci.hts_index]:[stat.tb]]),-1)</f>
        <v>-1</v>
      </c>
      <c r="AH4885" s="1">
        <f>IF(data[[#This Row],[type]]="score",RANK(data[[#This Row],[score]],data[score])+COUNTIF($AG$3:AG4885,AG4885)-1,0)</f>
        <v>0</v>
      </c>
    </row>
    <row r="4886" spans="27:34" x14ac:dyDescent="0.25">
      <c r="AA4886" s="1"/>
      <c r="AB4886" s="1"/>
      <c r="AG4886">
        <f>IF(data[[#This Row],[type]]="score",SUMPRODUCT($J$1:$AF$1,data[[#This Row],[ci.hts_index]:[stat.tb]]),-1)</f>
        <v>-1</v>
      </c>
      <c r="AH4886" s="1">
        <f>IF(data[[#This Row],[type]]="score",RANK(data[[#This Row],[score]],data[score])+COUNTIF($AG$3:AG4886,AG4886)-1,0)</f>
        <v>0</v>
      </c>
    </row>
    <row r="4887" spans="27:34" x14ac:dyDescent="0.25">
      <c r="AA4887" s="1"/>
      <c r="AB4887" s="1"/>
      <c r="AG4887">
        <f>IF(data[[#This Row],[type]]="score",SUMPRODUCT($J$1:$AF$1,data[[#This Row],[ci.hts_index]:[stat.tb]]),-1)</f>
        <v>-1</v>
      </c>
      <c r="AH4887" s="1">
        <f>IF(data[[#This Row],[type]]="score",RANK(data[[#This Row],[score]],data[score])+COUNTIF($AG$3:AG4887,AG4887)-1,0)</f>
        <v>0</v>
      </c>
    </row>
    <row r="4888" spans="27:34" x14ac:dyDescent="0.25">
      <c r="AA4888" s="1"/>
      <c r="AB4888" s="1"/>
      <c r="AG4888">
        <f>IF(data[[#This Row],[type]]="score",SUMPRODUCT($J$1:$AF$1,data[[#This Row],[ci.hts_index]:[stat.tb]]),-1)</f>
        <v>-1</v>
      </c>
      <c r="AH4888" s="1">
        <f>IF(data[[#This Row],[type]]="score",RANK(data[[#This Row],[score]],data[score])+COUNTIF($AG$3:AG4888,AG4888)-1,0)</f>
        <v>0</v>
      </c>
    </row>
    <row r="4889" spans="27:34" x14ac:dyDescent="0.25">
      <c r="AA4889" s="1"/>
      <c r="AB4889" s="1"/>
      <c r="AG4889">
        <f>IF(data[[#This Row],[type]]="score",SUMPRODUCT($J$1:$AF$1,data[[#This Row],[ci.hts_index]:[stat.tb]]),-1)</f>
        <v>-1</v>
      </c>
      <c r="AH4889" s="1">
        <f>IF(data[[#This Row],[type]]="score",RANK(data[[#This Row],[score]],data[score])+COUNTIF($AG$3:AG4889,AG4889)-1,0)</f>
        <v>0</v>
      </c>
    </row>
    <row r="4890" spans="27:34" x14ac:dyDescent="0.25">
      <c r="AA4890" s="1"/>
      <c r="AB4890" s="1"/>
      <c r="AG4890">
        <f>IF(data[[#This Row],[type]]="score",SUMPRODUCT($J$1:$AF$1,data[[#This Row],[ci.hts_index]:[stat.tb]]),-1)</f>
        <v>-1</v>
      </c>
      <c r="AH4890" s="1">
        <f>IF(data[[#This Row],[type]]="score",RANK(data[[#This Row],[score]],data[score])+COUNTIF($AG$3:AG4890,AG4890)-1,0)</f>
        <v>0</v>
      </c>
    </row>
    <row r="4891" spans="27:34" x14ac:dyDescent="0.25">
      <c r="AA4891" s="1"/>
      <c r="AB4891" s="1"/>
      <c r="AG4891">
        <f>IF(data[[#This Row],[type]]="score",SUMPRODUCT($J$1:$AF$1,data[[#This Row],[ci.hts_index]:[stat.tb]]),-1)</f>
        <v>-1</v>
      </c>
      <c r="AH4891" s="1">
        <f>IF(data[[#This Row],[type]]="score",RANK(data[[#This Row],[score]],data[score])+COUNTIF($AG$3:AG4891,AG4891)-1,0)</f>
        <v>0</v>
      </c>
    </row>
    <row r="4892" spans="27:34" x14ac:dyDescent="0.25">
      <c r="AA4892" s="1"/>
      <c r="AB4892" s="1"/>
      <c r="AG4892">
        <f>IF(data[[#This Row],[type]]="score",SUMPRODUCT($J$1:$AF$1,data[[#This Row],[ci.hts_index]:[stat.tb]]),-1)</f>
        <v>-1</v>
      </c>
      <c r="AH4892" s="1">
        <f>IF(data[[#This Row],[type]]="score",RANK(data[[#This Row],[score]],data[score])+COUNTIF($AG$3:AG4892,AG4892)-1,0)</f>
        <v>0</v>
      </c>
    </row>
    <row r="4893" spans="27:34" x14ac:dyDescent="0.25">
      <c r="AA4893" s="1"/>
      <c r="AB4893" s="1"/>
      <c r="AG4893">
        <f>IF(data[[#This Row],[type]]="score",SUMPRODUCT($J$1:$AF$1,data[[#This Row],[ci.hts_index]:[stat.tb]]),-1)</f>
        <v>-1</v>
      </c>
      <c r="AH4893" s="1">
        <f>IF(data[[#This Row],[type]]="score",RANK(data[[#This Row],[score]],data[score])+COUNTIF($AG$3:AG4893,AG4893)-1,0)</f>
        <v>0</v>
      </c>
    </row>
    <row r="4894" spans="27:34" x14ac:dyDescent="0.25">
      <c r="AA4894" s="1"/>
      <c r="AB4894" s="1"/>
      <c r="AG4894">
        <f>IF(data[[#This Row],[type]]="score",SUMPRODUCT($J$1:$AF$1,data[[#This Row],[ci.hts_index]:[stat.tb]]),-1)</f>
        <v>-1</v>
      </c>
      <c r="AH4894" s="1">
        <f>IF(data[[#This Row],[type]]="score",RANK(data[[#This Row],[score]],data[score])+COUNTIF($AG$3:AG4894,AG4894)-1,0)</f>
        <v>0</v>
      </c>
    </row>
    <row r="4895" spans="27:34" x14ac:dyDescent="0.25">
      <c r="AA4895" s="1"/>
      <c r="AB4895" s="1"/>
      <c r="AG4895">
        <f>IF(data[[#This Row],[type]]="score",SUMPRODUCT($J$1:$AF$1,data[[#This Row],[ci.hts_index]:[stat.tb]]),-1)</f>
        <v>-1</v>
      </c>
      <c r="AH4895" s="1">
        <f>IF(data[[#This Row],[type]]="score",RANK(data[[#This Row],[score]],data[score])+COUNTIF($AG$3:AG4895,AG4895)-1,0)</f>
        <v>0</v>
      </c>
    </row>
    <row r="4896" spans="27:34" x14ac:dyDescent="0.25">
      <c r="AA4896" s="1"/>
      <c r="AB4896" s="1"/>
      <c r="AG4896">
        <f>IF(data[[#This Row],[type]]="score",SUMPRODUCT($J$1:$AF$1,data[[#This Row],[ci.hts_index]:[stat.tb]]),-1)</f>
        <v>-1</v>
      </c>
      <c r="AH4896" s="1">
        <f>IF(data[[#This Row],[type]]="score",RANK(data[[#This Row],[score]],data[score])+COUNTIF($AG$3:AG4896,AG4896)-1,0)</f>
        <v>0</v>
      </c>
    </row>
    <row r="4897" spans="27:34" x14ac:dyDescent="0.25">
      <c r="AA4897" s="1"/>
      <c r="AB4897" s="1"/>
      <c r="AG4897">
        <f>IF(data[[#This Row],[type]]="score",SUMPRODUCT($J$1:$AF$1,data[[#This Row],[ci.hts_index]:[stat.tb]]),-1)</f>
        <v>-1</v>
      </c>
      <c r="AH4897" s="1">
        <f>IF(data[[#This Row],[type]]="score",RANK(data[[#This Row],[score]],data[score])+COUNTIF($AG$3:AG4897,AG4897)-1,0)</f>
        <v>0</v>
      </c>
    </row>
    <row r="4898" spans="27:34" x14ac:dyDescent="0.25">
      <c r="AA4898" s="1"/>
      <c r="AB4898" s="1"/>
      <c r="AG4898">
        <f>IF(data[[#This Row],[type]]="score",SUMPRODUCT($J$1:$AF$1,data[[#This Row],[ci.hts_index]:[stat.tb]]),-1)</f>
        <v>-1</v>
      </c>
      <c r="AH4898" s="1">
        <f>IF(data[[#This Row],[type]]="score",RANK(data[[#This Row],[score]],data[score])+COUNTIF($AG$3:AG4898,AG4898)-1,0)</f>
        <v>0</v>
      </c>
    </row>
    <row r="4899" spans="27:34" x14ac:dyDescent="0.25">
      <c r="AA4899" s="1"/>
      <c r="AB4899" s="1"/>
      <c r="AG4899">
        <f>IF(data[[#This Row],[type]]="score",SUMPRODUCT($J$1:$AF$1,data[[#This Row],[ci.hts_index]:[stat.tb]]),-1)</f>
        <v>-1</v>
      </c>
      <c r="AH4899" s="1">
        <f>IF(data[[#This Row],[type]]="score",RANK(data[[#This Row],[score]],data[score])+COUNTIF($AG$3:AG4899,AG4899)-1,0)</f>
        <v>0</v>
      </c>
    </row>
    <row r="4900" spans="27:34" x14ac:dyDescent="0.25">
      <c r="AA4900" s="1"/>
      <c r="AB4900" s="1"/>
      <c r="AG4900">
        <f>IF(data[[#This Row],[type]]="score",SUMPRODUCT($J$1:$AF$1,data[[#This Row],[ci.hts_index]:[stat.tb]]),-1)</f>
        <v>-1</v>
      </c>
      <c r="AH4900" s="1">
        <f>IF(data[[#This Row],[type]]="score",RANK(data[[#This Row],[score]],data[score])+COUNTIF($AG$3:AG4900,AG4900)-1,0)</f>
        <v>0</v>
      </c>
    </row>
    <row r="4901" spans="27:34" x14ac:dyDescent="0.25">
      <c r="AA4901" s="1"/>
      <c r="AB4901" s="1"/>
      <c r="AG4901">
        <f>IF(data[[#This Row],[type]]="score",SUMPRODUCT($J$1:$AF$1,data[[#This Row],[ci.hts_index]:[stat.tb]]),-1)</f>
        <v>-1</v>
      </c>
      <c r="AH4901" s="1">
        <f>IF(data[[#This Row],[type]]="score",RANK(data[[#This Row],[score]],data[score])+COUNTIF($AG$3:AG4901,AG4901)-1,0)</f>
        <v>0</v>
      </c>
    </row>
    <row r="4902" spans="27:34" x14ac:dyDescent="0.25">
      <c r="AA4902" s="1"/>
      <c r="AB4902" s="1"/>
      <c r="AG4902">
        <f>IF(data[[#This Row],[type]]="score",SUMPRODUCT($J$1:$AF$1,data[[#This Row],[ci.hts_index]:[stat.tb]]),-1)</f>
        <v>-1</v>
      </c>
      <c r="AH4902" s="1">
        <f>IF(data[[#This Row],[type]]="score",RANK(data[[#This Row],[score]],data[score])+COUNTIF($AG$3:AG4902,AG4902)-1,0)</f>
        <v>0</v>
      </c>
    </row>
    <row r="4903" spans="27:34" x14ac:dyDescent="0.25">
      <c r="AA4903" s="1"/>
      <c r="AB4903" s="1"/>
      <c r="AG4903">
        <f>IF(data[[#This Row],[type]]="score",SUMPRODUCT($J$1:$AF$1,data[[#This Row],[ci.hts_index]:[stat.tb]]),-1)</f>
        <v>-1</v>
      </c>
      <c r="AH4903" s="1">
        <f>IF(data[[#This Row],[type]]="score",RANK(data[[#This Row],[score]],data[score])+COUNTIF($AG$3:AG4903,AG4903)-1,0)</f>
        <v>0</v>
      </c>
    </row>
    <row r="4904" spans="27:34" x14ac:dyDescent="0.25">
      <c r="AA4904" s="1"/>
      <c r="AB4904" s="1"/>
      <c r="AG4904">
        <f>IF(data[[#This Row],[type]]="score",SUMPRODUCT($J$1:$AF$1,data[[#This Row],[ci.hts_index]:[stat.tb]]),-1)</f>
        <v>-1</v>
      </c>
      <c r="AH4904" s="1">
        <f>IF(data[[#This Row],[type]]="score",RANK(data[[#This Row],[score]],data[score])+COUNTIF($AG$3:AG4904,AG4904)-1,0)</f>
        <v>0</v>
      </c>
    </row>
    <row r="4905" spans="27:34" x14ac:dyDescent="0.25">
      <c r="AA4905" s="1"/>
      <c r="AB4905" s="1"/>
      <c r="AG4905">
        <f>IF(data[[#This Row],[type]]="score",SUMPRODUCT($J$1:$AF$1,data[[#This Row],[ci.hts_index]:[stat.tb]]),-1)</f>
        <v>-1</v>
      </c>
      <c r="AH4905" s="1">
        <f>IF(data[[#This Row],[type]]="score",RANK(data[[#This Row],[score]],data[score])+COUNTIF($AG$3:AG4905,AG4905)-1,0)</f>
        <v>0</v>
      </c>
    </row>
    <row r="4906" spans="27:34" x14ac:dyDescent="0.25">
      <c r="AA4906" s="1"/>
      <c r="AB4906" s="1"/>
      <c r="AG4906">
        <f>IF(data[[#This Row],[type]]="score",SUMPRODUCT($J$1:$AF$1,data[[#This Row],[ci.hts_index]:[stat.tb]]),-1)</f>
        <v>-1</v>
      </c>
      <c r="AH4906" s="1">
        <f>IF(data[[#This Row],[type]]="score",RANK(data[[#This Row],[score]],data[score])+COUNTIF($AG$3:AG4906,AG4906)-1,0)</f>
        <v>0</v>
      </c>
    </row>
    <row r="4907" spans="27:34" x14ac:dyDescent="0.25">
      <c r="AA4907" s="1"/>
      <c r="AB4907" s="1"/>
      <c r="AG4907">
        <f>IF(data[[#This Row],[type]]="score",SUMPRODUCT($J$1:$AF$1,data[[#This Row],[ci.hts_index]:[stat.tb]]),-1)</f>
        <v>-1</v>
      </c>
      <c r="AH4907" s="1">
        <f>IF(data[[#This Row],[type]]="score",RANK(data[[#This Row],[score]],data[score])+COUNTIF($AG$3:AG4907,AG4907)-1,0)</f>
        <v>0</v>
      </c>
    </row>
    <row r="4908" spans="27:34" x14ac:dyDescent="0.25">
      <c r="AA4908" s="1"/>
      <c r="AB4908" s="1"/>
      <c r="AG4908">
        <f>IF(data[[#This Row],[type]]="score",SUMPRODUCT($J$1:$AF$1,data[[#This Row],[ci.hts_index]:[stat.tb]]),-1)</f>
        <v>-1</v>
      </c>
      <c r="AH4908" s="1">
        <f>IF(data[[#This Row],[type]]="score",RANK(data[[#This Row],[score]],data[score])+COUNTIF($AG$3:AG4908,AG4908)-1,0)</f>
        <v>0</v>
      </c>
    </row>
    <row r="4909" spans="27:34" x14ac:dyDescent="0.25">
      <c r="AA4909" s="1"/>
      <c r="AB4909" s="1"/>
      <c r="AG4909">
        <f>IF(data[[#This Row],[type]]="score",SUMPRODUCT($J$1:$AF$1,data[[#This Row],[ci.hts_index]:[stat.tb]]),-1)</f>
        <v>-1</v>
      </c>
      <c r="AH4909" s="1">
        <f>IF(data[[#This Row],[type]]="score",RANK(data[[#This Row],[score]],data[score])+COUNTIF($AG$3:AG4909,AG4909)-1,0)</f>
        <v>0</v>
      </c>
    </row>
    <row r="4910" spans="27:34" x14ac:dyDescent="0.25">
      <c r="AA4910" s="1"/>
      <c r="AB4910" s="1"/>
      <c r="AG4910">
        <f>IF(data[[#This Row],[type]]="score",SUMPRODUCT($J$1:$AF$1,data[[#This Row],[ci.hts_index]:[stat.tb]]),-1)</f>
        <v>-1</v>
      </c>
      <c r="AH4910" s="1">
        <f>IF(data[[#This Row],[type]]="score",RANK(data[[#This Row],[score]],data[score])+COUNTIF($AG$3:AG4910,AG4910)-1,0)</f>
        <v>0</v>
      </c>
    </row>
    <row r="4911" spans="27:34" x14ac:dyDescent="0.25">
      <c r="AA4911" s="1"/>
      <c r="AB4911" s="1"/>
      <c r="AG4911">
        <f>IF(data[[#This Row],[type]]="score",SUMPRODUCT($J$1:$AF$1,data[[#This Row],[ci.hts_index]:[stat.tb]]),-1)</f>
        <v>-1</v>
      </c>
      <c r="AH4911" s="1">
        <f>IF(data[[#This Row],[type]]="score",RANK(data[[#This Row],[score]],data[score])+COUNTIF($AG$3:AG4911,AG4911)-1,0)</f>
        <v>0</v>
      </c>
    </row>
    <row r="4912" spans="27:34" x14ac:dyDescent="0.25">
      <c r="AA4912" s="1"/>
      <c r="AB4912" s="1"/>
      <c r="AG4912">
        <f>IF(data[[#This Row],[type]]="score",SUMPRODUCT($J$1:$AF$1,data[[#This Row],[ci.hts_index]:[stat.tb]]),-1)</f>
        <v>-1</v>
      </c>
      <c r="AH4912" s="1">
        <f>IF(data[[#This Row],[type]]="score",RANK(data[[#This Row],[score]],data[score])+COUNTIF($AG$3:AG4912,AG4912)-1,0)</f>
        <v>0</v>
      </c>
    </row>
    <row r="4913" spans="27:34" x14ac:dyDescent="0.25">
      <c r="AA4913" s="1"/>
      <c r="AB4913" s="1"/>
      <c r="AG4913">
        <f>IF(data[[#This Row],[type]]="score",SUMPRODUCT($J$1:$AF$1,data[[#This Row],[ci.hts_index]:[stat.tb]]),-1)</f>
        <v>-1</v>
      </c>
      <c r="AH4913" s="1">
        <f>IF(data[[#This Row],[type]]="score",RANK(data[[#This Row],[score]],data[score])+COUNTIF($AG$3:AG4913,AG4913)-1,0)</f>
        <v>0</v>
      </c>
    </row>
    <row r="4914" spans="27:34" x14ac:dyDescent="0.25">
      <c r="AA4914" s="1"/>
      <c r="AB4914" s="1"/>
      <c r="AG4914">
        <f>IF(data[[#This Row],[type]]="score",SUMPRODUCT($J$1:$AF$1,data[[#This Row],[ci.hts_index]:[stat.tb]]),-1)</f>
        <v>-1</v>
      </c>
      <c r="AH4914" s="1">
        <f>IF(data[[#This Row],[type]]="score",RANK(data[[#This Row],[score]],data[score])+COUNTIF($AG$3:AG4914,AG4914)-1,0)</f>
        <v>0</v>
      </c>
    </row>
    <row r="4915" spans="27:34" x14ac:dyDescent="0.25">
      <c r="AA4915" s="1"/>
      <c r="AB4915" s="1"/>
      <c r="AG4915">
        <f>IF(data[[#This Row],[type]]="score",SUMPRODUCT($J$1:$AF$1,data[[#This Row],[ci.hts_index]:[stat.tb]]),-1)</f>
        <v>-1</v>
      </c>
      <c r="AH4915" s="1">
        <f>IF(data[[#This Row],[type]]="score",RANK(data[[#This Row],[score]],data[score])+COUNTIF($AG$3:AG4915,AG4915)-1,0)</f>
        <v>0</v>
      </c>
    </row>
    <row r="4916" spans="27:34" x14ac:dyDescent="0.25">
      <c r="AA4916" s="1"/>
      <c r="AB4916" s="1"/>
      <c r="AG4916">
        <f>IF(data[[#This Row],[type]]="score",SUMPRODUCT($J$1:$AF$1,data[[#This Row],[ci.hts_index]:[stat.tb]]),-1)</f>
        <v>-1</v>
      </c>
      <c r="AH4916" s="1">
        <f>IF(data[[#This Row],[type]]="score",RANK(data[[#This Row],[score]],data[score])+COUNTIF($AG$3:AG4916,AG4916)-1,0)</f>
        <v>0</v>
      </c>
    </row>
    <row r="4917" spans="27:34" x14ac:dyDescent="0.25">
      <c r="AA4917" s="1"/>
      <c r="AB4917" s="1"/>
      <c r="AG4917">
        <f>IF(data[[#This Row],[type]]="score",SUMPRODUCT($J$1:$AF$1,data[[#This Row],[ci.hts_index]:[stat.tb]]),-1)</f>
        <v>-1</v>
      </c>
      <c r="AH4917" s="1">
        <f>IF(data[[#This Row],[type]]="score",RANK(data[[#This Row],[score]],data[score])+COUNTIF($AG$3:AG4917,AG4917)-1,0)</f>
        <v>0</v>
      </c>
    </row>
    <row r="4918" spans="27:34" x14ac:dyDescent="0.25">
      <c r="AA4918" s="1"/>
      <c r="AB4918" s="1"/>
      <c r="AG4918">
        <f>IF(data[[#This Row],[type]]="score",SUMPRODUCT($J$1:$AF$1,data[[#This Row],[ci.hts_index]:[stat.tb]]),-1)</f>
        <v>-1</v>
      </c>
      <c r="AH4918" s="1">
        <f>IF(data[[#This Row],[type]]="score",RANK(data[[#This Row],[score]],data[score])+COUNTIF($AG$3:AG4918,AG4918)-1,0)</f>
        <v>0</v>
      </c>
    </row>
    <row r="4919" spans="27:34" x14ac:dyDescent="0.25">
      <c r="AA4919" s="1"/>
      <c r="AB4919" s="1"/>
      <c r="AG4919">
        <f>IF(data[[#This Row],[type]]="score",SUMPRODUCT($J$1:$AF$1,data[[#This Row],[ci.hts_index]:[stat.tb]]),-1)</f>
        <v>-1</v>
      </c>
      <c r="AH4919" s="1">
        <f>IF(data[[#This Row],[type]]="score",RANK(data[[#This Row],[score]],data[score])+COUNTIF($AG$3:AG4919,AG4919)-1,0)</f>
        <v>0</v>
      </c>
    </row>
    <row r="4920" spans="27:34" x14ac:dyDescent="0.25">
      <c r="AA4920" s="1"/>
      <c r="AB4920" s="1"/>
      <c r="AG4920">
        <f>IF(data[[#This Row],[type]]="score",SUMPRODUCT($J$1:$AF$1,data[[#This Row],[ci.hts_index]:[stat.tb]]),-1)</f>
        <v>-1</v>
      </c>
      <c r="AH4920" s="1">
        <f>IF(data[[#This Row],[type]]="score",RANK(data[[#This Row],[score]],data[score])+COUNTIF($AG$3:AG4920,AG4920)-1,0)</f>
        <v>0</v>
      </c>
    </row>
    <row r="4921" spans="27:34" x14ac:dyDescent="0.25">
      <c r="AA4921" s="1"/>
      <c r="AB4921" s="1"/>
      <c r="AG4921">
        <f>IF(data[[#This Row],[type]]="score",SUMPRODUCT($J$1:$AF$1,data[[#This Row],[ci.hts_index]:[stat.tb]]),-1)</f>
        <v>-1</v>
      </c>
      <c r="AH4921" s="1">
        <f>IF(data[[#This Row],[type]]="score",RANK(data[[#This Row],[score]],data[score])+COUNTIF($AG$3:AG4921,AG4921)-1,0)</f>
        <v>0</v>
      </c>
    </row>
    <row r="4922" spans="27:34" x14ac:dyDescent="0.25">
      <c r="AA4922" s="1"/>
      <c r="AB4922" s="1"/>
      <c r="AG4922">
        <f>IF(data[[#This Row],[type]]="score",SUMPRODUCT($J$1:$AF$1,data[[#This Row],[ci.hts_index]:[stat.tb]]),-1)</f>
        <v>-1</v>
      </c>
      <c r="AH4922" s="1">
        <f>IF(data[[#This Row],[type]]="score",RANK(data[[#This Row],[score]],data[score])+COUNTIF($AG$3:AG4922,AG4922)-1,0)</f>
        <v>0</v>
      </c>
    </row>
    <row r="4923" spans="27:34" x14ac:dyDescent="0.25">
      <c r="AA4923" s="1"/>
      <c r="AB4923" s="1"/>
      <c r="AG4923">
        <f>IF(data[[#This Row],[type]]="score",SUMPRODUCT($J$1:$AF$1,data[[#This Row],[ci.hts_index]:[stat.tb]]),-1)</f>
        <v>-1</v>
      </c>
      <c r="AH4923" s="1">
        <f>IF(data[[#This Row],[type]]="score",RANK(data[[#This Row],[score]],data[score])+COUNTIF($AG$3:AG4923,AG4923)-1,0)</f>
        <v>0</v>
      </c>
    </row>
    <row r="4924" spans="27:34" x14ac:dyDescent="0.25">
      <c r="AA4924" s="1"/>
      <c r="AB4924" s="1"/>
      <c r="AG4924">
        <f>IF(data[[#This Row],[type]]="score",SUMPRODUCT($J$1:$AF$1,data[[#This Row],[ci.hts_index]:[stat.tb]]),-1)</f>
        <v>-1</v>
      </c>
      <c r="AH4924" s="1">
        <f>IF(data[[#This Row],[type]]="score",RANK(data[[#This Row],[score]],data[score])+COUNTIF($AG$3:AG4924,AG4924)-1,0)</f>
        <v>0</v>
      </c>
    </row>
    <row r="4925" spans="27:34" x14ac:dyDescent="0.25">
      <c r="AA4925" s="1"/>
      <c r="AB4925" s="1"/>
      <c r="AG4925">
        <f>IF(data[[#This Row],[type]]="score",SUMPRODUCT($J$1:$AF$1,data[[#This Row],[ci.hts_index]:[stat.tb]]),-1)</f>
        <v>-1</v>
      </c>
      <c r="AH4925" s="1">
        <f>IF(data[[#This Row],[type]]="score",RANK(data[[#This Row],[score]],data[score])+COUNTIF($AG$3:AG4925,AG4925)-1,0)</f>
        <v>0</v>
      </c>
    </row>
    <row r="4926" spans="27:34" x14ac:dyDescent="0.25">
      <c r="AA4926" s="1"/>
      <c r="AB4926" s="1"/>
      <c r="AG4926">
        <f>IF(data[[#This Row],[type]]="score",SUMPRODUCT($J$1:$AF$1,data[[#This Row],[ci.hts_index]:[stat.tb]]),-1)</f>
        <v>-1</v>
      </c>
      <c r="AH4926" s="1">
        <f>IF(data[[#This Row],[type]]="score",RANK(data[[#This Row],[score]],data[score])+COUNTIF($AG$3:AG4926,AG4926)-1,0)</f>
        <v>0</v>
      </c>
    </row>
    <row r="4927" spans="27:34" x14ac:dyDescent="0.25">
      <c r="AA4927" s="1"/>
      <c r="AB4927" s="1"/>
      <c r="AG4927">
        <f>IF(data[[#This Row],[type]]="score",SUMPRODUCT($J$1:$AF$1,data[[#This Row],[ci.hts_index]:[stat.tb]]),-1)</f>
        <v>-1</v>
      </c>
      <c r="AH4927" s="1">
        <f>IF(data[[#This Row],[type]]="score",RANK(data[[#This Row],[score]],data[score])+COUNTIF($AG$3:AG4927,AG4927)-1,0)</f>
        <v>0</v>
      </c>
    </row>
    <row r="4928" spans="27:34" x14ac:dyDescent="0.25">
      <c r="AA4928" s="1"/>
      <c r="AB4928" s="1"/>
      <c r="AG4928">
        <f>IF(data[[#This Row],[type]]="score",SUMPRODUCT($J$1:$AF$1,data[[#This Row],[ci.hts_index]:[stat.tb]]),-1)</f>
        <v>-1</v>
      </c>
      <c r="AH4928" s="1">
        <f>IF(data[[#This Row],[type]]="score",RANK(data[[#This Row],[score]],data[score])+COUNTIF($AG$3:AG4928,AG4928)-1,0)</f>
        <v>0</v>
      </c>
    </row>
    <row r="4929" spans="27:34" x14ac:dyDescent="0.25">
      <c r="AA4929" s="1"/>
      <c r="AB4929" s="1"/>
      <c r="AG4929">
        <f>IF(data[[#This Row],[type]]="score",SUMPRODUCT($J$1:$AF$1,data[[#This Row],[ci.hts_index]:[stat.tb]]),-1)</f>
        <v>-1</v>
      </c>
      <c r="AH4929" s="1">
        <f>IF(data[[#This Row],[type]]="score",RANK(data[[#This Row],[score]],data[score])+COUNTIF($AG$3:AG4929,AG4929)-1,0)</f>
        <v>0</v>
      </c>
    </row>
    <row r="4930" spans="27:34" x14ac:dyDescent="0.25">
      <c r="AA4930" s="1"/>
      <c r="AB4930" s="1"/>
      <c r="AG4930">
        <f>IF(data[[#This Row],[type]]="score",SUMPRODUCT($J$1:$AF$1,data[[#This Row],[ci.hts_index]:[stat.tb]]),-1)</f>
        <v>-1</v>
      </c>
      <c r="AH4930" s="1">
        <f>IF(data[[#This Row],[type]]="score",RANK(data[[#This Row],[score]],data[score])+COUNTIF($AG$3:AG4930,AG4930)-1,0)</f>
        <v>0</v>
      </c>
    </row>
    <row r="4931" spans="27:34" x14ac:dyDescent="0.25">
      <c r="AA4931" s="1"/>
      <c r="AB4931" s="1"/>
      <c r="AG4931">
        <f>IF(data[[#This Row],[type]]="score",SUMPRODUCT($J$1:$AF$1,data[[#This Row],[ci.hts_index]:[stat.tb]]),-1)</f>
        <v>-1</v>
      </c>
      <c r="AH4931" s="1">
        <f>IF(data[[#This Row],[type]]="score",RANK(data[[#This Row],[score]],data[score])+COUNTIF($AG$3:AG4931,AG4931)-1,0)</f>
        <v>0</v>
      </c>
    </row>
    <row r="4932" spans="27:34" x14ac:dyDescent="0.25">
      <c r="AA4932" s="1"/>
      <c r="AB4932" s="1"/>
      <c r="AG4932">
        <f>IF(data[[#This Row],[type]]="score",SUMPRODUCT($J$1:$AF$1,data[[#This Row],[ci.hts_index]:[stat.tb]]),-1)</f>
        <v>-1</v>
      </c>
      <c r="AH4932" s="1">
        <f>IF(data[[#This Row],[type]]="score",RANK(data[[#This Row],[score]],data[score])+COUNTIF($AG$3:AG4932,AG4932)-1,0)</f>
        <v>0</v>
      </c>
    </row>
    <row r="4933" spans="27:34" x14ac:dyDescent="0.25">
      <c r="AA4933" s="1"/>
      <c r="AB4933" s="1"/>
      <c r="AG4933">
        <f>IF(data[[#This Row],[type]]="score",SUMPRODUCT($J$1:$AF$1,data[[#This Row],[ci.hts_index]:[stat.tb]]),-1)</f>
        <v>-1</v>
      </c>
      <c r="AH4933" s="1">
        <f>IF(data[[#This Row],[type]]="score",RANK(data[[#This Row],[score]],data[score])+COUNTIF($AG$3:AG4933,AG4933)-1,0)</f>
        <v>0</v>
      </c>
    </row>
    <row r="4934" spans="27:34" x14ac:dyDescent="0.25">
      <c r="AA4934" s="1"/>
      <c r="AB4934" s="1"/>
      <c r="AG4934">
        <f>IF(data[[#This Row],[type]]="score",SUMPRODUCT($J$1:$AF$1,data[[#This Row],[ci.hts_index]:[stat.tb]]),-1)</f>
        <v>-1</v>
      </c>
      <c r="AH4934" s="1">
        <f>IF(data[[#This Row],[type]]="score",RANK(data[[#This Row],[score]],data[score])+COUNTIF($AG$3:AG4934,AG4934)-1,0)</f>
        <v>0</v>
      </c>
    </row>
    <row r="4935" spans="27:34" x14ac:dyDescent="0.25">
      <c r="AA4935" s="1"/>
      <c r="AB4935" s="1"/>
      <c r="AG4935">
        <f>IF(data[[#This Row],[type]]="score",SUMPRODUCT($J$1:$AF$1,data[[#This Row],[ci.hts_index]:[stat.tb]]),-1)</f>
        <v>-1</v>
      </c>
      <c r="AH4935" s="1">
        <f>IF(data[[#This Row],[type]]="score",RANK(data[[#This Row],[score]],data[score])+COUNTIF($AG$3:AG4935,AG4935)-1,0)</f>
        <v>0</v>
      </c>
    </row>
    <row r="4936" spans="27:34" x14ac:dyDescent="0.25">
      <c r="AA4936" s="1"/>
      <c r="AB4936" s="1"/>
      <c r="AG4936">
        <f>IF(data[[#This Row],[type]]="score",SUMPRODUCT($J$1:$AF$1,data[[#This Row],[ci.hts_index]:[stat.tb]]),-1)</f>
        <v>-1</v>
      </c>
      <c r="AH4936" s="1">
        <f>IF(data[[#This Row],[type]]="score",RANK(data[[#This Row],[score]],data[score])+COUNTIF($AG$3:AG4936,AG4936)-1,0)</f>
        <v>0</v>
      </c>
    </row>
    <row r="4937" spans="27:34" x14ac:dyDescent="0.25">
      <c r="AA4937" s="1"/>
      <c r="AB4937" s="1"/>
      <c r="AG4937">
        <f>IF(data[[#This Row],[type]]="score",SUMPRODUCT($J$1:$AF$1,data[[#This Row],[ci.hts_index]:[stat.tb]]),-1)</f>
        <v>-1</v>
      </c>
      <c r="AH4937" s="1">
        <f>IF(data[[#This Row],[type]]="score",RANK(data[[#This Row],[score]],data[score])+COUNTIF($AG$3:AG4937,AG4937)-1,0)</f>
        <v>0</v>
      </c>
    </row>
    <row r="4938" spans="27:34" x14ac:dyDescent="0.25">
      <c r="AA4938" s="1"/>
      <c r="AB4938" s="1"/>
      <c r="AG4938">
        <f>IF(data[[#This Row],[type]]="score",SUMPRODUCT($J$1:$AF$1,data[[#This Row],[ci.hts_index]:[stat.tb]]),-1)</f>
        <v>-1</v>
      </c>
      <c r="AH4938" s="1">
        <f>IF(data[[#This Row],[type]]="score",RANK(data[[#This Row],[score]],data[score])+COUNTIF($AG$3:AG4938,AG4938)-1,0)</f>
        <v>0</v>
      </c>
    </row>
    <row r="4939" spans="27:34" x14ac:dyDescent="0.25">
      <c r="AA4939" s="1"/>
      <c r="AB4939" s="1"/>
      <c r="AG4939">
        <f>IF(data[[#This Row],[type]]="score",SUMPRODUCT($J$1:$AF$1,data[[#This Row],[ci.hts_index]:[stat.tb]]),-1)</f>
        <v>-1</v>
      </c>
      <c r="AH4939" s="1">
        <f>IF(data[[#This Row],[type]]="score",RANK(data[[#This Row],[score]],data[score])+COUNTIF($AG$3:AG4939,AG4939)-1,0)</f>
        <v>0</v>
      </c>
    </row>
    <row r="4940" spans="27:34" x14ac:dyDescent="0.25">
      <c r="AA4940" s="1"/>
      <c r="AB4940" s="1"/>
      <c r="AG4940">
        <f>IF(data[[#This Row],[type]]="score",SUMPRODUCT($J$1:$AF$1,data[[#This Row],[ci.hts_index]:[stat.tb]]),-1)</f>
        <v>-1</v>
      </c>
      <c r="AH4940" s="1">
        <f>IF(data[[#This Row],[type]]="score",RANK(data[[#This Row],[score]],data[score])+COUNTIF($AG$3:AG4940,AG4940)-1,0)</f>
        <v>0</v>
      </c>
    </row>
    <row r="4941" spans="27:34" x14ac:dyDescent="0.25">
      <c r="AA4941" s="1"/>
      <c r="AB4941" s="1"/>
      <c r="AG4941">
        <f>IF(data[[#This Row],[type]]="score",SUMPRODUCT($J$1:$AF$1,data[[#This Row],[ci.hts_index]:[stat.tb]]),-1)</f>
        <v>-1</v>
      </c>
      <c r="AH4941" s="1">
        <f>IF(data[[#This Row],[type]]="score",RANK(data[[#This Row],[score]],data[score])+COUNTIF($AG$3:AG4941,AG4941)-1,0)</f>
        <v>0</v>
      </c>
    </row>
    <row r="4942" spans="27:34" x14ac:dyDescent="0.25">
      <c r="AA4942" s="1"/>
      <c r="AB4942" s="1"/>
      <c r="AG4942">
        <f>IF(data[[#This Row],[type]]="score",SUMPRODUCT($J$1:$AF$1,data[[#This Row],[ci.hts_index]:[stat.tb]]),-1)</f>
        <v>-1</v>
      </c>
      <c r="AH4942" s="1">
        <f>IF(data[[#This Row],[type]]="score",RANK(data[[#This Row],[score]],data[score])+COUNTIF($AG$3:AG4942,AG4942)-1,0)</f>
        <v>0</v>
      </c>
    </row>
    <row r="4943" spans="27:34" x14ac:dyDescent="0.25">
      <c r="AA4943" s="1"/>
      <c r="AB4943" s="1"/>
      <c r="AG4943">
        <f>IF(data[[#This Row],[type]]="score",SUMPRODUCT($J$1:$AF$1,data[[#This Row],[ci.hts_index]:[stat.tb]]),-1)</f>
        <v>-1</v>
      </c>
      <c r="AH4943" s="1">
        <f>IF(data[[#This Row],[type]]="score",RANK(data[[#This Row],[score]],data[score])+COUNTIF($AG$3:AG4943,AG4943)-1,0)</f>
        <v>0</v>
      </c>
    </row>
    <row r="4944" spans="27:34" x14ac:dyDescent="0.25">
      <c r="AA4944" s="1"/>
      <c r="AB4944" s="1"/>
      <c r="AG4944">
        <f>IF(data[[#This Row],[type]]="score",SUMPRODUCT($J$1:$AF$1,data[[#This Row],[ci.hts_index]:[stat.tb]]),-1)</f>
        <v>-1</v>
      </c>
      <c r="AH4944" s="1">
        <f>IF(data[[#This Row],[type]]="score",RANK(data[[#This Row],[score]],data[score])+COUNTIF($AG$3:AG4944,AG4944)-1,0)</f>
        <v>0</v>
      </c>
    </row>
    <row r="4945" spans="27:34" x14ac:dyDescent="0.25">
      <c r="AA4945" s="1"/>
      <c r="AB4945" s="1"/>
      <c r="AG4945">
        <f>IF(data[[#This Row],[type]]="score",SUMPRODUCT($J$1:$AF$1,data[[#This Row],[ci.hts_index]:[stat.tb]]),-1)</f>
        <v>-1</v>
      </c>
      <c r="AH4945" s="1">
        <f>IF(data[[#This Row],[type]]="score",RANK(data[[#This Row],[score]],data[score])+COUNTIF($AG$3:AG4945,AG4945)-1,0)</f>
        <v>0</v>
      </c>
    </row>
    <row r="4946" spans="27:34" x14ac:dyDescent="0.25">
      <c r="AA4946" s="1"/>
      <c r="AB4946" s="1"/>
      <c r="AG4946">
        <f>IF(data[[#This Row],[type]]="score",SUMPRODUCT($J$1:$AF$1,data[[#This Row],[ci.hts_index]:[stat.tb]]),-1)</f>
        <v>-1</v>
      </c>
      <c r="AH4946" s="1">
        <f>IF(data[[#This Row],[type]]="score",RANK(data[[#This Row],[score]],data[score])+COUNTIF($AG$3:AG4946,AG4946)-1,0)</f>
        <v>0</v>
      </c>
    </row>
    <row r="4947" spans="27:34" x14ac:dyDescent="0.25">
      <c r="AA4947" s="1"/>
      <c r="AB4947" s="1"/>
      <c r="AG4947">
        <f>IF(data[[#This Row],[type]]="score",SUMPRODUCT($J$1:$AF$1,data[[#This Row],[ci.hts_index]:[stat.tb]]),-1)</f>
        <v>-1</v>
      </c>
      <c r="AH4947" s="1">
        <f>IF(data[[#This Row],[type]]="score",RANK(data[[#This Row],[score]],data[score])+COUNTIF($AG$3:AG4947,AG4947)-1,0)</f>
        <v>0</v>
      </c>
    </row>
    <row r="4948" spans="27:34" x14ac:dyDescent="0.25">
      <c r="AA4948" s="1"/>
      <c r="AB4948" s="1"/>
      <c r="AG4948">
        <f>IF(data[[#This Row],[type]]="score",SUMPRODUCT($J$1:$AF$1,data[[#This Row],[ci.hts_index]:[stat.tb]]),-1)</f>
        <v>-1</v>
      </c>
      <c r="AH4948" s="1">
        <f>IF(data[[#This Row],[type]]="score",RANK(data[[#This Row],[score]],data[score])+COUNTIF($AG$3:AG4948,AG4948)-1,0)</f>
        <v>0</v>
      </c>
    </row>
    <row r="4949" spans="27:34" x14ac:dyDescent="0.25">
      <c r="AA4949" s="1"/>
      <c r="AB4949" s="1"/>
      <c r="AG4949">
        <f>IF(data[[#This Row],[type]]="score",SUMPRODUCT($J$1:$AF$1,data[[#This Row],[ci.hts_index]:[stat.tb]]),-1)</f>
        <v>-1</v>
      </c>
      <c r="AH4949" s="1">
        <f>IF(data[[#This Row],[type]]="score",RANK(data[[#This Row],[score]],data[score])+COUNTIF($AG$3:AG4949,AG4949)-1,0)</f>
        <v>0</v>
      </c>
    </row>
    <row r="4950" spans="27:34" x14ac:dyDescent="0.25">
      <c r="AA4950" s="1"/>
      <c r="AB4950" s="1"/>
      <c r="AG4950">
        <f>IF(data[[#This Row],[type]]="score",SUMPRODUCT($J$1:$AF$1,data[[#This Row],[ci.hts_index]:[stat.tb]]),-1)</f>
        <v>-1</v>
      </c>
      <c r="AH4950" s="1">
        <f>IF(data[[#This Row],[type]]="score",RANK(data[[#This Row],[score]],data[score])+COUNTIF($AG$3:AG4950,AG4950)-1,0)</f>
        <v>0</v>
      </c>
    </row>
    <row r="4951" spans="27:34" x14ac:dyDescent="0.25">
      <c r="AA4951" s="1"/>
      <c r="AB4951" s="1"/>
      <c r="AG4951">
        <f>IF(data[[#This Row],[type]]="score",SUMPRODUCT($J$1:$AF$1,data[[#This Row],[ci.hts_index]:[stat.tb]]),-1)</f>
        <v>-1</v>
      </c>
      <c r="AH4951" s="1">
        <f>IF(data[[#This Row],[type]]="score",RANK(data[[#This Row],[score]],data[score])+COUNTIF($AG$3:AG4951,AG4951)-1,0)</f>
        <v>0</v>
      </c>
    </row>
    <row r="4952" spans="27:34" x14ac:dyDescent="0.25">
      <c r="AA4952" s="1"/>
      <c r="AB4952" s="1"/>
      <c r="AG4952">
        <f>IF(data[[#This Row],[type]]="score",SUMPRODUCT($J$1:$AF$1,data[[#This Row],[ci.hts_index]:[stat.tb]]),-1)</f>
        <v>-1</v>
      </c>
      <c r="AH4952" s="1">
        <f>IF(data[[#This Row],[type]]="score",RANK(data[[#This Row],[score]],data[score])+COUNTIF($AG$3:AG4952,AG4952)-1,0)</f>
        <v>0</v>
      </c>
    </row>
    <row r="4953" spans="27:34" x14ac:dyDescent="0.25">
      <c r="AA4953" s="1"/>
      <c r="AB4953" s="1"/>
      <c r="AG4953">
        <f>IF(data[[#This Row],[type]]="score",SUMPRODUCT($J$1:$AF$1,data[[#This Row],[ci.hts_index]:[stat.tb]]),-1)</f>
        <v>-1</v>
      </c>
      <c r="AH4953" s="1">
        <f>IF(data[[#This Row],[type]]="score",RANK(data[[#This Row],[score]],data[score])+COUNTIF($AG$3:AG4953,AG4953)-1,0)</f>
        <v>0</v>
      </c>
    </row>
    <row r="4954" spans="27:34" x14ac:dyDescent="0.25">
      <c r="AA4954" s="1"/>
      <c r="AB4954" s="1"/>
      <c r="AG4954">
        <f>IF(data[[#This Row],[type]]="score",SUMPRODUCT($J$1:$AF$1,data[[#This Row],[ci.hts_index]:[stat.tb]]),-1)</f>
        <v>-1</v>
      </c>
      <c r="AH4954" s="1">
        <f>IF(data[[#This Row],[type]]="score",RANK(data[[#This Row],[score]],data[score])+COUNTIF($AG$3:AG4954,AG4954)-1,0)</f>
        <v>0</v>
      </c>
    </row>
    <row r="4955" spans="27:34" x14ac:dyDescent="0.25">
      <c r="AA4955" s="1"/>
      <c r="AB4955" s="1"/>
      <c r="AG4955">
        <f>IF(data[[#This Row],[type]]="score",SUMPRODUCT($J$1:$AF$1,data[[#This Row],[ci.hts_index]:[stat.tb]]),-1)</f>
        <v>-1</v>
      </c>
      <c r="AH4955" s="1">
        <f>IF(data[[#This Row],[type]]="score",RANK(data[[#This Row],[score]],data[score])+COUNTIF($AG$3:AG4955,AG4955)-1,0)</f>
        <v>0</v>
      </c>
    </row>
    <row r="4956" spans="27:34" x14ac:dyDescent="0.25">
      <c r="AA4956" s="1"/>
      <c r="AB4956" s="1"/>
      <c r="AG4956">
        <f>IF(data[[#This Row],[type]]="score",SUMPRODUCT($J$1:$AF$1,data[[#This Row],[ci.hts_index]:[stat.tb]]),-1)</f>
        <v>-1</v>
      </c>
      <c r="AH4956" s="1">
        <f>IF(data[[#This Row],[type]]="score",RANK(data[[#This Row],[score]],data[score])+COUNTIF($AG$3:AG4956,AG4956)-1,0)</f>
        <v>0</v>
      </c>
    </row>
    <row r="4957" spans="27:34" x14ac:dyDescent="0.25">
      <c r="AA4957" s="1"/>
      <c r="AB4957" s="1"/>
      <c r="AG4957">
        <f>IF(data[[#This Row],[type]]="score",SUMPRODUCT($J$1:$AF$1,data[[#This Row],[ci.hts_index]:[stat.tb]]),-1)</f>
        <v>-1</v>
      </c>
      <c r="AH4957" s="1">
        <f>IF(data[[#This Row],[type]]="score",RANK(data[[#This Row],[score]],data[score])+COUNTIF($AG$3:AG4957,AG4957)-1,0)</f>
        <v>0</v>
      </c>
    </row>
    <row r="4958" spans="27:34" x14ac:dyDescent="0.25">
      <c r="AA4958" s="1"/>
      <c r="AB4958" s="1"/>
      <c r="AG4958">
        <f>IF(data[[#This Row],[type]]="score",SUMPRODUCT($J$1:$AF$1,data[[#This Row],[ci.hts_index]:[stat.tb]]),-1)</f>
        <v>-1</v>
      </c>
      <c r="AH4958" s="1">
        <f>IF(data[[#This Row],[type]]="score",RANK(data[[#This Row],[score]],data[score])+COUNTIF($AG$3:AG4958,AG4958)-1,0)</f>
        <v>0</v>
      </c>
    </row>
    <row r="4959" spans="27:34" x14ac:dyDescent="0.25">
      <c r="AA4959" s="1"/>
      <c r="AB4959" s="1"/>
      <c r="AG4959">
        <f>IF(data[[#This Row],[type]]="score",SUMPRODUCT($J$1:$AF$1,data[[#This Row],[ci.hts_index]:[stat.tb]]),-1)</f>
        <v>-1</v>
      </c>
      <c r="AH4959" s="1">
        <f>IF(data[[#This Row],[type]]="score",RANK(data[[#This Row],[score]],data[score])+COUNTIF($AG$3:AG4959,AG4959)-1,0)</f>
        <v>0</v>
      </c>
    </row>
    <row r="4960" spans="27:34" x14ac:dyDescent="0.25">
      <c r="AA4960" s="1"/>
      <c r="AB4960" s="1"/>
      <c r="AG4960">
        <f>IF(data[[#This Row],[type]]="score",SUMPRODUCT($J$1:$AF$1,data[[#This Row],[ci.hts_index]:[stat.tb]]),-1)</f>
        <v>-1</v>
      </c>
      <c r="AH4960" s="1">
        <f>IF(data[[#This Row],[type]]="score",RANK(data[[#This Row],[score]],data[score])+COUNTIF($AG$3:AG4960,AG4960)-1,0)</f>
        <v>0</v>
      </c>
    </row>
    <row r="4961" spans="27:34" x14ac:dyDescent="0.25">
      <c r="AA4961" s="1"/>
      <c r="AB4961" s="1"/>
      <c r="AG4961">
        <f>IF(data[[#This Row],[type]]="score",SUMPRODUCT($J$1:$AF$1,data[[#This Row],[ci.hts_index]:[stat.tb]]),-1)</f>
        <v>-1</v>
      </c>
      <c r="AH4961" s="1">
        <f>IF(data[[#This Row],[type]]="score",RANK(data[[#This Row],[score]],data[score])+COUNTIF($AG$3:AG4961,AG4961)-1,0)</f>
        <v>0</v>
      </c>
    </row>
    <row r="4962" spans="27:34" x14ac:dyDescent="0.25">
      <c r="AA4962" s="1"/>
      <c r="AB4962" s="1"/>
      <c r="AG4962">
        <f>IF(data[[#This Row],[type]]="score",SUMPRODUCT($J$1:$AF$1,data[[#This Row],[ci.hts_index]:[stat.tb]]),-1)</f>
        <v>-1</v>
      </c>
      <c r="AH4962" s="1">
        <f>IF(data[[#This Row],[type]]="score",RANK(data[[#This Row],[score]],data[score])+COUNTIF($AG$3:AG4962,AG4962)-1,0)</f>
        <v>0</v>
      </c>
    </row>
    <row r="4963" spans="27:34" x14ac:dyDescent="0.25">
      <c r="AA4963" s="1"/>
      <c r="AB4963" s="1"/>
      <c r="AG4963">
        <f>IF(data[[#This Row],[type]]="score",SUMPRODUCT($J$1:$AF$1,data[[#This Row],[ci.hts_index]:[stat.tb]]),-1)</f>
        <v>-1</v>
      </c>
      <c r="AH4963" s="1">
        <f>IF(data[[#This Row],[type]]="score",RANK(data[[#This Row],[score]],data[score])+COUNTIF($AG$3:AG4963,AG4963)-1,0)</f>
        <v>0</v>
      </c>
    </row>
    <row r="4964" spans="27:34" x14ac:dyDescent="0.25">
      <c r="AA4964" s="1"/>
      <c r="AB4964" s="1"/>
      <c r="AG4964">
        <f>IF(data[[#This Row],[type]]="score",SUMPRODUCT($J$1:$AF$1,data[[#This Row],[ci.hts_index]:[stat.tb]]),-1)</f>
        <v>-1</v>
      </c>
      <c r="AH4964" s="1">
        <f>IF(data[[#This Row],[type]]="score",RANK(data[[#This Row],[score]],data[score])+COUNTIF($AG$3:AG4964,AG4964)-1,0)</f>
        <v>0</v>
      </c>
    </row>
    <row r="4965" spans="27:34" x14ac:dyDescent="0.25">
      <c r="AA4965" s="1"/>
      <c r="AB4965" s="1"/>
      <c r="AG4965">
        <f>IF(data[[#This Row],[type]]="score",SUMPRODUCT($J$1:$AF$1,data[[#This Row],[ci.hts_index]:[stat.tb]]),-1)</f>
        <v>-1</v>
      </c>
      <c r="AH4965" s="1">
        <f>IF(data[[#This Row],[type]]="score",RANK(data[[#This Row],[score]],data[score])+COUNTIF($AG$3:AG4965,AG4965)-1,0)</f>
        <v>0</v>
      </c>
    </row>
    <row r="4966" spans="27:34" x14ac:dyDescent="0.25">
      <c r="AA4966" s="1"/>
      <c r="AB4966" s="1"/>
      <c r="AG4966">
        <f>IF(data[[#This Row],[type]]="score",SUMPRODUCT($J$1:$AF$1,data[[#This Row],[ci.hts_index]:[stat.tb]]),-1)</f>
        <v>-1</v>
      </c>
      <c r="AH4966" s="1">
        <f>IF(data[[#This Row],[type]]="score",RANK(data[[#This Row],[score]],data[score])+COUNTIF($AG$3:AG4966,AG4966)-1,0)</f>
        <v>0</v>
      </c>
    </row>
    <row r="4967" spans="27:34" x14ac:dyDescent="0.25">
      <c r="AA4967" s="1"/>
      <c r="AB4967" s="1"/>
      <c r="AG4967">
        <f>IF(data[[#This Row],[type]]="score",SUMPRODUCT($J$1:$AF$1,data[[#This Row],[ci.hts_index]:[stat.tb]]),-1)</f>
        <v>-1</v>
      </c>
      <c r="AH4967" s="1">
        <f>IF(data[[#This Row],[type]]="score",RANK(data[[#This Row],[score]],data[score])+COUNTIF($AG$3:AG4967,AG4967)-1,0)</f>
        <v>0</v>
      </c>
    </row>
    <row r="4968" spans="27:34" x14ac:dyDescent="0.25">
      <c r="AA4968" s="1"/>
      <c r="AB4968" s="1"/>
      <c r="AG4968">
        <f>IF(data[[#This Row],[type]]="score",SUMPRODUCT($J$1:$AF$1,data[[#This Row],[ci.hts_index]:[stat.tb]]),-1)</f>
        <v>-1</v>
      </c>
      <c r="AH4968" s="1">
        <f>IF(data[[#This Row],[type]]="score",RANK(data[[#This Row],[score]],data[score])+COUNTIF($AG$3:AG4968,AG4968)-1,0)</f>
        <v>0</v>
      </c>
    </row>
    <row r="4969" spans="27:34" x14ac:dyDescent="0.25">
      <c r="AA4969" s="1"/>
      <c r="AB4969" s="1"/>
      <c r="AG4969">
        <f>IF(data[[#This Row],[type]]="score",SUMPRODUCT($J$1:$AF$1,data[[#This Row],[ci.hts_index]:[stat.tb]]),-1)</f>
        <v>-1</v>
      </c>
      <c r="AH4969" s="1">
        <f>IF(data[[#This Row],[type]]="score",RANK(data[[#This Row],[score]],data[score])+COUNTIF($AG$3:AG4969,AG4969)-1,0)</f>
        <v>0</v>
      </c>
    </row>
    <row r="4970" spans="27:34" x14ac:dyDescent="0.25">
      <c r="AA4970" s="1"/>
      <c r="AB4970" s="1"/>
      <c r="AG4970">
        <f>IF(data[[#This Row],[type]]="score",SUMPRODUCT($J$1:$AF$1,data[[#This Row],[ci.hts_index]:[stat.tb]]),-1)</f>
        <v>-1</v>
      </c>
      <c r="AH4970" s="1">
        <f>IF(data[[#This Row],[type]]="score",RANK(data[[#This Row],[score]],data[score])+COUNTIF($AG$3:AG4970,AG4970)-1,0)</f>
        <v>0</v>
      </c>
    </row>
    <row r="4971" spans="27:34" x14ac:dyDescent="0.25">
      <c r="AA4971" s="1"/>
      <c r="AB4971" s="1"/>
      <c r="AG4971">
        <f>IF(data[[#This Row],[type]]="score",SUMPRODUCT($J$1:$AF$1,data[[#This Row],[ci.hts_index]:[stat.tb]]),-1)</f>
        <v>-1</v>
      </c>
      <c r="AH4971" s="1">
        <f>IF(data[[#This Row],[type]]="score",RANK(data[[#This Row],[score]],data[score])+COUNTIF($AG$3:AG4971,AG4971)-1,0)</f>
        <v>0</v>
      </c>
    </row>
    <row r="4972" spans="27:34" x14ac:dyDescent="0.25">
      <c r="AA4972" s="1"/>
      <c r="AB4972" s="1"/>
      <c r="AG4972">
        <f>IF(data[[#This Row],[type]]="score",SUMPRODUCT($J$1:$AF$1,data[[#This Row],[ci.hts_index]:[stat.tb]]),-1)</f>
        <v>-1</v>
      </c>
      <c r="AH4972" s="1">
        <f>IF(data[[#This Row],[type]]="score",RANK(data[[#This Row],[score]],data[score])+COUNTIF($AG$3:AG4972,AG4972)-1,0)</f>
        <v>0</v>
      </c>
    </row>
    <row r="4973" spans="27:34" x14ac:dyDescent="0.25">
      <c r="AA4973" s="1"/>
      <c r="AB4973" s="1"/>
      <c r="AG4973">
        <f>IF(data[[#This Row],[type]]="score",SUMPRODUCT($J$1:$AF$1,data[[#This Row],[ci.hts_index]:[stat.tb]]),-1)</f>
        <v>-1</v>
      </c>
      <c r="AH4973" s="1">
        <f>IF(data[[#This Row],[type]]="score",RANK(data[[#This Row],[score]],data[score])+COUNTIF($AG$3:AG4973,AG4973)-1,0)</f>
        <v>0</v>
      </c>
    </row>
    <row r="4974" spans="27:34" x14ac:dyDescent="0.25">
      <c r="AA4974" s="1"/>
      <c r="AB4974" s="1"/>
      <c r="AG4974">
        <f>IF(data[[#This Row],[type]]="score",SUMPRODUCT($J$1:$AF$1,data[[#This Row],[ci.hts_index]:[stat.tb]]),-1)</f>
        <v>-1</v>
      </c>
      <c r="AH4974" s="1">
        <f>IF(data[[#This Row],[type]]="score",RANK(data[[#This Row],[score]],data[score])+COUNTIF($AG$3:AG4974,AG4974)-1,0)</f>
        <v>0</v>
      </c>
    </row>
    <row r="4975" spans="27:34" x14ac:dyDescent="0.25">
      <c r="AA4975" s="1"/>
      <c r="AB4975" s="1"/>
      <c r="AG4975">
        <f>IF(data[[#This Row],[type]]="score",SUMPRODUCT($J$1:$AF$1,data[[#This Row],[ci.hts_index]:[stat.tb]]),-1)</f>
        <v>-1</v>
      </c>
      <c r="AH4975" s="1">
        <f>IF(data[[#This Row],[type]]="score",RANK(data[[#This Row],[score]],data[score])+COUNTIF($AG$3:AG4975,AG4975)-1,0)</f>
        <v>0</v>
      </c>
    </row>
    <row r="4976" spans="27:34" x14ac:dyDescent="0.25">
      <c r="AA4976" s="1"/>
      <c r="AB4976" s="1"/>
      <c r="AG4976">
        <f>IF(data[[#This Row],[type]]="score",SUMPRODUCT($J$1:$AF$1,data[[#This Row],[ci.hts_index]:[stat.tb]]),-1)</f>
        <v>-1</v>
      </c>
      <c r="AH4976" s="1">
        <f>IF(data[[#This Row],[type]]="score",RANK(data[[#This Row],[score]],data[score])+COUNTIF($AG$3:AG4976,AG4976)-1,0)</f>
        <v>0</v>
      </c>
    </row>
    <row r="4977" spans="27:34" x14ac:dyDescent="0.25">
      <c r="AA4977" s="1"/>
      <c r="AB4977" s="1"/>
      <c r="AG4977">
        <f>IF(data[[#This Row],[type]]="score",SUMPRODUCT($J$1:$AF$1,data[[#This Row],[ci.hts_index]:[stat.tb]]),-1)</f>
        <v>-1</v>
      </c>
      <c r="AH4977" s="1">
        <f>IF(data[[#This Row],[type]]="score",RANK(data[[#This Row],[score]],data[score])+COUNTIF($AG$3:AG4977,AG4977)-1,0)</f>
        <v>0</v>
      </c>
    </row>
    <row r="4978" spans="27:34" x14ac:dyDescent="0.25">
      <c r="AA4978" s="1"/>
      <c r="AB4978" s="1"/>
      <c r="AG4978">
        <f>IF(data[[#This Row],[type]]="score",SUMPRODUCT($J$1:$AF$1,data[[#This Row],[ci.hts_index]:[stat.tb]]),-1)</f>
        <v>-1</v>
      </c>
      <c r="AH4978" s="1">
        <f>IF(data[[#This Row],[type]]="score",RANK(data[[#This Row],[score]],data[score])+COUNTIF($AG$3:AG4978,AG4978)-1,0)</f>
        <v>0</v>
      </c>
    </row>
    <row r="4979" spans="27:34" x14ac:dyDescent="0.25">
      <c r="AA4979" s="1"/>
      <c r="AB4979" s="1"/>
      <c r="AG4979">
        <f>IF(data[[#This Row],[type]]="score",SUMPRODUCT($J$1:$AF$1,data[[#This Row],[ci.hts_index]:[stat.tb]]),-1)</f>
        <v>-1</v>
      </c>
      <c r="AH4979" s="1">
        <f>IF(data[[#This Row],[type]]="score",RANK(data[[#This Row],[score]],data[score])+COUNTIF($AG$3:AG4979,AG4979)-1,0)</f>
        <v>0</v>
      </c>
    </row>
    <row r="4980" spans="27:34" x14ac:dyDescent="0.25">
      <c r="AA4980" s="1"/>
      <c r="AB4980" s="1"/>
      <c r="AG4980">
        <f>IF(data[[#This Row],[type]]="score",SUMPRODUCT($J$1:$AF$1,data[[#This Row],[ci.hts_index]:[stat.tb]]),-1)</f>
        <v>-1</v>
      </c>
      <c r="AH4980" s="1">
        <f>IF(data[[#This Row],[type]]="score",RANK(data[[#This Row],[score]],data[score])+COUNTIF($AG$3:AG4980,AG4980)-1,0)</f>
        <v>0</v>
      </c>
    </row>
    <row r="4981" spans="27:34" x14ac:dyDescent="0.25">
      <c r="AA4981" s="1"/>
      <c r="AB4981" s="1"/>
      <c r="AG4981">
        <f>IF(data[[#This Row],[type]]="score",SUMPRODUCT($J$1:$AF$1,data[[#This Row],[ci.hts_index]:[stat.tb]]),-1)</f>
        <v>-1</v>
      </c>
      <c r="AH4981" s="1">
        <f>IF(data[[#This Row],[type]]="score",RANK(data[[#This Row],[score]],data[score])+COUNTIF($AG$3:AG4981,AG4981)-1,0)</f>
        <v>0</v>
      </c>
    </row>
    <row r="4982" spans="27:34" x14ac:dyDescent="0.25">
      <c r="AA4982" s="1"/>
      <c r="AB4982" s="1"/>
      <c r="AG4982">
        <f>IF(data[[#This Row],[type]]="score",SUMPRODUCT($J$1:$AF$1,data[[#This Row],[ci.hts_index]:[stat.tb]]),-1)</f>
        <v>-1</v>
      </c>
      <c r="AH4982" s="1">
        <f>IF(data[[#This Row],[type]]="score",RANK(data[[#This Row],[score]],data[score])+COUNTIF($AG$3:AG4982,AG4982)-1,0)</f>
        <v>0</v>
      </c>
    </row>
    <row r="4983" spans="27:34" x14ac:dyDescent="0.25">
      <c r="AA4983" s="1"/>
      <c r="AB4983" s="1"/>
      <c r="AG4983">
        <f>IF(data[[#This Row],[type]]="score",SUMPRODUCT($J$1:$AF$1,data[[#This Row],[ci.hts_index]:[stat.tb]]),-1)</f>
        <v>-1</v>
      </c>
      <c r="AH4983" s="1">
        <f>IF(data[[#This Row],[type]]="score",RANK(data[[#This Row],[score]],data[score])+COUNTIF($AG$3:AG4983,AG4983)-1,0)</f>
        <v>0</v>
      </c>
    </row>
    <row r="4984" spans="27:34" x14ac:dyDescent="0.25">
      <c r="AA4984" s="1"/>
      <c r="AB4984" s="1"/>
      <c r="AG4984">
        <f>IF(data[[#This Row],[type]]="score",SUMPRODUCT($J$1:$AF$1,data[[#This Row],[ci.hts_index]:[stat.tb]]),-1)</f>
        <v>-1</v>
      </c>
      <c r="AH4984" s="1">
        <f>IF(data[[#This Row],[type]]="score",RANK(data[[#This Row],[score]],data[score])+COUNTIF($AG$3:AG4984,AG4984)-1,0)</f>
        <v>0</v>
      </c>
    </row>
    <row r="4985" spans="27:34" x14ac:dyDescent="0.25">
      <c r="AA4985" s="1"/>
      <c r="AB4985" s="1"/>
      <c r="AG4985">
        <f>IF(data[[#This Row],[type]]="score",SUMPRODUCT($J$1:$AF$1,data[[#This Row],[ci.hts_index]:[stat.tb]]),-1)</f>
        <v>-1</v>
      </c>
      <c r="AH4985" s="1">
        <f>IF(data[[#This Row],[type]]="score",RANK(data[[#This Row],[score]],data[score])+COUNTIF($AG$3:AG4985,AG4985)-1,0)</f>
        <v>0</v>
      </c>
    </row>
    <row r="4986" spans="27:34" x14ac:dyDescent="0.25">
      <c r="AA4986" s="1"/>
      <c r="AB4986" s="1"/>
      <c r="AG4986">
        <f>IF(data[[#This Row],[type]]="score",SUMPRODUCT($J$1:$AF$1,data[[#This Row],[ci.hts_index]:[stat.tb]]),-1)</f>
        <v>-1</v>
      </c>
      <c r="AH4986" s="1">
        <f>IF(data[[#This Row],[type]]="score",RANK(data[[#This Row],[score]],data[score])+COUNTIF($AG$3:AG4986,AG4986)-1,0)</f>
        <v>0</v>
      </c>
    </row>
    <row r="4987" spans="27:34" x14ac:dyDescent="0.25">
      <c r="AA4987" s="1"/>
      <c r="AB4987" s="1"/>
      <c r="AG4987">
        <f>IF(data[[#This Row],[type]]="score",SUMPRODUCT($J$1:$AF$1,data[[#This Row],[ci.hts_index]:[stat.tb]]),-1)</f>
        <v>-1</v>
      </c>
      <c r="AH4987" s="1">
        <f>IF(data[[#This Row],[type]]="score",RANK(data[[#This Row],[score]],data[score])+COUNTIF($AG$3:AG4987,AG4987)-1,0)</f>
        <v>0</v>
      </c>
    </row>
    <row r="4988" spans="27:34" x14ac:dyDescent="0.25">
      <c r="AA4988" s="1"/>
      <c r="AB4988" s="1"/>
      <c r="AG4988">
        <f>IF(data[[#This Row],[type]]="score",SUMPRODUCT($J$1:$AF$1,data[[#This Row],[ci.hts_index]:[stat.tb]]),-1)</f>
        <v>-1</v>
      </c>
      <c r="AH4988" s="1">
        <f>IF(data[[#This Row],[type]]="score",RANK(data[[#This Row],[score]],data[score])+COUNTIF($AG$3:AG4988,AG4988)-1,0)</f>
        <v>0</v>
      </c>
    </row>
    <row r="4989" spans="27:34" x14ac:dyDescent="0.25">
      <c r="AA4989" s="1"/>
      <c r="AB4989" s="1"/>
      <c r="AG4989">
        <f>IF(data[[#This Row],[type]]="score",SUMPRODUCT($J$1:$AF$1,data[[#This Row],[ci.hts_index]:[stat.tb]]),-1)</f>
        <v>-1</v>
      </c>
      <c r="AH4989" s="1">
        <f>IF(data[[#This Row],[type]]="score",RANK(data[[#This Row],[score]],data[score])+COUNTIF($AG$3:AG4989,AG4989)-1,0)</f>
        <v>0</v>
      </c>
    </row>
    <row r="4990" spans="27:34" x14ac:dyDescent="0.25">
      <c r="AA4990" s="1"/>
      <c r="AB4990" s="1"/>
      <c r="AG4990">
        <f>IF(data[[#This Row],[type]]="score",SUMPRODUCT($J$1:$AF$1,data[[#This Row],[ci.hts_index]:[stat.tb]]),-1)</f>
        <v>-1</v>
      </c>
      <c r="AH4990" s="1">
        <f>IF(data[[#This Row],[type]]="score",RANK(data[[#This Row],[score]],data[score])+COUNTIF($AG$3:AG4990,AG4990)-1,0)</f>
        <v>0</v>
      </c>
    </row>
    <row r="4991" spans="27:34" x14ac:dyDescent="0.25">
      <c r="AA4991" s="1"/>
      <c r="AB4991" s="1"/>
      <c r="AG4991">
        <f>IF(data[[#This Row],[type]]="score",SUMPRODUCT($J$1:$AF$1,data[[#This Row],[ci.hts_index]:[stat.tb]]),-1)</f>
        <v>-1</v>
      </c>
      <c r="AH4991" s="1">
        <f>IF(data[[#This Row],[type]]="score",RANK(data[[#This Row],[score]],data[score])+COUNTIF($AG$3:AG4991,AG4991)-1,0)</f>
        <v>0</v>
      </c>
    </row>
    <row r="4992" spans="27:34" x14ac:dyDescent="0.25">
      <c r="AA4992" s="1"/>
      <c r="AB4992" s="1"/>
      <c r="AG4992">
        <f>IF(data[[#This Row],[type]]="score",SUMPRODUCT($J$1:$AF$1,data[[#This Row],[ci.hts_index]:[stat.tb]]),-1)</f>
        <v>-1</v>
      </c>
      <c r="AH4992" s="1">
        <f>IF(data[[#This Row],[type]]="score",RANK(data[[#This Row],[score]],data[score])+COUNTIF($AG$3:AG4992,AG4992)-1,0)</f>
        <v>0</v>
      </c>
    </row>
    <row r="4993" spans="27:34" x14ac:dyDescent="0.25">
      <c r="AA4993" s="1"/>
      <c r="AB4993" s="1"/>
      <c r="AG4993">
        <f>IF(data[[#This Row],[type]]="score",SUMPRODUCT($J$1:$AF$1,data[[#This Row],[ci.hts_index]:[stat.tb]]),-1)</f>
        <v>-1</v>
      </c>
      <c r="AH4993" s="1">
        <f>IF(data[[#This Row],[type]]="score",RANK(data[[#This Row],[score]],data[score])+COUNTIF($AG$3:AG4993,AG4993)-1,0)</f>
        <v>0</v>
      </c>
    </row>
    <row r="4994" spans="27:34" x14ac:dyDescent="0.25">
      <c r="AA4994" s="1"/>
      <c r="AB4994" s="1"/>
      <c r="AG4994">
        <f>IF(data[[#This Row],[type]]="score",SUMPRODUCT($J$1:$AF$1,data[[#This Row],[ci.hts_index]:[stat.tb]]),-1)</f>
        <v>-1</v>
      </c>
      <c r="AH4994" s="1">
        <f>IF(data[[#This Row],[type]]="score",RANK(data[[#This Row],[score]],data[score])+COUNTIF($AG$3:AG4994,AG4994)-1,0)</f>
        <v>0</v>
      </c>
    </row>
    <row r="4995" spans="27:34" x14ac:dyDescent="0.25">
      <c r="AA4995" s="1"/>
      <c r="AB4995" s="1"/>
      <c r="AG4995">
        <f>IF(data[[#This Row],[type]]="score",SUMPRODUCT($J$1:$AF$1,data[[#This Row],[ci.hts_index]:[stat.tb]]),-1)</f>
        <v>-1</v>
      </c>
      <c r="AH4995" s="1">
        <f>IF(data[[#This Row],[type]]="score",RANK(data[[#This Row],[score]],data[score])+COUNTIF($AG$3:AG4995,AG4995)-1,0)</f>
        <v>0</v>
      </c>
    </row>
    <row r="4996" spans="27:34" x14ac:dyDescent="0.25">
      <c r="AA4996" s="1"/>
      <c r="AB4996" s="1"/>
      <c r="AG4996">
        <f>IF(data[[#This Row],[type]]="score",SUMPRODUCT($J$1:$AF$1,data[[#This Row],[ci.hts_index]:[stat.tb]]),-1)</f>
        <v>-1</v>
      </c>
      <c r="AH4996" s="1">
        <f>IF(data[[#This Row],[type]]="score",RANK(data[[#This Row],[score]],data[score])+COUNTIF($AG$3:AG4996,AG4996)-1,0)</f>
        <v>0</v>
      </c>
    </row>
    <row r="4997" spans="27:34" x14ac:dyDescent="0.25">
      <c r="AA4997" s="1"/>
      <c r="AB4997" s="1"/>
      <c r="AG4997">
        <f>IF(data[[#This Row],[type]]="score",SUMPRODUCT($J$1:$AF$1,data[[#This Row],[ci.hts_index]:[stat.tb]]),-1)</f>
        <v>-1</v>
      </c>
      <c r="AH4997" s="1">
        <f>IF(data[[#This Row],[type]]="score",RANK(data[[#This Row],[score]],data[score])+COUNTIF($AG$3:AG4997,AG4997)-1,0)</f>
        <v>0</v>
      </c>
    </row>
    <row r="4998" spans="27:34" x14ac:dyDescent="0.25">
      <c r="AA4998" s="1"/>
      <c r="AB4998" s="1"/>
      <c r="AG4998">
        <f>IF(data[[#This Row],[type]]="score",SUMPRODUCT($J$1:$AF$1,data[[#This Row],[ci.hts_index]:[stat.tb]]),-1)</f>
        <v>-1</v>
      </c>
      <c r="AH4998" s="1">
        <f>IF(data[[#This Row],[type]]="score",RANK(data[[#This Row],[score]],data[score])+COUNTIF($AG$3:AG4998,AG4998)-1,0)</f>
        <v>0</v>
      </c>
    </row>
    <row r="4999" spans="27:34" x14ac:dyDescent="0.25">
      <c r="AA4999" s="1"/>
      <c r="AB4999" s="1"/>
      <c r="AG4999">
        <f>IF(data[[#This Row],[type]]="score",SUMPRODUCT($J$1:$AF$1,data[[#This Row],[ci.hts_index]:[stat.tb]]),-1)</f>
        <v>-1</v>
      </c>
      <c r="AH4999" s="1">
        <f>IF(data[[#This Row],[type]]="score",RANK(data[[#This Row],[score]],data[score])+COUNTIF($AG$3:AG4999,AG4999)-1,0)</f>
        <v>0</v>
      </c>
    </row>
    <row r="5000" spans="27:34" x14ac:dyDescent="0.25">
      <c r="AA5000" s="1"/>
      <c r="AB5000" s="1"/>
      <c r="AG5000">
        <f>IF(data[[#This Row],[type]]="score",SUMPRODUCT($J$1:$AF$1,data[[#This Row],[ci.hts_index]:[stat.tb]]),-1)</f>
        <v>-1</v>
      </c>
      <c r="AH5000" s="1">
        <f>IF(data[[#This Row],[type]]="score",RANK(data[[#This Row],[score]],data[score])+COUNTIF($AG$3:AG5000,AG5000)-1,0)</f>
        <v>0</v>
      </c>
    </row>
    <row r="5001" spans="27:34" x14ac:dyDescent="0.25">
      <c r="AA5001" s="1"/>
      <c r="AB5001" s="1"/>
      <c r="AG5001">
        <f>IF(data[[#This Row],[type]]="score",SUMPRODUCT($J$1:$AF$1,data[[#This Row],[ci.hts_index]:[stat.tb]]),-1)</f>
        <v>-1</v>
      </c>
      <c r="AH5001" s="1">
        <f>IF(data[[#This Row],[type]]="score",RANK(data[[#This Row],[score]],data[score])+COUNTIF($AG$3:AG5001,AG5001)-1,0)</f>
        <v>0</v>
      </c>
    </row>
    <row r="5002" spans="27:34" x14ac:dyDescent="0.25">
      <c r="AA5002" s="1"/>
      <c r="AB5002" s="1"/>
      <c r="AG5002">
        <f>IF(data[[#This Row],[type]]="score",SUMPRODUCT($J$1:$AF$1,data[[#This Row],[ci.hts_index]:[stat.tb]]),-1)</f>
        <v>-1</v>
      </c>
      <c r="AH5002" s="1">
        <f>IF(data[[#This Row],[type]]="score",RANK(data[[#This Row],[score]],data[score])+COUNTIF($AG$3:AG5002,AG5002)-1,0)</f>
        <v>0</v>
      </c>
    </row>
    <row r="5003" spans="27:34" x14ac:dyDescent="0.25">
      <c r="AA5003" s="1"/>
      <c r="AB5003" s="1"/>
      <c r="AG5003">
        <f>IF(data[[#This Row],[type]]="score",SUMPRODUCT($J$1:$AF$1,data[[#This Row],[ci.hts_index]:[stat.tb]]),-1)</f>
        <v>-1</v>
      </c>
      <c r="AH5003" s="1">
        <f>IF(data[[#This Row],[type]]="score",RANK(data[[#This Row],[score]],data[score])+COUNTIF($AG$3:AG5003,AG5003)-1,0)</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
  <sheetViews>
    <sheetView workbookViewId="0">
      <selection activeCell="B41" sqref="B41"/>
    </sheetView>
  </sheetViews>
  <sheetFormatPr defaultRowHeight="15" x14ac:dyDescent="0.25"/>
  <cols>
    <col min="7" max="8" width="27.28515625" customWidth="1"/>
  </cols>
  <sheetData>
    <row r="1" spans="2:8" x14ac:dyDescent="0.25">
      <c r="B1" t="s">
        <v>23</v>
      </c>
      <c r="C1" t="s">
        <v>24</v>
      </c>
      <c r="E1" t="s">
        <v>111</v>
      </c>
      <c r="G1" t="s">
        <v>59</v>
      </c>
      <c r="H1" t="s">
        <v>5</v>
      </c>
    </row>
    <row r="2" spans="2:8" x14ac:dyDescent="0.25">
      <c r="B2" t="s">
        <v>22</v>
      </c>
      <c r="C2">
        <v>0</v>
      </c>
      <c r="E2" t="s">
        <v>112</v>
      </c>
      <c r="G2" t="s">
        <v>113</v>
      </c>
    </row>
    <row r="3" spans="2:8" x14ac:dyDescent="0.25">
      <c r="B3" t="s">
        <v>21</v>
      </c>
      <c r="C3">
        <v>1</v>
      </c>
    </row>
    <row r="4" spans="2:8" x14ac:dyDescent="0.25">
      <c r="B4" t="s">
        <v>25</v>
      </c>
      <c r="C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26</vt:i4>
      </vt:variant>
    </vt:vector>
  </HeadingPairs>
  <TitlesOfParts>
    <vt:vector size="32" baseType="lpstr">
      <vt:lpstr>Guidance</vt:lpstr>
      <vt:lpstr>Criteria</vt:lpstr>
      <vt:lpstr>Sites</vt:lpstr>
      <vt:lpstr>Site Scores</vt:lpstr>
      <vt:lpstr>rawdata</vt:lpstr>
      <vt:lpstr>rs</vt:lpstr>
      <vt:lpstr>inclusion</vt:lpstr>
      <vt:lpstr>opunit</vt:lpstr>
      <vt:lpstr>w_ci.hts_index</vt:lpstr>
      <vt:lpstr>w_ci.hts_pos_ou</vt:lpstr>
      <vt:lpstr>w_ci.hts_pos_psnu</vt:lpstr>
      <vt:lpstr>w_ci.hts_pos_yoyc</vt:lpstr>
      <vt:lpstr>w_ci.hts_pos_yoyd</vt:lpstr>
      <vt:lpstr>w_init.tx_netnew_yoyc</vt:lpstr>
      <vt:lpstr>w_init.tx_netnew_yoyd</vt:lpstr>
      <vt:lpstr>w_init.tx_new_ou</vt:lpstr>
      <vt:lpstr>w_init.tx_new_psnu</vt:lpstr>
      <vt:lpstr>w_init.tx_new_yoyc</vt:lpstr>
      <vt:lpstr>w_init.tx_new_yoyd</vt:lpstr>
      <vt:lpstr>w_lnk.lnk_neg_chng</vt:lpstr>
      <vt:lpstr>w_lnk.lnk_pos_chng</vt:lpstr>
      <vt:lpstr>w_lnk.proxylinkage</vt:lpstr>
      <vt:lpstr>w_prfm.hts_tst_pos</vt:lpstr>
      <vt:lpstr>w_prfm.kp_prev</vt:lpstr>
      <vt:lpstr>w_prfm.ovc_serv</vt:lpstr>
      <vt:lpstr>w_prfm.pmtct_stat</vt:lpstr>
      <vt:lpstr>w_prfm.tx_new</vt:lpstr>
      <vt:lpstr>w_prfm.vmmc_circ</vt:lpstr>
      <vt:lpstr>w_stat.ovc</vt:lpstr>
      <vt:lpstr>w_stat.pmtct</vt:lpstr>
      <vt:lpstr>w_stat.tb</vt:lpstr>
      <vt:lpstr>weights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Chafetz, Aaron H. (GH/OHA/SPER)</dc:creator>
  <cp:lastModifiedBy>Chafetz, Aaron H. (GH/OHA/SPER)</cp:lastModifiedBy>
  <dcterms:created xsi:type="dcterms:W3CDTF">2018-10-19T14:53:18Z</dcterms:created>
  <dcterms:modified xsi:type="dcterms:W3CDTF">2018-11-14T18:02:46Z</dcterms:modified>
</cp:coreProperties>
</file>