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cDavid\Documents\CIRG Data Processing\DRAFT FY22 - Custom Indicators Reporting Templates\"/>
    </mc:Choice>
  </mc:AlternateContent>
  <xr:revisionPtr revIDLastSave="0" documentId="13_ncr:1_{42C109E9-F0DE-4317-BA30-29554B099A72}" xr6:coauthVersionLast="47" xr6:coauthVersionMax="47" xr10:uidLastSave="{00000000-0000-0000-0000-000000000000}"/>
  <bookViews>
    <workbookView xWindow="-120" yWindow="-120" windowWidth="29040" windowHeight="15840" tabRatio="830" activeTab="6" xr2:uid="{8109F516-24D3-4379-921B-4B2E07C6CEAC}"/>
  </bookViews>
  <sheets>
    <sheet name="FY22 Indicator Combinations" sheetId="1" r:id="rId1"/>
    <sheet name="Used in LongSemiWide" sheetId="9" r:id="rId2"/>
    <sheet name="FY22 wide headers" sheetId="5" r:id="rId3"/>
    <sheet name="Semi wide colors and headings" sheetId="11" r:id="rId4"/>
    <sheet name="Age drop downs" sheetId="7" r:id="rId5"/>
    <sheet name="Pivot Table" sheetId="6" r:id="rId6"/>
    <sheet name="other disagg" sheetId="8" r:id="rId7"/>
  </sheets>
  <definedNames>
    <definedName name="_xlnm._FilterDatabase" localSheetId="0" hidden="1">'FY22 Indicator Combinations'!$A$1:$S$779</definedName>
    <definedName name="_xlnm._FilterDatabase" localSheetId="2" hidden="1">'FY22 wide headers'!$A$1:$U$895</definedName>
    <definedName name="_xlnm._FilterDatabase" localSheetId="1" hidden="1">'Used in LongSemiWide'!$A$1:$K$779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62" i="5" l="1"/>
  <c r="AA662" i="5"/>
  <c r="AC662" i="5" s="1"/>
  <c r="AB662" i="5"/>
  <c r="Y663" i="5"/>
  <c r="AA663" i="5"/>
  <c r="AC663" i="5" s="1"/>
  <c r="AB663" i="5"/>
  <c r="Y664" i="5"/>
  <c r="AA664" i="5"/>
  <c r="AC664" i="5" s="1"/>
  <c r="AB664" i="5"/>
  <c r="Y665" i="5"/>
  <c r="AA665" i="5"/>
  <c r="AC665" i="5" s="1"/>
  <c r="AB665" i="5"/>
  <c r="Y666" i="5"/>
  <c r="AA666" i="5"/>
  <c r="AC666" i="5" s="1"/>
  <c r="AB666" i="5"/>
  <c r="Y667" i="5"/>
  <c r="AA667" i="5"/>
  <c r="AC667" i="5" s="1"/>
  <c r="AB667" i="5"/>
  <c r="Y668" i="5"/>
  <c r="AA668" i="5"/>
  <c r="AC668" i="5" s="1"/>
  <c r="AB668" i="5"/>
  <c r="Y669" i="5"/>
  <c r="AA669" i="5"/>
  <c r="AC669" i="5" s="1"/>
  <c r="AB669" i="5"/>
  <c r="Y670" i="5"/>
  <c r="AA670" i="5"/>
  <c r="AC670" i="5" s="1"/>
  <c r="AB670" i="5"/>
  <c r="Y671" i="5"/>
  <c r="AA671" i="5"/>
  <c r="AC671" i="5" s="1"/>
  <c r="AB671" i="5"/>
  <c r="Y672" i="5"/>
  <c r="AA672" i="5"/>
  <c r="AC672" i="5" s="1"/>
  <c r="AB672" i="5"/>
  <c r="Y673" i="5"/>
  <c r="AA673" i="5"/>
  <c r="AC673" i="5" s="1"/>
  <c r="AB673" i="5"/>
  <c r="Y674" i="5"/>
  <c r="AA674" i="5"/>
  <c r="AC674" i="5" s="1"/>
  <c r="AB674" i="5"/>
  <c r="Y675" i="5"/>
  <c r="AA675" i="5"/>
  <c r="AC675" i="5" s="1"/>
  <c r="AB675" i="5"/>
  <c r="Y676" i="5"/>
  <c r="AA676" i="5"/>
  <c r="AC676" i="5" s="1"/>
  <c r="AB676" i="5"/>
  <c r="Y677" i="5"/>
  <c r="AA677" i="5"/>
  <c r="AC677" i="5" s="1"/>
  <c r="AB677" i="5"/>
  <c r="Y678" i="5"/>
  <c r="AA678" i="5"/>
  <c r="AC678" i="5" s="1"/>
  <c r="AB678" i="5"/>
  <c r="Y679" i="5"/>
  <c r="AA679" i="5"/>
  <c r="AC679" i="5" s="1"/>
  <c r="AB679" i="5"/>
  <c r="Y680" i="5"/>
  <c r="AA680" i="5"/>
  <c r="AC680" i="5" s="1"/>
  <c r="AB680" i="5"/>
  <c r="Y681" i="5"/>
  <c r="AA681" i="5"/>
  <c r="AC681" i="5" s="1"/>
  <c r="AB681" i="5"/>
  <c r="Y682" i="5"/>
  <c r="AA682" i="5"/>
  <c r="AC682" i="5" s="1"/>
  <c r="AB682" i="5"/>
  <c r="Y683" i="5"/>
  <c r="AA683" i="5"/>
  <c r="AC683" i="5" s="1"/>
  <c r="AB683" i="5"/>
  <c r="Y684" i="5"/>
  <c r="AA684" i="5"/>
  <c r="AC684" i="5" s="1"/>
  <c r="AB684" i="5"/>
  <c r="Y685" i="5"/>
  <c r="AA685" i="5"/>
  <c r="AC685" i="5" s="1"/>
  <c r="AB685" i="5"/>
  <c r="Y686" i="5"/>
  <c r="AA686" i="5"/>
  <c r="AC686" i="5" s="1"/>
  <c r="AB686" i="5"/>
  <c r="Y687" i="5"/>
  <c r="AA687" i="5"/>
  <c r="AC687" i="5" s="1"/>
  <c r="AB687" i="5"/>
  <c r="Y688" i="5"/>
  <c r="AA688" i="5"/>
  <c r="AC688" i="5" s="1"/>
  <c r="AB688" i="5"/>
  <c r="Y689" i="5"/>
  <c r="AA689" i="5"/>
  <c r="AC689" i="5" s="1"/>
  <c r="AB689" i="5"/>
  <c r="Y690" i="5"/>
  <c r="AA690" i="5"/>
  <c r="AC690" i="5" s="1"/>
  <c r="AB690" i="5"/>
  <c r="Y691" i="5"/>
  <c r="AA691" i="5"/>
  <c r="AC691" i="5" s="1"/>
  <c r="AB691" i="5"/>
  <c r="Y692" i="5"/>
  <c r="AA692" i="5"/>
  <c r="AC692" i="5" s="1"/>
  <c r="AB692" i="5"/>
  <c r="Y693" i="5"/>
  <c r="AA693" i="5"/>
  <c r="AC693" i="5" s="1"/>
  <c r="AB693" i="5"/>
  <c r="Y694" i="5"/>
  <c r="AA694" i="5"/>
  <c r="AC694" i="5" s="1"/>
  <c r="AB694" i="5"/>
  <c r="Y695" i="5"/>
  <c r="AA695" i="5"/>
  <c r="AC695" i="5" s="1"/>
  <c r="AB695" i="5"/>
  <c r="Y696" i="5"/>
  <c r="AA696" i="5"/>
  <c r="AC696" i="5" s="1"/>
  <c r="AB696" i="5"/>
  <c r="Y697" i="5"/>
  <c r="AA697" i="5"/>
  <c r="AC697" i="5" s="1"/>
  <c r="AB697" i="5"/>
  <c r="Y698" i="5"/>
  <c r="AA698" i="5"/>
  <c r="AC698" i="5" s="1"/>
  <c r="AB698" i="5"/>
  <c r="Y699" i="5"/>
  <c r="AA699" i="5"/>
  <c r="AC699" i="5" s="1"/>
  <c r="AB699" i="5"/>
  <c r="Y700" i="5"/>
  <c r="AA700" i="5"/>
  <c r="AC700" i="5" s="1"/>
  <c r="AB700" i="5"/>
  <c r="Y701" i="5"/>
  <c r="AA701" i="5"/>
  <c r="AC701" i="5" s="1"/>
  <c r="AB701" i="5"/>
  <c r="Y702" i="5"/>
  <c r="AA702" i="5"/>
  <c r="AC702" i="5" s="1"/>
  <c r="AB702" i="5"/>
  <c r="Y703" i="5"/>
  <c r="AA703" i="5"/>
  <c r="AC703" i="5" s="1"/>
  <c r="AB703" i="5"/>
  <c r="Y704" i="5"/>
  <c r="AA704" i="5"/>
  <c r="AC704" i="5" s="1"/>
  <c r="AB704" i="5"/>
  <c r="Y705" i="5"/>
  <c r="AA705" i="5"/>
  <c r="AC705" i="5" s="1"/>
  <c r="AB705" i="5"/>
  <c r="Y706" i="5"/>
  <c r="AA706" i="5"/>
  <c r="AC706" i="5" s="1"/>
  <c r="AB706" i="5"/>
  <c r="Y707" i="5"/>
  <c r="AA707" i="5"/>
  <c r="AC707" i="5" s="1"/>
  <c r="AB707" i="5"/>
  <c r="Y708" i="5"/>
  <c r="AA708" i="5"/>
  <c r="AC708" i="5" s="1"/>
  <c r="AB708" i="5"/>
  <c r="Y709" i="5"/>
  <c r="AA709" i="5"/>
  <c r="AC709" i="5" s="1"/>
  <c r="AB709" i="5"/>
  <c r="Y710" i="5"/>
  <c r="AA710" i="5"/>
  <c r="AC710" i="5" s="1"/>
  <c r="AB710" i="5"/>
  <c r="Y711" i="5"/>
  <c r="AA711" i="5"/>
  <c r="AC711" i="5" s="1"/>
  <c r="AB711" i="5"/>
  <c r="Y712" i="5"/>
  <c r="AA712" i="5"/>
  <c r="AC712" i="5" s="1"/>
  <c r="AB712" i="5"/>
  <c r="Y713" i="5"/>
  <c r="AA713" i="5"/>
  <c r="AC713" i="5" s="1"/>
  <c r="AB713" i="5"/>
  <c r="Y714" i="5"/>
  <c r="AA714" i="5"/>
  <c r="AC714" i="5" s="1"/>
  <c r="AB714" i="5"/>
  <c r="Y715" i="5"/>
  <c r="AA715" i="5"/>
  <c r="AC715" i="5" s="1"/>
  <c r="AB715" i="5"/>
  <c r="Y716" i="5"/>
  <c r="AA716" i="5"/>
  <c r="AC716" i="5" s="1"/>
  <c r="AB716" i="5"/>
  <c r="Y717" i="5"/>
  <c r="AA717" i="5"/>
  <c r="AC717" i="5" s="1"/>
  <c r="AB717" i="5"/>
  <c r="Y718" i="5"/>
  <c r="AA718" i="5"/>
  <c r="AC718" i="5" s="1"/>
  <c r="AB718" i="5"/>
  <c r="Y719" i="5"/>
  <c r="AA719" i="5"/>
  <c r="AC719" i="5" s="1"/>
  <c r="AB719" i="5"/>
  <c r="Y720" i="5"/>
  <c r="AA720" i="5"/>
  <c r="AC720" i="5" s="1"/>
  <c r="AB720" i="5"/>
  <c r="Y721" i="5"/>
  <c r="AA721" i="5"/>
  <c r="AC721" i="5" s="1"/>
  <c r="AB721" i="5"/>
  <c r="Y722" i="5"/>
  <c r="AA722" i="5"/>
  <c r="AC722" i="5" s="1"/>
  <c r="AB722" i="5"/>
  <c r="Y723" i="5"/>
  <c r="AA723" i="5"/>
  <c r="AC723" i="5" s="1"/>
  <c r="AB723" i="5"/>
  <c r="Y724" i="5"/>
  <c r="AA724" i="5"/>
  <c r="AC724" i="5" s="1"/>
  <c r="AB724" i="5"/>
  <c r="Y725" i="5"/>
  <c r="AA725" i="5"/>
  <c r="AC725" i="5" s="1"/>
  <c r="AB725" i="5"/>
  <c r="Y726" i="5"/>
  <c r="AA726" i="5"/>
  <c r="AC726" i="5" s="1"/>
  <c r="AB726" i="5"/>
  <c r="Y727" i="5"/>
  <c r="AA727" i="5"/>
  <c r="AC727" i="5" s="1"/>
  <c r="AB727" i="5"/>
  <c r="Y728" i="5"/>
  <c r="AA728" i="5"/>
  <c r="AC728" i="5" s="1"/>
  <c r="AB728" i="5"/>
  <c r="Y729" i="5"/>
  <c r="AA729" i="5"/>
  <c r="AC729" i="5" s="1"/>
  <c r="AB729" i="5"/>
  <c r="Y730" i="5"/>
  <c r="AA730" i="5"/>
  <c r="AC730" i="5" s="1"/>
  <c r="AB730" i="5"/>
  <c r="Y731" i="5"/>
  <c r="AA731" i="5"/>
  <c r="AC731" i="5" s="1"/>
  <c r="AB731" i="5"/>
  <c r="Y732" i="5"/>
  <c r="AA732" i="5"/>
  <c r="AC732" i="5" s="1"/>
  <c r="AB732" i="5"/>
  <c r="Y733" i="5"/>
  <c r="AA733" i="5"/>
  <c r="AC733" i="5" s="1"/>
  <c r="AB733" i="5"/>
  <c r="Y734" i="5"/>
  <c r="AA734" i="5"/>
  <c r="AC734" i="5" s="1"/>
  <c r="AB734" i="5"/>
  <c r="Y735" i="5"/>
  <c r="AA735" i="5"/>
  <c r="AC735" i="5" s="1"/>
  <c r="AB735" i="5"/>
  <c r="Y736" i="5"/>
  <c r="AA736" i="5"/>
  <c r="AC736" i="5" s="1"/>
  <c r="AB736" i="5"/>
  <c r="Y737" i="5"/>
  <c r="AA737" i="5"/>
  <c r="AC737" i="5" s="1"/>
  <c r="AB737" i="5"/>
  <c r="Y738" i="5"/>
  <c r="AA738" i="5"/>
  <c r="AC738" i="5" s="1"/>
  <c r="AB738" i="5"/>
  <c r="Y739" i="5"/>
  <c r="AA739" i="5"/>
  <c r="AC739" i="5" s="1"/>
  <c r="AB739" i="5"/>
  <c r="Y740" i="5"/>
  <c r="AA740" i="5"/>
  <c r="AC740" i="5" s="1"/>
  <c r="AB740" i="5"/>
  <c r="Y741" i="5"/>
  <c r="AA741" i="5"/>
  <c r="AC741" i="5" s="1"/>
  <c r="AB741" i="5"/>
  <c r="Y742" i="5"/>
  <c r="AA742" i="5"/>
  <c r="AC742" i="5" s="1"/>
  <c r="AB742" i="5"/>
  <c r="Y743" i="5"/>
  <c r="AA743" i="5"/>
  <c r="AC743" i="5" s="1"/>
  <c r="AB743" i="5"/>
  <c r="Y744" i="5"/>
  <c r="AA744" i="5"/>
  <c r="AC744" i="5" s="1"/>
  <c r="AB744" i="5"/>
  <c r="Y745" i="5"/>
  <c r="AA745" i="5"/>
  <c r="AC745" i="5" s="1"/>
  <c r="AB745" i="5"/>
  <c r="Y746" i="5"/>
  <c r="AA746" i="5"/>
  <c r="AC746" i="5" s="1"/>
  <c r="AB746" i="5"/>
  <c r="Y747" i="5"/>
  <c r="AA747" i="5"/>
  <c r="AC747" i="5" s="1"/>
  <c r="AB747" i="5"/>
  <c r="Y748" i="5"/>
  <c r="AA748" i="5"/>
  <c r="AC748" i="5" s="1"/>
  <c r="AB748" i="5"/>
  <c r="Y749" i="5"/>
  <c r="AA749" i="5"/>
  <c r="AC749" i="5" s="1"/>
  <c r="AB749" i="5"/>
  <c r="Y750" i="5"/>
  <c r="AA750" i="5"/>
  <c r="AC750" i="5" s="1"/>
  <c r="AB750" i="5"/>
  <c r="Y751" i="5"/>
  <c r="AA751" i="5"/>
  <c r="AC751" i="5" s="1"/>
  <c r="AB751" i="5"/>
  <c r="Y752" i="5"/>
  <c r="AA752" i="5"/>
  <c r="AC752" i="5" s="1"/>
  <c r="AB752" i="5"/>
  <c r="Y753" i="5"/>
  <c r="AA753" i="5"/>
  <c r="AC753" i="5" s="1"/>
  <c r="AB753" i="5"/>
  <c r="Y754" i="5"/>
  <c r="AA754" i="5"/>
  <c r="AC754" i="5" s="1"/>
  <c r="AB754" i="5"/>
  <c r="Y755" i="5"/>
  <c r="AA755" i="5"/>
  <c r="AC755" i="5" s="1"/>
  <c r="AB755" i="5"/>
  <c r="Y756" i="5"/>
  <c r="AA756" i="5"/>
  <c r="AC756" i="5" s="1"/>
  <c r="AB756" i="5"/>
  <c r="Y757" i="5"/>
  <c r="AA757" i="5"/>
  <c r="AC757" i="5" s="1"/>
  <c r="AB757" i="5"/>
  <c r="Y758" i="5"/>
  <c r="AA758" i="5"/>
  <c r="AC758" i="5" s="1"/>
  <c r="AB758" i="5"/>
  <c r="Y759" i="5"/>
  <c r="AA759" i="5"/>
  <c r="AC759" i="5" s="1"/>
  <c r="AB759" i="5"/>
  <c r="Y760" i="5"/>
  <c r="AA760" i="5"/>
  <c r="AC760" i="5" s="1"/>
  <c r="AB760" i="5"/>
  <c r="Y761" i="5"/>
  <c r="AA761" i="5"/>
  <c r="AC761" i="5" s="1"/>
  <c r="AB761" i="5"/>
  <c r="Y762" i="5"/>
  <c r="AA762" i="5"/>
  <c r="AC762" i="5" s="1"/>
  <c r="AB762" i="5"/>
  <c r="Y763" i="5"/>
  <c r="AA763" i="5"/>
  <c r="AC763" i="5" s="1"/>
  <c r="AB763" i="5"/>
  <c r="Y764" i="5"/>
  <c r="AA764" i="5"/>
  <c r="AC764" i="5" s="1"/>
  <c r="AB764" i="5"/>
  <c r="Y765" i="5"/>
  <c r="AA765" i="5"/>
  <c r="AC765" i="5" s="1"/>
  <c r="AB765" i="5"/>
  <c r="Y766" i="5"/>
  <c r="AA766" i="5"/>
  <c r="AC766" i="5" s="1"/>
  <c r="AB766" i="5"/>
  <c r="Y767" i="5"/>
  <c r="AA767" i="5"/>
  <c r="AC767" i="5" s="1"/>
  <c r="AB767" i="5"/>
  <c r="Y768" i="5"/>
  <c r="AA768" i="5"/>
  <c r="AC768" i="5" s="1"/>
  <c r="AB768" i="5"/>
  <c r="Y769" i="5"/>
  <c r="AA769" i="5"/>
  <c r="AC769" i="5" s="1"/>
  <c r="AB769" i="5"/>
  <c r="Y770" i="5"/>
  <c r="AA770" i="5"/>
  <c r="AC770" i="5" s="1"/>
  <c r="AB770" i="5"/>
  <c r="Y771" i="5"/>
  <c r="AA771" i="5"/>
  <c r="AC771" i="5" s="1"/>
  <c r="AB771" i="5"/>
  <c r="Y772" i="5"/>
  <c r="AA772" i="5"/>
  <c r="AC772" i="5" s="1"/>
  <c r="AB772" i="5"/>
  <c r="Y773" i="5"/>
  <c r="AA773" i="5"/>
  <c r="AC773" i="5" s="1"/>
  <c r="AB773" i="5"/>
  <c r="Y774" i="5"/>
  <c r="AA774" i="5"/>
  <c r="AC774" i="5" s="1"/>
  <c r="AB774" i="5"/>
  <c r="Y775" i="5"/>
  <c r="AA775" i="5"/>
  <c r="AC775" i="5" s="1"/>
  <c r="AB775" i="5"/>
  <c r="Y776" i="5"/>
  <c r="AA776" i="5"/>
  <c r="AC776" i="5" s="1"/>
  <c r="AB776" i="5"/>
  <c r="Y777" i="5"/>
  <c r="AA777" i="5"/>
  <c r="AC777" i="5" s="1"/>
  <c r="AB777" i="5"/>
  <c r="Y778" i="5"/>
  <c r="AA778" i="5"/>
  <c r="AC778" i="5" s="1"/>
  <c r="AB778" i="5"/>
  <c r="Y779" i="5"/>
  <c r="AA779" i="5"/>
  <c r="AC779" i="5" s="1"/>
  <c r="AB779" i="5"/>
  <c r="Y780" i="5"/>
  <c r="AA780" i="5"/>
  <c r="AC780" i="5" s="1"/>
  <c r="AB780" i="5"/>
  <c r="Y781" i="5"/>
  <c r="AA781" i="5"/>
  <c r="AC781" i="5" s="1"/>
  <c r="AB781" i="5"/>
  <c r="Y782" i="5"/>
  <c r="AA782" i="5"/>
  <c r="AC782" i="5" s="1"/>
  <c r="AB782" i="5"/>
  <c r="Y783" i="5"/>
  <c r="AA783" i="5"/>
  <c r="AC783" i="5" s="1"/>
  <c r="AB783" i="5"/>
  <c r="Y784" i="5"/>
  <c r="AA784" i="5"/>
  <c r="AC784" i="5" s="1"/>
  <c r="AB784" i="5"/>
  <c r="Y785" i="5"/>
  <c r="AA785" i="5"/>
  <c r="AC785" i="5" s="1"/>
  <c r="AB785" i="5"/>
  <c r="Y786" i="5"/>
  <c r="AA786" i="5"/>
  <c r="AC786" i="5" s="1"/>
  <c r="AB786" i="5"/>
  <c r="Y787" i="5"/>
  <c r="AA787" i="5"/>
  <c r="AC787" i="5" s="1"/>
  <c r="AB787" i="5"/>
  <c r="Y788" i="5"/>
  <c r="AA788" i="5"/>
  <c r="AC788" i="5" s="1"/>
  <c r="AB788" i="5"/>
  <c r="Y789" i="5"/>
  <c r="AA789" i="5"/>
  <c r="AC789" i="5" s="1"/>
  <c r="AB789" i="5"/>
  <c r="Y790" i="5"/>
  <c r="AA790" i="5"/>
  <c r="AC790" i="5" s="1"/>
  <c r="AB790" i="5"/>
  <c r="Y791" i="5"/>
  <c r="AA791" i="5"/>
  <c r="AC791" i="5" s="1"/>
  <c r="AB791" i="5"/>
  <c r="Y792" i="5"/>
  <c r="AA792" i="5"/>
  <c r="AC792" i="5" s="1"/>
  <c r="AB792" i="5"/>
  <c r="Y793" i="5"/>
  <c r="AA793" i="5"/>
  <c r="AC793" i="5" s="1"/>
  <c r="AB793" i="5"/>
  <c r="Y794" i="5"/>
  <c r="AA794" i="5"/>
  <c r="AC794" i="5" s="1"/>
  <c r="AB794" i="5"/>
  <c r="Y795" i="5"/>
  <c r="AA795" i="5"/>
  <c r="AC795" i="5" s="1"/>
  <c r="AB795" i="5"/>
  <c r="Y796" i="5"/>
  <c r="AA796" i="5"/>
  <c r="AC796" i="5" s="1"/>
  <c r="AB796" i="5"/>
  <c r="Y797" i="5"/>
  <c r="AA797" i="5"/>
  <c r="AC797" i="5" s="1"/>
  <c r="AB797" i="5"/>
  <c r="Y798" i="5"/>
  <c r="AA798" i="5"/>
  <c r="AC798" i="5" s="1"/>
  <c r="AB798" i="5"/>
  <c r="Y799" i="5"/>
  <c r="AA799" i="5"/>
  <c r="AC799" i="5" s="1"/>
  <c r="AB799" i="5"/>
  <c r="Y800" i="5"/>
  <c r="AA800" i="5"/>
  <c r="AC800" i="5" s="1"/>
  <c r="AB800" i="5"/>
  <c r="Y801" i="5"/>
  <c r="AA801" i="5"/>
  <c r="AC801" i="5" s="1"/>
  <c r="AB801" i="5"/>
  <c r="Y802" i="5"/>
  <c r="AA802" i="5"/>
  <c r="AC802" i="5" s="1"/>
  <c r="AB802" i="5"/>
  <c r="Y803" i="5"/>
  <c r="AA803" i="5"/>
  <c r="AC803" i="5" s="1"/>
  <c r="AB803" i="5"/>
  <c r="Y804" i="5"/>
  <c r="AA804" i="5"/>
  <c r="AC804" i="5" s="1"/>
  <c r="AB804" i="5"/>
  <c r="Y805" i="5"/>
  <c r="AA805" i="5"/>
  <c r="AC805" i="5" s="1"/>
  <c r="AB805" i="5"/>
  <c r="Y655" i="5"/>
  <c r="AA655" i="5"/>
  <c r="AC655" i="5" s="1"/>
  <c r="AB655" i="5"/>
  <c r="Y656" i="5"/>
  <c r="AA656" i="5"/>
  <c r="AC656" i="5" s="1"/>
  <c r="AB656" i="5"/>
  <c r="Y657" i="5"/>
  <c r="AA657" i="5"/>
  <c r="AC657" i="5" s="1"/>
  <c r="AB657" i="5"/>
  <c r="Y658" i="5"/>
  <c r="AA658" i="5"/>
  <c r="AC658" i="5" s="1"/>
  <c r="AB658" i="5"/>
  <c r="Y659" i="5"/>
  <c r="AA659" i="5"/>
  <c r="AC659" i="5" s="1"/>
  <c r="AB659" i="5"/>
  <c r="Y660" i="5"/>
  <c r="AA660" i="5"/>
  <c r="AC660" i="5" s="1"/>
  <c r="AB660" i="5"/>
  <c r="Y661" i="5"/>
  <c r="AA661" i="5"/>
  <c r="AC661" i="5" s="1"/>
  <c r="AB661" i="5"/>
  <c r="T710" i="5"/>
  <c r="T712" i="5"/>
  <c r="T709" i="5"/>
  <c r="T711" i="5"/>
  <c r="T708" i="5"/>
  <c r="T775" i="5"/>
  <c r="T774" i="5"/>
  <c r="T627" i="5"/>
  <c r="T623" i="5"/>
  <c r="T626" i="5"/>
  <c r="T622" i="5"/>
  <c r="T625" i="5"/>
  <c r="T621" i="5"/>
  <c r="T624" i="5"/>
  <c r="T620" i="5"/>
  <c r="T322" i="5"/>
  <c r="T321" i="5"/>
  <c r="T283" i="5"/>
  <c r="T282" i="5"/>
  <c r="T81" i="5"/>
  <c r="T80" i="5"/>
  <c r="T79" i="5"/>
  <c r="T78" i="5"/>
  <c r="T52" i="5"/>
  <c r="T51" i="5"/>
  <c r="T250" i="5"/>
  <c r="T249" i="5"/>
  <c r="T186" i="5"/>
  <c r="T185" i="5"/>
  <c r="T184" i="5"/>
  <c r="T183" i="5"/>
  <c r="T151" i="5"/>
  <c r="T150" i="5"/>
  <c r="T517" i="5"/>
  <c r="T516" i="5"/>
  <c r="T485" i="5"/>
  <c r="T484" i="5"/>
  <c r="T456" i="5"/>
  <c r="T455" i="5"/>
  <c r="T427" i="5"/>
  <c r="T426" i="5"/>
  <c r="T398" i="5"/>
  <c r="T397" i="5"/>
  <c r="T28" i="5"/>
  <c r="T326" i="5"/>
  <c r="T325" i="5"/>
  <c r="T328" i="5"/>
  <c r="T327" i="5"/>
  <c r="T256" i="5"/>
  <c r="T255" i="5"/>
  <c r="T198" i="5"/>
  <c r="T197" i="5"/>
  <c r="T196" i="5"/>
  <c r="T195" i="5"/>
  <c r="T157" i="5"/>
  <c r="T156" i="5"/>
  <c r="T613" i="5"/>
  <c r="T612" i="5"/>
  <c r="T603" i="5"/>
  <c r="T602" i="5"/>
  <c r="T593" i="5"/>
  <c r="T592" i="5"/>
  <c r="T577" i="5"/>
  <c r="T575" i="5"/>
  <c r="T557" i="5"/>
  <c r="T555" i="5"/>
  <c r="T576" i="5"/>
  <c r="T574" i="5"/>
  <c r="T556" i="5"/>
  <c r="T554" i="5"/>
  <c r="T330" i="5"/>
  <c r="T329" i="5"/>
  <c r="T332" i="5"/>
  <c r="T331" i="5"/>
  <c r="T725" i="5"/>
  <c r="T722" i="5"/>
  <c r="T724" i="5"/>
  <c r="T721" i="5"/>
  <c r="T723" i="5"/>
  <c r="T720" i="5"/>
  <c r="T643" i="5"/>
  <c r="T639" i="5"/>
  <c r="T642" i="5"/>
  <c r="T638" i="5"/>
  <c r="T641" i="5"/>
  <c r="T637" i="5"/>
  <c r="T640" i="5"/>
  <c r="T636" i="5"/>
  <c r="T287" i="5"/>
  <c r="T286" i="5"/>
  <c r="T89" i="5"/>
  <c r="T88" i="5"/>
  <c r="T87" i="5"/>
  <c r="T86" i="5"/>
  <c r="T56" i="5"/>
  <c r="T55" i="5"/>
  <c r="T254" i="5"/>
  <c r="T253" i="5"/>
  <c r="T194" i="5"/>
  <c r="T193" i="5"/>
  <c r="T192" i="5"/>
  <c r="T191" i="5"/>
  <c r="T155" i="5"/>
  <c r="T154" i="5"/>
  <c r="T519" i="5"/>
  <c r="T518" i="5"/>
  <c r="T487" i="5"/>
  <c r="T486" i="5"/>
  <c r="T458" i="5"/>
  <c r="T457" i="5"/>
  <c r="T429" i="5"/>
  <c r="T428" i="5"/>
  <c r="T400" i="5"/>
  <c r="T399" i="5"/>
  <c r="T29" i="5"/>
  <c r="T731" i="5"/>
  <c r="T728" i="5"/>
  <c r="T730" i="5"/>
  <c r="T727" i="5"/>
  <c r="T729" i="5"/>
  <c r="T726" i="5"/>
  <c r="T651" i="5"/>
  <c r="T647" i="5"/>
  <c r="T650" i="5"/>
  <c r="T646" i="5"/>
  <c r="T649" i="5"/>
  <c r="T645" i="5"/>
  <c r="T648" i="5"/>
  <c r="T644" i="5"/>
  <c r="T334" i="5"/>
  <c r="T333" i="5"/>
  <c r="T289" i="5"/>
  <c r="T288" i="5"/>
  <c r="T93" i="5"/>
  <c r="T92" i="5"/>
  <c r="T91" i="5"/>
  <c r="T90" i="5"/>
  <c r="T58" i="5"/>
  <c r="T57" i="5"/>
  <c r="T258" i="5"/>
  <c r="T257" i="5"/>
  <c r="T202" i="5"/>
  <c r="T201" i="5"/>
  <c r="T200" i="5"/>
  <c r="T199" i="5"/>
  <c r="T159" i="5"/>
  <c r="T158" i="5"/>
  <c r="T521" i="5"/>
  <c r="T520" i="5"/>
  <c r="T489" i="5"/>
  <c r="T488" i="5"/>
  <c r="T460" i="5"/>
  <c r="T459" i="5"/>
  <c r="T431" i="5"/>
  <c r="T430" i="5"/>
  <c r="T402" i="5"/>
  <c r="T401" i="5"/>
  <c r="T30" i="5"/>
  <c r="T737" i="5"/>
  <c r="T734" i="5"/>
  <c r="T736" i="5"/>
  <c r="T733" i="5"/>
  <c r="T735" i="5"/>
  <c r="T732" i="5"/>
  <c r="T659" i="5"/>
  <c r="T655" i="5"/>
  <c r="T658" i="5"/>
  <c r="T654" i="5"/>
  <c r="T657" i="5"/>
  <c r="T653" i="5"/>
  <c r="T656" i="5"/>
  <c r="T652" i="5"/>
  <c r="T336" i="5"/>
  <c r="T335" i="5"/>
  <c r="T291" i="5"/>
  <c r="T290" i="5"/>
  <c r="T97" i="5"/>
  <c r="T96" i="5"/>
  <c r="T95" i="5"/>
  <c r="T94" i="5"/>
  <c r="T60" i="5"/>
  <c r="T59" i="5"/>
  <c r="T260" i="5"/>
  <c r="T259" i="5"/>
  <c r="T206" i="5"/>
  <c r="T205" i="5"/>
  <c r="T204" i="5"/>
  <c r="T203" i="5"/>
  <c r="T161" i="5"/>
  <c r="T160" i="5"/>
  <c r="T523" i="5"/>
  <c r="T522" i="5"/>
  <c r="T491" i="5"/>
  <c r="T490" i="5"/>
  <c r="T462" i="5"/>
  <c r="T461" i="5"/>
  <c r="T433" i="5"/>
  <c r="T432" i="5"/>
  <c r="T404" i="5"/>
  <c r="T403" i="5"/>
  <c r="T31" i="5"/>
  <c r="T743" i="5"/>
  <c r="T740" i="5"/>
  <c r="T742" i="5"/>
  <c r="T739" i="5"/>
  <c r="T741" i="5"/>
  <c r="T738" i="5"/>
  <c r="T667" i="5"/>
  <c r="T663" i="5"/>
  <c r="T666" i="5"/>
  <c r="T662" i="5"/>
  <c r="T665" i="5"/>
  <c r="T661" i="5"/>
  <c r="T664" i="5"/>
  <c r="T660" i="5"/>
  <c r="T338" i="5"/>
  <c r="T337" i="5"/>
  <c r="T293" i="5"/>
  <c r="T292" i="5"/>
  <c r="T101" i="5"/>
  <c r="T100" i="5"/>
  <c r="T99" i="5"/>
  <c r="T98" i="5"/>
  <c r="T62" i="5"/>
  <c r="T61" i="5"/>
  <c r="T262" i="5"/>
  <c r="T261" i="5"/>
  <c r="T210" i="5"/>
  <c r="T209" i="5"/>
  <c r="T208" i="5"/>
  <c r="T207" i="5"/>
  <c r="T163" i="5"/>
  <c r="T162" i="5"/>
  <c r="T525" i="5"/>
  <c r="T524" i="5"/>
  <c r="T493" i="5"/>
  <c r="T492" i="5"/>
  <c r="T464" i="5"/>
  <c r="T463" i="5"/>
  <c r="T435" i="5"/>
  <c r="T434" i="5"/>
  <c r="T406" i="5"/>
  <c r="T405" i="5"/>
  <c r="T32" i="5"/>
  <c r="T749" i="5"/>
  <c r="T746" i="5"/>
  <c r="T748" i="5"/>
  <c r="T745" i="5"/>
  <c r="T747" i="5"/>
  <c r="T744" i="5"/>
  <c r="T675" i="5"/>
  <c r="T671" i="5"/>
  <c r="T674" i="5"/>
  <c r="T670" i="5"/>
  <c r="T673" i="5"/>
  <c r="T669" i="5"/>
  <c r="T672" i="5"/>
  <c r="T668" i="5"/>
  <c r="T340" i="5"/>
  <c r="T339" i="5"/>
  <c r="T295" i="5"/>
  <c r="T294" i="5"/>
  <c r="T105" i="5"/>
  <c r="T104" i="5"/>
  <c r="T103" i="5"/>
  <c r="T102" i="5"/>
  <c r="T64" i="5"/>
  <c r="T63" i="5"/>
  <c r="T264" i="5"/>
  <c r="T263" i="5"/>
  <c r="T214" i="5"/>
  <c r="T213" i="5"/>
  <c r="T212" i="5"/>
  <c r="T211" i="5"/>
  <c r="T165" i="5"/>
  <c r="T164" i="5"/>
  <c r="T527" i="5"/>
  <c r="T526" i="5"/>
  <c r="T495" i="5"/>
  <c r="T494" i="5"/>
  <c r="T466" i="5"/>
  <c r="T465" i="5"/>
  <c r="T437" i="5"/>
  <c r="T436" i="5"/>
  <c r="T408" i="5"/>
  <c r="T407" i="5"/>
  <c r="T33" i="5"/>
  <c r="T755" i="5"/>
  <c r="T752" i="5"/>
  <c r="T754" i="5"/>
  <c r="T751" i="5"/>
  <c r="T753" i="5"/>
  <c r="T750" i="5"/>
  <c r="T777" i="5"/>
  <c r="T776" i="5"/>
  <c r="T683" i="5"/>
  <c r="T679" i="5"/>
  <c r="T682" i="5"/>
  <c r="T678" i="5"/>
  <c r="T681" i="5"/>
  <c r="T677" i="5"/>
  <c r="T680" i="5"/>
  <c r="T676" i="5"/>
  <c r="T342" i="5"/>
  <c r="T341" i="5"/>
  <c r="T297" i="5"/>
  <c r="T296" i="5"/>
  <c r="T109" i="5"/>
  <c r="T108" i="5"/>
  <c r="T107" i="5"/>
  <c r="T106" i="5"/>
  <c r="T66" i="5"/>
  <c r="T65" i="5"/>
  <c r="T266" i="5"/>
  <c r="T265" i="5"/>
  <c r="T218" i="5"/>
  <c r="T217" i="5"/>
  <c r="T216" i="5"/>
  <c r="T215" i="5"/>
  <c r="T167" i="5"/>
  <c r="T166" i="5"/>
  <c r="T529" i="5"/>
  <c r="T528" i="5"/>
  <c r="T497" i="5"/>
  <c r="T496" i="5"/>
  <c r="T468" i="5"/>
  <c r="T467" i="5"/>
  <c r="T439" i="5"/>
  <c r="T438" i="5"/>
  <c r="T410" i="5"/>
  <c r="T409" i="5"/>
  <c r="T34" i="5"/>
  <c r="T548" i="5"/>
  <c r="T546" i="5"/>
  <c r="T761" i="5"/>
  <c r="T758" i="5"/>
  <c r="T760" i="5"/>
  <c r="T757" i="5"/>
  <c r="T759" i="5"/>
  <c r="T756" i="5"/>
  <c r="T779" i="5"/>
  <c r="T778" i="5"/>
  <c r="T691" i="5"/>
  <c r="T687" i="5"/>
  <c r="T690" i="5"/>
  <c r="T686" i="5"/>
  <c r="T689" i="5"/>
  <c r="T685" i="5"/>
  <c r="T688" i="5"/>
  <c r="T684" i="5"/>
  <c r="T344" i="5"/>
  <c r="T343" i="5"/>
  <c r="T299" i="5"/>
  <c r="T298" i="5"/>
  <c r="T113" i="5"/>
  <c r="T112" i="5"/>
  <c r="T111" i="5"/>
  <c r="T110" i="5"/>
  <c r="T68" i="5"/>
  <c r="T67" i="5"/>
  <c r="T268" i="5"/>
  <c r="T267" i="5"/>
  <c r="T222" i="5"/>
  <c r="T221" i="5"/>
  <c r="T220" i="5"/>
  <c r="T219" i="5"/>
  <c r="T169" i="5"/>
  <c r="T168" i="5"/>
  <c r="T531" i="5"/>
  <c r="T530" i="5"/>
  <c r="T499" i="5"/>
  <c r="T498" i="5"/>
  <c r="T470" i="5"/>
  <c r="T469" i="5"/>
  <c r="T441" i="5"/>
  <c r="T440" i="5"/>
  <c r="T412" i="5"/>
  <c r="T411" i="5"/>
  <c r="T35" i="5"/>
  <c r="T767" i="5"/>
  <c r="T764" i="5"/>
  <c r="T766" i="5"/>
  <c r="T763" i="5"/>
  <c r="T765" i="5"/>
  <c r="T762" i="5"/>
  <c r="T781" i="5"/>
  <c r="T780" i="5"/>
  <c r="T699" i="5"/>
  <c r="T695" i="5"/>
  <c r="T698" i="5"/>
  <c r="T694" i="5"/>
  <c r="T697" i="5"/>
  <c r="T693" i="5"/>
  <c r="T696" i="5"/>
  <c r="T692" i="5"/>
  <c r="T270" i="5"/>
  <c r="T269" i="5"/>
  <c r="T226" i="5"/>
  <c r="T225" i="5"/>
  <c r="T224" i="5"/>
  <c r="T223" i="5"/>
  <c r="T171" i="5"/>
  <c r="T170" i="5"/>
  <c r="T533" i="5"/>
  <c r="T532" i="5"/>
  <c r="T501" i="5"/>
  <c r="T500" i="5"/>
  <c r="T472" i="5"/>
  <c r="T471" i="5"/>
  <c r="T443" i="5"/>
  <c r="T442" i="5"/>
  <c r="T414" i="5"/>
  <c r="T413" i="5"/>
  <c r="T36" i="5"/>
  <c r="T615" i="5"/>
  <c r="T614" i="5"/>
  <c r="T605" i="5"/>
  <c r="T604" i="5"/>
  <c r="T595" i="5"/>
  <c r="T594" i="5"/>
  <c r="T581" i="5"/>
  <c r="T579" i="5"/>
  <c r="T561" i="5"/>
  <c r="T559" i="5"/>
  <c r="T580" i="5"/>
  <c r="T578" i="5"/>
  <c r="T560" i="5"/>
  <c r="T558" i="5"/>
  <c r="T274" i="5"/>
  <c r="T273" i="5"/>
  <c r="T234" i="5"/>
  <c r="T233" i="5"/>
  <c r="T232" i="5"/>
  <c r="T231" i="5"/>
  <c r="T175" i="5"/>
  <c r="T174" i="5"/>
  <c r="T619" i="5"/>
  <c r="T618" i="5"/>
  <c r="T609" i="5"/>
  <c r="T608" i="5"/>
  <c r="T599" i="5"/>
  <c r="T598" i="5"/>
  <c r="T589" i="5"/>
  <c r="T587" i="5"/>
  <c r="T569" i="5"/>
  <c r="T567" i="5"/>
  <c r="T588" i="5"/>
  <c r="T586" i="5"/>
  <c r="T568" i="5"/>
  <c r="T566" i="5"/>
  <c r="T773" i="5"/>
  <c r="T770" i="5"/>
  <c r="T772" i="5"/>
  <c r="T769" i="5"/>
  <c r="T771" i="5"/>
  <c r="T768" i="5"/>
  <c r="T783" i="5"/>
  <c r="T782" i="5"/>
  <c r="T707" i="5"/>
  <c r="T703" i="5"/>
  <c r="T706" i="5"/>
  <c r="T702" i="5"/>
  <c r="T705" i="5"/>
  <c r="T701" i="5"/>
  <c r="T704" i="5"/>
  <c r="T700" i="5"/>
  <c r="T272" i="5"/>
  <c r="T271" i="5"/>
  <c r="T230" i="5"/>
  <c r="T229" i="5"/>
  <c r="T228" i="5"/>
  <c r="T227" i="5"/>
  <c r="T173" i="5"/>
  <c r="T172" i="5"/>
  <c r="T617" i="5"/>
  <c r="T616" i="5"/>
  <c r="T607" i="5"/>
  <c r="T606" i="5"/>
  <c r="T597" i="5"/>
  <c r="T596" i="5"/>
  <c r="T585" i="5"/>
  <c r="T583" i="5"/>
  <c r="T565" i="5"/>
  <c r="T563" i="5"/>
  <c r="T584" i="5"/>
  <c r="T582" i="5"/>
  <c r="T564" i="5"/>
  <c r="T562" i="5"/>
  <c r="T535" i="5"/>
  <c r="T534" i="5"/>
  <c r="T503" i="5"/>
  <c r="T502" i="5"/>
  <c r="T474" i="5"/>
  <c r="T473" i="5"/>
  <c r="T445" i="5"/>
  <c r="T444" i="5"/>
  <c r="T416" i="5"/>
  <c r="T415" i="5"/>
  <c r="T37" i="5"/>
  <c r="T549" i="5"/>
  <c r="T324" i="5"/>
  <c r="T323" i="5"/>
  <c r="T285" i="5"/>
  <c r="T284" i="5"/>
  <c r="T85" i="5"/>
  <c r="T84" i="5"/>
  <c r="T83" i="5"/>
  <c r="T82" i="5"/>
  <c r="T54" i="5"/>
  <c r="T53" i="5"/>
  <c r="T547" i="5"/>
  <c r="T545" i="5"/>
  <c r="T719" i="5"/>
  <c r="T716" i="5"/>
  <c r="T718" i="5"/>
  <c r="T715" i="5"/>
  <c r="T717" i="5"/>
  <c r="T714" i="5"/>
  <c r="T635" i="5"/>
  <c r="T631" i="5"/>
  <c r="T634" i="5"/>
  <c r="T630" i="5"/>
  <c r="T633" i="5"/>
  <c r="T629" i="5"/>
  <c r="T632" i="5"/>
  <c r="T628" i="5"/>
  <c r="T252" i="5"/>
  <c r="T251" i="5"/>
  <c r="T190" i="5"/>
  <c r="T189" i="5"/>
  <c r="T188" i="5"/>
  <c r="T187" i="5"/>
  <c r="T153" i="5"/>
  <c r="T152" i="5"/>
  <c r="T611" i="5"/>
  <c r="T610" i="5"/>
  <c r="T601" i="5"/>
  <c r="T600" i="5"/>
  <c r="T591" i="5"/>
  <c r="T590" i="5"/>
  <c r="T573" i="5"/>
  <c r="T571" i="5"/>
  <c r="T553" i="5"/>
  <c r="T551" i="5"/>
  <c r="T572" i="5"/>
  <c r="T570" i="5"/>
  <c r="T552" i="5"/>
  <c r="T550" i="5"/>
  <c r="T803" i="5"/>
  <c r="T794" i="5"/>
  <c r="T802" i="5"/>
  <c r="T801" i="5"/>
  <c r="T800" i="5"/>
  <c r="T799" i="5"/>
  <c r="T798" i="5"/>
  <c r="T797" i="5"/>
  <c r="T796" i="5"/>
  <c r="T795" i="5"/>
  <c r="T805" i="5"/>
  <c r="T804" i="5"/>
  <c r="T793" i="5"/>
  <c r="T792" i="5"/>
  <c r="T791" i="5"/>
  <c r="T790" i="5"/>
  <c r="T789" i="5"/>
  <c r="T788" i="5"/>
  <c r="T787" i="5"/>
  <c r="T786" i="5"/>
  <c r="T785" i="5"/>
  <c r="T784" i="5"/>
  <c r="T345" i="5"/>
  <c r="T361" i="5"/>
  <c r="T353" i="5"/>
  <c r="T362" i="5"/>
  <c r="T314" i="5"/>
  <c r="T139" i="5"/>
  <c r="T138" i="5"/>
  <c r="T72" i="5"/>
  <c r="T363" i="5"/>
  <c r="T315" i="5"/>
  <c r="T141" i="5"/>
  <c r="T140" i="5"/>
  <c r="T73" i="5"/>
  <c r="T364" i="5"/>
  <c r="T316" i="5"/>
  <c r="T143" i="5"/>
  <c r="T142" i="5"/>
  <c r="T74" i="5"/>
  <c r="T365" i="5"/>
  <c r="T317" i="5"/>
  <c r="T145" i="5"/>
  <c r="T144" i="5"/>
  <c r="T75" i="5"/>
  <c r="T366" i="5"/>
  <c r="T318" i="5"/>
  <c r="T147" i="5"/>
  <c r="T146" i="5"/>
  <c r="T76" i="5"/>
  <c r="T368" i="5"/>
  <c r="T320" i="5"/>
  <c r="T367" i="5"/>
  <c r="T319" i="5"/>
  <c r="T149" i="5"/>
  <c r="T148" i="5"/>
  <c r="T77" i="5"/>
  <c r="T354" i="5"/>
  <c r="T307" i="5"/>
  <c r="T127" i="5"/>
  <c r="T126" i="5"/>
  <c r="T346" i="5"/>
  <c r="T300" i="5"/>
  <c r="T115" i="5"/>
  <c r="T114" i="5"/>
  <c r="T355" i="5"/>
  <c r="T308" i="5"/>
  <c r="T129" i="5"/>
  <c r="T128" i="5"/>
  <c r="T347" i="5"/>
  <c r="T301" i="5"/>
  <c r="T117" i="5"/>
  <c r="T116" i="5"/>
  <c r="T356" i="5"/>
  <c r="T309" i="5"/>
  <c r="T131" i="5"/>
  <c r="T130" i="5"/>
  <c r="T348" i="5"/>
  <c r="T302" i="5"/>
  <c r="T119" i="5"/>
  <c r="T118" i="5"/>
  <c r="T357" i="5"/>
  <c r="T310" i="5"/>
  <c r="T133" i="5"/>
  <c r="T132" i="5"/>
  <c r="T349" i="5"/>
  <c r="T303" i="5"/>
  <c r="T121" i="5"/>
  <c r="T120" i="5"/>
  <c r="T358" i="5"/>
  <c r="T311" i="5"/>
  <c r="T135" i="5"/>
  <c r="T134" i="5"/>
  <c r="T350" i="5"/>
  <c r="T304" i="5"/>
  <c r="T123" i="5"/>
  <c r="T122" i="5"/>
  <c r="T360" i="5"/>
  <c r="T313" i="5"/>
  <c r="T352" i="5"/>
  <c r="T306" i="5"/>
  <c r="T359" i="5"/>
  <c r="T312" i="5"/>
  <c r="T137" i="5"/>
  <c r="T136" i="5"/>
  <c r="T351" i="5"/>
  <c r="T305" i="5"/>
  <c r="T125" i="5"/>
  <c r="T124" i="5"/>
  <c r="T69" i="5"/>
  <c r="T71" i="5"/>
  <c r="T70" i="5"/>
  <c r="T277" i="5"/>
  <c r="T240" i="5"/>
  <c r="T239" i="5"/>
  <c r="T178" i="5"/>
  <c r="T278" i="5"/>
  <c r="T242" i="5"/>
  <c r="T241" i="5"/>
  <c r="T179" i="5"/>
  <c r="T279" i="5"/>
  <c r="T244" i="5"/>
  <c r="T243" i="5"/>
  <c r="T180" i="5"/>
  <c r="T280" i="5"/>
  <c r="T246" i="5"/>
  <c r="T245" i="5"/>
  <c r="T181" i="5"/>
  <c r="T281" i="5"/>
  <c r="T248" i="5"/>
  <c r="T247" i="5"/>
  <c r="T182" i="5"/>
  <c r="T276" i="5"/>
  <c r="T238" i="5"/>
  <c r="T237" i="5"/>
  <c r="T177" i="5"/>
  <c r="T275" i="5"/>
  <c r="T236" i="5"/>
  <c r="T235" i="5"/>
  <c r="T176" i="5"/>
  <c r="T508" i="5"/>
  <c r="T507" i="5"/>
  <c r="T506" i="5"/>
  <c r="T509" i="5"/>
  <c r="T477" i="5"/>
  <c r="T448" i="5"/>
  <c r="T419" i="5"/>
  <c r="T510" i="5"/>
  <c r="T478" i="5"/>
  <c r="T449" i="5"/>
  <c r="T420" i="5"/>
  <c r="T511" i="5"/>
  <c r="T479" i="5"/>
  <c r="T450" i="5"/>
  <c r="T421" i="5"/>
  <c r="T512" i="5"/>
  <c r="T480" i="5"/>
  <c r="T451" i="5"/>
  <c r="T422" i="5"/>
  <c r="T513" i="5"/>
  <c r="T481" i="5"/>
  <c r="T452" i="5"/>
  <c r="T423" i="5"/>
  <c r="T514" i="5"/>
  <c r="T482" i="5"/>
  <c r="T453" i="5"/>
  <c r="T424" i="5"/>
  <c r="T515" i="5"/>
  <c r="T483" i="5"/>
  <c r="T454" i="5"/>
  <c r="T425" i="5"/>
  <c r="T537" i="5"/>
  <c r="T505" i="5"/>
  <c r="T476" i="5"/>
  <c r="T447" i="5"/>
  <c r="T418" i="5"/>
  <c r="T536" i="5"/>
  <c r="T504" i="5"/>
  <c r="T475" i="5"/>
  <c r="T446" i="5"/>
  <c r="T417" i="5"/>
  <c r="T396" i="5"/>
  <c r="T383" i="5"/>
  <c r="T395" i="5"/>
  <c r="T382" i="5"/>
  <c r="T394" i="5"/>
  <c r="T381" i="5"/>
  <c r="T393" i="5"/>
  <c r="T380" i="5"/>
  <c r="T392" i="5"/>
  <c r="T379" i="5"/>
  <c r="T391" i="5"/>
  <c r="T378" i="5"/>
  <c r="T390" i="5"/>
  <c r="T377" i="5"/>
  <c r="T389" i="5"/>
  <c r="T376" i="5"/>
  <c r="T388" i="5"/>
  <c r="T375" i="5"/>
  <c r="T387" i="5"/>
  <c r="T374" i="5"/>
  <c r="T384" i="5"/>
  <c r="T371" i="5"/>
  <c r="T386" i="5"/>
  <c r="T373" i="5"/>
  <c r="T385" i="5"/>
  <c r="T372" i="5"/>
  <c r="T370" i="5"/>
  <c r="T369" i="5"/>
  <c r="T50" i="5"/>
  <c r="T49" i="5"/>
  <c r="T48" i="5"/>
  <c r="T47" i="5"/>
  <c r="T42" i="5"/>
  <c r="T41" i="5"/>
  <c r="T40" i="5"/>
  <c r="T39" i="5"/>
  <c r="T38" i="5"/>
  <c r="T46" i="5"/>
  <c r="T45" i="5"/>
  <c r="T44" i="5"/>
  <c r="T43" i="5"/>
  <c r="T2" i="5"/>
  <c r="T3" i="5"/>
  <c r="T4" i="5"/>
  <c r="T20" i="5"/>
  <c r="T21" i="5"/>
  <c r="T25" i="5"/>
  <c r="T26" i="5"/>
  <c r="T10" i="5"/>
  <c r="T11" i="5"/>
  <c r="T22" i="5"/>
  <c r="T23" i="5"/>
  <c r="T24" i="5"/>
  <c r="T5" i="5"/>
  <c r="T6" i="5"/>
  <c r="T7" i="5"/>
  <c r="T8" i="5"/>
  <c r="T9" i="5"/>
  <c r="T538" i="5"/>
  <c r="T539" i="5"/>
  <c r="T540" i="5"/>
  <c r="T541" i="5"/>
  <c r="T542" i="5"/>
  <c r="T543" i="5"/>
  <c r="T544" i="5"/>
  <c r="T12" i="5"/>
  <c r="T13" i="5"/>
  <c r="T14" i="5"/>
  <c r="T15" i="5"/>
  <c r="T16" i="5"/>
  <c r="T17" i="5"/>
  <c r="T18" i="5"/>
  <c r="T19" i="5"/>
  <c r="T27" i="5"/>
  <c r="T713" i="5"/>
  <c r="J310" i="5"/>
  <c r="J314" i="5"/>
  <c r="J315" i="5"/>
  <c r="J313" i="5"/>
  <c r="J312" i="5"/>
  <c r="J311" i="5"/>
  <c r="J309" i="5"/>
  <c r="J317" i="5"/>
  <c r="J316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R286" i="1"/>
  <c r="R287" i="1"/>
  <c r="R288" i="1"/>
  <c r="R289" i="1"/>
  <c r="R290" i="1"/>
  <c r="R291" i="1"/>
  <c r="K285" i="1"/>
  <c r="L285" i="1"/>
  <c r="M285" i="1"/>
  <c r="N285" i="1"/>
  <c r="O285" i="1"/>
  <c r="P285" i="1"/>
  <c r="Q285" i="1"/>
  <c r="K286" i="1"/>
  <c r="L286" i="1"/>
  <c r="M286" i="1"/>
  <c r="N286" i="1"/>
  <c r="O286" i="1"/>
  <c r="P286" i="1"/>
  <c r="Q286" i="1"/>
  <c r="K287" i="1"/>
  <c r="L287" i="1"/>
  <c r="M287" i="1"/>
  <c r="N287" i="1"/>
  <c r="O287" i="1"/>
  <c r="P287" i="1"/>
  <c r="Q287" i="1"/>
  <c r="K288" i="1"/>
  <c r="L288" i="1"/>
  <c r="M288" i="1"/>
  <c r="N288" i="1"/>
  <c r="O288" i="1"/>
  <c r="P288" i="1"/>
  <c r="Q288" i="1"/>
  <c r="K289" i="1"/>
  <c r="L289" i="1"/>
  <c r="M289" i="1"/>
  <c r="N289" i="1"/>
  <c r="O289" i="1"/>
  <c r="P289" i="1"/>
  <c r="Q289" i="1"/>
  <c r="K290" i="1"/>
  <c r="L290" i="1"/>
  <c r="M290" i="1"/>
  <c r="N290" i="1"/>
  <c r="O290" i="1"/>
  <c r="P290" i="1"/>
  <c r="Q290" i="1"/>
  <c r="K291" i="1"/>
  <c r="L291" i="1"/>
  <c r="M291" i="1"/>
  <c r="N291" i="1"/>
  <c r="O291" i="1"/>
  <c r="P291" i="1"/>
  <c r="Q291" i="1"/>
  <c r="R285" i="1"/>
  <c r="K263" i="1"/>
  <c r="L263" i="1"/>
  <c r="M263" i="1"/>
  <c r="N263" i="1"/>
  <c r="O263" i="1"/>
  <c r="P263" i="1"/>
  <c r="Q263" i="1"/>
  <c r="R263" i="1"/>
  <c r="S263" i="1"/>
  <c r="K264" i="1"/>
  <c r="L264" i="1"/>
  <c r="M264" i="1"/>
  <c r="N264" i="1"/>
  <c r="O264" i="1"/>
  <c r="P264" i="1"/>
  <c r="Q264" i="1"/>
  <c r="R264" i="1"/>
  <c r="S264" i="1"/>
  <c r="K265" i="1"/>
  <c r="L265" i="1"/>
  <c r="M265" i="1"/>
  <c r="N265" i="1"/>
  <c r="O265" i="1"/>
  <c r="P265" i="1"/>
  <c r="Q265" i="1"/>
  <c r="R265" i="1"/>
  <c r="S265" i="1"/>
  <c r="K266" i="1"/>
  <c r="L266" i="1"/>
  <c r="M266" i="1"/>
  <c r="N266" i="1"/>
  <c r="O266" i="1"/>
  <c r="P266" i="1"/>
  <c r="Q266" i="1"/>
  <c r="R266" i="1"/>
  <c r="S266" i="1"/>
  <c r="K267" i="1"/>
  <c r="L267" i="1"/>
  <c r="M267" i="1"/>
  <c r="N267" i="1"/>
  <c r="O267" i="1"/>
  <c r="P267" i="1"/>
  <c r="Q267" i="1"/>
  <c r="R267" i="1"/>
  <c r="S267" i="1"/>
  <c r="K268" i="1"/>
  <c r="L268" i="1"/>
  <c r="M268" i="1"/>
  <c r="N268" i="1"/>
  <c r="O268" i="1"/>
  <c r="P268" i="1"/>
  <c r="Q268" i="1"/>
  <c r="R268" i="1"/>
  <c r="S268" i="1"/>
  <c r="K269" i="1"/>
  <c r="L269" i="1"/>
  <c r="M269" i="1"/>
  <c r="N269" i="1"/>
  <c r="O269" i="1"/>
  <c r="P269" i="1"/>
  <c r="Q269" i="1"/>
  <c r="R269" i="1"/>
  <c r="S269" i="1"/>
  <c r="K270" i="1"/>
  <c r="L270" i="1"/>
  <c r="M270" i="1"/>
  <c r="N270" i="1"/>
  <c r="O270" i="1"/>
  <c r="P270" i="1"/>
  <c r="Q270" i="1"/>
  <c r="R270" i="1"/>
  <c r="S270" i="1"/>
  <c r="K271" i="1"/>
  <c r="L271" i="1"/>
  <c r="M271" i="1"/>
  <c r="N271" i="1"/>
  <c r="O271" i="1"/>
  <c r="P271" i="1"/>
  <c r="Q271" i="1"/>
  <c r="R271" i="1"/>
  <c r="S271" i="1"/>
  <c r="K272" i="1"/>
  <c r="L272" i="1"/>
  <c r="M272" i="1"/>
  <c r="N272" i="1"/>
  <c r="O272" i="1"/>
  <c r="P272" i="1"/>
  <c r="Q272" i="1"/>
  <c r="R272" i="1"/>
  <c r="S272" i="1"/>
  <c r="K273" i="1"/>
  <c r="L273" i="1"/>
  <c r="M273" i="1"/>
  <c r="N273" i="1"/>
  <c r="O273" i="1"/>
  <c r="P273" i="1"/>
  <c r="Q273" i="1"/>
  <c r="R273" i="1"/>
  <c r="S273" i="1"/>
  <c r="K274" i="1"/>
  <c r="L274" i="1"/>
  <c r="M274" i="1"/>
  <c r="N274" i="1"/>
  <c r="O274" i="1"/>
  <c r="P274" i="1"/>
  <c r="Q274" i="1"/>
  <c r="R274" i="1"/>
  <c r="S274" i="1"/>
  <c r="K275" i="1"/>
  <c r="L275" i="1"/>
  <c r="M275" i="1"/>
  <c r="N275" i="1"/>
  <c r="O275" i="1"/>
  <c r="P275" i="1"/>
  <c r="Q275" i="1"/>
  <c r="R275" i="1"/>
  <c r="S275" i="1"/>
  <c r="K276" i="1"/>
  <c r="L276" i="1"/>
  <c r="M276" i="1"/>
  <c r="N276" i="1"/>
  <c r="O276" i="1"/>
  <c r="P276" i="1"/>
  <c r="Q276" i="1"/>
  <c r="R276" i="1"/>
  <c r="S276" i="1"/>
  <c r="K277" i="1"/>
  <c r="L277" i="1"/>
  <c r="M277" i="1"/>
  <c r="N277" i="1"/>
  <c r="O277" i="1"/>
  <c r="P277" i="1"/>
  <c r="Q277" i="1"/>
  <c r="R277" i="1"/>
  <c r="S277" i="1"/>
  <c r="K278" i="1"/>
  <c r="L278" i="1"/>
  <c r="M278" i="1"/>
  <c r="N278" i="1"/>
  <c r="O278" i="1"/>
  <c r="P278" i="1"/>
  <c r="Q278" i="1"/>
  <c r="R278" i="1"/>
  <c r="S278" i="1"/>
  <c r="K279" i="1"/>
  <c r="L279" i="1"/>
  <c r="M279" i="1"/>
  <c r="N279" i="1"/>
  <c r="O279" i="1"/>
  <c r="P279" i="1"/>
  <c r="Q279" i="1"/>
  <c r="R279" i="1"/>
  <c r="S279" i="1"/>
  <c r="K280" i="1"/>
  <c r="L280" i="1"/>
  <c r="M280" i="1"/>
  <c r="N280" i="1"/>
  <c r="O280" i="1"/>
  <c r="P280" i="1"/>
  <c r="Q280" i="1"/>
  <c r="R280" i="1"/>
  <c r="S280" i="1"/>
  <c r="K281" i="1"/>
  <c r="L281" i="1"/>
  <c r="M281" i="1"/>
  <c r="N281" i="1"/>
  <c r="O281" i="1"/>
  <c r="P281" i="1"/>
  <c r="Q281" i="1"/>
  <c r="R281" i="1"/>
  <c r="S281" i="1"/>
  <c r="K282" i="1"/>
  <c r="L282" i="1"/>
  <c r="M282" i="1"/>
  <c r="N282" i="1"/>
  <c r="O282" i="1"/>
  <c r="P282" i="1"/>
  <c r="Q282" i="1"/>
  <c r="R282" i="1"/>
  <c r="S282" i="1"/>
  <c r="K283" i="1"/>
  <c r="L283" i="1"/>
  <c r="M283" i="1"/>
  <c r="N283" i="1"/>
  <c r="O283" i="1"/>
  <c r="P283" i="1"/>
  <c r="Q283" i="1"/>
  <c r="R283" i="1"/>
  <c r="S283" i="1"/>
  <c r="K284" i="1"/>
  <c r="L284" i="1"/>
  <c r="M284" i="1"/>
  <c r="N284" i="1"/>
  <c r="O284" i="1"/>
  <c r="P284" i="1"/>
  <c r="Q284" i="1"/>
  <c r="R284" i="1"/>
  <c r="S284" i="1"/>
  <c r="AB234" i="5"/>
  <c r="AA234" i="5"/>
  <c r="AC234" i="5" s="1"/>
  <c r="Y234" i="5"/>
  <c r="J494" i="5"/>
  <c r="AB233" i="5"/>
  <c r="AA233" i="5"/>
  <c r="AC233" i="5" s="1"/>
  <c r="Y233" i="5"/>
  <c r="J493" i="5"/>
  <c r="J754" i="9"/>
  <c r="J755" i="9"/>
  <c r="K457" i="1"/>
  <c r="L457" i="1"/>
  <c r="M457" i="1"/>
  <c r="N457" i="1"/>
  <c r="O457" i="1"/>
  <c r="P457" i="1"/>
  <c r="Q457" i="1"/>
  <c r="R457" i="1"/>
  <c r="K458" i="1"/>
  <c r="L458" i="1"/>
  <c r="M458" i="1"/>
  <c r="N458" i="1"/>
  <c r="O458" i="1"/>
  <c r="P458" i="1"/>
  <c r="Q458" i="1"/>
  <c r="R458" i="1"/>
  <c r="K459" i="1"/>
  <c r="L459" i="1"/>
  <c r="M459" i="1"/>
  <c r="N459" i="1"/>
  <c r="O459" i="1"/>
  <c r="P459" i="1"/>
  <c r="Q459" i="1"/>
  <c r="R459" i="1"/>
  <c r="K460" i="1"/>
  <c r="L460" i="1"/>
  <c r="M460" i="1"/>
  <c r="N460" i="1"/>
  <c r="O460" i="1"/>
  <c r="P460" i="1"/>
  <c r="Q460" i="1"/>
  <c r="R460" i="1"/>
  <c r="Y2" i="5"/>
  <c r="Y57" i="5"/>
  <c r="AA57" i="5"/>
  <c r="AC57" i="5" s="1"/>
  <c r="AB57" i="5"/>
  <c r="Y58" i="5"/>
  <c r="AA58" i="5"/>
  <c r="AC58" i="5" s="1"/>
  <c r="AB58" i="5"/>
  <c r="Y59" i="5"/>
  <c r="AA59" i="5"/>
  <c r="AC59" i="5" s="1"/>
  <c r="AB59" i="5"/>
  <c r="Y60" i="5"/>
  <c r="AA60" i="5"/>
  <c r="AC60" i="5" s="1"/>
  <c r="AB60" i="5"/>
  <c r="Y61" i="5"/>
  <c r="AA61" i="5"/>
  <c r="AC61" i="5" s="1"/>
  <c r="AB61" i="5"/>
  <c r="Y62" i="5"/>
  <c r="AA62" i="5"/>
  <c r="AC62" i="5" s="1"/>
  <c r="AB62" i="5"/>
  <c r="Y63" i="5"/>
  <c r="AA63" i="5"/>
  <c r="AC63" i="5" s="1"/>
  <c r="AB63" i="5"/>
  <c r="Y64" i="5"/>
  <c r="AA64" i="5"/>
  <c r="AC64" i="5" s="1"/>
  <c r="AB64" i="5"/>
  <c r="Y65" i="5"/>
  <c r="AA65" i="5"/>
  <c r="AC65" i="5" s="1"/>
  <c r="AB65" i="5"/>
  <c r="Y66" i="5"/>
  <c r="AA66" i="5"/>
  <c r="AC66" i="5" s="1"/>
  <c r="AB66" i="5"/>
  <c r="Y67" i="5"/>
  <c r="AA67" i="5"/>
  <c r="AC67" i="5" s="1"/>
  <c r="AB67" i="5"/>
  <c r="Y68" i="5"/>
  <c r="AA68" i="5"/>
  <c r="AC68" i="5" s="1"/>
  <c r="AB68" i="5"/>
  <c r="Y69" i="5"/>
  <c r="AA69" i="5"/>
  <c r="AC69" i="5" s="1"/>
  <c r="AB69" i="5"/>
  <c r="Y70" i="5"/>
  <c r="AA70" i="5"/>
  <c r="AC70" i="5" s="1"/>
  <c r="AB70" i="5"/>
  <c r="Y71" i="5"/>
  <c r="AA71" i="5"/>
  <c r="AC71" i="5" s="1"/>
  <c r="AB71" i="5"/>
  <c r="Y72" i="5"/>
  <c r="AA72" i="5"/>
  <c r="AC72" i="5" s="1"/>
  <c r="AB72" i="5"/>
  <c r="Y73" i="5"/>
  <c r="AA73" i="5"/>
  <c r="AC73" i="5" s="1"/>
  <c r="AB73" i="5"/>
  <c r="Y74" i="5"/>
  <c r="AA74" i="5"/>
  <c r="AC74" i="5" s="1"/>
  <c r="AB74" i="5"/>
  <c r="Y75" i="5"/>
  <c r="AA75" i="5"/>
  <c r="AC75" i="5" s="1"/>
  <c r="AB75" i="5"/>
  <c r="Y76" i="5"/>
  <c r="AA76" i="5"/>
  <c r="AC76" i="5" s="1"/>
  <c r="AB76" i="5"/>
  <c r="Y77" i="5"/>
  <c r="AA77" i="5"/>
  <c r="AC77" i="5" s="1"/>
  <c r="AB77" i="5"/>
  <c r="Y78" i="5"/>
  <c r="AA78" i="5"/>
  <c r="AC78" i="5" s="1"/>
  <c r="AB78" i="5"/>
  <c r="Y79" i="5"/>
  <c r="AA79" i="5"/>
  <c r="AC79" i="5" s="1"/>
  <c r="AB79" i="5"/>
  <c r="Y80" i="5"/>
  <c r="AA80" i="5"/>
  <c r="AC80" i="5" s="1"/>
  <c r="AB80" i="5"/>
  <c r="Y81" i="5"/>
  <c r="AA81" i="5"/>
  <c r="AC81" i="5" s="1"/>
  <c r="AB81" i="5"/>
  <c r="Y82" i="5"/>
  <c r="AA82" i="5"/>
  <c r="AC82" i="5" s="1"/>
  <c r="AB82" i="5"/>
  <c r="Y83" i="5"/>
  <c r="AA83" i="5"/>
  <c r="AC83" i="5" s="1"/>
  <c r="AB83" i="5"/>
  <c r="Y84" i="5"/>
  <c r="AA84" i="5"/>
  <c r="AC84" i="5" s="1"/>
  <c r="AB84" i="5"/>
  <c r="Y85" i="5"/>
  <c r="AA85" i="5"/>
  <c r="AC85" i="5" s="1"/>
  <c r="AB85" i="5"/>
  <c r="Y86" i="5"/>
  <c r="AA86" i="5"/>
  <c r="AC86" i="5" s="1"/>
  <c r="AB86" i="5"/>
  <c r="Y87" i="5"/>
  <c r="AA87" i="5"/>
  <c r="AC87" i="5" s="1"/>
  <c r="AB87" i="5"/>
  <c r="Y88" i="5"/>
  <c r="AA88" i="5"/>
  <c r="AC88" i="5" s="1"/>
  <c r="AB88" i="5"/>
  <c r="Y89" i="5"/>
  <c r="AA89" i="5"/>
  <c r="AC89" i="5" s="1"/>
  <c r="AB89" i="5"/>
  <c r="Y90" i="5"/>
  <c r="AA90" i="5"/>
  <c r="AC90" i="5" s="1"/>
  <c r="AB90" i="5"/>
  <c r="Y91" i="5"/>
  <c r="AA91" i="5"/>
  <c r="AC91" i="5" s="1"/>
  <c r="AB91" i="5"/>
  <c r="Y92" i="5"/>
  <c r="AA92" i="5"/>
  <c r="AC92" i="5" s="1"/>
  <c r="AB92" i="5"/>
  <c r="Y93" i="5"/>
  <c r="AA93" i="5"/>
  <c r="AC93" i="5" s="1"/>
  <c r="AB93" i="5"/>
  <c r="Y94" i="5"/>
  <c r="AA94" i="5"/>
  <c r="AC94" i="5" s="1"/>
  <c r="AB94" i="5"/>
  <c r="Y95" i="5"/>
  <c r="AA95" i="5"/>
  <c r="AC95" i="5" s="1"/>
  <c r="AB95" i="5"/>
  <c r="Y96" i="5"/>
  <c r="AA96" i="5"/>
  <c r="AC96" i="5" s="1"/>
  <c r="AB96" i="5"/>
  <c r="Y97" i="5"/>
  <c r="AA97" i="5"/>
  <c r="AC97" i="5" s="1"/>
  <c r="AB97" i="5"/>
  <c r="Y98" i="5"/>
  <c r="AA98" i="5"/>
  <c r="AC98" i="5" s="1"/>
  <c r="AB98" i="5"/>
  <c r="Y99" i="5"/>
  <c r="AA99" i="5"/>
  <c r="AC99" i="5" s="1"/>
  <c r="AB99" i="5"/>
  <c r="Y100" i="5"/>
  <c r="AA100" i="5"/>
  <c r="AC100" i="5" s="1"/>
  <c r="AB100" i="5"/>
  <c r="Y101" i="5"/>
  <c r="AA101" i="5"/>
  <c r="AC101" i="5" s="1"/>
  <c r="AB101" i="5"/>
  <c r="Y102" i="5"/>
  <c r="AA102" i="5"/>
  <c r="AC102" i="5" s="1"/>
  <c r="AB102" i="5"/>
  <c r="Y103" i="5"/>
  <c r="AA103" i="5"/>
  <c r="AC103" i="5" s="1"/>
  <c r="AB103" i="5"/>
  <c r="Y104" i="5"/>
  <c r="AA104" i="5"/>
  <c r="AC104" i="5" s="1"/>
  <c r="AB104" i="5"/>
  <c r="Y105" i="5"/>
  <c r="AA105" i="5"/>
  <c r="AC105" i="5" s="1"/>
  <c r="AB105" i="5"/>
  <c r="Y106" i="5"/>
  <c r="AA106" i="5"/>
  <c r="AC106" i="5" s="1"/>
  <c r="AB106" i="5"/>
  <c r="Y107" i="5"/>
  <c r="AA107" i="5"/>
  <c r="AC107" i="5" s="1"/>
  <c r="AB107" i="5"/>
  <c r="Y108" i="5"/>
  <c r="AA108" i="5"/>
  <c r="AC108" i="5" s="1"/>
  <c r="AB108" i="5"/>
  <c r="Y109" i="5"/>
  <c r="AA109" i="5"/>
  <c r="AC109" i="5" s="1"/>
  <c r="AB109" i="5"/>
  <c r="Y110" i="5"/>
  <c r="AA110" i="5"/>
  <c r="AC110" i="5" s="1"/>
  <c r="AB110" i="5"/>
  <c r="Y111" i="5"/>
  <c r="AA111" i="5"/>
  <c r="AC111" i="5" s="1"/>
  <c r="AB111" i="5"/>
  <c r="Y112" i="5"/>
  <c r="AA112" i="5"/>
  <c r="AC112" i="5" s="1"/>
  <c r="AB112" i="5"/>
  <c r="Y113" i="5"/>
  <c r="AA113" i="5"/>
  <c r="AC113" i="5" s="1"/>
  <c r="AB113" i="5"/>
  <c r="Y114" i="5"/>
  <c r="AA114" i="5"/>
  <c r="AC114" i="5" s="1"/>
  <c r="AB114" i="5"/>
  <c r="Y115" i="5"/>
  <c r="AA115" i="5"/>
  <c r="AC115" i="5" s="1"/>
  <c r="AB115" i="5"/>
  <c r="Y116" i="5"/>
  <c r="AA116" i="5"/>
  <c r="AC116" i="5" s="1"/>
  <c r="AB116" i="5"/>
  <c r="Y117" i="5"/>
  <c r="AA117" i="5"/>
  <c r="AC117" i="5" s="1"/>
  <c r="AB117" i="5"/>
  <c r="Y118" i="5"/>
  <c r="AA118" i="5"/>
  <c r="AC118" i="5" s="1"/>
  <c r="AB118" i="5"/>
  <c r="Y119" i="5"/>
  <c r="AA119" i="5"/>
  <c r="AC119" i="5" s="1"/>
  <c r="AB119" i="5"/>
  <c r="Y120" i="5"/>
  <c r="AA120" i="5"/>
  <c r="AC120" i="5" s="1"/>
  <c r="AB120" i="5"/>
  <c r="Y121" i="5"/>
  <c r="AA121" i="5"/>
  <c r="AC121" i="5" s="1"/>
  <c r="AB121" i="5"/>
  <c r="Y122" i="5"/>
  <c r="AA122" i="5"/>
  <c r="AC122" i="5" s="1"/>
  <c r="AB122" i="5"/>
  <c r="Y123" i="5"/>
  <c r="AA123" i="5"/>
  <c r="AC123" i="5" s="1"/>
  <c r="AB123" i="5"/>
  <c r="Y124" i="5"/>
  <c r="AA124" i="5"/>
  <c r="AC124" i="5" s="1"/>
  <c r="AB124" i="5"/>
  <c r="Y125" i="5"/>
  <c r="AA125" i="5"/>
  <c r="AC125" i="5" s="1"/>
  <c r="AB125" i="5"/>
  <c r="Y126" i="5"/>
  <c r="AA126" i="5"/>
  <c r="AC126" i="5" s="1"/>
  <c r="AB126" i="5"/>
  <c r="Y127" i="5"/>
  <c r="AA127" i="5"/>
  <c r="AC127" i="5" s="1"/>
  <c r="AB127" i="5"/>
  <c r="Y128" i="5"/>
  <c r="AA128" i="5"/>
  <c r="AC128" i="5" s="1"/>
  <c r="AB128" i="5"/>
  <c r="Y129" i="5"/>
  <c r="AA129" i="5"/>
  <c r="AC129" i="5" s="1"/>
  <c r="AB129" i="5"/>
  <c r="Y130" i="5"/>
  <c r="AA130" i="5"/>
  <c r="AC130" i="5" s="1"/>
  <c r="AB130" i="5"/>
  <c r="Y131" i="5"/>
  <c r="AA131" i="5"/>
  <c r="AC131" i="5" s="1"/>
  <c r="AB131" i="5"/>
  <c r="Y132" i="5"/>
  <c r="AA132" i="5"/>
  <c r="AC132" i="5" s="1"/>
  <c r="AB132" i="5"/>
  <c r="Y133" i="5"/>
  <c r="AA133" i="5"/>
  <c r="AC133" i="5" s="1"/>
  <c r="AB133" i="5"/>
  <c r="Y134" i="5"/>
  <c r="AA134" i="5"/>
  <c r="AC134" i="5" s="1"/>
  <c r="AB134" i="5"/>
  <c r="Y135" i="5"/>
  <c r="AA135" i="5"/>
  <c r="AC135" i="5" s="1"/>
  <c r="AB135" i="5"/>
  <c r="Y136" i="5"/>
  <c r="AA136" i="5"/>
  <c r="AC136" i="5" s="1"/>
  <c r="AB136" i="5"/>
  <c r="Y137" i="5"/>
  <c r="AA137" i="5"/>
  <c r="AC137" i="5" s="1"/>
  <c r="AB137" i="5"/>
  <c r="Y138" i="5"/>
  <c r="AA138" i="5"/>
  <c r="AC138" i="5" s="1"/>
  <c r="AB138" i="5"/>
  <c r="Y139" i="5"/>
  <c r="AA139" i="5"/>
  <c r="AC139" i="5" s="1"/>
  <c r="AB139" i="5"/>
  <c r="Y140" i="5"/>
  <c r="AA140" i="5"/>
  <c r="AC140" i="5" s="1"/>
  <c r="AB140" i="5"/>
  <c r="Y141" i="5"/>
  <c r="AA141" i="5"/>
  <c r="AC141" i="5" s="1"/>
  <c r="AB141" i="5"/>
  <c r="Y142" i="5"/>
  <c r="AA142" i="5"/>
  <c r="AC142" i="5" s="1"/>
  <c r="AB142" i="5"/>
  <c r="Y143" i="5"/>
  <c r="AA143" i="5"/>
  <c r="AC143" i="5" s="1"/>
  <c r="AB143" i="5"/>
  <c r="Y144" i="5"/>
  <c r="AA144" i="5"/>
  <c r="AC144" i="5" s="1"/>
  <c r="AB144" i="5"/>
  <c r="Y145" i="5"/>
  <c r="AA145" i="5"/>
  <c r="AC145" i="5" s="1"/>
  <c r="AB145" i="5"/>
  <c r="Y146" i="5"/>
  <c r="AA146" i="5"/>
  <c r="AC146" i="5" s="1"/>
  <c r="AB146" i="5"/>
  <c r="Y147" i="5"/>
  <c r="AA147" i="5"/>
  <c r="AC147" i="5" s="1"/>
  <c r="AB147" i="5"/>
  <c r="Y148" i="5"/>
  <c r="AA148" i="5"/>
  <c r="AC148" i="5" s="1"/>
  <c r="AB148" i="5"/>
  <c r="Y149" i="5"/>
  <c r="AA149" i="5"/>
  <c r="AC149" i="5" s="1"/>
  <c r="AB149" i="5"/>
  <c r="Y150" i="5"/>
  <c r="AA150" i="5"/>
  <c r="AC150" i="5" s="1"/>
  <c r="AB150" i="5"/>
  <c r="Y151" i="5"/>
  <c r="AA151" i="5"/>
  <c r="AC151" i="5" s="1"/>
  <c r="AB151" i="5"/>
  <c r="Y152" i="5"/>
  <c r="AA152" i="5"/>
  <c r="AC152" i="5" s="1"/>
  <c r="AB152" i="5"/>
  <c r="Y153" i="5"/>
  <c r="AA153" i="5"/>
  <c r="AC153" i="5" s="1"/>
  <c r="AB153" i="5"/>
  <c r="Y154" i="5"/>
  <c r="AA154" i="5"/>
  <c r="AC154" i="5" s="1"/>
  <c r="AB154" i="5"/>
  <c r="Y155" i="5"/>
  <c r="AA155" i="5"/>
  <c r="AC155" i="5" s="1"/>
  <c r="AB155" i="5"/>
  <c r="Y156" i="5"/>
  <c r="AA156" i="5"/>
  <c r="AC156" i="5" s="1"/>
  <c r="AB156" i="5"/>
  <c r="Y157" i="5"/>
  <c r="AA157" i="5"/>
  <c r="AC157" i="5" s="1"/>
  <c r="AB157" i="5"/>
  <c r="Y158" i="5"/>
  <c r="AA158" i="5"/>
  <c r="AC158" i="5" s="1"/>
  <c r="AB158" i="5"/>
  <c r="Y159" i="5"/>
  <c r="AA159" i="5"/>
  <c r="AC159" i="5" s="1"/>
  <c r="AB159" i="5"/>
  <c r="Y160" i="5"/>
  <c r="AA160" i="5"/>
  <c r="AC160" i="5" s="1"/>
  <c r="AB160" i="5"/>
  <c r="Y161" i="5"/>
  <c r="AA161" i="5"/>
  <c r="AC161" i="5" s="1"/>
  <c r="AB161" i="5"/>
  <c r="Y162" i="5"/>
  <c r="AA162" i="5"/>
  <c r="AC162" i="5" s="1"/>
  <c r="AB162" i="5"/>
  <c r="Y163" i="5"/>
  <c r="AA163" i="5"/>
  <c r="AC163" i="5" s="1"/>
  <c r="AB163" i="5"/>
  <c r="Y164" i="5"/>
  <c r="AA164" i="5"/>
  <c r="AC164" i="5" s="1"/>
  <c r="AB164" i="5"/>
  <c r="Y165" i="5"/>
  <c r="AA165" i="5"/>
  <c r="AC165" i="5" s="1"/>
  <c r="AB165" i="5"/>
  <c r="Y166" i="5"/>
  <c r="AA166" i="5"/>
  <c r="AC166" i="5" s="1"/>
  <c r="AB166" i="5"/>
  <c r="Y167" i="5"/>
  <c r="AA167" i="5"/>
  <c r="AC167" i="5" s="1"/>
  <c r="AB167" i="5"/>
  <c r="Y168" i="5"/>
  <c r="AA168" i="5"/>
  <c r="AC168" i="5" s="1"/>
  <c r="AB168" i="5"/>
  <c r="Y169" i="5"/>
  <c r="AA169" i="5"/>
  <c r="AC169" i="5" s="1"/>
  <c r="AB169" i="5"/>
  <c r="Y170" i="5"/>
  <c r="AA170" i="5"/>
  <c r="AC170" i="5" s="1"/>
  <c r="AB170" i="5"/>
  <c r="Y171" i="5"/>
  <c r="AA171" i="5"/>
  <c r="AC171" i="5" s="1"/>
  <c r="AB171" i="5"/>
  <c r="Y172" i="5"/>
  <c r="AA172" i="5"/>
  <c r="AC172" i="5" s="1"/>
  <c r="AB172" i="5"/>
  <c r="Y173" i="5"/>
  <c r="AA173" i="5"/>
  <c r="AC173" i="5" s="1"/>
  <c r="AB173" i="5"/>
  <c r="Y174" i="5"/>
  <c r="AA174" i="5"/>
  <c r="AC174" i="5" s="1"/>
  <c r="AB174" i="5"/>
  <c r="Y175" i="5"/>
  <c r="AA175" i="5"/>
  <c r="AC175" i="5" s="1"/>
  <c r="AB175" i="5"/>
  <c r="Y176" i="5"/>
  <c r="AA176" i="5"/>
  <c r="AC176" i="5" s="1"/>
  <c r="AB176" i="5"/>
  <c r="Y177" i="5"/>
  <c r="AA177" i="5"/>
  <c r="AC177" i="5" s="1"/>
  <c r="AB177" i="5"/>
  <c r="Y178" i="5"/>
  <c r="AA178" i="5"/>
  <c r="AC178" i="5" s="1"/>
  <c r="AB178" i="5"/>
  <c r="Y179" i="5"/>
  <c r="AA179" i="5"/>
  <c r="AC179" i="5" s="1"/>
  <c r="AB179" i="5"/>
  <c r="Y180" i="5"/>
  <c r="AA180" i="5"/>
  <c r="AC180" i="5" s="1"/>
  <c r="AB180" i="5"/>
  <c r="Y181" i="5"/>
  <c r="AA181" i="5"/>
  <c r="AC181" i="5" s="1"/>
  <c r="AB181" i="5"/>
  <c r="Y182" i="5"/>
  <c r="AA182" i="5"/>
  <c r="AC182" i="5" s="1"/>
  <c r="AB182" i="5"/>
  <c r="Y183" i="5"/>
  <c r="AA183" i="5"/>
  <c r="AC183" i="5" s="1"/>
  <c r="AB183" i="5"/>
  <c r="Y184" i="5"/>
  <c r="AA184" i="5"/>
  <c r="AC184" i="5" s="1"/>
  <c r="AB184" i="5"/>
  <c r="Y185" i="5"/>
  <c r="AA185" i="5"/>
  <c r="AC185" i="5" s="1"/>
  <c r="AB185" i="5"/>
  <c r="Y186" i="5"/>
  <c r="AA186" i="5"/>
  <c r="AC186" i="5" s="1"/>
  <c r="AB186" i="5"/>
  <c r="Y187" i="5"/>
  <c r="AA187" i="5"/>
  <c r="AC187" i="5" s="1"/>
  <c r="AB187" i="5"/>
  <c r="Y188" i="5"/>
  <c r="AA188" i="5"/>
  <c r="AC188" i="5" s="1"/>
  <c r="AB188" i="5"/>
  <c r="Y189" i="5"/>
  <c r="AA189" i="5"/>
  <c r="AC189" i="5" s="1"/>
  <c r="AB189" i="5"/>
  <c r="Y190" i="5"/>
  <c r="AA190" i="5"/>
  <c r="AC190" i="5" s="1"/>
  <c r="AB190" i="5"/>
  <c r="Y191" i="5"/>
  <c r="AA191" i="5"/>
  <c r="AC191" i="5" s="1"/>
  <c r="AB191" i="5"/>
  <c r="Y192" i="5"/>
  <c r="AA192" i="5"/>
  <c r="AC192" i="5" s="1"/>
  <c r="AB192" i="5"/>
  <c r="Y193" i="5"/>
  <c r="AA193" i="5"/>
  <c r="AC193" i="5" s="1"/>
  <c r="AB193" i="5"/>
  <c r="Y194" i="5"/>
  <c r="AA194" i="5"/>
  <c r="AC194" i="5" s="1"/>
  <c r="AB194" i="5"/>
  <c r="Y195" i="5"/>
  <c r="AA195" i="5"/>
  <c r="AC195" i="5" s="1"/>
  <c r="AB195" i="5"/>
  <c r="Y196" i="5"/>
  <c r="AA196" i="5"/>
  <c r="AC196" i="5" s="1"/>
  <c r="AB196" i="5"/>
  <c r="Y197" i="5"/>
  <c r="AA197" i="5"/>
  <c r="AC197" i="5" s="1"/>
  <c r="AB197" i="5"/>
  <c r="Y198" i="5"/>
  <c r="AA198" i="5"/>
  <c r="AC198" i="5" s="1"/>
  <c r="AB198" i="5"/>
  <c r="Y199" i="5"/>
  <c r="AA199" i="5"/>
  <c r="AC199" i="5" s="1"/>
  <c r="AB199" i="5"/>
  <c r="Y200" i="5"/>
  <c r="AA200" i="5"/>
  <c r="AC200" i="5" s="1"/>
  <c r="AB200" i="5"/>
  <c r="Y201" i="5"/>
  <c r="AA201" i="5"/>
  <c r="AC201" i="5" s="1"/>
  <c r="AB201" i="5"/>
  <c r="Y202" i="5"/>
  <c r="AA202" i="5"/>
  <c r="AC202" i="5" s="1"/>
  <c r="AB202" i="5"/>
  <c r="Y203" i="5"/>
  <c r="AA203" i="5"/>
  <c r="AC203" i="5" s="1"/>
  <c r="AB203" i="5"/>
  <c r="Y204" i="5"/>
  <c r="AA204" i="5"/>
  <c r="AC204" i="5" s="1"/>
  <c r="AB204" i="5"/>
  <c r="Y205" i="5"/>
  <c r="AA205" i="5"/>
  <c r="AC205" i="5" s="1"/>
  <c r="AB205" i="5"/>
  <c r="Y206" i="5"/>
  <c r="AA206" i="5"/>
  <c r="AC206" i="5" s="1"/>
  <c r="AB206" i="5"/>
  <c r="Y207" i="5"/>
  <c r="AA207" i="5"/>
  <c r="AC207" i="5" s="1"/>
  <c r="AB207" i="5"/>
  <c r="Y208" i="5"/>
  <c r="AA208" i="5"/>
  <c r="AC208" i="5" s="1"/>
  <c r="AB208" i="5"/>
  <c r="Y209" i="5"/>
  <c r="AA209" i="5"/>
  <c r="AC209" i="5" s="1"/>
  <c r="AB209" i="5"/>
  <c r="Y210" i="5"/>
  <c r="AA210" i="5"/>
  <c r="AC210" i="5" s="1"/>
  <c r="AB210" i="5"/>
  <c r="Y211" i="5"/>
  <c r="AA211" i="5"/>
  <c r="AC211" i="5" s="1"/>
  <c r="AB211" i="5"/>
  <c r="Y212" i="5"/>
  <c r="AA212" i="5"/>
  <c r="AC212" i="5" s="1"/>
  <c r="AB212" i="5"/>
  <c r="Y213" i="5"/>
  <c r="AA213" i="5"/>
  <c r="AC213" i="5" s="1"/>
  <c r="AB213" i="5"/>
  <c r="Y214" i="5"/>
  <c r="AA214" i="5"/>
  <c r="AC214" i="5" s="1"/>
  <c r="AB214" i="5"/>
  <c r="Y215" i="5"/>
  <c r="AA215" i="5"/>
  <c r="AC215" i="5" s="1"/>
  <c r="AB215" i="5"/>
  <c r="Y216" i="5"/>
  <c r="AA216" i="5"/>
  <c r="AC216" i="5" s="1"/>
  <c r="AB216" i="5"/>
  <c r="Y217" i="5"/>
  <c r="AA217" i="5"/>
  <c r="AC217" i="5" s="1"/>
  <c r="AB217" i="5"/>
  <c r="Y218" i="5"/>
  <c r="AA218" i="5"/>
  <c r="AC218" i="5" s="1"/>
  <c r="AB218" i="5"/>
  <c r="Y219" i="5"/>
  <c r="AA219" i="5"/>
  <c r="AC219" i="5" s="1"/>
  <c r="AB219" i="5"/>
  <c r="Y220" i="5"/>
  <c r="AA220" i="5"/>
  <c r="AC220" i="5" s="1"/>
  <c r="AB220" i="5"/>
  <c r="Y221" i="5"/>
  <c r="AA221" i="5"/>
  <c r="AC221" i="5" s="1"/>
  <c r="AB221" i="5"/>
  <c r="Y222" i="5"/>
  <c r="AA222" i="5"/>
  <c r="AC222" i="5" s="1"/>
  <c r="AB222" i="5"/>
  <c r="Y223" i="5"/>
  <c r="AA223" i="5"/>
  <c r="AC223" i="5" s="1"/>
  <c r="AB223" i="5"/>
  <c r="Y224" i="5"/>
  <c r="AA224" i="5"/>
  <c r="AC224" i="5" s="1"/>
  <c r="AB224" i="5"/>
  <c r="Y225" i="5"/>
  <c r="AA225" i="5"/>
  <c r="AC225" i="5" s="1"/>
  <c r="AB225" i="5"/>
  <c r="Y226" i="5"/>
  <c r="AA226" i="5"/>
  <c r="AC226" i="5" s="1"/>
  <c r="AB226" i="5"/>
  <c r="Y227" i="5"/>
  <c r="AA227" i="5"/>
  <c r="AC227" i="5" s="1"/>
  <c r="AB227" i="5"/>
  <c r="Y228" i="5"/>
  <c r="AA228" i="5"/>
  <c r="AC228" i="5" s="1"/>
  <c r="AB228" i="5"/>
  <c r="Y229" i="5"/>
  <c r="AA229" i="5"/>
  <c r="AC229" i="5" s="1"/>
  <c r="AB229" i="5"/>
  <c r="Y230" i="5"/>
  <c r="AA230" i="5"/>
  <c r="AC230" i="5" s="1"/>
  <c r="AB230" i="5"/>
  <c r="Y231" i="5"/>
  <c r="AA231" i="5"/>
  <c r="AC231" i="5" s="1"/>
  <c r="AB231" i="5"/>
  <c r="Y232" i="5"/>
  <c r="AA232" i="5"/>
  <c r="AC232" i="5" s="1"/>
  <c r="AB232" i="5"/>
  <c r="Y235" i="5"/>
  <c r="AA235" i="5"/>
  <c r="AC235" i="5" s="1"/>
  <c r="AB235" i="5"/>
  <c r="Y236" i="5"/>
  <c r="AA236" i="5"/>
  <c r="AC236" i="5" s="1"/>
  <c r="AB236" i="5"/>
  <c r="Y237" i="5"/>
  <c r="AA237" i="5"/>
  <c r="AC237" i="5" s="1"/>
  <c r="AB237" i="5"/>
  <c r="Y238" i="5"/>
  <c r="AA238" i="5"/>
  <c r="AC238" i="5" s="1"/>
  <c r="AB238" i="5"/>
  <c r="Y239" i="5"/>
  <c r="AA239" i="5"/>
  <c r="AC239" i="5" s="1"/>
  <c r="AB239" i="5"/>
  <c r="Y240" i="5"/>
  <c r="AA240" i="5"/>
  <c r="AC240" i="5" s="1"/>
  <c r="AB240" i="5"/>
  <c r="Y241" i="5"/>
  <c r="AA241" i="5"/>
  <c r="AC241" i="5" s="1"/>
  <c r="AB241" i="5"/>
  <c r="Y242" i="5"/>
  <c r="AA242" i="5"/>
  <c r="AC242" i="5" s="1"/>
  <c r="AB242" i="5"/>
  <c r="Y243" i="5"/>
  <c r="AA243" i="5"/>
  <c r="AC243" i="5" s="1"/>
  <c r="AB243" i="5"/>
  <c r="Y244" i="5"/>
  <c r="AA244" i="5"/>
  <c r="AC244" i="5" s="1"/>
  <c r="AB244" i="5"/>
  <c r="Y245" i="5"/>
  <c r="AA245" i="5"/>
  <c r="AC245" i="5" s="1"/>
  <c r="AB245" i="5"/>
  <c r="Y246" i="5"/>
  <c r="AA246" i="5"/>
  <c r="AC246" i="5" s="1"/>
  <c r="AB246" i="5"/>
  <c r="Y247" i="5"/>
  <c r="AA247" i="5"/>
  <c r="AC247" i="5" s="1"/>
  <c r="AB247" i="5"/>
  <c r="Y248" i="5"/>
  <c r="AA248" i="5"/>
  <c r="AC248" i="5" s="1"/>
  <c r="AB248" i="5"/>
  <c r="Y249" i="5"/>
  <c r="AA249" i="5"/>
  <c r="AC249" i="5" s="1"/>
  <c r="AB249" i="5"/>
  <c r="Y250" i="5"/>
  <c r="AA250" i="5"/>
  <c r="AC250" i="5" s="1"/>
  <c r="AB250" i="5"/>
  <c r="Y251" i="5"/>
  <c r="AA251" i="5"/>
  <c r="AC251" i="5" s="1"/>
  <c r="AB251" i="5"/>
  <c r="Y252" i="5"/>
  <c r="AA252" i="5"/>
  <c r="AC252" i="5" s="1"/>
  <c r="AB252" i="5"/>
  <c r="Y253" i="5"/>
  <c r="AA253" i="5"/>
  <c r="AC253" i="5" s="1"/>
  <c r="AB253" i="5"/>
  <c r="Y254" i="5"/>
  <c r="AA254" i="5"/>
  <c r="AC254" i="5" s="1"/>
  <c r="AB254" i="5"/>
  <c r="Y255" i="5"/>
  <c r="AA255" i="5"/>
  <c r="AC255" i="5" s="1"/>
  <c r="AB255" i="5"/>
  <c r="Y256" i="5"/>
  <c r="AA256" i="5"/>
  <c r="AC256" i="5" s="1"/>
  <c r="AB256" i="5"/>
  <c r="Y257" i="5"/>
  <c r="AA257" i="5"/>
  <c r="AC257" i="5" s="1"/>
  <c r="AB257" i="5"/>
  <c r="Y258" i="5"/>
  <c r="AA258" i="5"/>
  <c r="AC258" i="5" s="1"/>
  <c r="AB258" i="5"/>
  <c r="Y259" i="5"/>
  <c r="AA259" i="5"/>
  <c r="AC259" i="5" s="1"/>
  <c r="AB259" i="5"/>
  <c r="Y260" i="5"/>
  <c r="AA260" i="5"/>
  <c r="AC260" i="5" s="1"/>
  <c r="AB260" i="5"/>
  <c r="Y261" i="5"/>
  <c r="AA261" i="5"/>
  <c r="AC261" i="5" s="1"/>
  <c r="AB261" i="5"/>
  <c r="Y262" i="5"/>
  <c r="AA262" i="5"/>
  <c r="AC262" i="5" s="1"/>
  <c r="AB262" i="5"/>
  <c r="Y263" i="5"/>
  <c r="AA263" i="5"/>
  <c r="AC263" i="5" s="1"/>
  <c r="AB263" i="5"/>
  <c r="Y264" i="5"/>
  <c r="AA264" i="5"/>
  <c r="AC264" i="5" s="1"/>
  <c r="AB264" i="5"/>
  <c r="Y265" i="5"/>
  <c r="AA265" i="5"/>
  <c r="AC265" i="5" s="1"/>
  <c r="AB265" i="5"/>
  <c r="Y266" i="5"/>
  <c r="AA266" i="5"/>
  <c r="AC266" i="5" s="1"/>
  <c r="AB266" i="5"/>
  <c r="Y267" i="5"/>
  <c r="AA267" i="5"/>
  <c r="AC267" i="5" s="1"/>
  <c r="AB267" i="5"/>
  <c r="Y268" i="5"/>
  <c r="AA268" i="5"/>
  <c r="AC268" i="5" s="1"/>
  <c r="AB268" i="5"/>
  <c r="Y269" i="5"/>
  <c r="AA269" i="5"/>
  <c r="AC269" i="5" s="1"/>
  <c r="AB269" i="5"/>
  <c r="Y270" i="5"/>
  <c r="AA270" i="5"/>
  <c r="AC270" i="5" s="1"/>
  <c r="AB270" i="5"/>
  <c r="Y271" i="5"/>
  <c r="AA271" i="5"/>
  <c r="AC271" i="5" s="1"/>
  <c r="AB271" i="5"/>
  <c r="Y272" i="5"/>
  <c r="AA272" i="5"/>
  <c r="AC272" i="5" s="1"/>
  <c r="AB272" i="5"/>
  <c r="Y273" i="5"/>
  <c r="AA273" i="5"/>
  <c r="AC273" i="5" s="1"/>
  <c r="AB273" i="5"/>
  <c r="Y274" i="5"/>
  <c r="AA274" i="5"/>
  <c r="AC274" i="5" s="1"/>
  <c r="AB274" i="5"/>
  <c r="Y275" i="5"/>
  <c r="AA275" i="5"/>
  <c r="AC275" i="5" s="1"/>
  <c r="AB275" i="5"/>
  <c r="Y276" i="5"/>
  <c r="AA276" i="5"/>
  <c r="AC276" i="5" s="1"/>
  <c r="AB276" i="5"/>
  <c r="Y277" i="5"/>
  <c r="AA277" i="5"/>
  <c r="AC277" i="5" s="1"/>
  <c r="AB277" i="5"/>
  <c r="Y278" i="5"/>
  <c r="AA278" i="5"/>
  <c r="AC278" i="5" s="1"/>
  <c r="AB278" i="5"/>
  <c r="Y279" i="5"/>
  <c r="AA279" i="5"/>
  <c r="AC279" i="5" s="1"/>
  <c r="AB279" i="5"/>
  <c r="Y280" i="5"/>
  <c r="AA280" i="5"/>
  <c r="AC280" i="5" s="1"/>
  <c r="AB280" i="5"/>
  <c r="Y281" i="5"/>
  <c r="AA281" i="5"/>
  <c r="AC281" i="5" s="1"/>
  <c r="AB281" i="5"/>
  <c r="Y282" i="5"/>
  <c r="AA282" i="5"/>
  <c r="AC282" i="5" s="1"/>
  <c r="AB282" i="5"/>
  <c r="Y283" i="5"/>
  <c r="AA283" i="5"/>
  <c r="AC283" i="5" s="1"/>
  <c r="AB283" i="5"/>
  <c r="Y284" i="5"/>
  <c r="AA284" i="5"/>
  <c r="AC284" i="5" s="1"/>
  <c r="AB284" i="5"/>
  <c r="Y285" i="5"/>
  <c r="AA285" i="5"/>
  <c r="AC285" i="5" s="1"/>
  <c r="AB285" i="5"/>
  <c r="Y286" i="5"/>
  <c r="AA286" i="5"/>
  <c r="AC286" i="5" s="1"/>
  <c r="AB286" i="5"/>
  <c r="Y287" i="5"/>
  <c r="AA287" i="5"/>
  <c r="AC287" i="5" s="1"/>
  <c r="AB287" i="5"/>
  <c r="Y288" i="5"/>
  <c r="AA288" i="5"/>
  <c r="AC288" i="5" s="1"/>
  <c r="AB288" i="5"/>
  <c r="Y289" i="5"/>
  <c r="AA289" i="5"/>
  <c r="AC289" i="5" s="1"/>
  <c r="AB289" i="5"/>
  <c r="Y290" i="5"/>
  <c r="AA290" i="5"/>
  <c r="AC290" i="5" s="1"/>
  <c r="AB290" i="5"/>
  <c r="Y291" i="5"/>
  <c r="AA291" i="5"/>
  <c r="AC291" i="5" s="1"/>
  <c r="AB291" i="5"/>
  <c r="Y292" i="5"/>
  <c r="AA292" i="5"/>
  <c r="AC292" i="5" s="1"/>
  <c r="AB292" i="5"/>
  <c r="Y293" i="5"/>
  <c r="AA293" i="5"/>
  <c r="AC293" i="5" s="1"/>
  <c r="AB293" i="5"/>
  <c r="Y294" i="5"/>
  <c r="AA294" i="5"/>
  <c r="AC294" i="5" s="1"/>
  <c r="AB294" i="5"/>
  <c r="Y295" i="5"/>
  <c r="AA295" i="5"/>
  <c r="AC295" i="5" s="1"/>
  <c r="AB295" i="5"/>
  <c r="Y296" i="5"/>
  <c r="AA296" i="5"/>
  <c r="AC296" i="5" s="1"/>
  <c r="AB296" i="5"/>
  <c r="Y297" i="5"/>
  <c r="AA297" i="5"/>
  <c r="AC297" i="5" s="1"/>
  <c r="AB297" i="5"/>
  <c r="Y298" i="5"/>
  <c r="AA298" i="5"/>
  <c r="AC298" i="5" s="1"/>
  <c r="AB298" i="5"/>
  <c r="Y299" i="5"/>
  <c r="AA299" i="5"/>
  <c r="AC299" i="5" s="1"/>
  <c r="AB299" i="5"/>
  <c r="Y300" i="5"/>
  <c r="AA300" i="5"/>
  <c r="AC300" i="5" s="1"/>
  <c r="AB300" i="5"/>
  <c r="Y301" i="5"/>
  <c r="AA301" i="5"/>
  <c r="AC301" i="5" s="1"/>
  <c r="AB301" i="5"/>
  <c r="Y302" i="5"/>
  <c r="AA302" i="5"/>
  <c r="AC302" i="5" s="1"/>
  <c r="AB302" i="5"/>
  <c r="Y303" i="5"/>
  <c r="AA303" i="5"/>
  <c r="AC303" i="5" s="1"/>
  <c r="AB303" i="5"/>
  <c r="Y304" i="5"/>
  <c r="AA304" i="5"/>
  <c r="AC304" i="5" s="1"/>
  <c r="AB304" i="5"/>
  <c r="Y305" i="5"/>
  <c r="AA305" i="5"/>
  <c r="AC305" i="5" s="1"/>
  <c r="AB305" i="5"/>
  <c r="Y306" i="5"/>
  <c r="AA306" i="5"/>
  <c r="AC306" i="5" s="1"/>
  <c r="AB306" i="5"/>
  <c r="Y307" i="5"/>
  <c r="AA307" i="5"/>
  <c r="AC307" i="5" s="1"/>
  <c r="AB307" i="5"/>
  <c r="Y308" i="5"/>
  <c r="AA308" i="5"/>
  <c r="AC308" i="5" s="1"/>
  <c r="AB308" i="5"/>
  <c r="Y309" i="5"/>
  <c r="AA309" i="5"/>
  <c r="AC309" i="5" s="1"/>
  <c r="AB309" i="5"/>
  <c r="Y310" i="5"/>
  <c r="AA310" i="5"/>
  <c r="AC310" i="5" s="1"/>
  <c r="AB310" i="5"/>
  <c r="Y311" i="5"/>
  <c r="AA311" i="5"/>
  <c r="AC311" i="5" s="1"/>
  <c r="AB311" i="5"/>
  <c r="Y312" i="5"/>
  <c r="AA312" i="5"/>
  <c r="AC312" i="5" s="1"/>
  <c r="AB312" i="5"/>
  <c r="Y313" i="5"/>
  <c r="AA313" i="5"/>
  <c r="AC313" i="5" s="1"/>
  <c r="AB313" i="5"/>
  <c r="Y314" i="5"/>
  <c r="AA314" i="5"/>
  <c r="AC314" i="5" s="1"/>
  <c r="AB314" i="5"/>
  <c r="Y315" i="5"/>
  <c r="AA315" i="5"/>
  <c r="AC315" i="5" s="1"/>
  <c r="AB315" i="5"/>
  <c r="Y316" i="5"/>
  <c r="AA316" i="5"/>
  <c r="AC316" i="5" s="1"/>
  <c r="AB316" i="5"/>
  <c r="Y317" i="5"/>
  <c r="AA317" i="5"/>
  <c r="AC317" i="5" s="1"/>
  <c r="AB317" i="5"/>
  <c r="Y318" i="5"/>
  <c r="AA318" i="5"/>
  <c r="AC318" i="5" s="1"/>
  <c r="AB318" i="5"/>
  <c r="Y319" i="5"/>
  <c r="AA319" i="5"/>
  <c r="AC319" i="5" s="1"/>
  <c r="AB319" i="5"/>
  <c r="Y320" i="5"/>
  <c r="AA320" i="5"/>
  <c r="AC320" i="5" s="1"/>
  <c r="AB320" i="5"/>
  <c r="Y321" i="5"/>
  <c r="AA321" i="5"/>
  <c r="AC321" i="5" s="1"/>
  <c r="AB321" i="5"/>
  <c r="Y322" i="5"/>
  <c r="AA322" i="5"/>
  <c r="AC322" i="5" s="1"/>
  <c r="AB322" i="5"/>
  <c r="Y323" i="5"/>
  <c r="AA323" i="5"/>
  <c r="AC323" i="5" s="1"/>
  <c r="AB323" i="5"/>
  <c r="Y324" i="5"/>
  <c r="AA324" i="5"/>
  <c r="AC324" i="5" s="1"/>
  <c r="AB324" i="5"/>
  <c r="Y325" i="5"/>
  <c r="AA325" i="5"/>
  <c r="AC325" i="5" s="1"/>
  <c r="AB325" i="5"/>
  <c r="Y326" i="5"/>
  <c r="AA326" i="5"/>
  <c r="AC326" i="5" s="1"/>
  <c r="AB326" i="5"/>
  <c r="Y327" i="5"/>
  <c r="AA327" i="5"/>
  <c r="AC327" i="5" s="1"/>
  <c r="AB327" i="5"/>
  <c r="Y328" i="5"/>
  <c r="AA328" i="5"/>
  <c r="AC328" i="5" s="1"/>
  <c r="AB328" i="5"/>
  <c r="Y329" i="5"/>
  <c r="AA329" i="5"/>
  <c r="AC329" i="5" s="1"/>
  <c r="AB329" i="5"/>
  <c r="Y330" i="5"/>
  <c r="AA330" i="5"/>
  <c r="AC330" i="5" s="1"/>
  <c r="AB330" i="5"/>
  <c r="Y331" i="5"/>
  <c r="AA331" i="5"/>
  <c r="AC331" i="5" s="1"/>
  <c r="AB331" i="5"/>
  <c r="Y332" i="5"/>
  <c r="AA332" i="5"/>
  <c r="AC332" i="5" s="1"/>
  <c r="AB332" i="5"/>
  <c r="Y333" i="5"/>
  <c r="AA333" i="5"/>
  <c r="AC333" i="5" s="1"/>
  <c r="AB333" i="5"/>
  <c r="Y334" i="5"/>
  <c r="AA334" i="5"/>
  <c r="AC334" i="5" s="1"/>
  <c r="AB334" i="5"/>
  <c r="Y335" i="5"/>
  <c r="AA335" i="5"/>
  <c r="AC335" i="5" s="1"/>
  <c r="AB335" i="5"/>
  <c r="Y336" i="5"/>
  <c r="AA336" i="5"/>
  <c r="AC336" i="5" s="1"/>
  <c r="AB336" i="5"/>
  <c r="Y337" i="5"/>
  <c r="AA337" i="5"/>
  <c r="AC337" i="5" s="1"/>
  <c r="AB337" i="5"/>
  <c r="Y338" i="5"/>
  <c r="AA338" i="5"/>
  <c r="AC338" i="5" s="1"/>
  <c r="AB338" i="5"/>
  <c r="Y339" i="5"/>
  <c r="AA339" i="5"/>
  <c r="AC339" i="5" s="1"/>
  <c r="AB339" i="5"/>
  <c r="Y340" i="5"/>
  <c r="AA340" i="5"/>
  <c r="AC340" i="5" s="1"/>
  <c r="AB340" i="5"/>
  <c r="Y341" i="5"/>
  <c r="AA341" i="5"/>
  <c r="AC341" i="5" s="1"/>
  <c r="AB341" i="5"/>
  <c r="Y342" i="5"/>
  <c r="AA342" i="5"/>
  <c r="AC342" i="5" s="1"/>
  <c r="AB342" i="5"/>
  <c r="Y343" i="5"/>
  <c r="AA343" i="5"/>
  <c r="AC343" i="5" s="1"/>
  <c r="AB343" i="5"/>
  <c r="Y344" i="5"/>
  <c r="AA344" i="5"/>
  <c r="AC344" i="5" s="1"/>
  <c r="AB344" i="5"/>
  <c r="Y345" i="5"/>
  <c r="AA345" i="5"/>
  <c r="AC345" i="5" s="1"/>
  <c r="AB345" i="5"/>
  <c r="Y346" i="5"/>
  <c r="AA346" i="5"/>
  <c r="AC346" i="5" s="1"/>
  <c r="AB346" i="5"/>
  <c r="Y347" i="5"/>
  <c r="AA347" i="5"/>
  <c r="AC347" i="5" s="1"/>
  <c r="AB347" i="5"/>
  <c r="Y348" i="5"/>
  <c r="AA348" i="5"/>
  <c r="AC348" i="5" s="1"/>
  <c r="AB348" i="5"/>
  <c r="Y349" i="5"/>
  <c r="AA349" i="5"/>
  <c r="AC349" i="5" s="1"/>
  <c r="AB349" i="5"/>
  <c r="Y350" i="5"/>
  <c r="AA350" i="5"/>
  <c r="AC350" i="5" s="1"/>
  <c r="AB350" i="5"/>
  <c r="Y351" i="5"/>
  <c r="AA351" i="5"/>
  <c r="AC351" i="5" s="1"/>
  <c r="AB351" i="5"/>
  <c r="Y352" i="5"/>
  <c r="AA352" i="5"/>
  <c r="AC352" i="5" s="1"/>
  <c r="AB352" i="5"/>
  <c r="Y353" i="5"/>
  <c r="AA353" i="5"/>
  <c r="AC353" i="5" s="1"/>
  <c r="AB353" i="5"/>
  <c r="Y354" i="5"/>
  <c r="AA354" i="5"/>
  <c r="AC354" i="5" s="1"/>
  <c r="AB354" i="5"/>
  <c r="Y355" i="5"/>
  <c r="AA355" i="5"/>
  <c r="AC355" i="5" s="1"/>
  <c r="AB355" i="5"/>
  <c r="Y356" i="5"/>
  <c r="AA356" i="5"/>
  <c r="AC356" i="5" s="1"/>
  <c r="AB356" i="5"/>
  <c r="Y357" i="5"/>
  <c r="AA357" i="5"/>
  <c r="AC357" i="5" s="1"/>
  <c r="AB357" i="5"/>
  <c r="Y358" i="5"/>
  <c r="AA358" i="5"/>
  <c r="AC358" i="5" s="1"/>
  <c r="AB358" i="5"/>
  <c r="Y359" i="5"/>
  <c r="AA359" i="5"/>
  <c r="AC359" i="5" s="1"/>
  <c r="AB359" i="5"/>
  <c r="Y360" i="5"/>
  <c r="AA360" i="5"/>
  <c r="AC360" i="5" s="1"/>
  <c r="AB360" i="5"/>
  <c r="Y361" i="5"/>
  <c r="AA361" i="5"/>
  <c r="AC361" i="5" s="1"/>
  <c r="AB361" i="5"/>
  <c r="Y362" i="5"/>
  <c r="AA362" i="5"/>
  <c r="AC362" i="5" s="1"/>
  <c r="AB362" i="5"/>
  <c r="Y363" i="5"/>
  <c r="AA363" i="5"/>
  <c r="AC363" i="5" s="1"/>
  <c r="AB363" i="5"/>
  <c r="Y364" i="5"/>
  <c r="AA364" i="5"/>
  <c r="AC364" i="5" s="1"/>
  <c r="AB364" i="5"/>
  <c r="Y365" i="5"/>
  <c r="AA365" i="5"/>
  <c r="AC365" i="5" s="1"/>
  <c r="AB365" i="5"/>
  <c r="Y366" i="5"/>
  <c r="AA366" i="5"/>
  <c r="AC366" i="5" s="1"/>
  <c r="AB366" i="5"/>
  <c r="Y367" i="5"/>
  <c r="AA367" i="5"/>
  <c r="AC367" i="5" s="1"/>
  <c r="AB367" i="5"/>
  <c r="Y368" i="5"/>
  <c r="AA368" i="5"/>
  <c r="AC368" i="5" s="1"/>
  <c r="AB368" i="5"/>
  <c r="Y369" i="5"/>
  <c r="AA369" i="5"/>
  <c r="AC369" i="5" s="1"/>
  <c r="AB369" i="5"/>
  <c r="Y370" i="5"/>
  <c r="AA370" i="5"/>
  <c r="AC370" i="5" s="1"/>
  <c r="AB370" i="5"/>
  <c r="Y371" i="5"/>
  <c r="AA371" i="5"/>
  <c r="AC371" i="5" s="1"/>
  <c r="AB371" i="5"/>
  <c r="Y372" i="5"/>
  <c r="AA372" i="5"/>
  <c r="AC372" i="5" s="1"/>
  <c r="AB372" i="5"/>
  <c r="Y373" i="5"/>
  <c r="AA373" i="5"/>
  <c r="AC373" i="5" s="1"/>
  <c r="AB373" i="5"/>
  <c r="Y374" i="5"/>
  <c r="AA374" i="5"/>
  <c r="AC374" i="5" s="1"/>
  <c r="AB374" i="5"/>
  <c r="Y375" i="5"/>
  <c r="AA375" i="5"/>
  <c r="AC375" i="5" s="1"/>
  <c r="AB375" i="5"/>
  <c r="Y376" i="5"/>
  <c r="AA376" i="5"/>
  <c r="AC376" i="5" s="1"/>
  <c r="AB376" i="5"/>
  <c r="Y377" i="5"/>
  <c r="AA377" i="5"/>
  <c r="AC377" i="5" s="1"/>
  <c r="AB377" i="5"/>
  <c r="Y378" i="5"/>
  <c r="AA378" i="5"/>
  <c r="AC378" i="5" s="1"/>
  <c r="AB378" i="5"/>
  <c r="Y379" i="5"/>
  <c r="AA379" i="5"/>
  <c r="AC379" i="5" s="1"/>
  <c r="AB379" i="5"/>
  <c r="Y380" i="5"/>
  <c r="AA380" i="5"/>
  <c r="AC380" i="5" s="1"/>
  <c r="AB380" i="5"/>
  <c r="Y381" i="5"/>
  <c r="AA381" i="5"/>
  <c r="AC381" i="5" s="1"/>
  <c r="AB381" i="5"/>
  <c r="Y382" i="5"/>
  <c r="AA382" i="5"/>
  <c r="AC382" i="5" s="1"/>
  <c r="AB382" i="5"/>
  <c r="Y383" i="5"/>
  <c r="AA383" i="5"/>
  <c r="AC383" i="5" s="1"/>
  <c r="AB383" i="5"/>
  <c r="Y384" i="5"/>
  <c r="AA384" i="5"/>
  <c r="AC384" i="5" s="1"/>
  <c r="AB384" i="5"/>
  <c r="Y385" i="5"/>
  <c r="AA385" i="5"/>
  <c r="AC385" i="5" s="1"/>
  <c r="AB385" i="5"/>
  <c r="Y386" i="5"/>
  <c r="AA386" i="5"/>
  <c r="AC386" i="5" s="1"/>
  <c r="AB386" i="5"/>
  <c r="Y387" i="5"/>
  <c r="AA387" i="5"/>
  <c r="AC387" i="5" s="1"/>
  <c r="AB387" i="5"/>
  <c r="Y388" i="5"/>
  <c r="AA388" i="5"/>
  <c r="AC388" i="5" s="1"/>
  <c r="AB388" i="5"/>
  <c r="Y389" i="5"/>
  <c r="AA389" i="5"/>
  <c r="AC389" i="5" s="1"/>
  <c r="AB389" i="5"/>
  <c r="Y390" i="5"/>
  <c r="AA390" i="5"/>
  <c r="AC390" i="5" s="1"/>
  <c r="AB390" i="5"/>
  <c r="Y391" i="5"/>
  <c r="AA391" i="5"/>
  <c r="AC391" i="5" s="1"/>
  <c r="AB391" i="5"/>
  <c r="Y392" i="5"/>
  <c r="AA392" i="5"/>
  <c r="AC392" i="5" s="1"/>
  <c r="AB392" i="5"/>
  <c r="Y393" i="5"/>
  <c r="AA393" i="5"/>
  <c r="AC393" i="5" s="1"/>
  <c r="AB393" i="5"/>
  <c r="Y394" i="5"/>
  <c r="AA394" i="5"/>
  <c r="AC394" i="5" s="1"/>
  <c r="AB394" i="5"/>
  <c r="Y395" i="5"/>
  <c r="AA395" i="5"/>
  <c r="AC395" i="5" s="1"/>
  <c r="AB395" i="5"/>
  <c r="Y396" i="5"/>
  <c r="AA396" i="5"/>
  <c r="AC396" i="5" s="1"/>
  <c r="AB396" i="5"/>
  <c r="Y397" i="5"/>
  <c r="AA397" i="5"/>
  <c r="AC397" i="5" s="1"/>
  <c r="AB397" i="5"/>
  <c r="Y398" i="5"/>
  <c r="AA398" i="5"/>
  <c r="AC398" i="5" s="1"/>
  <c r="AB398" i="5"/>
  <c r="Y399" i="5"/>
  <c r="AA399" i="5"/>
  <c r="AC399" i="5" s="1"/>
  <c r="AB399" i="5"/>
  <c r="Y400" i="5"/>
  <c r="AA400" i="5"/>
  <c r="AC400" i="5" s="1"/>
  <c r="AB400" i="5"/>
  <c r="Y401" i="5"/>
  <c r="AA401" i="5"/>
  <c r="AC401" i="5" s="1"/>
  <c r="AB401" i="5"/>
  <c r="Y402" i="5"/>
  <c r="AA402" i="5"/>
  <c r="AC402" i="5" s="1"/>
  <c r="AB402" i="5"/>
  <c r="Y403" i="5"/>
  <c r="AA403" i="5"/>
  <c r="AC403" i="5" s="1"/>
  <c r="AB403" i="5"/>
  <c r="Y404" i="5"/>
  <c r="AA404" i="5"/>
  <c r="AC404" i="5" s="1"/>
  <c r="AB404" i="5"/>
  <c r="Y405" i="5"/>
  <c r="AA405" i="5"/>
  <c r="AC405" i="5" s="1"/>
  <c r="AB405" i="5"/>
  <c r="Y406" i="5"/>
  <c r="AA406" i="5"/>
  <c r="AC406" i="5" s="1"/>
  <c r="AB406" i="5"/>
  <c r="Y407" i="5"/>
  <c r="AA407" i="5"/>
  <c r="AC407" i="5" s="1"/>
  <c r="AB407" i="5"/>
  <c r="Y408" i="5"/>
  <c r="AA408" i="5"/>
  <c r="AC408" i="5" s="1"/>
  <c r="AB408" i="5"/>
  <c r="Y409" i="5"/>
  <c r="AA409" i="5"/>
  <c r="AC409" i="5" s="1"/>
  <c r="AB409" i="5"/>
  <c r="Y410" i="5"/>
  <c r="AA410" i="5"/>
  <c r="AC410" i="5" s="1"/>
  <c r="AB410" i="5"/>
  <c r="Y411" i="5"/>
  <c r="AA411" i="5"/>
  <c r="AC411" i="5" s="1"/>
  <c r="AB411" i="5"/>
  <c r="Y412" i="5"/>
  <c r="AA412" i="5"/>
  <c r="AC412" i="5" s="1"/>
  <c r="AB412" i="5"/>
  <c r="Y413" i="5"/>
  <c r="AA413" i="5"/>
  <c r="AC413" i="5" s="1"/>
  <c r="AB413" i="5"/>
  <c r="Y414" i="5"/>
  <c r="AA414" i="5"/>
  <c r="AC414" i="5" s="1"/>
  <c r="AB414" i="5"/>
  <c r="Y415" i="5"/>
  <c r="AA415" i="5"/>
  <c r="AC415" i="5" s="1"/>
  <c r="AB415" i="5"/>
  <c r="Y416" i="5"/>
  <c r="AA416" i="5"/>
  <c r="AC416" i="5" s="1"/>
  <c r="AB416" i="5"/>
  <c r="Y417" i="5"/>
  <c r="AA417" i="5"/>
  <c r="AC417" i="5" s="1"/>
  <c r="AB417" i="5"/>
  <c r="Y418" i="5"/>
  <c r="AA418" i="5"/>
  <c r="AC418" i="5" s="1"/>
  <c r="AB418" i="5"/>
  <c r="Y419" i="5"/>
  <c r="AA419" i="5"/>
  <c r="AC419" i="5" s="1"/>
  <c r="AB419" i="5"/>
  <c r="Y420" i="5"/>
  <c r="AA420" i="5"/>
  <c r="AC420" i="5" s="1"/>
  <c r="AB420" i="5"/>
  <c r="Y421" i="5"/>
  <c r="AA421" i="5"/>
  <c r="AC421" i="5" s="1"/>
  <c r="AB421" i="5"/>
  <c r="Y422" i="5"/>
  <c r="AA422" i="5"/>
  <c r="AC422" i="5" s="1"/>
  <c r="AB422" i="5"/>
  <c r="Y423" i="5"/>
  <c r="AA423" i="5"/>
  <c r="AC423" i="5" s="1"/>
  <c r="AB423" i="5"/>
  <c r="Y424" i="5"/>
  <c r="AA424" i="5"/>
  <c r="AC424" i="5" s="1"/>
  <c r="AB424" i="5"/>
  <c r="Y425" i="5"/>
  <c r="AA425" i="5"/>
  <c r="AC425" i="5" s="1"/>
  <c r="AB425" i="5"/>
  <c r="Y426" i="5"/>
  <c r="AA426" i="5"/>
  <c r="AC426" i="5" s="1"/>
  <c r="AB426" i="5"/>
  <c r="Y427" i="5"/>
  <c r="AA427" i="5"/>
  <c r="AC427" i="5" s="1"/>
  <c r="AB427" i="5"/>
  <c r="Y428" i="5"/>
  <c r="AA428" i="5"/>
  <c r="AC428" i="5" s="1"/>
  <c r="AB428" i="5"/>
  <c r="Y429" i="5"/>
  <c r="AA429" i="5"/>
  <c r="AC429" i="5" s="1"/>
  <c r="AB429" i="5"/>
  <c r="Y430" i="5"/>
  <c r="AA430" i="5"/>
  <c r="AC430" i="5" s="1"/>
  <c r="AB430" i="5"/>
  <c r="Y431" i="5"/>
  <c r="AA431" i="5"/>
  <c r="AC431" i="5" s="1"/>
  <c r="AB431" i="5"/>
  <c r="Y432" i="5"/>
  <c r="AA432" i="5"/>
  <c r="AC432" i="5" s="1"/>
  <c r="AB432" i="5"/>
  <c r="Y433" i="5"/>
  <c r="AA433" i="5"/>
  <c r="AC433" i="5" s="1"/>
  <c r="AB433" i="5"/>
  <c r="Y434" i="5"/>
  <c r="AA434" i="5"/>
  <c r="AC434" i="5" s="1"/>
  <c r="AB434" i="5"/>
  <c r="Y435" i="5"/>
  <c r="AA435" i="5"/>
  <c r="AC435" i="5" s="1"/>
  <c r="AB435" i="5"/>
  <c r="Y436" i="5"/>
  <c r="AA436" i="5"/>
  <c r="AC436" i="5" s="1"/>
  <c r="AB436" i="5"/>
  <c r="Y437" i="5"/>
  <c r="AA437" i="5"/>
  <c r="AC437" i="5" s="1"/>
  <c r="AB437" i="5"/>
  <c r="Y438" i="5"/>
  <c r="AA438" i="5"/>
  <c r="AC438" i="5" s="1"/>
  <c r="AB438" i="5"/>
  <c r="Y439" i="5"/>
  <c r="AA439" i="5"/>
  <c r="AC439" i="5" s="1"/>
  <c r="AB439" i="5"/>
  <c r="Y440" i="5"/>
  <c r="AA440" i="5"/>
  <c r="AC440" i="5" s="1"/>
  <c r="AB440" i="5"/>
  <c r="Y441" i="5"/>
  <c r="AA441" i="5"/>
  <c r="AC441" i="5" s="1"/>
  <c r="AB441" i="5"/>
  <c r="Y442" i="5"/>
  <c r="AA442" i="5"/>
  <c r="AC442" i="5" s="1"/>
  <c r="AB442" i="5"/>
  <c r="Y443" i="5"/>
  <c r="AA443" i="5"/>
  <c r="AC443" i="5" s="1"/>
  <c r="AB443" i="5"/>
  <c r="Y444" i="5"/>
  <c r="AA444" i="5"/>
  <c r="AC444" i="5" s="1"/>
  <c r="AB444" i="5"/>
  <c r="Y445" i="5"/>
  <c r="AA445" i="5"/>
  <c r="AC445" i="5" s="1"/>
  <c r="AB445" i="5"/>
  <c r="Y446" i="5"/>
  <c r="AA446" i="5"/>
  <c r="AC446" i="5" s="1"/>
  <c r="AB446" i="5"/>
  <c r="Y447" i="5"/>
  <c r="AA447" i="5"/>
  <c r="AC447" i="5" s="1"/>
  <c r="AB447" i="5"/>
  <c r="Y448" i="5"/>
  <c r="AA448" i="5"/>
  <c r="AC448" i="5" s="1"/>
  <c r="AB448" i="5"/>
  <c r="Y449" i="5"/>
  <c r="AA449" i="5"/>
  <c r="AC449" i="5" s="1"/>
  <c r="AB449" i="5"/>
  <c r="Y450" i="5"/>
  <c r="AA450" i="5"/>
  <c r="AC450" i="5" s="1"/>
  <c r="AB450" i="5"/>
  <c r="Y451" i="5"/>
  <c r="AA451" i="5"/>
  <c r="AC451" i="5" s="1"/>
  <c r="AB451" i="5"/>
  <c r="Y452" i="5"/>
  <c r="AA452" i="5"/>
  <c r="AC452" i="5" s="1"/>
  <c r="AB452" i="5"/>
  <c r="Y453" i="5"/>
  <c r="AA453" i="5"/>
  <c r="AC453" i="5" s="1"/>
  <c r="AB453" i="5"/>
  <c r="Y454" i="5"/>
  <c r="AA454" i="5"/>
  <c r="AC454" i="5" s="1"/>
  <c r="AB454" i="5"/>
  <c r="Y455" i="5"/>
  <c r="AA455" i="5"/>
  <c r="AC455" i="5" s="1"/>
  <c r="AB455" i="5"/>
  <c r="Y456" i="5"/>
  <c r="AA456" i="5"/>
  <c r="AC456" i="5" s="1"/>
  <c r="AB456" i="5"/>
  <c r="Y457" i="5"/>
  <c r="AA457" i="5"/>
  <c r="AC457" i="5" s="1"/>
  <c r="AB457" i="5"/>
  <c r="Y458" i="5"/>
  <c r="AA458" i="5"/>
  <c r="AC458" i="5" s="1"/>
  <c r="AB458" i="5"/>
  <c r="Y459" i="5"/>
  <c r="AA459" i="5"/>
  <c r="AC459" i="5" s="1"/>
  <c r="AB459" i="5"/>
  <c r="Y460" i="5"/>
  <c r="AA460" i="5"/>
  <c r="AC460" i="5" s="1"/>
  <c r="AB460" i="5"/>
  <c r="Y461" i="5"/>
  <c r="AA461" i="5"/>
  <c r="AC461" i="5" s="1"/>
  <c r="AB461" i="5"/>
  <c r="Y462" i="5"/>
  <c r="AA462" i="5"/>
  <c r="AC462" i="5" s="1"/>
  <c r="AB462" i="5"/>
  <c r="Y463" i="5"/>
  <c r="AA463" i="5"/>
  <c r="AC463" i="5" s="1"/>
  <c r="AB463" i="5"/>
  <c r="Y464" i="5"/>
  <c r="AA464" i="5"/>
  <c r="AC464" i="5" s="1"/>
  <c r="AB464" i="5"/>
  <c r="Y465" i="5"/>
  <c r="AA465" i="5"/>
  <c r="AC465" i="5" s="1"/>
  <c r="AB465" i="5"/>
  <c r="Y466" i="5"/>
  <c r="AA466" i="5"/>
  <c r="AC466" i="5" s="1"/>
  <c r="AB466" i="5"/>
  <c r="Y467" i="5"/>
  <c r="AA467" i="5"/>
  <c r="AC467" i="5" s="1"/>
  <c r="AB467" i="5"/>
  <c r="Y468" i="5"/>
  <c r="AA468" i="5"/>
  <c r="AC468" i="5" s="1"/>
  <c r="AB468" i="5"/>
  <c r="Y469" i="5"/>
  <c r="AA469" i="5"/>
  <c r="AC469" i="5" s="1"/>
  <c r="AB469" i="5"/>
  <c r="Y470" i="5"/>
  <c r="AA470" i="5"/>
  <c r="AC470" i="5" s="1"/>
  <c r="AB470" i="5"/>
  <c r="Y471" i="5"/>
  <c r="AA471" i="5"/>
  <c r="AC471" i="5" s="1"/>
  <c r="AB471" i="5"/>
  <c r="Y472" i="5"/>
  <c r="AA472" i="5"/>
  <c r="AC472" i="5" s="1"/>
  <c r="AB472" i="5"/>
  <c r="Y473" i="5"/>
  <c r="AA473" i="5"/>
  <c r="AC473" i="5" s="1"/>
  <c r="AB473" i="5"/>
  <c r="Y474" i="5"/>
  <c r="AA474" i="5"/>
  <c r="AC474" i="5" s="1"/>
  <c r="AB474" i="5"/>
  <c r="Y475" i="5"/>
  <c r="AA475" i="5"/>
  <c r="AC475" i="5" s="1"/>
  <c r="AB475" i="5"/>
  <c r="Y476" i="5"/>
  <c r="AA476" i="5"/>
  <c r="AC476" i="5" s="1"/>
  <c r="AB476" i="5"/>
  <c r="Y477" i="5"/>
  <c r="AA477" i="5"/>
  <c r="AC477" i="5" s="1"/>
  <c r="AB477" i="5"/>
  <c r="Y478" i="5"/>
  <c r="AA478" i="5"/>
  <c r="AC478" i="5" s="1"/>
  <c r="AB478" i="5"/>
  <c r="Y479" i="5"/>
  <c r="AA479" i="5"/>
  <c r="AC479" i="5" s="1"/>
  <c r="AB479" i="5"/>
  <c r="Y480" i="5"/>
  <c r="AA480" i="5"/>
  <c r="AC480" i="5" s="1"/>
  <c r="AB480" i="5"/>
  <c r="Y481" i="5"/>
  <c r="AA481" i="5"/>
  <c r="AC481" i="5" s="1"/>
  <c r="AB481" i="5"/>
  <c r="Y482" i="5"/>
  <c r="AA482" i="5"/>
  <c r="AC482" i="5" s="1"/>
  <c r="AB482" i="5"/>
  <c r="Y483" i="5"/>
  <c r="AA483" i="5"/>
  <c r="AC483" i="5" s="1"/>
  <c r="AB483" i="5"/>
  <c r="Y484" i="5"/>
  <c r="AA484" i="5"/>
  <c r="AC484" i="5" s="1"/>
  <c r="AB484" i="5"/>
  <c r="Y485" i="5"/>
  <c r="AA485" i="5"/>
  <c r="AC485" i="5" s="1"/>
  <c r="AB485" i="5"/>
  <c r="Y486" i="5"/>
  <c r="AA486" i="5"/>
  <c r="AC486" i="5" s="1"/>
  <c r="AB486" i="5"/>
  <c r="Y487" i="5"/>
  <c r="AA487" i="5"/>
  <c r="AC487" i="5" s="1"/>
  <c r="AB487" i="5"/>
  <c r="Y488" i="5"/>
  <c r="AA488" i="5"/>
  <c r="AC488" i="5" s="1"/>
  <c r="AB488" i="5"/>
  <c r="Y489" i="5"/>
  <c r="AA489" i="5"/>
  <c r="AC489" i="5" s="1"/>
  <c r="AB489" i="5"/>
  <c r="Y490" i="5"/>
  <c r="AA490" i="5"/>
  <c r="AC490" i="5" s="1"/>
  <c r="AB490" i="5"/>
  <c r="Y491" i="5"/>
  <c r="AA491" i="5"/>
  <c r="AC491" i="5" s="1"/>
  <c r="AB491" i="5"/>
  <c r="Y492" i="5"/>
  <c r="AA492" i="5"/>
  <c r="AC492" i="5" s="1"/>
  <c r="AB492" i="5"/>
  <c r="Y493" i="5"/>
  <c r="AA493" i="5"/>
  <c r="AC493" i="5" s="1"/>
  <c r="AB493" i="5"/>
  <c r="Y494" i="5"/>
  <c r="AA494" i="5"/>
  <c r="AC494" i="5" s="1"/>
  <c r="AB494" i="5"/>
  <c r="Y495" i="5"/>
  <c r="AA495" i="5"/>
  <c r="AC495" i="5" s="1"/>
  <c r="AB495" i="5"/>
  <c r="Y496" i="5"/>
  <c r="AA496" i="5"/>
  <c r="AC496" i="5" s="1"/>
  <c r="AB496" i="5"/>
  <c r="Y497" i="5"/>
  <c r="AA497" i="5"/>
  <c r="AC497" i="5" s="1"/>
  <c r="AB497" i="5"/>
  <c r="Y498" i="5"/>
  <c r="AA498" i="5"/>
  <c r="AC498" i="5" s="1"/>
  <c r="AB498" i="5"/>
  <c r="Y499" i="5"/>
  <c r="AA499" i="5"/>
  <c r="AC499" i="5" s="1"/>
  <c r="AB499" i="5"/>
  <c r="Y500" i="5"/>
  <c r="AA500" i="5"/>
  <c r="AC500" i="5" s="1"/>
  <c r="AB500" i="5"/>
  <c r="Y501" i="5"/>
  <c r="AA501" i="5"/>
  <c r="AC501" i="5" s="1"/>
  <c r="AB501" i="5"/>
  <c r="Y502" i="5"/>
  <c r="AA502" i="5"/>
  <c r="AC502" i="5" s="1"/>
  <c r="AB502" i="5"/>
  <c r="Y503" i="5"/>
  <c r="AA503" i="5"/>
  <c r="AC503" i="5" s="1"/>
  <c r="AB503" i="5"/>
  <c r="Y504" i="5"/>
  <c r="AA504" i="5"/>
  <c r="AC504" i="5" s="1"/>
  <c r="AB504" i="5"/>
  <c r="Y505" i="5"/>
  <c r="AA505" i="5"/>
  <c r="AC505" i="5" s="1"/>
  <c r="AB505" i="5"/>
  <c r="Y506" i="5"/>
  <c r="AA506" i="5"/>
  <c r="AC506" i="5" s="1"/>
  <c r="AB506" i="5"/>
  <c r="Y507" i="5"/>
  <c r="AA507" i="5"/>
  <c r="AC507" i="5" s="1"/>
  <c r="AB507" i="5"/>
  <c r="Y508" i="5"/>
  <c r="AA508" i="5"/>
  <c r="AC508" i="5" s="1"/>
  <c r="AB508" i="5"/>
  <c r="Y509" i="5"/>
  <c r="AA509" i="5"/>
  <c r="AC509" i="5" s="1"/>
  <c r="AB509" i="5"/>
  <c r="Y510" i="5"/>
  <c r="AA510" i="5"/>
  <c r="AC510" i="5" s="1"/>
  <c r="AB510" i="5"/>
  <c r="Y511" i="5"/>
  <c r="AA511" i="5"/>
  <c r="AC511" i="5" s="1"/>
  <c r="AB511" i="5"/>
  <c r="Y512" i="5"/>
  <c r="AA512" i="5"/>
  <c r="AC512" i="5" s="1"/>
  <c r="AB512" i="5"/>
  <c r="Y513" i="5"/>
  <c r="AA513" i="5"/>
  <c r="AC513" i="5" s="1"/>
  <c r="AB513" i="5"/>
  <c r="Y514" i="5"/>
  <c r="AA514" i="5"/>
  <c r="AC514" i="5" s="1"/>
  <c r="AB514" i="5"/>
  <c r="Y515" i="5"/>
  <c r="AA515" i="5"/>
  <c r="AC515" i="5" s="1"/>
  <c r="AB515" i="5"/>
  <c r="Y516" i="5"/>
  <c r="AA516" i="5"/>
  <c r="AC516" i="5" s="1"/>
  <c r="AB516" i="5"/>
  <c r="Y517" i="5"/>
  <c r="AA517" i="5"/>
  <c r="AC517" i="5" s="1"/>
  <c r="AB517" i="5"/>
  <c r="Y518" i="5"/>
  <c r="AA518" i="5"/>
  <c r="AC518" i="5" s="1"/>
  <c r="AB518" i="5"/>
  <c r="Y519" i="5"/>
  <c r="AA519" i="5"/>
  <c r="AC519" i="5" s="1"/>
  <c r="AB519" i="5"/>
  <c r="Y520" i="5"/>
  <c r="AA520" i="5"/>
  <c r="AC520" i="5" s="1"/>
  <c r="AB520" i="5"/>
  <c r="Y521" i="5"/>
  <c r="AA521" i="5"/>
  <c r="AC521" i="5" s="1"/>
  <c r="AB521" i="5"/>
  <c r="Y522" i="5"/>
  <c r="AA522" i="5"/>
  <c r="AC522" i="5" s="1"/>
  <c r="AB522" i="5"/>
  <c r="Y523" i="5"/>
  <c r="AA523" i="5"/>
  <c r="AC523" i="5" s="1"/>
  <c r="AB523" i="5"/>
  <c r="Y524" i="5"/>
  <c r="AA524" i="5"/>
  <c r="AC524" i="5" s="1"/>
  <c r="AB524" i="5"/>
  <c r="Y525" i="5"/>
  <c r="AA525" i="5"/>
  <c r="AC525" i="5" s="1"/>
  <c r="AB525" i="5"/>
  <c r="Y526" i="5"/>
  <c r="AA526" i="5"/>
  <c r="AC526" i="5" s="1"/>
  <c r="AB526" i="5"/>
  <c r="Y527" i="5"/>
  <c r="AA527" i="5"/>
  <c r="AC527" i="5" s="1"/>
  <c r="AB527" i="5"/>
  <c r="Y528" i="5"/>
  <c r="AA528" i="5"/>
  <c r="AC528" i="5" s="1"/>
  <c r="AB528" i="5"/>
  <c r="Y529" i="5"/>
  <c r="AA529" i="5"/>
  <c r="AC529" i="5" s="1"/>
  <c r="AB529" i="5"/>
  <c r="Y530" i="5"/>
  <c r="AA530" i="5"/>
  <c r="AC530" i="5" s="1"/>
  <c r="AB530" i="5"/>
  <c r="Y531" i="5"/>
  <c r="AA531" i="5"/>
  <c r="AC531" i="5" s="1"/>
  <c r="AB531" i="5"/>
  <c r="Y532" i="5"/>
  <c r="AA532" i="5"/>
  <c r="AC532" i="5" s="1"/>
  <c r="AB532" i="5"/>
  <c r="Y533" i="5"/>
  <c r="AA533" i="5"/>
  <c r="AC533" i="5" s="1"/>
  <c r="AB533" i="5"/>
  <c r="Y534" i="5"/>
  <c r="AA534" i="5"/>
  <c r="AC534" i="5" s="1"/>
  <c r="AB534" i="5"/>
  <c r="Y535" i="5"/>
  <c r="AA535" i="5"/>
  <c r="AC535" i="5" s="1"/>
  <c r="AB535" i="5"/>
  <c r="Y536" i="5"/>
  <c r="AA536" i="5"/>
  <c r="AC536" i="5" s="1"/>
  <c r="AB536" i="5"/>
  <c r="Y537" i="5"/>
  <c r="AA537" i="5"/>
  <c r="AC537" i="5" s="1"/>
  <c r="AB537" i="5"/>
  <c r="Y538" i="5"/>
  <c r="AA538" i="5"/>
  <c r="AC538" i="5" s="1"/>
  <c r="AB538" i="5"/>
  <c r="Y539" i="5"/>
  <c r="AA539" i="5"/>
  <c r="AC539" i="5" s="1"/>
  <c r="AB539" i="5"/>
  <c r="Y540" i="5"/>
  <c r="AA540" i="5"/>
  <c r="AC540" i="5" s="1"/>
  <c r="AB540" i="5"/>
  <c r="Y541" i="5"/>
  <c r="AA541" i="5"/>
  <c r="AC541" i="5" s="1"/>
  <c r="AB541" i="5"/>
  <c r="Y542" i="5"/>
  <c r="AA542" i="5"/>
  <c r="AC542" i="5" s="1"/>
  <c r="AB542" i="5"/>
  <c r="Y543" i="5"/>
  <c r="AA543" i="5"/>
  <c r="AC543" i="5" s="1"/>
  <c r="AB543" i="5"/>
  <c r="Y544" i="5"/>
  <c r="AA544" i="5"/>
  <c r="AC544" i="5" s="1"/>
  <c r="AB544" i="5"/>
  <c r="Y545" i="5"/>
  <c r="AA545" i="5"/>
  <c r="AC545" i="5" s="1"/>
  <c r="AB545" i="5"/>
  <c r="Y546" i="5"/>
  <c r="AA546" i="5"/>
  <c r="AC546" i="5" s="1"/>
  <c r="AB546" i="5"/>
  <c r="Y547" i="5"/>
  <c r="AA547" i="5"/>
  <c r="AC547" i="5" s="1"/>
  <c r="AB547" i="5"/>
  <c r="Y548" i="5"/>
  <c r="AA548" i="5"/>
  <c r="AC548" i="5" s="1"/>
  <c r="AB548" i="5"/>
  <c r="Y549" i="5"/>
  <c r="AA549" i="5"/>
  <c r="AC549" i="5" s="1"/>
  <c r="AB549" i="5"/>
  <c r="Y550" i="5"/>
  <c r="AA550" i="5"/>
  <c r="AC550" i="5" s="1"/>
  <c r="AB550" i="5"/>
  <c r="Y551" i="5"/>
  <c r="AA551" i="5"/>
  <c r="AC551" i="5" s="1"/>
  <c r="AB551" i="5"/>
  <c r="Y552" i="5"/>
  <c r="AA552" i="5"/>
  <c r="AC552" i="5" s="1"/>
  <c r="AB552" i="5"/>
  <c r="Y553" i="5"/>
  <c r="AA553" i="5"/>
  <c r="AC553" i="5" s="1"/>
  <c r="AB553" i="5"/>
  <c r="Y554" i="5"/>
  <c r="AA554" i="5"/>
  <c r="AC554" i="5" s="1"/>
  <c r="AB554" i="5"/>
  <c r="Y555" i="5"/>
  <c r="AA555" i="5"/>
  <c r="AC555" i="5" s="1"/>
  <c r="AB555" i="5"/>
  <c r="Y556" i="5"/>
  <c r="AA556" i="5"/>
  <c r="AC556" i="5" s="1"/>
  <c r="AB556" i="5"/>
  <c r="Y557" i="5"/>
  <c r="AA557" i="5"/>
  <c r="AC557" i="5" s="1"/>
  <c r="AB557" i="5"/>
  <c r="Y558" i="5"/>
  <c r="AA558" i="5"/>
  <c r="AC558" i="5" s="1"/>
  <c r="AB558" i="5"/>
  <c r="Y559" i="5"/>
  <c r="AA559" i="5"/>
  <c r="AC559" i="5" s="1"/>
  <c r="AB559" i="5"/>
  <c r="Y560" i="5"/>
  <c r="AA560" i="5"/>
  <c r="AC560" i="5" s="1"/>
  <c r="AB560" i="5"/>
  <c r="Y561" i="5"/>
  <c r="AA561" i="5"/>
  <c r="AC561" i="5" s="1"/>
  <c r="AB561" i="5"/>
  <c r="Y562" i="5"/>
  <c r="AA562" i="5"/>
  <c r="AC562" i="5" s="1"/>
  <c r="AB562" i="5"/>
  <c r="Y563" i="5"/>
  <c r="AA563" i="5"/>
  <c r="AC563" i="5" s="1"/>
  <c r="AB563" i="5"/>
  <c r="Y564" i="5"/>
  <c r="AA564" i="5"/>
  <c r="AC564" i="5" s="1"/>
  <c r="AB564" i="5"/>
  <c r="Y565" i="5"/>
  <c r="AA565" i="5"/>
  <c r="AC565" i="5" s="1"/>
  <c r="AB565" i="5"/>
  <c r="Y566" i="5"/>
  <c r="AA566" i="5"/>
  <c r="AC566" i="5" s="1"/>
  <c r="AB566" i="5"/>
  <c r="Y567" i="5"/>
  <c r="AA567" i="5"/>
  <c r="AC567" i="5" s="1"/>
  <c r="AB567" i="5"/>
  <c r="Y568" i="5"/>
  <c r="AA568" i="5"/>
  <c r="AC568" i="5" s="1"/>
  <c r="AB568" i="5"/>
  <c r="Y569" i="5"/>
  <c r="AA569" i="5"/>
  <c r="AC569" i="5" s="1"/>
  <c r="AB569" i="5"/>
  <c r="Y570" i="5"/>
  <c r="AA570" i="5"/>
  <c r="AC570" i="5" s="1"/>
  <c r="AB570" i="5"/>
  <c r="Y571" i="5"/>
  <c r="AA571" i="5"/>
  <c r="AC571" i="5" s="1"/>
  <c r="AB571" i="5"/>
  <c r="Y572" i="5"/>
  <c r="AA572" i="5"/>
  <c r="AC572" i="5" s="1"/>
  <c r="AB572" i="5"/>
  <c r="Y573" i="5"/>
  <c r="AA573" i="5"/>
  <c r="AC573" i="5" s="1"/>
  <c r="AB573" i="5"/>
  <c r="Y574" i="5"/>
  <c r="AA574" i="5"/>
  <c r="AC574" i="5" s="1"/>
  <c r="AB574" i="5"/>
  <c r="Y575" i="5"/>
  <c r="AA575" i="5"/>
  <c r="AC575" i="5" s="1"/>
  <c r="AB575" i="5"/>
  <c r="Y576" i="5"/>
  <c r="AA576" i="5"/>
  <c r="AC576" i="5" s="1"/>
  <c r="AB576" i="5"/>
  <c r="Y577" i="5"/>
  <c r="AA577" i="5"/>
  <c r="AC577" i="5" s="1"/>
  <c r="AB577" i="5"/>
  <c r="Y578" i="5"/>
  <c r="AA578" i="5"/>
  <c r="AC578" i="5" s="1"/>
  <c r="AB578" i="5"/>
  <c r="Y579" i="5"/>
  <c r="AA579" i="5"/>
  <c r="AC579" i="5" s="1"/>
  <c r="AB579" i="5"/>
  <c r="Y580" i="5"/>
  <c r="AA580" i="5"/>
  <c r="AC580" i="5" s="1"/>
  <c r="AB580" i="5"/>
  <c r="Y581" i="5"/>
  <c r="AA581" i="5"/>
  <c r="AC581" i="5" s="1"/>
  <c r="AB581" i="5"/>
  <c r="Y582" i="5"/>
  <c r="AA582" i="5"/>
  <c r="AC582" i="5" s="1"/>
  <c r="AB582" i="5"/>
  <c r="Y583" i="5"/>
  <c r="AA583" i="5"/>
  <c r="AC583" i="5" s="1"/>
  <c r="AB583" i="5"/>
  <c r="Y584" i="5"/>
  <c r="AA584" i="5"/>
  <c r="AC584" i="5" s="1"/>
  <c r="AB584" i="5"/>
  <c r="Y585" i="5"/>
  <c r="AA585" i="5"/>
  <c r="AC585" i="5" s="1"/>
  <c r="AB585" i="5"/>
  <c r="Y586" i="5"/>
  <c r="AA586" i="5"/>
  <c r="AC586" i="5" s="1"/>
  <c r="AB586" i="5"/>
  <c r="Y587" i="5"/>
  <c r="AA587" i="5"/>
  <c r="AC587" i="5" s="1"/>
  <c r="AB587" i="5"/>
  <c r="Y588" i="5"/>
  <c r="AA588" i="5"/>
  <c r="AC588" i="5" s="1"/>
  <c r="AB588" i="5"/>
  <c r="Y589" i="5"/>
  <c r="AA589" i="5"/>
  <c r="AC589" i="5" s="1"/>
  <c r="AB589" i="5"/>
  <c r="Y590" i="5"/>
  <c r="AA590" i="5"/>
  <c r="AC590" i="5" s="1"/>
  <c r="AB590" i="5"/>
  <c r="Y591" i="5"/>
  <c r="AA591" i="5"/>
  <c r="AC591" i="5" s="1"/>
  <c r="AB591" i="5"/>
  <c r="Y592" i="5"/>
  <c r="AA592" i="5"/>
  <c r="AC592" i="5" s="1"/>
  <c r="AB592" i="5"/>
  <c r="Y593" i="5"/>
  <c r="AA593" i="5"/>
  <c r="AC593" i="5" s="1"/>
  <c r="AB593" i="5"/>
  <c r="Y594" i="5"/>
  <c r="AA594" i="5"/>
  <c r="AC594" i="5" s="1"/>
  <c r="AB594" i="5"/>
  <c r="Y595" i="5"/>
  <c r="AA595" i="5"/>
  <c r="AC595" i="5" s="1"/>
  <c r="AB595" i="5"/>
  <c r="Y596" i="5"/>
  <c r="AA596" i="5"/>
  <c r="AC596" i="5" s="1"/>
  <c r="AB596" i="5"/>
  <c r="Y597" i="5"/>
  <c r="AA597" i="5"/>
  <c r="AC597" i="5" s="1"/>
  <c r="AB597" i="5"/>
  <c r="Y598" i="5"/>
  <c r="AA598" i="5"/>
  <c r="AC598" i="5" s="1"/>
  <c r="AB598" i="5"/>
  <c r="Y599" i="5"/>
  <c r="AA599" i="5"/>
  <c r="AC599" i="5" s="1"/>
  <c r="AB599" i="5"/>
  <c r="Y600" i="5"/>
  <c r="AA600" i="5"/>
  <c r="AC600" i="5" s="1"/>
  <c r="AB600" i="5"/>
  <c r="Y601" i="5"/>
  <c r="AA601" i="5"/>
  <c r="AC601" i="5" s="1"/>
  <c r="AB601" i="5"/>
  <c r="Y602" i="5"/>
  <c r="AA602" i="5"/>
  <c r="AC602" i="5" s="1"/>
  <c r="AB602" i="5"/>
  <c r="Y603" i="5"/>
  <c r="AA603" i="5"/>
  <c r="AC603" i="5" s="1"/>
  <c r="AB603" i="5"/>
  <c r="Y604" i="5"/>
  <c r="AA604" i="5"/>
  <c r="AC604" i="5" s="1"/>
  <c r="AB604" i="5"/>
  <c r="Y605" i="5"/>
  <c r="AA605" i="5"/>
  <c r="AC605" i="5" s="1"/>
  <c r="AB605" i="5"/>
  <c r="Y606" i="5"/>
  <c r="AA606" i="5"/>
  <c r="AC606" i="5" s="1"/>
  <c r="AB606" i="5"/>
  <c r="Y607" i="5"/>
  <c r="AA607" i="5"/>
  <c r="AC607" i="5" s="1"/>
  <c r="AB607" i="5"/>
  <c r="Y608" i="5"/>
  <c r="AA608" i="5"/>
  <c r="AC608" i="5" s="1"/>
  <c r="AB608" i="5"/>
  <c r="Y609" i="5"/>
  <c r="AA609" i="5"/>
  <c r="AC609" i="5" s="1"/>
  <c r="AB609" i="5"/>
  <c r="Y610" i="5"/>
  <c r="AA610" i="5"/>
  <c r="AC610" i="5" s="1"/>
  <c r="AB610" i="5"/>
  <c r="Y611" i="5"/>
  <c r="AA611" i="5"/>
  <c r="AC611" i="5" s="1"/>
  <c r="AB611" i="5"/>
  <c r="Y612" i="5"/>
  <c r="AA612" i="5"/>
  <c r="AC612" i="5" s="1"/>
  <c r="AB612" i="5"/>
  <c r="Y613" i="5"/>
  <c r="AA613" i="5"/>
  <c r="AC613" i="5" s="1"/>
  <c r="AB613" i="5"/>
  <c r="Y614" i="5"/>
  <c r="AA614" i="5"/>
  <c r="AC614" i="5" s="1"/>
  <c r="AB614" i="5"/>
  <c r="Y615" i="5"/>
  <c r="AA615" i="5"/>
  <c r="AC615" i="5" s="1"/>
  <c r="AB615" i="5"/>
  <c r="Y616" i="5"/>
  <c r="AA616" i="5"/>
  <c r="AC616" i="5" s="1"/>
  <c r="AB616" i="5"/>
  <c r="Y617" i="5"/>
  <c r="AA617" i="5"/>
  <c r="AC617" i="5" s="1"/>
  <c r="AB617" i="5"/>
  <c r="Y618" i="5"/>
  <c r="AA618" i="5"/>
  <c r="AC618" i="5" s="1"/>
  <c r="AB618" i="5"/>
  <c r="Y619" i="5"/>
  <c r="AA619" i="5"/>
  <c r="AC619" i="5" s="1"/>
  <c r="AB619" i="5"/>
  <c r="Y620" i="5"/>
  <c r="AA620" i="5"/>
  <c r="AC620" i="5" s="1"/>
  <c r="AB620" i="5"/>
  <c r="Y621" i="5"/>
  <c r="AA621" i="5"/>
  <c r="AC621" i="5" s="1"/>
  <c r="AB621" i="5"/>
  <c r="Y622" i="5"/>
  <c r="AA622" i="5"/>
  <c r="AC622" i="5" s="1"/>
  <c r="AB622" i="5"/>
  <c r="Y623" i="5"/>
  <c r="AA623" i="5"/>
  <c r="AC623" i="5" s="1"/>
  <c r="AB623" i="5"/>
  <c r="Y624" i="5"/>
  <c r="AA624" i="5"/>
  <c r="AC624" i="5" s="1"/>
  <c r="AB624" i="5"/>
  <c r="Y625" i="5"/>
  <c r="AA625" i="5"/>
  <c r="AC625" i="5" s="1"/>
  <c r="AB625" i="5"/>
  <c r="Y626" i="5"/>
  <c r="AA626" i="5"/>
  <c r="AC626" i="5" s="1"/>
  <c r="AB626" i="5"/>
  <c r="Y627" i="5"/>
  <c r="AA627" i="5"/>
  <c r="AC627" i="5" s="1"/>
  <c r="AB627" i="5"/>
  <c r="Y628" i="5"/>
  <c r="AA628" i="5"/>
  <c r="AC628" i="5" s="1"/>
  <c r="AB628" i="5"/>
  <c r="Y629" i="5"/>
  <c r="AA629" i="5"/>
  <c r="AC629" i="5" s="1"/>
  <c r="AB629" i="5"/>
  <c r="Y630" i="5"/>
  <c r="AA630" i="5"/>
  <c r="AC630" i="5" s="1"/>
  <c r="AB630" i="5"/>
  <c r="Y631" i="5"/>
  <c r="AA631" i="5"/>
  <c r="AC631" i="5" s="1"/>
  <c r="AB631" i="5"/>
  <c r="Y632" i="5"/>
  <c r="AA632" i="5"/>
  <c r="AC632" i="5" s="1"/>
  <c r="AB632" i="5"/>
  <c r="Y633" i="5"/>
  <c r="AA633" i="5"/>
  <c r="AC633" i="5" s="1"/>
  <c r="AB633" i="5"/>
  <c r="Y634" i="5"/>
  <c r="AA634" i="5"/>
  <c r="AC634" i="5" s="1"/>
  <c r="AB634" i="5"/>
  <c r="Y635" i="5"/>
  <c r="AA635" i="5"/>
  <c r="AC635" i="5" s="1"/>
  <c r="AB635" i="5"/>
  <c r="Y636" i="5"/>
  <c r="AA636" i="5"/>
  <c r="AC636" i="5" s="1"/>
  <c r="AB636" i="5"/>
  <c r="Y637" i="5"/>
  <c r="AA637" i="5"/>
  <c r="AC637" i="5" s="1"/>
  <c r="AB637" i="5"/>
  <c r="Y638" i="5"/>
  <c r="AA638" i="5"/>
  <c r="AC638" i="5" s="1"/>
  <c r="AB638" i="5"/>
  <c r="Y639" i="5"/>
  <c r="AA639" i="5"/>
  <c r="AC639" i="5" s="1"/>
  <c r="AB639" i="5"/>
  <c r="Y640" i="5"/>
  <c r="AA640" i="5"/>
  <c r="AC640" i="5" s="1"/>
  <c r="AB640" i="5"/>
  <c r="Y641" i="5"/>
  <c r="AA641" i="5"/>
  <c r="AC641" i="5" s="1"/>
  <c r="AB641" i="5"/>
  <c r="Y642" i="5"/>
  <c r="AA642" i="5"/>
  <c r="AC642" i="5" s="1"/>
  <c r="AB642" i="5"/>
  <c r="Y643" i="5"/>
  <c r="AA643" i="5"/>
  <c r="AC643" i="5" s="1"/>
  <c r="AB643" i="5"/>
  <c r="Y644" i="5"/>
  <c r="AA644" i="5"/>
  <c r="AC644" i="5" s="1"/>
  <c r="AB644" i="5"/>
  <c r="Y645" i="5"/>
  <c r="AA645" i="5"/>
  <c r="AC645" i="5" s="1"/>
  <c r="AB645" i="5"/>
  <c r="Y646" i="5"/>
  <c r="AA646" i="5"/>
  <c r="AC646" i="5" s="1"/>
  <c r="AB646" i="5"/>
  <c r="Y647" i="5"/>
  <c r="AA647" i="5"/>
  <c r="AC647" i="5" s="1"/>
  <c r="AB647" i="5"/>
  <c r="Y648" i="5"/>
  <c r="AA648" i="5"/>
  <c r="AC648" i="5" s="1"/>
  <c r="AB648" i="5"/>
  <c r="Y649" i="5"/>
  <c r="AA649" i="5"/>
  <c r="AC649" i="5" s="1"/>
  <c r="AB649" i="5"/>
  <c r="Y650" i="5"/>
  <c r="AA650" i="5"/>
  <c r="AC650" i="5" s="1"/>
  <c r="AB650" i="5"/>
  <c r="Y651" i="5"/>
  <c r="AA651" i="5"/>
  <c r="AC651" i="5" s="1"/>
  <c r="AB651" i="5"/>
  <c r="Y652" i="5"/>
  <c r="AA652" i="5"/>
  <c r="AC652" i="5" s="1"/>
  <c r="AB652" i="5"/>
  <c r="Y653" i="5"/>
  <c r="AA653" i="5"/>
  <c r="AC653" i="5" s="1"/>
  <c r="AB653" i="5"/>
  <c r="Y654" i="5"/>
  <c r="AA654" i="5"/>
  <c r="AC654" i="5" s="1"/>
  <c r="AB654" i="5"/>
  <c r="Y3" i="5"/>
  <c r="AA3" i="5"/>
  <c r="AC3" i="5" s="1"/>
  <c r="AB3" i="5"/>
  <c r="Y4" i="5"/>
  <c r="AA4" i="5"/>
  <c r="AC4" i="5" s="1"/>
  <c r="AB4" i="5"/>
  <c r="Y5" i="5"/>
  <c r="AA5" i="5"/>
  <c r="AC5" i="5" s="1"/>
  <c r="AB5" i="5"/>
  <c r="Y6" i="5"/>
  <c r="AA6" i="5"/>
  <c r="AC6" i="5" s="1"/>
  <c r="AB6" i="5"/>
  <c r="Y7" i="5"/>
  <c r="AA7" i="5"/>
  <c r="AC7" i="5" s="1"/>
  <c r="AB7" i="5"/>
  <c r="Y8" i="5"/>
  <c r="AA8" i="5"/>
  <c r="AC8" i="5" s="1"/>
  <c r="AB8" i="5"/>
  <c r="Y9" i="5"/>
  <c r="AA9" i="5"/>
  <c r="AC9" i="5" s="1"/>
  <c r="AB9" i="5"/>
  <c r="Y10" i="5"/>
  <c r="AA10" i="5"/>
  <c r="AC10" i="5" s="1"/>
  <c r="AB10" i="5"/>
  <c r="Y11" i="5"/>
  <c r="AA11" i="5"/>
  <c r="AC11" i="5" s="1"/>
  <c r="AB11" i="5"/>
  <c r="Y12" i="5"/>
  <c r="AA12" i="5"/>
  <c r="AC12" i="5" s="1"/>
  <c r="AB12" i="5"/>
  <c r="Y13" i="5"/>
  <c r="AA13" i="5"/>
  <c r="AC13" i="5" s="1"/>
  <c r="AB13" i="5"/>
  <c r="Y14" i="5"/>
  <c r="AA14" i="5"/>
  <c r="AC14" i="5" s="1"/>
  <c r="AB14" i="5"/>
  <c r="Y15" i="5"/>
  <c r="AA15" i="5"/>
  <c r="AC15" i="5" s="1"/>
  <c r="AB15" i="5"/>
  <c r="Y16" i="5"/>
  <c r="AA16" i="5"/>
  <c r="AC16" i="5" s="1"/>
  <c r="AB16" i="5"/>
  <c r="Y17" i="5"/>
  <c r="AA17" i="5"/>
  <c r="AC17" i="5" s="1"/>
  <c r="AB17" i="5"/>
  <c r="Y18" i="5"/>
  <c r="AA18" i="5"/>
  <c r="AC18" i="5" s="1"/>
  <c r="AB18" i="5"/>
  <c r="Y19" i="5"/>
  <c r="AA19" i="5"/>
  <c r="AC19" i="5" s="1"/>
  <c r="AB19" i="5"/>
  <c r="Y20" i="5"/>
  <c r="AA20" i="5"/>
  <c r="AC20" i="5" s="1"/>
  <c r="AB20" i="5"/>
  <c r="Y21" i="5"/>
  <c r="AA21" i="5"/>
  <c r="AC21" i="5" s="1"/>
  <c r="AB21" i="5"/>
  <c r="Y22" i="5"/>
  <c r="AA22" i="5"/>
  <c r="AC22" i="5" s="1"/>
  <c r="AB22" i="5"/>
  <c r="Y23" i="5"/>
  <c r="AA23" i="5"/>
  <c r="AC23" i="5" s="1"/>
  <c r="AB23" i="5"/>
  <c r="Y24" i="5"/>
  <c r="AA24" i="5"/>
  <c r="AC24" i="5" s="1"/>
  <c r="AB24" i="5"/>
  <c r="Y25" i="5"/>
  <c r="AA25" i="5"/>
  <c r="AC25" i="5" s="1"/>
  <c r="AB25" i="5"/>
  <c r="Y26" i="5"/>
  <c r="AA26" i="5"/>
  <c r="AC26" i="5" s="1"/>
  <c r="AB26" i="5"/>
  <c r="Y27" i="5"/>
  <c r="AA27" i="5"/>
  <c r="AC27" i="5" s="1"/>
  <c r="AB27" i="5"/>
  <c r="Y28" i="5"/>
  <c r="AA28" i="5"/>
  <c r="AC28" i="5" s="1"/>
  <c r="AB28" i="5"/>
  <c r="Y29" i="5"/>
  <c r="AA29" i="5"/>
  <c r="AC29" i="5" s="1"/>
  <c r="AB29" i="5"/>
  <c r="Y30" i="5"/>
  <c r="AA30" i="5"/>
  <c r="AC30" i="5" s="1"/>
  <c r="AB30" i="5"/>
  <c r="Y31" i="5"/>
  <c r="AA31" i="5"/>
  <c r="AC31" i="5" s="1"/>
  <c r="AB31" i="5"/>
  <c r="Y32" i="5"/>
  <c r="AA32" i="5"/>
  <c r="AC32" i="5" s="1"/>
  <c r="AB32" i="5"/>
  <c r="Y33" i="5"/>
  <c r="AA33" i="5"/>
  <c r="AC33" i="5" s="1"/>
  <c r="AB33" i="5"/>
  <c r="Y34" i="5"/>
  <c r="AA34" i="5"/>
  <c r="AC34" i="5" s="1"/>
  <c r="AB34" i="5"/>
  <c r="Y35" i="5"/>
  <c r="AA35" i="5"/>
  <c r="AC35" i="5" s="1"/>
  <c r="AB35" i="5"/>
  <c r="Y36" i="5"/>
  <c r="AA36" i="5"/>
  <c r="AC36" i="5" s="1"/>
  <c r="AB36" i="5"/>
  <c r="Y37" i="5"/>
  <c r="AA37" i="5"/>
  <c r="AC37" i="5" s="1"/>
  <c r="AB37" i="5"/>
  <c r="Y38" i="5"/>
  <c r="AA38" i="5"/>
  <c r="AC38" i="5" s="1"/>
  <c r="AB38" i="5"/>
  <c r="Y39" i="5"/>
  <c r="AA39" i="5"/>
  <c r="AC39" i="5" s="1"/>
  <c r="AB39" i="5"/>
  <c r="Y40" i="5"/>
  <c r="AA40" i="5"/>
  <c r="AC40" i="5" s="1"/>
  <c r="AB40" i="5"/>
  <c r="Y41" i="5"/>
  <c r="AA41" i="5"/>
  <c r="AC41" i="5" s="1"/>
  <c r="AB41" i="5"/>
  <c r="Y42" i="5"/>
  <c r="AA42" i="5"/>
  <c r="AC42" i="5" s="1"/>
  <c r="AB42" i="5"/>
  <c r="Y43" i="5"/>
  <c r="AA43" i="5"/>
  <c r="AC43" i="5" s="1"/>
  <c r="AB43" i="5"/>
  <c r="Y44" i="5"/>
  <c r="AA44" i="5"/>
  <c r="AC44" i="5" s="1"/>
  <c r="AB44" i="5"/>
  <c r="Y45" i="5"/>
  <c r="AA45" i="5"/>
  <c r="AC45" i="5" s="1"/>
  <c r="AB45" i="5"/>
  <c r="Y46" i="5"/>
  <c r="AA46" i="5"/>
  <c r="AC46" i="5" s="1"/>
  <c r="AB46" i="5"/>
  <c r="Y47" i="5"/>
  <c r="AA47" i="5"/>
  <c r="AC47" i="5" s="1"/>
  <c r="AB47" i="5"/>
  <c r="Y48" i="5"/>
  <c r="AA48" i="5"/>
  <c r="AC48" i="5" s="1"/>
  <c r="AB48" i="5"/>
  <c r="Y49" i="5"/>
  <c r="AA49" i="5"/>
  <c r="AC49" i="5" s="1"/>
  <c r="AB49" i="5"/>
  <c r="Y50" i="5"/>
  <c r="AA50" i="5"/>
  <c r="AC50" i="5" s="1"/>
  <c r="AB50" i="5"/>
  <c r="Y51" i="5"/>
  <c r="AA51" i="5"/>
  <c r="AC51" i="5" s="1"/>
  <c r="AB51" i="5"/>
  <c r="Y52" i="5"/>
  <c r="AA52" i="5"/>
  <c r="AC52" i="5" s="1"/>
  <c r="AB52" i="5"/>
  <c r="Y53" i="5"/>
  <c r="AA53" i="5"/>
  <c r="AC53" i="5" s="1"/>
  <c r="AB53" i="5"/>
  <c r="Y54" i="5"/>
  <c r="AA54" i="5"/>
  <c r="AC54" i="5" s="1"/>
  <c r="AB54" i="5"/>
  <c r="Y55" i="5"/>
  <c r="AA55" i="5"/>
  <c r="AC55" i="5" s="1"/>
  <c r="AB55" i="5"/>
  <c r="Y56" i="5"/>
  <c r="AA56" i="5"/>
  <c r="AC56" i="5" s="1"/>
  <c r="AB56" i="5"/>
  <c r="AB2" i="5"/>
  <c r="AA2" i="5"/>
  <c r="AC2" i="5" s="1"/>
  <c r="J99" i="9"/>
  <c r="J96" i="9"/>
  <c r="J93" i="9"/>
  <c r="J90" i="9"/>
  <c r="J87" i="9"/>
  <c r="J84" i="9"/>
  <c r="J81" i="9"/>
  <c r="J78" i="9"/>
  <c r="J75" i="9"/>
  <c r="J72" i="9"/>
  <c r="J69" i="9"/>
  <c r="J66" i="9"/>
  <c r="J63" i="9"/>
  <c r="J60" i="9"/>
  <c r="J57" i="9"/>
  <c r="J54" i="9"/>
  <c r="J51" i="9"/>
  <c r="J48" i="9"/>
  <c r="J45" i="9"/>
  <c r="J42" i="9"/>
  <c r="J39" i="9"/>
  <c r="J36" i="9"/>
  <c r="J98" i="9"/>
  <c r="J95" i="9"/>
  <c r="J92" i="9"/>
  <c r="J89" i="9"/>
  <c r="J86" i="9"/>
  <c r="J83" i="9"/>
  <c r="J80" i="9"/>
  <c r="J77" i="9"/>
  <c r="J74" i="9"/>
  <c r="J71" i="9"/>
  <c r="J68" i="9"/>
  <c r="J65" i="9"/>
  <c r="J62" i="9"/>
  <c r="J59" i="9"/>
  <c r="J56" i="9"/>
  <c r="J53" i="9"/>
  <c r="J50" i="9"/>
  <c r="J47" i="9"/>
  <c r="J44" i="9"/>
  <c r="J41" i="9"/>
  <c r="J38" i="9"/>
  <c r="J35" i="9"/>
  <c r="J97" i="9"/>
  <c r="J94" i="9"/>
  <c r="J91" i="9"/>
  <c r="J88" i="9"/>
  <c r="J85" i="9"/>
  <c r="J82" i="9"/>
  <c r="J79" i="9"/>
  <c r="J76" i="9"/>
  <c r="J73" i="9"/>
  <c r="J70" i="9"/>
  <c r="J67" i="9"/>
  <c r="J64" i="9"/>
  <c r="J61" i="9"/>
  <c r="J58" i="9"/>
  <c r="J55" i="9"/>
  <c r="J52" i="9"/>
  <c r="J49" i="9"/>
  <c r="J46" i="9"/>
  <c r="J43" i="9"/>
  <c r="J40" i="9"/>
  <c r="J37" i="9"/>
  <c r="J34" i="9"/>
  <c r="J323" i="9"/>
  <c r="J322" i="9"/>
  <c r="J321" i="9"/>
  <c r="J486" i="9"/>
  <c r="J485" i="9"/>
  <c r="J484" i="9"/>
  <c r="J756" i="9"/>
  <c r="J185" i="9"/>
  <c r="J181" i="9"/>
  <c r="J184" i="9"/>
  <c r="J180" i="9"/>
  <c r="J177" i="9"/>
  <c r="J173" i="9"/>
  <c r="J176" i="9"/>
  <c r="J172" i="9"/>
  <c r="J169" i="9"/>
  <c r="J165" i="9"/>
  <c r="J168" i="9"/>
  <c r="J164" i="9"/>
  <c r="J161" i="9"/>
  <c r="J157" i="9"/>
  <c r="J160" i="9"/>
  <c r="J156" i="9"/>
  <c r="J153" i="9"/>
  <c r="J149" i="9"/>
  <c r="J152" i="9"/>
  <c r="J148" i="9"/>
  <c r="J145" i="9"/>
  <c r="J141" i="9"/>
  <c r="J144" i="9"/>
  <c r="J140" i="9"/>
  <c r="J137" i="9"/>
  <c r="J133" i="9"/>
  <c r="J136" i="9"/>
  <c r="J132" i="9"/>
  <c r="J129" i="9"/>
  <c r="J125" i="9"/>
  <c r="J128" i="9"/>
  <c r="J124" i="9"/>
  <c r="J121" i="9"/>
  <c r="J117" i="9"/>
  <c r="J120" i="9"/>
  <c r="J116" i="9"/>
  <c r="J113" i="9"/>
  <c r="J109" i="9"/>
  <c r="J112" i="9"/>
  <c r="J108" i="9"/>
  <c r="J105" i="9"/>
  <c r="J101" i="9"/>
  <c r="J104" i="9"/>
  <c r="J100" i="9"/>
  <c r="J779" i="9"/>
  <c r="J778" i="9"/>
  <c r="J777" i="9"/>
  <c r="J776" i="9"/>
  <c r="J33" i="9"/>
  <c r="J32" i="9"/>
  <c r="J31" i="9"/>
  <c r="J30" i="9"/>
  <c r="J29" i="9"/>
  <c r="J28" i="9"/>
  <c r="J17" i="9"/>
  <c r="J16" i="9"/>
  <c r="J15" i="9"/>
  <c r="J14" i="9"/>
  <c r="J13" i="9"/>
  <c r="J12" i="9"/>
  <c r="J769" i="9"/>
  <c r="J768" i="9"/>
  <c r="J767" i="9"/>
  <c r="J773" i="5"/>
  <c r="J772" i="5"/>
  <c r="R747" i="1"/>
  <c r="Q747" i="1"/>
  <c r="R746" i="1"/>
  <c r="Q746" i="1"/>
  <c r="O747" i="1"/>
  <c r="O746" i="1"/>
  <c r="M747" i="1"/>
  <c r="L747" i="1"/>
  <c r="K747" i="1"/>
  <c r="M746" i="1"/>
  <c r="L746" i="1"/>
  <c r="K746" i="1"/>
  <c r="J125" i="5"/>
  <c r="J124" i="5"/>
  <c r="J103" i="5"/>
  <c r="J102" i="5"/>
  <c r="J81" i="5"/>
  <c r="J80" i="5"/>
  <c r="J123" i="5"/>
  <c r="J122" i="5"/>
  <c r="J101" i="5"/>
  <c r="J100" i="5"/>
  <c r="J79" i="5"/>
  <c r="J78" i="5"/>
  <c r="J121" i="5"/>
  <c r="J120" i="5"/>
  <c r="J99" i="5"/>
  <c r="J98" i="5"/>
  <c r="J77" i="5"/>
  <c r="J76" i="5"/>
  <c r="J119" i="5"/>
  <c r="J118" i="5"/>
  <c r="J97" i="5"/>
  <c r="J96" i="5"/>
  <c r="J75" i="5"/>
  <c r="J74" i="5"/>
  <c r="J117" i="5"/>
  <c r="J116" i="5"/>
  <c r="J95" i="5"/>
  <c r="J94" i="5"/>
  <c r="J73" i="5"/>
  <c r="J72" i="5"/>
  <c r="J115" i="5"/>
  <c r="J114" i="5"/>
  <c r="J93" i="5"/>
  <c r="J92" i="5"/>
  <c r="J71" i="5"/>
  <c r="J70" i="5"/>
  <c r="J113" i="5"/>
  <c r="J112" i="5"/>
  <c r="J91" i="5"/>
  <c r="J90" i="5"/>
  <c r="J69" i="5"/>
  <c r="J68" i="5"/>
  <c r="J111" i="5"/>
  <c r="J110" i="5"/>
  <c r="J89" i="5"/>
  <c r="J88" i="5"/>
  <c r="J67" i="5"/>
  <c r="J66" i="5"/>
  <c r="J109" i="5"/>
  <c r="J108" i="5"/>
  <c r="J87" i="5"/>
  <c r="J86" i="5"/>
  <c r="J65" i="5"/>
  <c r="J64" i="5"/>
  <c r="J107" i="5"/>
  <c r="J106" i="5"/>
  <c r="J85" i="5"/>
  <c r="J84" i="5"/>
  <c r="J63" i="5"/>
  <c r="J62" i="5"/>
  <c r="J105" i="5"/>
  <c r="J104" i="5"/>
  <c r="J83" i="5"/>
  <c r="J82" i="5"/>
  <c r="J61" i="5"/>
  <c r="J60" i="5"/>
  <c r="J793" i="5"/>
  <c r="J794" i="5"/>
  <c r="J795" i="5"/>
  <c r="J802" i="5"/>
  <c r="J803" i="5"/>
  <c r="J804" i="5"/>
  <c r="J805" i="5"/>
  <c r="J796" i="5"/>
  <c r="J797" i="5"/>
  <c r="J798" i="5"/>
  <c r="J799" i="5"/>
  <c r="J800" i="5"/>
  <c r="J801" i="5"/>
  <c r="J683" i="5"/>
  <c r="J682" i="5"/>
  <c r="J650" i="5"/>
  <c r="J649" i="5"/>
  <c r="Z781" i="5" s="1"/>
  <c r="J648" i="5"/>
  <c r="J647" i="5"/>
  <c r="J584" i="5"/>
  <c r="J583" i="5"/>
  <c r="J436" i="5"/>
  <c r="J435" i="5"/>
  <c r="J407" i="5"/>
  <c r="J406" i="5"/>
  <c r="J378" i="5"/>
  <c r="J377" i="5"/>
  <c r="J349" i="5"/>
  <c r="J348" i="5"/>
  <c r="J53" i="5"/>
  <c r="J52" i="5"/>
  <c r="J51" i="5"/>
  <c r="J50" i="5"/>
  <c r="J49" i="5"/>
  <c r="J48" i="5"/>
  <c r="J47" i="5"/>
  <c r="J46" i="5"/>
  <c r="J45" i="5"/>
  <c r="J44" i="5"/>
  <c r="J782" i="5"/>
  <c r="J781" i="5"/>
  <c r="J780" i="5"/>
  <c r="J474" i="5"/>
  <c r="J473" i="5"/>
  <c r="J472" i="5"/>
  <c r="J464" i="5"/>
  <c r="J463" i="5"/>
  <c r="J450" i="5"/>
  <c r="J456" i="5"/>
  <c r="J455" i="5"/>
  <c r="J454" i="5"/>
  <c r="J453" i="5"/>
  <c r="J451" i="5"/>
  <c r="J452" i="5"/>
  <c r="J460" i="5"/>
  <c r="J462" i="5"/>
  <c r="J461" i="5"/>
  <c r="J457" i="5"/>
  <c r="J459" i="5"/>
  <c r="J458" i="5"/>
  <c r="J437" i="5"/>
  <c r="J443" i="5"/>
  <c r="J442" i="5"/>
  <c r="J441" i="5"/>
  <c r="J440" i="5"/>
  <c r="J438" i="5"/>
  <c r="J439" i="5"/>
  <c r="J447" i="5"/>
  <c r="J449" i="5"/>
  <c r="J448" i="5"/>
  <c r="J444" i="5"/>
  <c r="J446" i="5"/>
  <c r="J445" i="5"/>
  <c r="J339" i="5"/>
  <c r="J338" i="5"/>
  <c r="J340" i="5"/>
  <c r="J59" i="5"/>
  <c r="J58" i="5"/>
  <c r="J57" i="5"/>
  <c r="J56" i="5"/>
  <c r="J55" i="5"/>
  <c r="J54" i="5"/>
  <c r="J38" i="5"/>
  <c r="J37" i="5"/>
  <c r="J36" i="5"/>
  <c r="J35" i="5"/>
  <c r="J34" i="5"/>
  <c r="J33" i="5"/>
  <c r="J743" i="5"/>
  <c r="J742" i="5"/>
  <c r="J734" i="5"/>
  <c r="J738" i="5"/>
  <c r="J735" i="5"/>
  <c r="J739" i="5"/>
  <c r="J755" i="5"/>
  <c r="J754" i="5"/>
  <c r="J746" i="5"/>
  <c r="J750" i="5"/>
  <c r="J747" i="5"/>
  <c r="J751" i="5"/>
  <c r="J741" i="5"/>
  <c r="J740" i="5"/>
  <c r="J732" i="5"/>
  <c r="J736" i="5"/>
  <c r="J733" i="5"/>
  <c r="J737" i="5"/>
  <c r="J753" i="5"/>
  <c r="J752" i="5"/>
  <c r="J744" i="5"/>
  <c r="J748" i="5"/>
  <c r="J745" i="5"/>
  <c r="J749" i="5"/>
  <c r="J544" i="5"/>
  <c r="J543" i="5"/>
  <c r="J542" i="5"/>
  <c r="J538" i="5"/>
  <c r="J540" i="5"/>
  <c r="J539" i="5"/>
  <c r="J541" i="5"/>
  <c r="J551" i="5"/>
  <c r="J550" i="5"/>
  <c r="J549" i="5"/>
  <c r="J545" i="5"/>
  <c r="J547" i="5"/>
  <c r="J546" i="5"/>
  <c r="J548" i="5"/>
  <c r="J505" i="5"/>
  <c r="J504" i="5"/>
  <c r="J503" i="5"/>
  <c r="J499" i="5"/>
  <c r="J501" i="5"/>
  <c r="J500" i="5"/>
  <c r="J502" i="5"/>
  <c r="J512" i="5"/>
  <c r="J511" i="5"/>
  <c r="J510" i="5"/>
  <c r="J506" i="5"/>
  <c r="J508" i="5"/>
  <c r="J507" i="5"/>
  <c r="J509" i="5"/>
  <c r="J779" i="5"/>
  <c r="J778" i="5"/>
  <c r="J774" i="5"/>
  <c r="J776" i="5"/>
  <c r="J775" i="5"/>
  <c r="J777" i="5"/>
  <c r="J730" i="5"/>
  <c r="J728" i="5"/>
  <c r="J720" i="5"/>
  <c r="J724" i="5"/>
  <c r="J722" i="5"/>
  <c r="J726" i="5"/>
  <c r="J695" i="5"/>
  <c r="J694" i="5"/>
  <c r="J686" i="5"/>
  <c r="J690" i="5"/>
  <c r="J687" i="5"/>
  <c r="J691" i="5"/>
  <c r="J681" i="5"/>
  <c r="J677" i="5"/>
  <c r="J679" i="5"/>
  <c r="J678" i="5"/>
  <c r="J680" i="5"/>
  <c r="J646" i="5"/>
  <c r="J642" i="5"/>
  <c r="J644" i="5"/>
  <c r="J643" i="5"/>
  <c r="J645" i="5"/>
  <c r="J641" i="5"/>
  <c r="J637" i="5"/>
  <c r="J639" i="5"/>
  <c r="J638" i="5"/>
  <c r="J640" i="5"/>
  <c r="J582" i="5"/>
  <c r="J578" i="5"/>
  <c r="J580" i="5"/>
  <c r="J579" i="5"/>
  <c r="J581" i="5"/>
  <c r="J519" i="5"/>
  <c r="J518" i="5"/>
  <c r="J517" i="5"/>
  <c r="J513" i="5"/>
  <c r="J515" i="5"/>
  <c r="J514" i="5"/>
  <c r="J516" i="5"/>
  <c r="J471" i="5"/>
  <c r="J470" i="5"/>
  <c r="J469" i="5"/>
  <c r="J465" i="5"/>
  <c r="J467" i="5"/>
  <c r="J466" i="5"/>
  <c r="J468" i="5"/>
  <c r="J433" i="5"/>
  <c r="J434" i="5"/>
  <c r="J432" i="5"/>
  <c r="J428" i="5"/>
  <c r="J430" i="5"/>
  <c r="J429" i="5"/>
  <c r="J431" i="5"/>
  <c r="J404" i="5"/>
  <c r="J405" i="5"/>
  <c r="J403" i="5"/>
  <c r="J399" i="5"/>
  <c r="J401" i="5"/>
  <c r="J400" i="5"/>
  <c r="J402" i="5"/>
  <c r="J375" i="5"/>
  <c r="J376" i="5"/>
  <c r="J374" i="5"/>
  <c r="J370" i="5"/>
  <c r="J372" i="5"/>
  <c r="J371" i="5"/>
  <c r="J373" i="5"/>
  <c r="J346" i="5"/>
  <c r="J347" i="5"/>
  <c r="J345" i="5"/>
  <c r="J341" i="5"/>
  <c r="J343" i="5"/>
  <c r="J342" i="5"/>
  <c r="J344" i="5"/>
  <c r="J213" i="5"/>
  <c r="J212" i="5"/>
  <c r="J191" i="5"/>
  <c r="J190" i="5"/>
  <c r="J169" i="5"/>
  <c r="J168" i="5"/>
  <c r="J147" i="5"/>
  <c r="J146" i="5"/>
  <c r="J211" i="5"/>
  <c r="J210" i="5"/>
  <c r="J189" i="5"/>
  <c r="J188" i="5"/>
  <c r="J167" i="5"/>
  <c r="J166" i="5"/>
  <c r="J145" i="5"/>
  <c r="J144" i="5"/>
  <c r="J279" i="5"/>
  <c r="J278" i="5"/>
  <c r="J269" i="5"/>
  <c r="J268" i="5"/>
  <c r="J249" i="5"/>
  <c r="J248" i="5"/>
  <c r="J259" i="5"/>
  <c r="J258" i="5"/>
  <c r="J209" i="5"/>
  <c r="J208" i="5"/>
  <c r="J187" i="5"/>
  <c r="J186" i="5"/>
  <c r="J165" i="5"/>
  <c r="J164" i="5"/>
  <c r="J143" i="5"/>
  <c r="J142" i="5"/>
  <c r="J207" i="5"/>
  <c r="J206" i="5"/>
  <c r="J185" i="5"/>
  <c r="J184" i="5"/>
  <c r="J163" i="5"/>
  <c r="J162" i="5"/>
  <c r="J141" i="5"/>
  <c r="J140" i="5"/>
  <c r="J205" i="5"/>
  <c r="J204" i="5"/>
  <c r="J183" i="5"/>
  <c r="J182" i="5"/>
  <c r="J161" i="5"/>
  <c r="J160" i="5"/>
  <c r="J139" i="5"/>
  <c r="J138" i="5"/>
  <c r="J203" i="5"/>
  <c r="J202" i="5"/>
  <c r="J181" i="5"/>
  <c r="J180" i="5"/>
  <c r="J159" i="5"/>
  <c r="J158" i="5"/>
  <c r="J137" i="5"/>
  <c r="J136" i="5"/>
  <c r="J201" i="5"/>
  <c r="J200" i="5"/>
  <c r="J179" i="5"/>
  <c r="J178" i="5"/>
  <c r="J157" i="5"/>
  <c r="J156" i="5"/>
  <c r="J135" i="5"/>
  <c r="J134" i="5"/>
  <c r="J199" i="5"/>
  <c r="J198" i="5"/>
  <c r="J177" i="5"/>
  <c r="J176" i="5"/>
  <c r="J155" i="5"/>
  <c r="J154" i="5"/>
  <c r="J133" i="5"/>
  <c r="J132" i="5"/>
  <c r="J197" i="5"/>
  <c r="J196" i="5"/>
  <c r="J175" i="5"/>
  <c r="J174" i="5"/>
  <c r="J153" i="5"/>
  <c r="J152" i="5"/>
  <c r="J131" i="5"/>
  <c r="J130" i="5"/>
  <c r="J283" i="5"/>
  <c r="J282" i="5"/>
  <c r="J273" i="5"/>
  <c r="J272" i="5"/>
  <c r="J253" i="5"/>
  <c r="J252" i="5"/>
  <c r="J263" i="5"/>
  <c r="J262" i="5"/>
  <c r="J277" i="5"/>
  <c r="J276" i="5"/>
  <c r="J267" i="5"/>
  <c r="J266" i="5"/>
  <c r="J247" i="5"/>
  <c r="J246" i="5"/>
  <c r="J257" i="5"/>
  <c r="J256" i="5"/>
  <c r="J281" i="5"/>
  <c r="J280" i="5"/>
  <c r="J271" i="5"/>
  <c r="J270" i="5"/>
  <c r="J251" i="5"/>
  <c r="J250" i="5"/>
  <c r="J261" i="5"/>
  <c r="J260" i="5"/>
  <c r="J195" i="5"/>
  <c r="J194" i="5"/>
  <c r="J173" i="5"/>
  <c r="J172" i="5"/>
  <c r="J151" i="5"/>
  <c r="J150" i="5"/>
  <c r="J129" i="5"/>
  <c r="J128" i="5"/>
  <c r="J193" i="5"/>
  <c r="J192" i="5"/>
  <c r="J171" i="5"/>
  <c r="J170" i="5"/>
  <c r="J149" i="5"/>
  <c r="J148" i="5"/>
  <c r="J127" i="5"/>
  <c r="J126" i="5"/>
  <c r="J275" i="5"/>
  <c r="J274" i="5"/>
  <c r="J265" i="5"/>
  <c r="J264" i="5"/>
  <c r="J245" i="5"/>
  <c r="J244" i="5"/>
  <c r="J255" i="5"/>
  <c r="J254" i="5"/>
  <c r="J792" i="5"/>
  <c r="J731" i="5"/>
  <c r="J729" i="5"/>
  <c r="J717" i="5"/>
  <c r="J716" i="5"/>
  <c r="J676" i="5"/>
  <c r="J675" i="5"/>
  <c r="J636" i="5"/>
  <c r="J635" i="5"/>
  <c r="J610" i="5"/>
  <c r="J609" i="5"/>
  <c r="J577" i="5"/>
  <c r="J576" i="5"/>
  <c r="J537" i="5"/>
  <c r="J536" i="5"/>
  <c r="J498" i="5"/>
  <c r="J497" i="5"/>
  <c r="J427" i="5"/>
  <c r="J426" i="5"/>
  <c r="J398" i="5"/>
  <c r="J397" i="5"/>
  <c r="J369" i="5"/>
  <c r="J368" i="5"/>
  <c r="J337" i="5"/>
  <c r="J336" i="5"/>
  <c r="J43" i="5"/>
  <c r="J32" i="5"/>
  <c r="J791" i="5"/>
  <c r="J771" i="5"/>
  <c r="J770" i="5"/>
  <c r="J727" i="5"/>
  <c r="J725" i="5"/>
  <c r="J713" i="5"/>
  <c r="J712" i="5"/>
  <c r="J674" i="5"/>
  <c r="J673" i="5"/>
  <c r="J634" i="5"/>
  <c r="J633" i="5"/>
  <c r="J608" i="5"/>
  <c r="J607" i="5"/>
  <c r="J575" i="5"/>
  <c r="J574" i="5"/>
  <c r="J535" i="5"/>
  <c r="J534" i="5"/>
  <c r="J496" i="5"/>
  <c r="J495" i="5"/>
  <c r="J425" i="5"/>
  <c r="J424" i="5"/>
  <c r="J396" i="5"/>
  <c r="J395" i="5"/>
  <c r="J367" i="5"/>
  <c r="J366" i="5"/>
  <c r="J335" i="5"/>
  <c r="J334" i="5"/>
  <c r="J656" i="5"/>
  <c r="J655" i="5"/>
  <c r="J616" i="5"/>
  <c r="J615" i="5"/>
  <c r="J590" i="5"/>
  <c r="J589" i="5"/>
  <c r="J557" i="5"/>
  <c r="J556" i="5"/>
  <c r="J239" i="5"/>
  <c r="J238" i="5"/>
  <c r="J229" i="5"/>
  <c r="J228" i="5"/>
  <c r="J219" i="5"/>
  <c r="J218" i="5"/>
  <c r="J492" i="5"/>
  <c r="J491" i="5"/>
  <c r="J490" i="5"/>
  <c r="J489" i="5"/>
  <c r="J790" i="5"/>
  <c r="J769" i="5"/>
  <c r="J768" i="5"/>
  <c r="J723" i="5"/>
  <c r="J721" i="5"/>
  <c r="J709" i="5"/>
  <c r="J708" i="5"/>
  <c r="J672" i="5"/>
  <c r="J671" i="5"/>
  <c r="J632" i="5"/>
  <c r="J631" i="5"/>
  <c r="J606" i="5"/>
  <c r="J605" i="5"/>
  <c r="J573" i="5"/>
  <c r="J572" i="5"/>
  <c r="J533" i="5"/>
  <c r="J532" i="5"/>
  <c r="J488" i="5"/>
  <c r="J487" i="5"/>
  <c r="J423" i="5"/>
  <c r="J422" i="5"/>
  <c r="J394" i="5"/>
  <c r="J393" i="5"/>
  <c r="J365" i="5"/>
  <c r="J364" i="5"/>
  <c r="J333" i="5"/>
  <c r="J332" i="5"/>
  <c r="J789" i="5"/>
  <c r="J767" i="5"/>
  <c r="J766" i="5"/>
  <c r="J719" i="5"/>
  <c r="J718" i="5"/>
  <c r="J705" i="5"/>
  <c r="J704" i="5"/>
  <c r="J670" i="5"/>
  <c r="J669" i="5"/>
  <c r="J630" i="5"/>
  <c r="J629" i="5"/>
  <c r="J604" i="5"/>
  <c r="J603" i="5"/>
  <c r="J571" i="5"/>
  <c r="J570" i="5"/>
  <c r="J531" i="5"/>
  <c r="J530" i="5"/>
  <c r="J486" i="5"/>
  <c r="J485" i="5"/>
  <c r="J421" i="5"/>
  <c r="J420" i="5"/>
  <c r="J392" i="5"/>
  <c r="J391" i="5"/>
  <c r="J363" i="5"/>
  <c r="J362" i="5"/>
  <c r="J331" i="5"/>
  <c r="J330" i="5"/>
  <c r="J788" i="5"/>
  <c r="J765" i="5"/>
  <c r="J764" i="5"/>
  <c r="J715" i="5"/>
  <c r="J714" i="5"/>
  <c r="J701" i="5"/>
  <c r="J700" i="5"/>
  <c r="J668" i="5"/>
  <c r="J667" i="5"/>
  <c r="J628" i="5"/>
  <c r="J627" i="5"/>
  <c r="J602" i="5"/>
  <c r="J601" i="5"/>
  <c r="J569" i="5"/>
  <c r="J568" i="5"/>
  <c r="J529" i="5"/>
  <c r="J528" i="5"/>
  <c r="J484" i="5"/>
  <c r="J483" i="5"/>
  <c r="J419" i="5"/>
  <c r="J418" i="5"/>
  <c r="J390" i="5"/>
  <c r="J389" i="5"/>
  <c r="J361" i="5"/>
  <c r="J360" i="5"/>
  <c r="J329" i="5"/>
  <c r="J328" i="5"/>
  <c r="J787" i="5"/>
  <c r="J763" i="5"/>
  <c r="J762" i="5"/>
  <c r="J711" i="5"/>
  <c r="J710" i="5"/>
  <c r="J697" i="5"/>
  <c r="J696" i="5"/>
  <c r="J666" i="5"/>
  <c r="J665" i="5"/>
  <c r="J626" i="5"/>
  <c r="J625" i="5"/>
  <c r="J600" i="5"/>
  <c r="J599" i="5"/>
  <c r="J567" i="5"/>
  <c r="J566" i="5"/>
  <c r="J527" i="5"/>
  <c r="J526" i="5"/>
  <c r="J482" i="5"/>
  <c r="J481" i="5"/>
  <c r="J417" i="5"/>
  <c r="J416" i="5"/>
  <c r="J388" i="5"/>
  <c r="J387" i="5"/>
  <c r="J359" i="5"/>
  <c r="J358" i="5"/>
  <c r="J327" i="5"/>
  <c r="J326" i="5"/>
  <c r="J786" i="5"/>
  <c r="J761" i="5"/>
  <c r="J760" i="5"/>
  <c r="J707" i="5"/>
  <c r="J706" i="5"/>
  <c r="J693" i="5"/>
  <c r="J692" i="5"/>
  <c r="J664" i="5"/>
  <c r="J663" i="5"/>
  <c r="J624" i="5"/>
  <c r="J623" i="5"/>
  <c r="J598" i="5"/>
  <c r="J597" i="5"/>
  <c r="J565" i="5"/>
  <c r="J564" i="5"/>
  <c r="J525" i="5"/>
  <c r="J524" i="5"/>
  <c r="J480" i="5"/>
  <c r="J479" i="5"/>
  <c r="J415" i="5"/>
  <c r="J414" i="5"/>
  <c r="J386" i="5"/>
  <c r="J385" i="5"/>
  <c r="J357" i="5"/>
  <c r="J356" i="5"/>
  <c r="J325" i="5"/>
  <c r="J324" i="5"/>
  <c r="J42" i="5"/>
  <c r="J31" i="5"/>
  <c r="J785" i="5"/>
  <c r="J759" i="5"/>
  <c r="J758" i="5"/>
  <c r="J703" i="5"/>
  <c r="J702" i="5"/>
  <c r="J689" i="5"/>
  <c r="J688" i="5"/>
  <c r="J662" i="5"/>
  <c r="J661" i="5"/>
  <c r="J622" i="5"/>
  <c r="J621" i="5"/>
  <c r="J596" i="5"/>
  <c r="J595" i="5"/>
  <c r="J563" i="5"/>
  <c r="J562" i="5"/>
  <c r="J523" i="5"/>
  <c r="J522" i="5"/>
  <c r="J478" i="5"/>
  <c r="J477" i="5"/>
  <c r="J413" i="5"/>
  <c r="J412" i="5"/>
  <c r="J384" i="5"/>
  <c r="J383" i="5"/>
  <c r="J355" i="5"/>
  <c r="J354" i="5"/>
  <c r="J323" i="5"/>
  <c r="J322" i="5"/>
  <c r="J41" i="5"/>
  <c r="J30" i="5"/>
  <c r="J784" i="5"/>
  <c r="J660" i="5"/>
  <c r="J659" i="5"/>
  <c r="J620" i="5"/>
  <c r="J619" i="5"/>
  <c r="J594" i="5"/>
  <c r="J593" i="5"/>
  <c r="J561" i="5"/>
  <c r="J560" i="5"/>
  <c r="J411" i="5"/>
  <c r="J410" i="5"/>
  <c r="J382" i="5"/>
  <c r="J381" i="5"/>
  <c r="J353" i="5"/>
  <c r="J352" i="5"/>
  <c r="J321" i="5"/>
  <c r="J320" i="5"/>
  <c r="J40" i="5"/>
  <c r="J29" i="5"/>
  <c r="J243" i="5"/>
  <c r="J242" i="5"/>
  <c r="J233" i="5"/>
  <c r="J232" i="5"/>
  <c r="J223" i="5"/>
  <c r="J222" i="5"/>
  <c r="J654" i="5"/>
  <c r="J653" i="5"/>
  <c r="J614" i="5"/>
  <c r="J613" i="5"/>
  <c r="J588" i="5"/>
  <c r="J587" i="5"/>
  <c r="J555" i="5"/>
  <c r="J554" i="5"/>
  <c r="J237" i="5"/>
  <c r="J236" i="5"/>
  <c r="J227" i="5"/>
  <c r="J226" i="5"/>
  <c r="J217" i="5"/>
  <c r="J216" i="5"/>
  <c r="J783" i="5"/>
  <c r="J658" i="5"/>
  <c r="J657" i="5"/>
  <c r="J618" i="5"/>
  <c r="J617" i="5"/>
  <c r="J592" i="5"/>
  <c r="J591" i="5"/>
  <c r="J559" i="5"/>
  <c r="J558" i="5"/>
  <c r="J409" i="5"/>
  <c r="J408" i="5"/>
  <c r="J380" i="5"/>
  <c r="J379" i="5"/>
  <c r="J351" i="5"/>
  <c r="J350" i="5"/>
  <c r="J319" i="5"/>
  <c r="J318" i="5"/>
  <c r="J241" i="5"/>
  <c r="J240" i="5"/>
  <c r="J231" i="5"/>
  <c r="J230" i="5"/>
  <c r="J221" i="5"/>
  <c r="J220" i="5"/>
  <c r="J39" i="5"/>
  <c r="J28" i="5"/>
  <c r="J757" i="5"/>
  <c r="J756" i="5"/>
  <c r="J699" i="5"/>
  <c r="J698" i="5"/>
  <c r="J685" i="5"/>
  <c r="J684" i="5"/>
  <c r="J521" i="5"/>
  <c r="J520" i="5"/>
  <c r="J476" i="5"/>
  <c r="J475" i="5"/>
  <c r="J652" i="5"/>
  <c r="J651" i="5"/>
  <c r="J612" i="5"/>
  <c r="J611" i="5"/>
  <c r="J586" i="5"/>
  <c r="J585" i="5"/>
  <c r="J553" i="5"/>
  <c r="J552" i="5"/>
  <c r="J235" i="5"/>
  <c r="J234" i="5"/>
  <c r="J225" i="5"/>
  <c r="J224" i="5"/>
  <c r="J215" i="5"/>
  <c r="J214" i="5"/>
  <c r="J288" i="5"/>
  <c r="J285" i="5"/>
  <c r="J286" i="5"/>
  <c r="J287" i="5"/>
  <c r="J284" i="5"/>
  <c r="K3" i="1"/>
  <c r="L3" i="1"/>
  <c r="M3" i="1"/>
  <c r="N3" i="1"/>
  <c r="O3" i="1"/>
  <c r="P3" i="1"/>
  <c r="Q3" i="1"/>
  <c r="R3" i="1"/>
  <c r="S3" i="1"/>
  <c r="K4" i="1"/>
  <c r="L4" i="1"/>
  <c r="M4" i="1"/>
  <c r="N4" i="1"/>
  <c r="O4" i="1"/>
  <c r="P4" i="1"/>
  <c r="Q4" i="1"/>
  <c r="R4" i="1"/>
  <c r="S4" i="1"/>
  <c r="K5" i="1"/>
  <c r="L5" i="1"/>
  <c r="M5" i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K10" i="1"/>
  <c r="L10" i="1"/>
  <c r="M10" i="1"/>
  <c r="N10" i="1"/>
  <c r="O10" i="1"/>
  <c r="P10" i="1"/>
  <c r="Q10" i="1"/>
  <c r="R10" i="1"/>
  <c r="S10" i="1"/>
  <c r="K11" i="1"/>
  <c r="L11" i="1"/>
  <c r="M11" i="1"/>
  <c r="N11" i="1"/>
  <c r="O11" i="1"/>
  <c r="P11" i="1"/>
  <c r="Q11" i="1"/>
  <c r="R11" i="1"/>
  <c r="S11" i="1"/>
  <c r="K12" i="1"/>
  <c r="L12" i="1"/>
  <c r="M12" i="1"/>
  <c r="N12" i="1"/>
  <c r="O12" i="1"/>
  <c r="P12" i="1"/>
  <c r="Q12" i="1"/>
  <c r="R12" i="1"/>
  <c r="S12" i="1"/>
  <c r="K13" i="1"/>
  <c r="L13" i="1"/>
  <c r="M13" i="1"/>
  <c r="N13" i="1"/>
  <c r="O13" i="1"/>
  <c r="P13" i="1"/>
  <c r="Q13" i="1"/>
  <c r="R13" i="1"/>
  <c r="S13" i="1"/>
  <c r="K14" i="1"/>
  <c r="L14" i="1"/>
  <c r="M14" i="1"/>
  <c r="N14" i="1"/>
  <c r="O14" i="1"/>
  <c r="P14" i="1"/>
  <c r="Q14" i="1"/>
  <c r="R14" i="1"/>
  <c r="S14" i="1"/>
  <c r="K15" i="1"/>
  <c r="L15" i="1"/>
  <c r="M15" i="1"/>
  <c r="N15" i="1"/>
  <c r="O15" i="1"/>
  <c r="P15" i="1"/>
  <c r="Q15" i="1"/>
  <c r="R15" i="1"/>
  <c r="S15" i="1"/>
  <c r="K16" i="1"/>
  <c r="L16" i="1"/>
  <c r="M16" i="1"/>
  <c r="N16" i="1"/>
  <c r="O16" i="1"/>
  <c r="P16" i="1"/>
  <c r="Q16" i="1"/>
  <c r="R16" i="1"/>
  <c r="S16" i="1"/>
  <c r="K17" i="1"/>
  <c r="L17" i="1"/>
  <c r="M17" i="1"/>
  <c r="N17" i="1"/>
  <c r="O17" i="1"/>
  <c r="P17" i="1"/>
  <c r="Q17" i="1"/>
  <c r="R17" i="1"/>
  <c r="S17" i="1"/>
  <c r="K18" i="1"/>
  <c r="L18" i="1"/>
  <c r="M18" i="1"/>
  <c r="N18" i="1"/>
  <c r="O18" i="1"/>
  <c r="P18" i="1"/>
  <c r="Q18" i="1"/>
  <c r="R18" i="1"/>
  <c r="S18" i="1"/>
  <c r="K19" i="1"/>
  <c r="L19" i="1"/>
  <c r="M19" i="1"/>
  <c r="N19" i="1"/>
  <c r="O19" i="1"/>
  <c r="P19" i="1"/>
  <c r="Q19" i="1"/>
  <c r="R19" i="1"/>
  <c r="S19" i="1"/>
  <c r="K20" i="1"/>
  <c r="L20" i="1"/>
  <c r="M20" i="1"/>
  <c r="N20" i="1"/>
  <c r="O20" i="1"/>
  <c r="P20" i="1"/>
  <c r="Q20" i="1"/>
  <c r="R20" i="1"/>
  <c r="S20" i="1"/>
  <c r="K21" i="1"/>
  <c r="L21" i="1"/>
  <c r="M21" i="1"/>
  <c r="N21" i="1"/>
  <c r="O21" i="1"/>
  <c r="P21" i="1"/>
  <c r="Q21" i="1"/>
  <c r="R21" i="1"/>
  <c r="S21" i="1"/>
  <c r="K22" i="1"/>
  <c r="L22" i="1"/>
  <c r="M22" i="1"/>
  <c r="N22" i="1"/>
  <c r="O22" i="1"/>
  <c r="P22" i="1"/>
  <c r="Q22" i="1"/>
  <c r="R22" i="1"/>
  <c r="S22" i="1"/>
  <c r="K23" i="1"/>
  <c r="L23" i="1"/>
  <c r="M23" i="1"/>
  <c r="N23" i="1"/>
  <c r="O23" i="1"/>
  <c r="P23" i="1"/>
  <c r="Q23" i="1"/>
  <c r="R23" i="1"/>
  <c r="S23" i="1"/>
  <c r="K24" i="1"/>
  <c r="L24" i="1"/>
  <c r="M24" i="1"/>
  <c r="N24" i="1"/>
  <c r="O24" i="1"/>
  <c r="P24" i="1"/>
  <c r="Q24" i="1"/>
  <c r="R24" i="1"/>
  <c r="S24" i="1"/>
  <c r="K25" i="1"/>
  <c r="L25" i="1"/>
  <c r="M25" i="1"/>
  <c r="N25" i="1"/>
  <c r="O25" i="1"/>
  <c r="P25" i="1"/>
  <c r="Q25" i="1"/>
  <c r="R25" i="1"/>
  <c r="S25" i="1"/>
  <c r="K26" i="1"/>
  <c r="L26" i="1"/>
  <c r="M26" i="1"/>
  <c r="N26" i="1"/>
  <c r="O26" i="1"/>
  <c r="P26" i="1"/>
  <c r="Q26" i="1"/>
  <c r="R26" i="1"/>
  <c r="S26" i="1"/>
  <c r="K27" i="1"/>
  <c r="L27" i="1"/>
  <c r="M27" i="1"/>
  <c r="N27" i="1"/>
  <c r="O27" i="1"/>
  <c r="P27" i="1"/>
  <c r="Q27" i="1"/>
  <c r="R27" i="1"/>
  <c r="S27" i="1"/>
  <c r="K28" i="1"/>
  <c r="L28" i="1"/>
  <c r="M28" i="1"/>
  <c r="N28" i="1"/>
  <c r="O28" i="1"/>
  <c r="P28" i="1"/>
  <c r="Q28" i="1"/>
  <c r="R28" i="1"/>
  <c r="S28" i="1"/>
  <c r="K29" i="1"/>
  <c r="L29" i="1"/>
  <c r="M29" i="1"/>
  <c r="N29" i="1"/>
  <c r="O29" i="1"/>
  <c r="P29" i="1"/>
  <c r="Q29" i="1"/>
  <c r="R29" i="1"/>
  <c r="S29" i="1"/>
  <c r="K30" i="1"/>
  <c r="L30" i="1"/>
  <c r="M30" i="1"/>
  <c r="N30" i="1"/>
  <c r="O30" i="1"/>
  <c r="P30" i="1"/>
  <c r="Q30" i="1"/>
  <c r="R30" i="1"/>
  <c r="S30" i="1"/>
  <c r="K31" i="1"/>
  <c r="L31" i="1"/>
  <c r="M31" i="1"/>
  <c r="N31" i="1"/>
  <c r="O31" i="1"/>
  <c r="P31" i="1"/>
  <c r="Q31" i="1"/>
  <c r="R31" i="1"/>
  <c r="S31" i="1"/>
  <c r="K32" i="1"/>
  <c r="L32" i="1"/>
  <c r="M32" i="1"/>
  <c r="N32" i="1"/>
  <c r="O32" i="1"/>
  <c r="P32" i="1"/>
  <c r="Q32" i="1"/>
  <c r="R32" i="1"/>
  <c r="S32" i="1"/>
  <c r="K33" i="1"/>
  <c r="L33" i="1"/>
  <c r="M33" i="1"/>
  <c r="N33" i="1"/>
  <c r="O33" i="1"/>
  <c r="P33" i="1"/>
  <c r="Q33" i="1"/>
  <c r="R33" i="1"/>
  <c r="S33" i="1"/>
  <c r="K34" i="1"/>
  <c r="L34" i="1"/>
  <c r="M34" i="1"/>
  <c r="N34" i="1"/>
  <c r="O34" i="1"/>
  <c r="P34" i="1"/>
  <c r="Q34" i="1"/>
  <c r="R34" i="1"/>
  <c r="S34" i="1"/>
  <c r="K37" i="1"/>
  <c r="L37" i="1"/>
  <c r="M37" i="1"/>
  <c r="N37" i="1"/>
  <c r="O37" i="1"/>
  <c r="P37" i="1"/>
  <c r="Q37" i="1"/>
  <c r="R37" i="1"/>
  <c r="S37" i="1"/>
  <c r="K35" i="1"/>
  <c r="L35" i="1"/>
  <c r="M35" i="1"/>
  <c r="N35" i="1"/>
  <c r="O35" i="1"/>
  <c r="P35" i="1"/>
  <c r="Q35" i="1"/>
  <c r="R35" i="1"/>
  <c r="S35" i="1"/>
  <c r="K38" i="1"/>
  <c r="L38" i="1"/>
  <c r="M38" i="1"/>
  <c r="N38" i="1"/>
  <c r="O38" i="1"/>
  <c r="P38" i="1"/>
  <c r="Q38" i="1"/>
  <c r="R38" i="1"/>
  <c r="S38" i="1"/>
  <c r="K36" i="1"/>
  <c r="L36" i="1"/>
  <c r="M36" i="1"/>
  <c r="N36" i="1"/>
  <c r="O36" i="1"/>
  <c r="P36" i="1"/>
  <c r="Q36" i="1"/>
  <c r="R36" i="1"/>
  <c r="S36" i="1"/>
  <c r="K39" i="1"/>
  <c r="L39" i="1"/>
  <c r="M39" i="1"/>
  <c r="N39" i="1"/>
  <c r="O39" i="1"/>
  <c r="P39" i="1"/>
  <c r="Q39" i="1"/>
  <c r="R39" i="1"/>
  <c r="S39" i="1"/>
  <c r="K40" i="1"/>
  <c r="L40" i="1"/>
  <c r="M40" i="1"/>
  <c r="N40" i="1"/>
  <c r="O40" i="1"/>
  <c r="P40" i="1"/>
  <c r="Q40" i="1"/>
  <c r="R40" i="1"/>
  <c r="S40" i="1"/>
  <c r="K43" i="1"/>
  <c r="L43" i="1"/>
  <c r="M43" i="1"/>
  <c r="N43" i="1"/>
  <c r="O43" i="1"/>
  <c r="P43" i="1"/>
  <c r="Q43" i="1"/>
  <c r="R43" i="1"/>
  <c r="S43" i="1"/>
  <c r="K41" i="1"/>
  <c r="L41" i="1"/>
  <c r="M41" i="1"/>
  <c r="N41" i="1"/>
  <c r="O41" i="1"/>
  <c r="P41" i="1"/>
  <c r="Q41" i="1"/>
  <c r="R41" i="1"/>
  <c r="S41" i="1"/>
  <c r="K44" i="1"/>
  <c r="L44" i="1"/>
  <c r="M44" i="1"/>
  <c r="N44" i="1"/>
  <c r="O44" i="1"/>
  <c r="P44" i="1"/>
  <c r="Q44" i="1"/>
  <c r="R44" i="1"/>
  <c r="S44" i="1"/>
  <c r="K42" i="1"/>
  <c r="L42" i="1"/>
  <c r="M42" i="1"/>
  <c r="N42" i="1"/>
  <c r="O42" i="1"/>
  <c r="P42" i="1"/>
  <c r="Q42" i="1"/>
  <c r="R42" i="1"/>
  <c r="S42" i="1"/>
  <c r="K45" i="1"/>
  <c r="L45" i="1"/>
  <c r="M45" i="1"/>
  <c r="N45" i="1"/>
  <c r="O45" i="1"/>
  <c r="P45" i="1"/>
  <c r="Q45" i="1"/>
  <c r="R45" i="1"/>
  <c r="S45" i="1"/>
  <c r="K46" i="1"/>
  <c r="L46" i="1"/>
  <c r="M46" i="1"/>
  <c r="N46" i="1"/>
  <c r="O46" i="1"/>
  <c r="P46" i="1"/>
  <c r="Q46" i="1"/>
  <c r="R46" i="1"/>
  <c r="S46" i="1"/>
  <c r="K49" i="1"/>
  <c r="L49" i="1"/>
  <c r="M49" i="1"/>
  <c r="N49" i="1"/>
  <c r="O49" i="1"/>
  <c r="P49" i="1"/>
  <c r="Q49" i="1"/>
  <c r="R49" i="1"/>
  <c r="S49" i="1"/>
  <c r="K47" i="1"/>
  <c r="L47" i="1"/>
  <c r="M47" i="1"/>
  <c r="N47" i="1"/>
  <c r="O47" i="1"/>
  <c r="P47" i="1"/>
  <c r="Q47" i="1"/>
  <c r="R47" i="1"/>
  <c r="S47" i="1"/>
  <c r="K50" i="1"/>
  <c r="L50" i="1"/>
  <c r="M50" i="1"/>
  <c r="N50" i="1"/>
  <c r="O50" i="1"/>
  <c r="P50" i="1"/>
  <c r="Q50" i="1"/>
  <c r="R50" i="1"/>
  <c r="S50" i="1"/>
  <c r="K48" i="1"/>
  <c r="L48" i="1"/>
  <c r="M48" i="1"/>
  <c r="N48" i="1"/>
  <c r="O48" i="1"/>
  <c r="P48" i="1"/>
  <c r="Q48" i="1"/>
  <c r="R48" i="1"/>
  <c r="S48" i="1"/>
  <c r="K51" i="1"/>
  <c r="L51" i="1"/>
  <c r="M51" i="1"/>
  <c r="N51" i="1"/>
  <c r="O51" i="1"/>
  <c r="P51" i="1"/>
  <c r="Q51" i="1"/>
  <c r="R51" i="1"/>
  <c r="S51" i="1"/>
  <c r="K52" i="1"/>
  <c r="L52" i="1"/>
  <c r="M52" i="1"/>
  <c r="N52" i="1"/>
  <c r="O52" i="1"/>
  <c r="P52" i="1"/>
  <c r="Q52" i="1"/>
  <c r="R52" i="1"/>
  <c r="S52" i="1"/>
  <c r="K55" i="1"/>
  <c r="L55" i="1"/>
  <c r="M55" i="1"/>
  <c r="N55" i="1"/>
  <c r="O55" i="1"/>
  <c r="P55" i="1"/>
  <c r="Q55" i="1"/>
  <c r="R55" i="1"/>
  <c r="S55" i="1"/>
  <c r="K53" i="1"/>
  <c r="L53" i="1"/>
  <c r="M53" i="1"/>
  <c r="N53" i="1"/>
  <c r="O53" i="1"/>
  <c r="P53" i="1"/>
  <c r="Q53" i="1"/>
  <c r="R53" i="1"/>
  <c r="S53" i="1"/>
  <c r="K56" i="1"/>
  <c r="L56" i="1"/>
  <c r="M56" i="1"/>
  <c r="N56" i="1"/>
  <c r="O56" i="1"/>
  <c r="P56" i="1"/>
  <c r="Q56" i="1"/>
  <c r="R56" i="1"/>
  <c r="S56" i="1"/>
  <c r="K54" i="1"/>
  <c r="L54" i="1"/>
  <c r="M54" i="1"/>
  <c r="N54" i="1"/>
  <c r="O54" i="1"/>
  <c r="P54" i="1"/>
  <c r="Q54" i="1"/>
  <c r="R54" i="1"/>
  <c r="S54" i="1"/>
  <c r="K57" i="1"/>
  <c r="L57" i="1"/>
  <c r="M57" i="1"/>
  <c r="N57" i="1"/>
  <c r="O57" i="1"/>
  <c r="P57" i="1"/>
  <c r="Q57" i="1"/>
  <c r="R57" i="1"/>
  <c r="S57" i="1"/>
  <c r="K58" i="1"/>
  <c r="L58" i="1"/>
  <c r="M58" i="1"/>
  <c r="N58" i="1"/>
  <c r="O58" i="1"/>
  <c r="P58" i="1"/>
  <c r="Q58" i="1"/>
  <c r="R58" i="1"/>
  <c r="S58" i="1"/>
  <c r="K61" i="1"/>
  <c r="L61" i="1"/>
  <c r="M61" i="1"/>
  <c r="N61" i="1"/>
  <c r="O61" i="1"/>
  <c r="P61" i="1"/>
  <c r="Q61" i="1"/>
  <c r="R61" i="1"/>
  <c r="S61" i="1"/>
  <c r="K59" i="1"/>
  <c r="L59" i="1"/>
  <c r="M59" i="1"/>
  <c r="N59" i="1"/>
  <c r="O59" i="1"/>
  <c r="P59" i="1"/>
  <c r="Q59" i="1"/>
  <c r="R59" i="1"/>
  <c r="S59" i="1"/>
  <c r="K62" i="1"/>
  <c r="L62" i="1"/>
  <c r="M62" i="1"/>
  <c r="N62" i="1"/>
  <c r="O62" i="1"/>
  <c r="P62" i="1"/>
  <c r="Q62" i="1"/>
  <c r="R62" i="1"/>
  <c r="S62" i="1"/>
  <c r="K60" i="1"/>
  <c r="L60" i="1"/>
  <c r="M60" i="1"/>
  <c r="N60" i="1"/>
  <c r="O60" i="1"/>
  <c r="P60" i="1"/>
  <c r="Q60" i="1"/>
  <c r="R60" i="1"/>
  <c r="S60" i="1"/>
  <c r="K63" i="1"/>
  <c r="L63" i="1"/>
  <c r="M63" i="1"/>
  <c r="N63" i="1"/>
  <c r="O63" i="1"/>
  <c r="P63" i="1"/>
  <c r="Q63" i="1"/>
  <c r="R63" i="1"/>
  <c r="S63" i="1"/>
  <c r="K64" i="1"/>
  <c r="L64" i="1"/>
  <c r="M64" i="1"/>
  <c r="N64" i="1"/>
  <c r="O64" i="1"/>
  <c r="P64" i="1"/>
  <c r="Q64" i="1"/>
  <c r="R64" i="1"/>
  <c r="S64" i="1"/>
  <c r="K67" i="1"/>
  <c r="L67" i="1"/>
  <c r="M67" i="1"/>
  <c r="N67" i="1"/>
  <c r="O67" i="1"/>
  <c r="P67" i="1"/>
  <c r="Q67" i="1"/>
  <c r="R67" i="1"/>
  <c r="S67" i="1"/>
  <c r="K65" i="1"/>
  <c r="L65" i="1"/>
  <c r="M65" i="1"/>
  <c r="N65" i="1"/>
  <c r="O65" i="1"/>
  <c r="P65" i="1"/>
  <c r="Q65" i="1"/>
  <c r="R65" i="1"/>
  <c r="S65" i="1"/>
  <c r="K68" i="1"/>
  <c r="L68" i="1"/>
  <c r="M68" i="1"/>
  <c r="N68" i="1"/>
  <c r="O68" i="1"/>
  <c r="P68" i="1"/>
  <c r="Q68" i="1"/>
  <c r="R68" i="1"/>
  <c r="S68" i="1"/>
  <c r="K66" i="1"/>
  <c r="L66" i="1"/>
  <c r="M66" i="1"/>
  <c r="N66" i="1"/>
  <c r="O66" i="1"/>
  <c r="P66" i="1"/>
  <c r="Q66" i="1"/>
  <c r="R66" i="1"/>
  <c r="S66" i="1"/>
  <c r="K69" i="1"/>
  <c r="L69" i="1"/>
  <c r="M69" i="1"/>
  <c r="N69" i="1"/>
  <c r="O69" i="1"/>
  <c r="P69" i="1"/>
  <c r="Q69" i="1"/>
  <c r="R69" i="1"/>
  <c r="S69" i="1"/>
  <c r="K70" i="1"/>
  <c r="L70" i="1"/>
  <c r="M70" i="1"/>
  <c r="N70" i="1"/>
  <c r="O70" i="1"/>
  <c r="P70" i="1"/>
  <c r="Q70" i="1"/>
  <c r="R70" i="1"/>
  <c r="S70" i="1"/>
  <c r="K73" i="1"/>
  <c r="L73" i="1"/>
  <c r="M73" i="1"/>
  <c r="N73" i="1"/>
  <c r="O73" i="1"/>
  <c r="P73" i="1"/>
  <c r="Q73" i="1"/>
  <c r="R73" i="1"/>
  <c r="S73" i="1"/>
  <c r="K71" i="1"/>
  <c r="L71" i="1"/>
  <c r="M71" i="1"/>
  <c r="N71" i="1"/>
  <c r="O71" i="1"/>
  <c r="P71" i="1"/>
  <c r="Q71" i="1"/>
  <c r="R71" i="1"/>
  <c r="S71" i="1"/>
  <c r="K74" i="1"/>
  <c r="L74" i="1"/>
  <c r="M74" i="1"/>
  <c r="N74" i="1"/>
  <c r="O74" i="1"/>
  <c r="P74" i="1"/>
  <c r="Q74" i="1"/>
  <c r="R74" i="1"/>
  <c r="S74" i="1"/>
  <c r="K72" i="1"/>
  <c r="L72" i="1"/>
  <c r="M72" i="1"/>
  <c r="N72" i="1"/>
  <c r="O72" i="1"/>
  <c r="P72" i="1"/>
  <c r="Q72" i="1"/>
  <c r="R72" i="1"/>
  <c r="S72" i="1"/>
  <c r="K75" i="1"/>
  <c r="L75" i="1"/>
  <c r="M75" i="1"/>
  <c r="N75" i="1"/>
  <c r="O75" i="1"/>
  <c r="P75" i="1"/>
  <c r="Q75" i="1"/>
  <c r="R75" i="1"/>
  <c r="S75" i="1"/>
  <c r="K76" i="1"/>
  <c r="L76" i="1"/>
  <c r="M76" i="1"/>
  <c r="N76" i="1"/>
  <c r="O76" i="1"/>
  <c r="P76" i="1"/>
  <c r="Q76" i="1"/>
  <c r="R76" i="1"/>
  <c r="S76" i="1"/>
  <c r="K79" i="1"/>
  <c r="L79" i="1"/>
  <c r="M79" i="1"/>
  <c r="N79" i="1"/>
  <c r="O79" i="1"/>
  <c r="P79" i="1"/>
  <c r="Q79" i="1"/>
  <c r="R79" i="1"/>
  <c r="S79" i="1"/>
  <c r="K77" i="1"/>
  <c r="L77" i="1"/>
  <c r="M77" i="1"/>
  <c r="N77" i="1"/>
  <c r="O77" i="1"/>
  <c r="P77" i="1"/>
  <c r="Q77" i="1"/>
  <c r="R77" i="1"/>
  <c r="S77" i="1"/>
  <c r="K80" i="1"/>
  <c r="L80" i="1"/>
  <c r="M80" i="1"/>
  <c r="N80" i="1"/>
  <c r="O80" i="1"/>
  <c r="P80" i="1"/>
  <c r="Q80" i="1"/>
  <c r="R80" i="1"/>
  <c r="S80" i="1"/>
  <c r="K78" i="1"/>
  <c r="L78" i="1"/>
  <c r="M78" i="1"/>
  <c r="N78" i="1"/>
  <c r="O78" i="1"/>
  <c r="P78" i="1"/>
  <c r="Q78" i="1"/>
  <c r="R78" i="1"/>
  <c r="S78" i="1"/>
  <c r="K81" i="1"/>
  <c r="L81" i="1"/>
  <c r="M81" i="1"/>
  <c r="N81" i="1"/>
  <c r="O81" i="1"/>
  <c r="P81" i="1"/>
  <c r="Q81" i="1"/>
  <c r="R81" i="1"/>
  <c r="S81" i="1"/>
  <c r="K82" i="1"/>
  <c r="L82" i="1"/>
  <c r="M82" i="1"/>
  <c r="N82" i="1"/>
  <c r="O82" i="1"/>
  <c r="P82" i="1"/>
  <c r="Q82" i="1"/>
  <c r="R82" i="1"/>
  <c r="S82" i="1"/>
  <c r="K85" i="1"/>
  <c r="L85" i="1"/>
  <c r="M85" i="1"/>
  <c r="N85" i="1"/>
  <c r="O85" i="1"/>
  <c r="P85" i="1"/>
  <c r="Q85" i="1"/>
  <c r="R85" i="1"/>
  <c r="S85" i="1"/>
  <c r="K83" i="1"/>
  <c r="L83" i="1"/>
  <c r="M83" i="1"/>
  <c r="N83" i="1"/>
  <c r="O83" i="1"/>
  <c r="P83" i="1"/>
  <c r="Q83" i="1"/>
  <c r="R83" i="1"/>
  <c r="S83" i="1"/>
  <c r="K86" i="1"/>
  <c r="L86" i="1"/>
  <c r="M86" i="1"/>
  <c r="N86" i="1"/>
  <c r="O86" i="1"/>
  <c r="P86" i="1"/>
  <c r="Q86" i="1"/>
  <c r="R86" i="1"/>
  <c r="S86" i="1"/>
  <c r="K84" i="1"/>
  <c r="L84" i="1"/>
  <c r="M84" i="1"/>
  <c r="N84" i="1"/>
  <c r="O84" i="1"/>
  <c r="P84" i="1"/>
  <c r="Q84" i="1"/>
  <c r="R84" i="1"/>
  <c r="S84" i="1"/>
  <c r="K87" i="1"/>
  <c r="L87" i="1"/>
  <c r="M87" i="1"/>
  <c r="N87" i="1"/>
  <c r="O87" i="1"/>
  <c r="P87" i="1"/>
  <c r="Q87" i="1"/>
  <c r="R87" i="1"/>
  <c r="S87" i="1"/>
  <c r="K88" i="1"/>
  <c r="L88" i="1"/>
  <c r="M88" i="1"/>
  <c r="N88" i="1"/>
  <c r="O88" i="1"/>
  <c r="P88" i="1"/>
  <c r="Q88" i="1"/>
  <c r="R88" i="1"/>
  <c r="S88" i="1"/>
  <c r="K91" i="1"/>
  <c r="L91" i="1"/>
  <c r="M91" i="1"/>
  <c r="N91" i="1"/>
  <c r="O91" i="1"/>
  <c r="P91" i="1"/>
  <c r="Q91" i="1"/>
  <c r="R91" i="1"/>
  <c r="S91" i="1"/>
  <c r="K89" i="1"/>
  <c r="L89" i="1"/>
  <c r="M89" i="1"/>
  <c r="N89" i="1"/>
  <c r="O89" i="1"/>
  <c r="P89" i="1"/>
  <c r="Q89" i="1"/>
  <c r="R89" i="1"/>
  <c r="S89" i="1"/>
  <c r="K92" i="1"/>
  <c r="L92" i="1"/>
  <c r="M92" i="1"/>
  <c r="N92" i="1"/>
  <c r="O92" i="1"/>
  <c r="P92" i="1"/>
  <c r="Q92" i="1"/>
  <c r="R92" i="1"/>
  <c r="S92" i="1"/>
  <c r="K90" i="1"/>
  <c r="L90" i="1"/>
  <c r="M90" i="1"/>
  <c r="N90" i="1"/>
  <c r="O90" i="1"/>
  <c r="P90" i="1"/>
  <c r="Q90" i="1"/>
  <c r="R90" i="1"/>
  <c r="S90" i="1"/>
  <c r="K93" i="1"/>
  <c r="L93" i="1"/>
  <c r="M93" i="1"/>
  <c r="N93" i="1"/>
  <c r="O93" i="1"/>
  <c r="P93" i="1"/>
  <c r="Q93" i="1"/>
  <c r="R93" i="1"/>
  <c r="S93" i="1"/>
  <c r="K94" i="1"/>
  <c r="L94" i="1"/>
  <c r="M94" i="1"/>
  <c r="N94" i="1"/>
  <c r="O94" i="1"/>
  <c r="P94" i="1"/>
  <c r="Q94" i="1"/>
  <c r="R94" i="1"/>
  <c r="S94" i="1"/>
  <c r="K97" i="1"/>
  <c r="L97" i="1"/>
  <c r="M97" i="1"/>
  <c r="N97" i="1"/>
  <c r="O97" i="1"/>
  <c r="P97" i="1"/>
  <c r="Q97" i="1"/>
  <c r="R97" i="1"/>
  <c r="S97" i="1"/>
  <c r="K95" i="1"/>
  <c r="L95" i="1"/>
  <c r="M95" i="1"/>
  <c r="N95" i="1"/>
  <c r="O95" i="1"/>
  <c r="P95" i="1"/>
  <c r="Q95" i="1"/>
  <c r="R95" i="1"/>
  <c r="S95" i="1"/>
  <c r="K98" i="1"/>
  <c r="L98" i="1"/>
  <c r="M98" i="1"/>
  <c r="N98" i="1"/>
  <c r="O98" i="1"/>
  <c r="P98" i="1"/>
  <c r="Q98" i="1"/>
  <c r="R98" i="1"/>
  <c r="S98" i="1"/>
  <c r="K96" i="1"/>
  <c r="L96" i="1"/>
  <c r="M96" i="1"/>
  <c r="N96" i="1"/>
  <c r="O96" i="1"/>
  <c r="P96" i="1"/>
  <c r="Q96" i="1"/>
  <c r="R96" i="1"/>
  <c r="S96" i="1"/>
  <c r="K99" i="1"/>
  <c r="L99" i="1"/>
  <c r="M99" i="1"/>
  <c r="N99" i="1"/>
  <c r="O99" i="1"/>
  <c r="P99" i="1"/>
  <c r="Q99" i="1"/>
  <c r="R99" i="1"/>
  <c r="S99" i="1"/>
  <c r="K100" i="1"/>
  <c r="L100" i="1"/>
  <c r="M100" i="1"/>
  <c r="N100" i="1"/>
  <c r="O100" i="1"/>
  <c r="P100" i="1"/>
  <c r="Q100" i="1"/>
  <c r="R100" i="1"/>
  <c r="S100" i="1"/>
  <c r="K104" i="1"/>
  <c r="L104" i="1"/>
  <c r="M104" i="1"/>
  <c r="N104" i="1"/>
  <c r="O104" i="1"/>
  <c r="P104" i="1"/>
  <c r="Q104" i="1"/>
  <c r="R104" i="1"/>
  <c r="S104" i="1"/>
  <c r="K101" i="1"/>
  <c r="L101" i="1"/>
  <c r="M101" i="1"/>
  <c r="N101" i="1"/>
  <c r="O101" i="1"/>
  <c r="P101" i="1"/>
  <c r="Q101" i="1"/>
  <c r="R101" i="1"/>
  <c r="S101" i="1"/>
  <c r="K105" i="1"/>
  <c r="L105" i="1"/>
  <c r="M105" i="1"/>
  <c r="N105" i="1"/>
  <c r="O105" i="1"/>
  <c r="P105" i="1"/>
  <c r="Q105" i="1"/>
  <c r="R105" i="1"/>
  <c r="S105" i="1"/>
  <c r="K102" i="1"/>
  <c r="L102" i="1"/>
  <c r="M102" i="1"/>
  <c r="N102" i="1"/>
  <c r="O102" i="1"/>
  <c r="P102" i="1"/>
  <c r="Q102" i="1"/>
  <c r="R102" i="1"/>
  <c r="S102" i="1"/>
  <c r="K106" i="1"/>
  <c r="L106" i="1"/>
  <c r="M106" i="1"/>
  <c r="N106" i="1"/>
  <c r="O106" i="1"/>
  <c r="P106" i="1"/>
  <c r="Q106" i="1"/>
  <c r="R106" i="1"/>
  <c r="S106" i="1"/>
  <c r="K103" i="1"/>
  <c r="L103" i="1"/>
  <c r="M103" i="1"/>
  <c r="N103" i="1"/>
  <c r="O103" i="1"/>
  <c r="P103" i="1"/>
  <c r="Q103" i="1"/>
  <c r="R103" i="1"/>
  <c r="S103" i="1"/>
  <c r="K107" i="1"/>
  <c r="L107" i="1"/>
  <c r="M107" i="1"/>
  <c r="N107" i="1"/>
  <c r="O107" i="1"/>
  <c r="P107" i="1"/>
  <c r="Q107" i="1"/>
  <c r="R107" i="1"/>
  <c r="S107" i="1"/>
  <c r="K108" i="1"/>
  <c r="L108" i="1"/>
  <c r="M108" i="1"/>
  <c r="N108" i="1"/>
  <c r="O108" i="1"/>
  <c r="P108" i="1"/>
  <c r="Q108" i="1"/>
  <c r="R108" i="1"/>
  <c r="S108" i="1"/>
  <c r="K112" i="1"/>
  <c r="L112" i="1"/>
  <c r="M112" i="1"/>
  <c r="N112" i="1"/>
  <c r="O112" i="1"/>
  <c r="P112" i="1"/>
  <c r="Q112" i="1"/>
  <c r="R112" i="1"/>
  <c r="S112" i="1"/>
  <c r="K109" i="1"/>
  <c r="L109" i="1"/>
  <c r="M109" i="1"/>
  <c r="N109" i="1"/>
  <c r="O109" i="1"/>
  <c r="P109" i="1"/>
  <c r="Q109" i="1"/>
  <c r="R109" i="1"/>
  <c r="S109" i="1"/>
  <c r="K113" i="1"/>
  <c r="L113" i="1"/>
  <c r="M113" i="1"/>
  <c r="N113" i="1"/>
  <c r="O113" i="1"/>
  <c r="P113" i="1"/>
  <c r="Q113" i="1"/>
  <c r="R113" i="1"/>
  <c r="S113" i="1"/>
  <c r="K110" i="1"/>
  <c r="L110" i="1"/>
  <c r="M110" i="1"/>
  <c r="N110" i="1"/>
  <c r="O110" i="1"/>
  <c r="P110" i="1"/>
  <c r="Q110" i="1"/>
  <c r="R110" i="1"/>
  <c r="S110" i="1"/>
  <c r="K114" i="1"/>
  <c r="L114" i="1"/>
  <c r="M114" i="1"/>
  <c r="N114" i="1"/>
  <c r="O114" i="1"/>
  <c r="P114" i="1"/>
  <c r="Q114" i="1"/>
  <c r="R114" i="1"/>
  <c r="S114" i="1"/>
  <c r="K111" i="1"/>
  <c r="L111" i="1"/>
  <c r="M111" i="1"/>
  <c r="N111" i="1"/>
  <c r="O111" i="1"/>
  <c r="P111" i="1"/>
  <c r="Q111" i="1"/>
  <c r="R111" i="1"/>
  <c r="S111" i="1"/>
  <c r="K115" i="1"/>
  <c r="L115" i="1"/>
  <c r="M115" i="1"/>
  <c r="N115" i="1"/>
  <c r="O115" i="1"/>
  <c r="P115" i="1"/>
  <c r="Q115" i="1"/>
  <c r="R115" i="1"/>
  <c r="S115" i="1"/>
  <c r="K116" i="1"/>
  <c r="L116" i="1"/>
  <c r="M116" i="1"/>
  <c r="N116" i="1"/>
  <c r="O116" i="1"/>
  <c r="P116" i="1"/>
  <c r="Q116" i="1"/>
  <c r="R116" i="1"/>
  <c r="S116" i="1"/>
  <c r="K120" i="1"/>
  <c r="L120" i="1"/>
  <c r="M120" i="1"/>
  <c r="N120" i="1"/>
  <c r="O120" i="1"/>
  <c r="P120" i="1"/>
  <c r="Q120" i="1"/>
  <c r="R120" i="1"/>
  <c r="S120" i="1"/>
  <c r="K117" i="1"/>
  <c r="L117" i="1"/>
  <c r="M117" i="1"/>
  <c r="N117" i="1"/>
  <c r="O117" i="1"/>
  <c r="P117" i="1"/>
  <c r="Q117" i="1"/>
  <c r="R117" i="1"/>
  <c r="S117" i="1"/>
  <c r="K121" i="1"/>
  <c r="L121" i="1"/>
  <c r="M121" i="1"/>
  <c r="N121" i="1"/>
  <c r="O121" i="1"/>
  <c r="P121" i="1"/>
  <c r="Q121" i="1"/>
  <c r="R121" i="1"/>
  <c r="S121" i="1"/>
  <c r="K118" i="1"/>
  <c r="L118" i="1"/>
  <c r="M118" i="1"/>
  <c r="N118" i="1"/>
  <c r="O118" i="1"/>
  <c r="P118" i="1"/>
  <c r="Q118" i="1"/>
  <c r="R118" i="1"/>
  <c r="S118" i="1"/>
  <c r="K122" i="1"/>
  <c r="L122" i="1"/>
  <c r="M122" i="1"/>
  <c r="N122" i="1"/>
  <c r="O122" i="1"/>
  <c r="P122" i="1"/>
  <c r="Q122" i="1"/>
  <c r="R122" i="1"/>
  <c r="S122" i="1"/>
  <c r="K119" i="1"/>
  <c r="L119" i="1"/>
  <c r="M119" i="1"/>
  <c r="N119" i="1"/>
  <c r="O119" i="1"/>
  <c r="P119" i="1"/>
  <c r="Q119" i="1"/>
  <c r="R119" i="1"/>
  <c r="S119" i="1"/>
  <c r="K123" i="1"/>
  <c r="L123" i="1"/>
  <c r="M123" i="1"/>
  <c r="N123" i="1"/>
  <c r="O123" i="1"/>
  <c r="P123" i="1"/>
  <c r="Q123" i="1"/>
  <c r="R123" i="1"/>
  <c r="S123" i="1"/>
  <c r="K124" i="1"/>
  <c r="L124" i="1"/>
  <c r="M124" i="1"/>
  <c r="N124" i="1"/>
  <c r="O124" i="1"/>
  <c r="P124" i="1"/>
  <c r="Q124" i="1"/>
  <c r="R124" i="1"/>
  <c r="S124" i="1"/>
  <c r="K128" i="1"/>
  <c r="L128" i="1"/>
  <c r="M128" i="1"/>
  <c r="N128" i="1"/>
  <c r="O128" i="1"/>
  <c r="P128" i="1"/>
  <c r="Q128" i="1"/>
  <c r="R128" i="1"/>
  <c r="S128" i="1"/>
  <c r="K125" i="1"/>
  <c r="L125" i="1"/>
  <c r="M125" i="1"/>
  <c r="N125" i="1"/>
  <c r="O125" i="1"/>
  <c r="P125" i="1"/>
  <c r="Q125" i="1"/>
  <c r="R125" i="1"/>
  <c r="S125" i="1"/>
  <c r="K129" i="1"/>
  <c r="L129" i="1"/>
  <c r="M129" i="1"/>
  <c r="N129" i="1"/>
  <c r="O129" i="1"/>
  <c r="P129" i="1"/>
  <c r="Q129" i="1"/>
  <c r="R129" i="1"/>
  <c r="S129" i="1"/>
  <c r="K126" i="1"/>
  <c r="L126" i="1"/>
  <c r="M126" i="1"/>
  <c r="N126" i="1"/>
  <c r="O126" i="1"/>
  <c r="P126" i="1"/>
  <c r="Q126" i="1"/>
  <c r="R126" i="1"/>
  <c r="S126" i="1"/>
  <c r="K130" i="1"/>
  <c r="L130" i="1"/>
  <c r="M130" i="1"/>
  <c r="N130" i="1"/>
  <c r="O130" i="1"/>
  <c r="P130" i="1"/>
  <c r="Q130" i="1"/>
  <c r="R130" i="1"/>
  <c r="S130" i="1"/>
  <c r="K127" i="1"/>
  <c r="L127" i="1"/>
  <c r="M127" i="1"/>
  <c r="N127" i="1"/>
  <c r="O127" i="1"/>
  <c r="P127" i="1"/>
  <c r="Q127" i="1"/>
  <c r="R127" i="1"/>
  <c r="S127" i="1"/>
  <c r="K131" i="1"/>
  <c r="L131" i="1"/>
  <c r="M131" i="1"/>
  <c r="N131" i="1"/>
  <c r="O131" i="1"/>
  <c r="P131" i="1"/>
  <c r="Q131" i="1"/>
  <c r="R131" i="1"/>
  <c r="S131" i="1"/>
  <c r="K132" i="1"/>
  <c r="L132" i="1"/>
  <c r="M132" i="1"/>
  <c r="N132" i="1"/>
  <c r="O132" i="1"/>
  <c r="P132" i="1"/>
  <c r="Q132" i="1"/>
  <c r="R132" i="1"/>
  <c r="S132" i="1"/>
  <c r="K136" i="1"/>
  <c r="L136" i="1"/>
  <c r="M136" i="1"/>
  <c r="N136" i="1"/>
  <c r="O136" i="1"/>
  <c r="P136" i="1"/>
  <c r="Q136" i="1"/>
  <c r="R136" i="1"/>
  <c r="S136" i="1"/>
  <c r="K133" i="1"/>
  <c r="L133" i="1"/>
  <c r="M133" i="1"/>
  <c r="N133" i="1"/>
  <c r="O133" i="1"/>
  <c r="P133" i="1"/>
  <c r="Q133" i="1"/>
  <c r="R133" i="1"/>
  <c r="S133" i="1"/>
  <c r="K137" i="1"/>
  <c r="L137" i="1"/>
  <c r="M137" i="1"/>
  <c r="N137" i="1"/>
  <c r="O137" i="1"/>
  <c r="P137" i="1"/>
  <c r="Q137" i="1"/>
  <c r="R137" i="1"/>
  <c r="S137" i="1"/>
  <c r="K134" i="1"/>
  <c r="L134" i="1"/>
  <c r="M134" i="1"/>
  <c r="N134" i="1"/>
  <c r="O134" i="1"/>
  <c r="P134" i="1"/>
  <c r="Q134" i="1"/>
  <c r="R134" i="1"/>
  <c r="S134" i="1"/>
  <c r="K138" i="1"/>
  <c r="L138" i="1"/>
  <c r="M138" i="1"/>
  <c r="N138" i="1"/>
  <c r="O138" i="1"/>
  <c r="P138" i="1"/>
  <c r="Q138" i="1"/>
  <c r="R138" i="1"/>
  <c r="S138" i="1"/>
  <c r="K135" i="1"/>
  <c r="L135" i="1"/>
  <c r="M135" i="1"/>
  <c r="N135" i="1"/>
  <c r="O135" i="1"/>
  <c r="P135" i="1"/>
  <c r="Q135" i="1"/>
  <c r="R135" i="1"/>
  <c r="S135" i="1"/>
  <c r="K139" i="1"/>
  <c r="L139" i="1"/>
  <c r="M139" i="1"/>
  <c r="N139" i="1"/>
  <c r="O139" i="1"/>
  <c r="P139" i="1"/>
  <c r="Q139" i="1"/>
  <c r="R139" i="1"/>
  <c r="S139" i="1"/>
  <c r="K140" i="1"/>
  <c r="L140" i="1"/>
  <c r="M140" i="1"/>
  <c r="N140" i="1"/>
  <c r="O140" i="1"/>
  <c r="P140" i="1"/>
  <c r="Q140" i="1"/>
  <c r="R140" i="1"/>
  <c r="S140" i="1"/>
  <c r="K144" i="1"/>
  <c r="L144" i="1"/>
  <c r="M144" i="1"/>
  <c r="N144" i="1"/>
  <c r="O144" i="1"/>
  <c r="P144" i="1"/>
  <c r="Q144" i="1"/>
  <c r="R144" i="1"/>
  <c r="S144" i="1"/>
  <c r="K141" i="1"/>
  <c r="L141" i="1"/>
  <c r="M141" i="1"/>
  <c r="N141" i="1"/>
  <c r="O141" i="1"/>
  <c r="P141" i="1"/>
  <c r="Q141" i="1"/>
  <c r="R141" i="1"/>
  <c r="S141" i="1"/>
  <c r="K145" i="1"/>
  <c r="L145" i="1"/>
  <c r="M145" i="1"/>
  <c r="N145" i="1"/>
  <c r="O145" i="1"/>
  <c r="P145" i="1"/>
  <c r="Q145" i="1"/>
  <c r="R145" i="1"/>
  <c r="S145" i="1"/>
  <c r="K142" i="1"/>
  <c r="L142" i="1"/>
  <c r="M142" i="1"/>
  <c r="N142" i="1"/>
  <c r="O142" i="1"/>
  <c r="P142" i="1"/>
  <c r="Q142" i="1"/>
  <c r="R142" i="1"/>
  <c r="S142" i="1"/>
  <c r="K146" i="1"/>
  <c r="L146" i="1"/>
  <c r="M146" i="1"/>
  <c r="N146" i="1"/>
  <c r="O146" i="1"/>
  <c r="P146" i="1"/>
  <c r="Q146" i="1"/>
  <c r="R146" i="1"/>
  <c r="S146" i="1"/>
  <c r="K143" i="1"/>
  <c r="L143" i="1"/>
  <c r="M143" i="1"/>
  <c r="N143" i="1"/>
  <c r="O143" i="1"/>
  <c r="P143" i="1"/>
  <c r="Q143" i="1"/>
  <c r="R143" i="1"/>
  <c r="S143" i="1"/>
  <c r="K147" i="1"/>
  <c r="L147" i="1"/>
  <c r="M147" i="1"/>
  <c r="N147" i="1"/>
  <c r="O147" i="1"/>
  <c r="P147" i="1"/>
  <c r="Q147" i="1"/>
  <c r="R147" i="1"/>
  <c r="S147" i="1"/>
  <c r="K148" i="1"/>
  <c r="L148" i="1"/>
  <c r="M148" i="1"/>
  <c r="N148" i="1"/>
  <c r="O148" i="1"/>
  <c r="P148" i="1"/>
  <c r="Q148" i="1"/>
  <c r="R148" i="1"/>
  <c r="S148" i="1"/>
  <c r="K152" i="1"/>
  <c r="L152" i="1"/>
  <c r="M152" i="1"/>
  <c r="N152" i="1"/>
  <c r="O152" i="1"/>
  <c r="P152" i="1"/>
  <c r="Q152" i="1"/>
  <c r="R152" i="1"/>
  <c r="S152" i="1"/>
  <c r="K149" i="1"/>
  <c r="L149" i="1"/>
  <c r="M149" i="1"/>
  <c r="N149" i="1"/>
  <c r="O149" i="1"/>
  <c r="P149" i="1"/>
  <c r="Q149" i="1"/>
  <c r="R149" i="1"/>
  <c r="S149" i="1"/>
  <c r="K153" i="1"/>
  <c r="L153" i="1"/>
  <c r="M153" i="1"/>
  <c r="N153" i="1"/>
  <c r="O153" i="1"/>
  <c r="P153" i="1"/>
  <c r="Q153" i="1"/>
  <c r="R153" i="1"/>
  <c r="S153" i="1"/>
  <c r="K150" i="1"/>
  <c r="L150" i="1"/>
  <c r="M150" i="1"/>
  <c r="N150" i="1"/>
  <c r="O150" i="1"/>
  <c r="P150" i="1"/>
  <c r="Q150" i="1"/>
  <c r="R150" i="1"/>
  <c r="S150" i="1"/>
  <c r="K154" i="1"/>
  <c r="L154" i="1"/>
  <c r="M154" i="1"/>
  <c r="N154" i="1"/>
  <c r="O154" i="1"/>
  <c r="P154" i="1"/>
  <c r="Q154" i="1"/>
  <c r="R154" i="1"/>
  <c r="S154" i="1"/>
  <c r="K151" i="1"/>
  <c r="L151" i="1"/>
  <c r="M151" i="1"/>
  <c r="N151" i="1"/>
  <c r="O151" i="1"/>
  <c r="P151" i="1"/>
  <c r="Q151" i="1"/>
  <c r="R151" i="1"/>
  <c r="S151" i="1"/>
  <c r="K155" i="1"/>
  <c r="L155" i="1"/>
  <c r="M155" i="1"/>
  <c r="N155" i="1"/>
  <c r="O155" i="1"/>
  <c r="P155" i="1"/>
  <c r="Q155" i="1"/>
  <c r="R155" i="1"/>
  <c r="S155" i="1"/>
  <c r="K156" i="1"/>
  <c r="L156" i="1"/>
  <c r="M156" i="1"/>
  <c r="N156" i="1"/>
  <c r="O156" i="1"/>
  <c r="P156" i="1"/>
  <c r="Q156" i="1"/>
  <c r="R156" i="1"/>
  <c r="S156" i="1"/>
  <c r="K160" i="1"/>
  <c r="L160" i="1"/>
  <c r="M160" i="1"/>
  <c r="N160" i="1"/>
  <c r="O160" i="1"/>
  <c r="P160" i="1"/>
  <c r="Q160" i="1"/>
  <c r="R160" i="1"/>
  <c r="S160" i="1"/>
  <c r="K157" i="1"/>
  <c r="L157" i="1"/>
  <c r="M157" i="1"/>
  <c r="N157" i="1"/>
  <c r="O157" i="1"/>
  <c r="P157" i="1"/>
  <c r="Q157" i="1"/>
  <c r="R157" i="1"/>
  <c r="S157" i="1"/>
  <c r="K161" i="1"/>
  <c r="L161" i="1"/>
  <c r="M161" i="1"/>
  <c r="N161" i="1"/>
  <c r="O161" i="1"/>
  <c r="P161" i="1"/>
  <c r="Q161" i="1"/>
  <c r="R161" i="1"/>
  <c r="S161" i="1"/>
  <c r="K158" i="1"/>
  <c r="L158" i="1"/>
  <c r="M158" i="1"/>
  <c r="N158" i="1"/>
  <c r="O158" i="1"/>
  <c r="P158" i="1"/>
  <c r="Q158" i="1"/>
  <c r="R158" i="1"/>
  <c r="S158" i="1"/>
  <c r="K162" i="1"/>
  <c r="L162" i="1"/>
  <c r="M162" i="1"/>
  <c r="N162" i="1"/>
  <c r="O162" i="1"/>
  <c r="P162" i="1"/>
  <c r="Q162" i="1"/>
  <c r="R162" i="1"/>
  <c r="S162" i="1"/>
  <c r="K159" i="1"/>
  <c r="L159" i="1"/>
  <c r="M159" i="1"/>
  <c r="N159" i="1"/>
  <c r="O159" i="1"/>
  <c r="P159" i="1"/>
  <c r="Q159" i="1"/>
  <c r="R159" i="1"/>
  <c r="S159" i="1"/>
  <c r="K163" i="1"/>
  <c r="L163" i="1"/>
  <c r="M163" i="1"/>
  <c r="N163" i="1"/>
  <c r="O163" i="1"/>
  <c r="P163" i="1"/>
  <c r="Q163" i="1"/>
  <c r="R163" i="1"/>
  <c r="S163" i="1"/>
  <c r="K164" i="1"/>
  <c r="L164" i="1"/>
  <c r="M164" i="1"/>
  <c r="N164" i="1"/>
  <c r="O164" i="1"/>
  <c r="P164" i="1"/>
  <c r="Q164" i="1"/>
  <c r="R164" i="1"/>
  <c r="S164" i="1"/>
  <c r="K168" i="1"/>
  <c r="L168" i="1"/>
  <c r="M168" i="1"/>
  <c r="N168" i="1"/>
  <c r="O168" i="1"/>
  <c r="P168" i="1"/>
  <c r="Q168" i="1"/>
  <c r="R168" i="1"/>
  <c r="S168" i="1"/>
  <c r="K165" i="1"/>
  <c r="L165" i="1"/>
  <c r="M165" i="1"/>
  <c r="N165" i="1"/>
  <c r="O165" i="1"/>
  <c r="P165" i="1"/>
  <c r="Q165" i="1"/>
  <c r="R165" i="1"/>
  <c r="S165" i="1"/>
  <c r="K169" i="1"/>
  <c r="L169" i="1"/>
  <c r="M169" i="1"/>
  <c r="N169" i="1"/>
  <c r="O169" i="1"/>
  <c r="P169" i="1"/>
  <c r="Q169" i="1"/>
  <c r="R169" i="1"/>
  <c r="S169" i="1"/>
  <c r="K166" i="1"/>
  <c r="L166" i="1"/>
  <c r="M166" i="1"/>
  <c r="N166" i="1"/>
  <c r="O166" i="1"/>
  <c r="P166" i="1"/>
  <c r="Q166" i="1"/>
  <c r="R166" i="1"/>
  <c r="S166" i="1"/>
  <c r="K170" i="1"/>
  <c r="L170" i="1"/>
  <c r="M170" i="1"/>
  <c r="N170" i="1"/>
  <c r="O170" i="1"/>
  <c r="P170" i="1"/>
  <c r="Q170" i="1"/>
  <c r="R170" i="1"/>
  <c r="S170" i="1"/>
  <c r="K167" i="1"/>
  <c r="L167" i="1"/>
  <c r="M167" i="1"/>
  <c r="N167" i="1"/>
  <c r="O167" i="1"/>
  <c r="P167" i="1"/>
  <c r="Q167" i="1"/>
  <c r="R167" i="1"/>
  <c r="S167" i="1"/>
  <c r="K171" i="1"/>
  <c r="L171" i="1"/>
  <c r="M171" i="1"/>
  <c r="N171" i="1"/>
  <c r="O171" i="1"/>
  <c r="P171" i="1"/>
  <c r="Q171" i="1"/>
  <c r="R171" i="1"/>
  <c r="S171" i="1"/>
  <c r="K172" i="1"/>
  <c r="L172" i="1"/>
  <c r="M172" i="1"/>
  <c r="N172" i="1"/>
  <c r="O172" i="1"/>
  <c r="P172" i="1"/>
  <c r="Q172" i="1"/>
  <c r="R172" i="1"/>
  <c r="S172" i="1"/>
  <c r="K176" i="1"/>
  <c r="L176" i="1"/>
  <c r="M176" i="1"/>
  <c r="N176" i="1"/>
  <c r="O176" i="1"/>
  <c r="P176" i="1"/>
  <c r="Q176" i="1"/>
  <c r="R176" i="1"/>
  <c r="S176" i="1"/>
  <c r="K173" i="1"/>
  <c r="L173" i="1"/>
  <c r="M173" i="1"/>
  <c r="N173" i="1"/>
  <c r="O173" i="1"/>
  <c r="P173" i="1"/>
  <c r="Q173" i="1"/>
  <c r="R173" i="1"/>
  <c r="S173" i="1"/>
  <c r="K177" i="1"/>
  <c r="L177" i="1"/>
  <c r="M177" i="1"/>
  <c r="N177" i="1"/>
  <c r="O177" i="1"/>
  <c r="P177" i="1"/>
  <c r="Q177" i="1"/>
  <c r="R177" i="1"/>
  <c r="S177" i="1"/>
  <c r="K174" i="1"/>
  <c r="L174" i="1"/>
  <c r="M174" i="1"/>
  <c r="N174" i="1"/>
  <c r="O174" i="1"/>
  <c r="P174" i="1"/>
  <c r="Q174" i="1"/>
  <c r="R174" i="1"/>
  <c r="S174" i="1"/>
  <c r="K178" i="1"/>
  <c r="L178" i="1"/>
  <c r="M178" i="1"/>
  <c r="N178" i="1"/>
  <c r="O178" i="1"/>
  <c r="P178" i="1"/>
  <c r="Q178" i="1"/>
  <c r="R178" i="1"/>
  <c r="S178" i="1"/>
  <c r="K175" i="1"/>
  <c r="L175" i="1"/>
  <c r="M175" i="1"/>
  <c r="N175" i="1"/>
  <c r="O175" i="1"/>
  <c r="P175" i="1"/>
  <c r="Q175" i="1"/>
  <c r="R175" i="1"/>
  <c r="S175" i="1"/>
  <c r="K179" i="1"/>
  <c r="L179" i="1"/>
  <c r="M179" i="1"/>
  <c r="N179" i="1"/>
  <c r="O179" i="1"/>
  <c r="P179" i="1"/>
  <c r="Q179" i="1"/>
  <c r="R179" i="1"/>
  <c r="S179" i="1"/>
  <c r="K180" i="1"/>
  <c r="L180" i="1"/>
  <c r="M180" i="1"/>
  <c r="N180" i="1"/>
  <c r="O180" i="1"/>
  <c r="P180" i="1"/>
  <c r="Q180" i="1"/>
  <c r="R180" i="1"/>
  <c r="S180" i="1"/>
  <c r="K184" i="1"/>
  <c r="L184" i="1"/>
  <c r="M184" i="1"/>
  <c r="N184" i="1"/>
  <c r="O184" i="1"/>
  <c r="P184" i="1"/>
  <c r="Q184" i="1"/>
  <c r="R184" i="1"/>
  <c r="S184" i="1"/>
  <c r="K181" i="1"/>
  <c r="L181" i="1"/>
  <c r="M181" i="1"/>
  <c r="N181" i="1"/>
  <c r="O181" i="1"/>
  <c r="P181" i="1"/>
  <c r="Q181" i="1"/>
  <c r="R181" i="1"/>
  <c r="S181" i="1"/>
  <c r="K185" i="1"/>
  <c r="L185" i="1"/>
  <c r="M185" i="1"/>
  <c r="N185" i="1"/>
  <c r="O185" i="1"/>
  <c r="P185" i="1"/>
  <c r="Q185" i="1"/>
  <c r="R185" i="1"/>
  <c r="S185" i="1"/>
  <c r="K182" i="1"/>
  <c r="L182" i="1"/>
  <c r="M182" i="1"/>
  <c r="N182" i="1"/>
  <c r="O182" i="1"/>
  <c r="P182" i="1"/>
  <c r="Q182" i="1"/>
  <c r="R182" i="1"/>
  <c r="S182" i="1"/>
  <c r="K186" i="1"/>
  <c r="L186" i="1"/>
  <c r="M186" i="1"/>
  <c r="N186" i="1"/>
  <c r="O186" i="1"/>
  <c r="P186" i="1"/>
  <c r="Q186" i="1"/>
  <c r="R186" i="1"/>
  <c r="S186" i="1"/>
  <c r="K183" i="1"/>
  <c r="L183" i="1"/>
  <c r="M183" i="1"/>
  <c r="N183" i="1"/>
  <c r="O183" i="1"/>
  <c r="P183" i="1"/>
  <c r="Q183" i="1"/>
  <c r="R183" i="1"/>
  <c r="S183" i="1"/>
  <c r="K187" i="1"/>
  <c r="L187" i="1"/>
  <c r="M187" i="1"/>
  <c r="N187" i="1"/>
  <c r="O187" i="1"/>
  <c r="P187" i="1"/>
  <c r="Q187" i="1"/>
  <c r="R187" i="1"/>
  <c r="S187" i="1"/>
  <c r="K188" i="1"/>
  <c r="L188" i="1"/>
  <c r="M188" i="1"/>
  <c r="N188" i="1"/>
  <c r="O188" i="1"/>
  <c r="P188" i="1"/>
  <c r="Q188" i="1"/>
  <c r="R188" i="1"/>
  <c r="S188" i="1"/>
  <c r="K189" i="1"/>
  <c r="L189" i="1"/>
  <c r="M189" i="1"/>
  <c r="N189" i="1"/>
  <c r="O189" i="1"/>
  <c r="P189" i="1"/>
  <c r="Q189" i="1"/>
  <c r="R189" i="1"/>
  <c r="S189" i="1"/>
  <c r="K190" i="1"/>
  <c r="L190" i="1"/>
  <c r="M190" i="1"/>
  <c r="N190" i="1"/>
  <c r="O190" i="1"/>
  <c r="P190" i="1"/>
  <c r="Q190" i="1"/>
  <c r="R190" i="1"/>
  <c r="S190" i="1"/>
  <c r="K191" i="1"/>
  <c r="L191" i="1"/>
  <c r="M191" i="1"/>
  <c r="N191" i="1"/>
  <c r="O191" i="1"/>
  <c r="P191" i="1"/>
  <c r="Q191" i="1"/>
  <c r="R191" i="1"/>
  <c r="S191" i="1"/>
  <c r="K192" i="1"/>
  <c r="L192" i="1"/>
  <c r="M192" i="1"/>
  <c r="N192" i="1"/>
  <c r="O192" i="1"/>
  <c r="P192" i="1"/>
  <c r="Q192" i="1"/>
  <c r="R192" i="1"/>
  <c r="S192" i="1"/>
  <c r="K193" i="1"/>
  <c r="L193" i="1"/>
  <c r="M193" i="1"/>
  <c r="N193" i="1"/>
  <c r="O193" i="1"/>
  <c r="P193" i="1"/>
  <c r="Q193" i="1"/>
  <c r="R193" i="1"/>
  <c r="S193" i="1"/>
  <c r="K194" i="1"/>
  <c r="L194" i="1"/>
  <c r="M194" i="1"/>
  <c r="N194" i="1"/>
  <c r="O194" i="1"/>
  <c r="P194" i="1"/>
  <c r="Q194" i="1"/>
  <c r="R194" i="1"/>
  <c r="S194" i="1"/>
  <c r="K195" i="1"/>
  <c r="L195" i="1"/>
  <c r="M195" i="1"/>
  <c r="N195" i="1"/>
  <c r="O195" i="1"/>
  <c r="P195" i="1"/>
  <c r="Q195" i="1"/>
  <c r="R195" i="1"/>
  <c r="S195" i="1"/>
  <c r="K196" i="1"/>
  <c r="L196" i="1"/>
  <c r="M196" i="1"/>
  <c r="N196" i="1"/>
  <c r="O196" i="1"/>
  <c r="P196" i="1"/>
  <c r="Q196" i="1"/>
  <c r="R196" i="1"/>
  <c r="S196" i="1"/>
  <c r="K197" i="1"/>
  <c r="L197" i="1"/>
  <c r="M197" i="1"/>
  <c r="N197" i="1"/>
  <c r="O197" i="1"/>
  <c r="P197" i="1"/>
  <c r="Q197" i="1"/>
  <c r="R197" i="1"/>
  <c r="S197" i="1"/>
  <c r="K198" i="1"/>
  <c r="L198" i="1"/>
  <c r="M198" i="1"/>
  <c r="N198" i="1"/>
  <c r="O198" i="1"/>
  <c r="P198" i="1"/>
  <c r="Q198" i="1"/>
  <c r="R198" i="1"/>
  <c r="S198" i="1"/>
  <c r="K199" i="1"/>
  <c r="L199" i="1"/>
  <c r="M199" i="1"/>
  <c r="N199" i="1"/>
  <c r="O199" i="1"/>
  <c r="P199" i="1"/>
  <c r="Q199" i="1"/>
  <c r="R199" i="1"/>
  <c r="S199" i="1"/>
  <c r="K200" i="1"/>
  <c r="L200" i="1"/>
  <c r="M200" i="1"/>
  <c r="N200" i="1"/>
  <c r="O200" i="1"/>
  <c r="P200" i="1"/>
  <c r="Q200" i="1"/>
  <c r="R200" i="1"/>
  <c r="S200" i="1"/>
  <c r="K201" i="1"/>
  <c r="L201" i="1"/>
  <c r="M201" i="1"/>
  <c r="N201" i="1"/>
  <c r="O201" i="1"/>
  <c r="P201" i="1"/>
  <c r="Q201" i="1"/>
  <c r="R201" i="1"/>
  <c r="S201" i="1"/>
  <c r="K202" i="1"/>
  <c r="L202" i="1"/>
  <c r="M202" i="1"/>
  <c r="N202" i="1"/>
  <c r="O202" i="1"/>
  <c r="P202" i="1"/>
  <c r="Q202" i="1"/>
  <c r="R202" i="1"/>
  <c r="S202" i="1"/>
  <c r="K203" i="1"/>
  <c r="L203" i="1"/>
  <c r="M203" i="1"/>
  <c r="N203" i="1"/>
  <c r="O203" i="1"/>
  <c r="P203" i="1"/>
  <c r="Q203" i="1"/>
  <c r="R203" i="1"/>
  <c r="S203" i="1"/>
  <c r="K204" i="1"/>
  <c r="L204" i="1"/>
  <c r="M204" i="1"/>
  <c r="N204" i="1"/>
  <c r="O204" i="1"/>
  <c r="P204" i="1"/>
  <c r="Q204" i="1"/>
  <c r="R204" i="1"/>
  <c r="S204" i="1"/>
  <c r="K205" i="1"/>
  <c r="L205" i="1"/>
  <c r="M205" i="1"/>
  <c r="N205" i="1"/>
  <c r="O205" i="1"/>
  <c r="P205" i="1"/>
  <c r="Q205" i="1"/>
  <c r="R205" i="1"/>
  <c r="S205" i="1"/>
  <c r="K206" i="1"/>
  <c r="L206" i="1"/>
  <c r="M206" i="1"/>
  <c r="N206" i="1"/>
  <c r="O206" i="1"/>
  <c r="P206" i="1"/>
  <c r="Q206" i="1"/>
  <c r="R206" i="1"/>
  <c r="S206" i="1"/>
  <c r="K207" i="1"/>
  <c r="L207" i="1"/>
  <c r="M207" i="1"/>
  <c r="N207" i="1"/>
  <c r="O207" i="1"/>
  <c r="P207" i="1"/>
  <c r="Q207" i="1"/>
  <c r="R207" i="1"/>
  <c r="S207" i="1"/>
  <c r="K208" i="1"/>
  <c r="L208" i="1"/>
  <c r="M208" i="1"/>
  <c r="N208" i="1"/>
  <c r="O208" i="1"/>
  <c r="P208" i="1"/>
  <c r="Q208" i="1"/>
  <c r="R208" i="1"/>
  <c r="S208" i="1"/>
  <c r="K209" i="1"/>
  <c r="L209" i="1"/>
  <c r="M209" i="1"/>
  <c r="N209" i="1"/>
  <c r="O209" i="1"/>
  <c r="P209" i="1"/>
  <c r="Q209" i="1"/>
  <c r="R209" i="1"/>
  <c r="S209" i="1"/>
  <c r="K210" i="1"/>
  <c r="L210" i="1"/>
  <c r="M210" i="1"/>
  <c r="N210" i="1"/>
  <c r="O210" i="1"/>
  <c r="P210" i="1"/>
  <c r="Q210" i="1"/>
  <c r="R210" i="1"/>
  <c r="S210" i="1"/>
  <c r="K211" i="1"/>
  <c r="L211" i="1"/>
  <c r="M211" i="1"/>
  <c r="N211" i="1"/>
  <c r="O211" i="1"/>
  <c r="P211" i="1"/>
  <c r="Q211" i="1"/>
  <c r="R211" i="1"/>
  <c r="S211" i="1"/>
  <c r="K212" i="1"/>
  <c r="L212" i="1"/>
  <c r="M212" i="1"/>
  <c r="N212" i="1"/>
  <c r="O212" i="1"/>
  <c r="P212" i="1"/>
  <c r="Q212" i="1"/>
  <c r="R212" i="1"/>
  <c r="S212" i="1"/>
  <c r="K213" i="1"/>
  <c r="L213" i="1"/>
  <c r="M213" i="1"/>
  <c r="N213" i="1"/>
  <c r="O213" i="1"/>
  <c r="P213" i="1"/>
  <c r="Q213" i="1"/>
  <c r="R213" i="1"/>
  <c r="S213" i="1"/>
  <c r="K214" i="1"/>
  <c r="L214" i="1"/>
  <c r="M214" i="1"/>
  <c r="N214" i="1"/>
  <c r="O214" i="1"/>
  <c r="P214" i="1"/>
  <c r="Q214" i="1"/>
  <c r="R214" i="1"/>
  <c r="S214" i="1"/>
  <c r="K215" i="1"/>
  <c r="L215" i="1"/>
  <c r="M215" i="1"/>
  <c r="N215" i="1"/>
  <c r="O215" i="1"/>
  <c r="P215" i="1"/>
  <c r="Q215" i="1"/>
  <c r="R215" i="1"/>
  <c r="S215" i="1"/>
  <c r="K216" i="1"/>
  <c r="L216" i="1"/>
  <c r="M216" i="1"/>
  <c r="N216" i="1"/>
  <c r="O216" i="1"/>
  <c r="P216" i="1"/>
  <c r="Q216" i="1"/>
  <c r="R216" i="1"/>
  <c r="S216" i="1"/>
  <c r="K217" i="1"/>
  <c r="L217" i="1"/>
  <c r="M217" i="1"/>
  <c r="N217" i="1"/>
  <c r="O217" i="1"/>
  <c r="P217" i="1"/>
  <c r="Q217" i="1"/>
  <c r="R217" i="1"/>
  <c r="S217" i="1"/>
  <c r="K218" i="1"/>
  <c r="L218" i="1"/>
  <c r="M218" i="1"/>
  <c r="N218" i="1"/>
  <c r="O218" i="1"/>
  <c r="P218" i="1"/>
  <c r="Q218" i="1"/>
  <c r="R218" i="1"/>
  <c r="S218" i="1"/>
  <c r="K220" i="1"/>
  <c r="L220" i="1"/>
  <c r="M220" i="1"/>
  <c r="N220" i="1"/>
  <c r="O220" i="1"/>
  <c r="P220" i="1"/>
  <c r="Q220" i="1"/>
  <c r="R220" i="1"/>
  <c r="S220" i="1"/>
  <c r="K219" i="1"/>
  <c r="L219" i="1"/>
  <c r="M219" i="1"/>
  <c r="N219" i="1"/>
  <c r="O219" i="1"/>
  <c r="P219" i="1"/>
  <c r="Q219" i="1"/>
  <c r="R219" i="1"/>
  <c r="S219" i="1"/>
  <c r="K221" i="1"/>
  <c r="L221" i="1"/>
  <c r="M221" i="1"/>
  <c r="N221" i="1"/>
  <c r="O221" i="1"/>
  <c r="P221" i="1"/>
  <c r="Q221" i="1"/>
  <c r="R221" i="1"/>
  <c r="S221" i="1"/>
  <c r="K222" i="1"/>
  <c r="L222" i="1"/>
  <c r="M222" i="1"/>
  <c r="N222" i="1"/>
  <c r="O222" i="1"/>
  <c r="P222" i="1"/>
  <c r="Q222" i="1"/>
  <c r="R222" i="1"/>
  <c r="S222" i="1"/>
  <c r="K224" i="1"/>
  <c r="L224" i="1"/>
  <c r="M224" i="1"/>
  <c r="N224" i="1"/>
  <c r="O224" i="1"/>
  <c r="P224" i="1"/>
  <c r="Q224" i="1"/>
  <c r="R224" i="1"/>
  <c r="S224" i="1"/>
  <c r="K223" i="1"/>
  <c r="L223" i="1"/>
  <c r="M223" i="1"/>
  <c r="N223" i="1"/>
  <c r="O223" i="1"/>
  <c r="P223" i="1"/>
  <c r="Q223" i="1"/>
  <c r="R223" i="1"/>
  <c r="S223" i="1"/>
  <c r="K225" i="1"/>
  <c r="L225" i="1"/>
  <c r="M225" i="1"/>
  <c r="N225" i="1"/>
  <c r="O225" i="1"/>
  <c r="P225" i="1"/>
  <c r="Q225" i="1"/>
  <c r="R225" i="1"/>
  <c r="S225" i="1"/>
  <c r="K226" i="1"/>
  <c r="L226" i="1"/>
  <c r="M226" i="1"/>
  <c r="N226" i="1"/>
  <c r="O226" i="1"/>
  <c r="P226" i="1"/>
  <c r="Q226" i="1"/>
  <c r="R226" i="1"/>
  <c r="S226" i="1"/>
  <c r="K228" i="1"/>
  <c r="L228" i="1"/>
  <c r="M228" i="1"/>
  <c r="N228" i="1"/>
  <c r="O228" i="1"/>
  <c r="P228" i="1"/>
  <c r="Q228" i="1"/>
  <c r="R228" i="1"/>
  <c r="S228" i="1"/>
  <c r="K227" i="1"/>
  <c r="L227" i="1"/>
  <c r="M227" i="1"/>
  <c r="N227" i="1"/>
  <c r="O227" i="1"/>
  <c r="P227" i="1"/>
  <c r="Q227" i="1"/>
  <c r="R227" i="1"/>
  <c r="S227" i="1"/>
  <c r="K229" i="1"/>
  <c r="L229" i="1"/>
  <c r="M229" i="1"/>
  <c r="N229" i="1"/>
  <c r="O229" i="1"/>
  <c r="P229" i="1"/>
  <c r="Q229" i="1"/>
  <c r="R229" i="1"/>
  <c r="S229" i="1"/>
  <c r="K230" i="1"/>
  <c r="L230" i="1"/>
  <c r="M230" i="1"/>
  <c r="N230" i="1"/>
  <c r="O230" i="1"/>
  <c r="P230" i="1"/>
  <c r="Q230" i="1"/>
  <c r="R230" i="1"/>
  <c r="S230" i="1"/>
  <c r="K232" i="1"/>
  <c r="L232" i="1"/>
  <c r="M232" i="1"/>
  <c r="N232" i="1"/>
  <c r="O232" i="1"/>
  <c r="P232" i="1"/>
  <c r="Q232" i="1"/>
  <c r="R232" i="1"/>
  <c r="S232" i="1"/>
  <c r="K231" i="1"/>
  <c r="L231" i="1"/>
  <c r="M231" i="1"/>
  <c r="N231" i="1"/>
  <c r="O231" i="1"/>
  <c r="P231" i="1"/>
  <c r="Q231" i="1"/>
  <c r="R231" i="1"/>
  <c r="S231" i="1"/>
  <c r="K233" i="1"/>
  <c r="L233" i="1"/>
  <c r="M233" i="1"/>
  <c r="N233" i="1"/>
  <c r="O233" i="1"/>
  <c r="P233" i="1"/>
  <c r="Q233" i="1"/>
  <c r="R233" i="1"/>
  <c r="S233" i="1"/>
  <c r="K234" i="1"/>
  <c r="L234" i="1"/>
  <c r="M234" i="1"/>
  <c r="N234" i="1"/>
  <c r="O234" i="1"/>
  <c r="P234" i="1"/>
  <c r="Q234" i="1"/>
  <c r="R234" i="1"/>
  <c r="S234" i="1"/>
  <c r="K236" i="1"/>
  <c r="L236" i="1"/>
  <c r="M236" i="1"/>
  <c r="N236" i="1"/>
  <c r="O236" i="1"/>
  <c r="P236" i="1"/>
  <c r="Q236" i="1"/>
  <c r="R236" i="1"/>
  <c r="S236" i="1"/>
  <c r="K235" i="1"/>
  <c r="L235" i="1"/>
  <c r="M235" i="1"/>
  <c r="N235" i="1"/>
  <c r="O235" i="1"/>
  <c r="P235" i="1"/>
  <c r="Q235" i="1"/>
  <c r="R235" i="1"/>
  <c r="S235" i="1"/>
  <c r="K237" i="1"/>
  <c r="L237" i="1"/>
  <c r="M237" i="1"/>
  <c r="N237" i="1"/>
  <c r="O237" i="1"/>
  <c r="P237" i="1"/>
  <c r="Q237" i="1"/>
  <c r="R237" i="1"/>
  <c r="S237" i="1"/>
  <c r="K238" i="1"/>
  <c r="L238" i="1"/>
  <c r="M238" i="1"/>
  <c r="N238" i="1"/>
  <c r="O238" i="1"/>
  <c r="P238" i="1"/>
  <c r="Q238" i="1"/>
  <c r="R238" i="1"/>
  <c r="S238" i="1"/>
  <c r="K240" i="1"/>
  <c r="L240" i="1"/>
  <c r="M240" i="1"/>
  <c r="N240" i="1"/>
  <c r="O240" i="1"/>
  <c r="P240" i="1"/>
  <c r="Q240" i="1"/>
  <c r="R240" i="1"/>
  <c r="S240" i="1"/>
  <c r="K239" i="1"/>
  <c r="L239" i="1"/>
  <c r="M239" i="1"/>
  <c r="N239" i="1"/>
  <c r="O239" i="1"/>
  <c r="P239" i="1"/>
  <c r="Q239" i="1"/>
  <c r="R239" i="1"/>
  <c r="S239" i="1"/>
  <c r="K241" i="1"/>
  <c r="L241" i="1"/>
  <c r="M241" i="1"/>
  <c r="N241" i="1"/>
  <c r="O241" i="1"/>
  <c r="P241" i="1"/>
  <c r="Q241" i="1"/>
  <c r="R241" i="1"/>
  <c r="S241" i="1"/>
  <c r="K242" i="1"/>
  <c r="L242" i="1"/>
  <c r="M242" i="1"/>
  <c r="N242" i="1"/>
  <c r="O242" i="1"/>
  <c r="P242" i="1"/>
  <c r="Q242" i="1"/>
  <c r="R242" i="1"/>
  <c r="S242" i="1"/>
  <c r="K244" i="1"/>
  <c r="L244" i="1"/>
  <c r="M244" i="1"/>
  <c r="N244" i="1"/>
  <c r="O244" i="1"/>
  <c r="P244" i="1"/>
  <c r="Q244" i="1"/>
  <c r="R244" i="1"/>
  <c r="S244" i="1"/>
  <c r="K243" i="1"/>
  <c r="L243" i="1"/>
  <c r="M243" i="1"/>
  <c r="N243" i="1"/>
  <c r="O243" i="1"/>
  <c r="P243" i="1"/>
  <c r="Q243" i="1"/>
  <c r="R243" i="1"/>
  <c r="S243" i="1"/>
  <c r="K245" i="1"/>
  <c r="L245" i="1"/>
  <c r="M245" i="1"/>
  <c r="N245" i="1"/>
  <c r="O245" i="1"/>
  <c r="P245" i="1"/>
  <c r="Q245" i="1"/>
  <c r="R245" i="1"/>
  <c r="S245" i="1"/>
  <c r="K246" i="1"/>
  <c r="L246" i="1"/>
  <c r="M246" i="1"/>
  <c r="N246" i="1"/>
  <c r="O246" i="1"/>
  <c r="P246" i="1"/>
  <c r="Q246" i="1"/>
  <c r="R246" i="1"/>
  <c r="S246" i="1"/>
  <c r="K248" i="1"/>
  <c r="L248" i="1"/>
  <c r="M248" i="1"/>
  <c r="N248" i="1"/>
  <c r="O248" i="1"/>
  <c r="P248" i="1"/>
  <c r="Q248" i="1"/>
  <c r="R248" i="1"/>
  <c r="S248" i="1"/>
  <c r="K247" i="1"/>
  <c r="L247" i="1"/>
  <c r="M247" i="1"/>
  <c r="N247" i="1"/>
  <c r="O247" i="1"/>
  <c r="P247" i="1"/>
  <c r="Q247" i="1"/>
  <c r="R247" i="1"/>
  <c r="S247" i="1"/>
  <c r="K249" i="1"/>
  <c r="L249" i="1"/>
  <c r="M249" i="1"/>
  <c r="N249" i="1"/>
  <c r="O249" i="1"/>
  <c r="P249" i="1"/>
  <c r="Q249" i="1"/>
  <c r="R249" i="1"/>
  <c r="S249" i="1"/>
  <c r="K250" i="1"/>
  <c r="L250" i="1"/>
  <c r="M250" i="1"/>
  <c r="N250" i="1"/>
  <c r="O250" i="1"/>
  <c r="P250" i="1"/>
  <c r="Q250" i="1"/>
  <c r="R250" i="1"/>
  <c r="S250" i="1"/>
  <c r="K252" i="1"/>
  <c r="L252" i="1"/>
  <c r="M252" i="1"/>
  <c r="N252" i="1"/>
  <c r="O252" i="1"/>
  <c r="P252" i="1"/>
  <c r="Q252" i="1"/>
  <c r="R252" i="1"/>
  <c r="S252" i="1"/>
  <c r="K251" i="1"/>
  <c r="L251" i="1"/>
  <c r="M251" i="1"/>
  <c r="N251" i="1"/>
  <c r="O251" i="1"/>
  <c r="P251" i="1"/>
  <c r="Q251" i="1"/>
  <c r="R251" i="1"/>
  <c r="S251" i="1"/>
  <c r="K253" i="1"/>
  <c r="L253" i="1"/>
  <c r="M253" i="1"/>
  <c r="N253" i="1"/>
  <c r="O253" i="1"/>
  <c r="P253" i="1"/>
  <c r="Q253" i="1"/>
  <c r="R253" i="1"/>
  <c r="S253" i="1"/>
  <c r="K254" i="1"/>
  <c r="L254" i="1"/>
  <c r="M254" i="1"/>
  <c r="N254" i="1"/>
  <c r="O254" i="1"/>
  <c r="P254" i="1"/>
  <c r="Q254" i="1"/>
  <c r="R254" i="1"/>
  <c r="S254" i="1"/>
  <c r="K256" i="1"/>
  <c r="L256" i="1"/>
  <c r="M256" i="1"/>
  <c r="N256" i="1"/>
  <c r="O256" i="1"/>
  <c r="P256" i="1"/>
  <c r="Q256" i="1"/>
  <c r="R256" i="1"/>
  <c r="S256" i="1"/>
  <c r="K255" i="1"/>
  <c r="L255" i="1"/>
  <c r="M255" i="1"/>
  <c r="N255" i="1"/>
  <c r="O255" i="1"/>
  <c r="P255" i="1"/>
  <c r="Q255" i="1"/>
  <c r="R255" i="1"/>
  <c r="S255" i="1"/>
  <c r="K257" i="1"/>
  <c r="L257" i="1"/>
  <c r="M257" i="1"/>
  <c r="N257" i="1"/>
  <c r="O257" i="1"/>
  <c r="P257" i="1"/>
  <c r="Q257" i="1"/>
  <c r="R257" i="1"/>
  <c r="S257" i="1"/>
  <c r="K258" i="1"/>
  <c r="L258" i="1"/>
  <c r="M258" i="1"/>
  <c r="N258" i="1"/>
  <c r="O258" i="1"/>
  <c r="P258" i="1"/>
  <c r="Q258" i="1"/>
  <c r="R258" i="1"/>
  <c r="S258" i="1"/>
  <c r="K259" i="1"/>
  <c r="L259" i="1"/>
  <c r="M259" i="1"/>
  <c r="N259" i="1"/>
  <c r="O259" i="1"/>
  <c r="P259" i="1"/>
  <c r="Q259" i="1"/>
  <c r="R259" i="1"/>
  <c r="S259" i="1"/>
  <c r="K260" i="1"/>
  <c r="L260" i="1"/>
  <c r="M260" i="1"/>
  <c r="N260" i="1"/>
  <c r="O260" i="1"/>
  <c r="P260" i="1"/>
  <c r="Q260" i="1"/>
  <c r="R260" i="1"/>
  <c r="S260" i="1"/>
  <c r="K261" i="1"/>
  <c r="L261" i="1"/>
  <c r="N261" i="1"/>
  <c r="O261" i="1"/>
  <c r="P261" i="1"/>
  <c r="Q261" i="1"/>
  <c r="R261" i="1"/>
  <c r="S261" i="1"/>
  <c r="K262" i="1"/>
  <c r="L262" i="1"/>
  <c r="M262" i="1"/>
  <c r="N262" i="1"/>
  <c r="O262" i="1"/>
  <c r="P262" i="1"/>
  <c r="Q262" i="1"/>
  <c r="R262" i="1"/>
  <c r="S262" i="1"/>
  <c r="K292" i="1"/>
  <c r="L292" i="1"/>
  <c r="M292" i="1"/>
  <c r="N292" i="1"/>
  <c r="O292" i="1"/>
  <c r="P292" i="1"/>
  <c r="Q292" i="1"/>
  <c r="R292" i="1"/>
  <c r="S292" i="1"/>
  <c r="K293" i="1"/>
  <c r="L293" i="1"/>
  <c r="M293" i="1"/>
  <c r="N293" i="1"/>
  <c r="O293" i="1"/>
  <c r="P293" i="1"/>
  <c r="Q293" i="1"/>
  <c r="R293" i="1"/>
  <c r="S293" i="1"/>
  <c r="K294" i="1"/>
  <c r="L294" i="1"/>
  <c r="M294" i="1"/>
  <c r="N294" i="1"/>
  <c r="O294" i="1"/>
  <c r="P294" i="1"/>
  <c r="Q294" i="1"/>
  <c r="R294" i="1"/>
  <c r="S294" i="1"/>
  <c r="K295" i="1"/>
  <c r="L295" i="1"/>
  <c r="M295" i="1"/>
  <c r="N295" i="1"/>
  <c r="O295" i="1"/>
  <c r="P295" i="1"/>
  <c r="Q295" i="1"/>
  <c r="R295" i="1"/>
  <c r="S295" i="1"/>
  <c r="K296" i="1"/>
  <c r="L296" i="1"/>
  <c r="M296" i="1"/>
  <c r="N296" i="1"/>
  <c r="O296" i="1"/>
  <c r="P296" i="1"/>
  <c r="Q296" i="1"/>
  <c r="R296" i="1"/>
  <c r="S296" i="1"/>
  <c r="K297" i="1"/>
  <c r="L297" i="1"/>
  <c r="M297" i="1"/>
  <c r="N297" i="1"/>
  <c r="O297" i="1"/>
  <c r="P297" i="1"/>
  <c r="Q297" i="1"/>
  <c r="R297" i="1"/>
  <c r="S297" i="1"/>
  <c r="K298" i="1"/>
  <c r="L298" i="1"/>
  <c r="M298" i="1"/>
  <c r="N298" i="1"/>
  <c r="O298" i="1"/>
  <c r="P298" i="1"/>
  <c r="Q298" i="1"/>
  <c r="R298" i="1"/>
  <c r="S298" i="1"/>
  <c r="K299" i="1"/>
  <c r="L299" i="1"/>
  <c r="M299" i="1"/>
  <c r="N299" i="1"/>
  <c r="O299" i="1"/>
  <c r="P299" i="1"/>
  <c r="Q299" i="1"/>
  <c r="R299" i="1"/>
  <c r="S299" i="1"/>
  <c r="K300" i="1"/>
  <c r="L300" i="1"/>
  <c r="M300" i="1"/>
  <c r="N300" i="1"/>
  <c r="O300" i="1"/>
  <c r="P300" i="1"/>
  <c r="Q300" i="1"/>
  <c r="R300" i="1"/>
  <c r="S300" i="1"/>
  <c r="K301" i="1"/>
  <c r="L301" i="1"/>
  <c r="M301" i="1"/>
  <c r="N301" i="1"/>
  <c r="O301" i="1"/>
  <c r="P301" i="1"/>
  <c r="Q301" i="1"/>
  <c r="R301" i="1"/>
  <c r="S301" i="1"/>
  <c r="K302" i="1"/>
  <c r="L302" i="1"/>
  <c r="M302" i="1"/>
  <c r="N302" i="1"/>
  <c r="O302" i="1"/>
  <c r="P302" i="1"/>
  <c r="Q302" i="1"/>
  <c r="R302" i="1"/>
  <c r="S302" i="1"/>
  <c r="K303" i="1"/>
  <c r="L303" i="1"/>
  <c r="M303" i="1"/>
  <c r="N303" i="1"/>
  <c r="O303" i="1"/>
  <c r="P303" i="1"/>
  <c r="Q303" i="1"/>
  <c r="R303" i="1"/>
  <c r="S303" i="1"/>
  <c r="K304" i="1"/>
  <c r="L304" i="1"/>
  <c r="M304" i="1"/>
  <c r="N304" i="1"/>
  <c r="O304" i="1"/>
  <c r="P304" i="1"/>
  <c r="Q304" i="1"/>
  <c r="R304" i="1"/>
  <c r="S304" i="1"/>
  <c r="K305" i="1"/>
  <c r="L305" i="1"/>
  <c r="M305" i="1"/>
  <c r="N305" i="1"/>
  <c r="O305" i="1"/>
  <c r="P305" i="1"/>
  <c r="Q305" i="1"/>
  <c r="R305" i="1"/>
  <c r="S305" i="1"/>
  <c r="K306" i="1"/>
  <c r="L306" i="1"/>
  <c r="M306" i="1"/>
  <c r="N306" i="1"/>
  <c r="O306" i="1"/>
  <c r="P306" i="1"/>
  <c r="Q306" i="1"/>
  <c r="R306" i="1"/>
  <c r="S306" i="1"/>
  <c r="K307" i="1"/>
  <c r="L307" i="1"/>
  <c r="M307" i="1"/>
  <c r="N307" i="1"/>
  <c r="O307" i="1"/>
  <c r="P307" i="1"/>
  <c r="Q307" i="1"/>
  <c r="R307" i="1"/>
  <c r="S307" i="1"/>
  <c r="K308" i="1"/>
  <c r="L308" i="1"/>
  <c r="M308" i="1"/>
  <c r="N308" i="1"/>
  <c r="O308" i="1"/>
  <c r="P308" i="1"/>
  <c r="Q308" i="1"/>
  <c r="R308" i="1"/>
  <c r="S308" i="1"/>
  <c r="K309" i="1"/>
  <c r="L309" i="1"/>
  <c r="M309" i="1"/>
  <c r="N309" i="1"/>
  <c r="O309" i="1"/>
  <c r="P309" i="1"/>
  <c r="Q309" i="1"/>
  <c r="R309" i="1"/>
  <c r="S309" i="1"/>
  <c r="K310" i="1"/>
  <c r="L310" i="1"/>
  <c r="M310" i="1"/>
  <c r="N310" i="1"/>
  <c r="O310" i="1"/>
  <c r="P310" i="1"/>
  <c r="Q310" i="1"/>
  <c r="R310" i="1"/>
  <c r="S310" i="1"/>
  <c r="K311" i="1"/>
  <c r="L311" i="1"/>
  <c r="M311" i="1"/>
  <c r="N311" i="1"/>
  <c r="O311" i="1"/>
  <c r="P311" i="1"/>
  <c r="Q311" i="1"/>
  <c r="R311" i="1"/>
  <c r="S311" i="1"/>
  <c r="K312" i="1"/>
  <c r="L312" i="1"/>
  <c r="M312" i="1"/>
  <c r="N312" i="1"/>
  <c r="O312" i="1"/>
  <c r="P312" i="1"/>
  <c r="Q312" i="1"/>
  <c r="R312" i="1"/>
  <c r="S312" i="1"/>
  <c r="K313" i="1"/>
  <c r="L313" i="1"/>
  <c r="M313" i="1"/>
  <c r="N313" i="1"/>
  <c r="O313" i="1"/>
  <c r="P313" i="1"/>
  <c r="Q313" i="1"/>
  <c r="R313" i="1"/>
  <c r="S313" i="1"/>
  <c r="K319" i="1"/>
  <c r="L319" i="1"/>
  <c r="M319" i="1"/>
  <c r="N319" i="1"/>
  <c r="O319" i="1"/>
  <c r="P319" i="1"/>
  <c r="Q319" i="1"/>
  <c r="R319" i="1"/>
  <c r="S319" i="1"/>
  <c r="K315" i="1"/>
  <c r="L315" i="1"/>
  <c r="M315" i="1"/>
  <c r="N315" i="1"/>
  <c r="O315" i="1"/>
  <c r="P315" i="1"/>
  <c r="Q315" i="1"/>
  <c r="R315" i="1"/>
  <c r="S315" i="1"/>
  <c r="K320" i="1"/>
  <c r="L320" i="1"/>
  <c r="M320" i="1"/>
  <c r="N320" i="1"/>
  <c r="O320" i="1"/>
  <c r="P320" i="1"/>
  <c r="Q320" i="1"/>
  <c r="R320" i="1"/>
  <c r="S320" i="1"/>
  <c r="K314" i="1"/>
  <c r="L314" i="1"/>
  <c r="M314" i="1"/>
  <c r="N314" i="1"/>
  <c r="O314" i="1"/>
  <c r="P314" i="1"/>
  <c r="Q314" i="1"/>
  <c r="R314" i="1"/>
  <c r="S314" i="1"/>
  <c r="K318" i="1"/>
  <c r="L318" i="1"/>
  <c r="M318" i="1"/>
  <c r="N318" i="1"/>
  <c r="O318" i="1"/>
  <c r="P318" i="1"/>
  <c r="Q318" i="1"/>
  <c r="R318" i="1"/>
  <c r="S318" i="1"/>
  <c r="K317" i="1"/>
  <c r="L317" i="1"/>
  <c r="M317" i="1"/>
  <c r="N317" i="1"/>
  <c r="O317" i="1"/>
  <c r="P317" i="1"/>
  <c r="Q317" i="1"/>
  <c r="R317" i="1"/>
  <c r="S317" i="1"/>
  <c r="K316" i="1"/>
  <c r="L316" i="1"/>
  <c r="M316" i="1"/>
  <c r="N316" i="1"/>
  <c r="O316" i="1"/>
  <c r="P316" i="1"/>
  <c r="Q316" i="1"/>
  <c r="R316" i="1"/>
  <c r="S316" i="1"/>
  <c r="K324" i="1"/>
  <c r="L324" i="1"/>
  <c r="M324" i="1"/>
  <c r="N324" i="1"/>
  <c r="O324" i="1"/>
  <c r="P324" i="1"/>
  <c r="Q324" i="1"/>
  <c r="R324" i="1"/>
  <c r="S324" i="1"/>
  <c r="K325" i="1"/>
  <c r="L325" i="1"/>
  <c r="M325" i="1"/>
  <c r="N325" i="1"/>
  <c r="O325" i="1"/>
  <c r="P325" i="1"/>
  <c r="Q325" i="1"/>
  <c r="R325" i="1"/>
  <c r="S325" i="1"/>
  <c r="K326" i="1"/>
  <c r="L326" i="1"/>
  <c r="M326" i="1"/>
  <c r="N326" i="1"/>
  <c r="O326" i="1"/>
  <c r="P326" i="1"/>
  <c r="Q326" i="1"/>
  <c r="R326" i="1"/>
  <c r="S326" i="1"/>
  <c r="K327" i="1"/>
  <c r="L327" i="1"/>
  <c r="M327" i="1"/>
  <c r="N327" i="1"/>
  <c r="O327" i="1"/>
  <c r="P327" i="1"/>
  <c r="Q327" i="1"/>
  <c r="R327" i="1"/>
  <c r="S327" i="1"/>
  <c r="K328" i="1"/>
  <c r="L328" i="1"/>
  <c r="M328" i="1"/>
  <c r="N328" i="1"/>
  <c r="O328" i="1"/>
  <c r="P328" i="1"/>
  <c r="Q328" i="1"/>
  <c r="R328" i="1"/>
  <c r="S328" i="1"/>
  <c r="K329" i="1"/>
  <c r="L329" i="1"/>
  <c r="M329" i="1"/>
  <c r="N329" i="1"/>
  <c r="O329" i="1"/>
  <c r="P329" i="1"/>
  <c r="Q329" i="1"/>
  <c r="R329" i="1"/>
  <c r="S329" i="1"/>
  <c r="K330" i="1"/>
  <c r="L330" i="1"/>
  <c r="M330" i="1"/>
  <c r="N330" i="1"/>
  <c r="O330" i="1"/>
  <c r="P330" i="1"/>
  <c r="Q330" i="1"/>
  <c r="R330" i="1"/>
  <c r="S330" i="1"/>
  <c r="K331" i="1"/>
  <c r="L331" i="1"/>
  <c r="M331" i="1"/>
  <c r="N331" i="1"/>
  <c r="O331" i="1"/>
  <c r="P331" i="1"/>
  <c r="Q331" i="1"/>
  <c r="R331" i="1"/>
  <c r="S331" i="1"/>
  <c r="K332" i="1"/>
  <c r="L332" i="1"/>
  <c r="M332" i="1"/>
  <c r="N332" i="1"/>
  <c r="O332" i="1"/>
  <c r="P332" i="1"/>
  <c r="Q332" i="1"/>
  <c r="R332" i="1"/>
  <c r="S332" i="1"/>
  <c r="K333" i="1"/>
  <c r="L333" i="1"/>
  <c r="M333" i="1"/>
  <c r="N333" i="1"/>
  <c r="O333" i="1"/>
  <c r="P333" i="1"/>
  <c r="Q333" i="1"/>
  <c r="R333" i="1"/>
  <c r="S333" i="1"/>
  <c r="K334" i="1"/>
  <c r="L334" i="1"/>
  <c r="M334" i="1"/>
  <c r="N334" i="1"/>
  <c r="O334" i="1"/>
  <c r="P334" i="1"/>
  <c r="Q334" i="1"/>
  <c r="R334" i="1"/>
  <c r="S334" i="1"/>
  <c r="K335" i="1"/>
  <c r="L335" i="1"/>
  <c r="M335" i="1"/>
  <c r="N335" i="1"/>
  <c r="O335" i="1"/>
  <c r="P335" i="1"/>
  <c r="Q335" i="1"/>
  <c r="R335" i="1"/>
  <c r="S335" i="1"/>
  <c r="K336" i="1"/>
  <c r="L336" i="1"/>
  <c r="M336" i="1"/>
  <c r="N336" i="1"/>
  <c r="O336" i="1"/>
  <c r="P336" i="1"/>
  <c r="Q336" i="1"/>
  <c r="R336" i="1"/>
  <c r="S336" i="1"/>
  <c r="K337" i="1"/>
  <c r="L337" i="1"/>
  <c r="M337" i="1"/>
  <c r="N337" i="1"/>
  <c r="O337" i="1"/>
  <c r="P337" i="1"/>
  <c r="Q337" i="1"/>
  <c r="R337" i="1"/>
  <c r="S337" i="1"/>
  <c r="K338" i="1"/>
  <c r="L338" i="1"/>
  <c r="M338" i="1"/>
  <c r="N338" i="1"/>
  <c r="O338" i="1"/>
  <c r="P338" i="1"/>
  <c r="Q338" i="1"/>
  <c r="R338" i="1"/>
  <c r="S338" i="1"/>
  <c r="K339" i="1"/>
  <c r="L339" i="1"/>
  <c r="M339" i="1"/>
  <c r="N339" i="1"/>
  <c r="O339" i="1"/>
  <c r="P339" i="1"/>
  <c r="Q339" i="1"/>
  <c r="R339" i="1"/>
  <c r="S339" i="1"/>
  <c r="K340" i="1"/>
  <c r="L340" i="1"/>
  <c r="M340" i="1"/>
  <c r="N340" i="1"/>
  <c r="O340" i="1"/>
  <c r="P340" i="1"/>
  <c r="Q340" i="1"/>
  <c r="R340" i="1"/>
  <c r="S340" i="1"/>
  <c r="K341" i="1"/>
  <c r="L341" i="1"/>
  <c r="M341" i="1"/>
  <c r="N341" i="1"/>
  <c r="O341" i="1"/>
  <c r="P341" i="1"/>
  <c r="Q341" i="1"/>
  <c r="R341" i="1"/>
  <c r="S341" i="1"/>
  <c r="K342" i="1"/>
  <c r="L342" i="1"/>
  <c r="M342" i="1"/>
  <c r="N342" i="1"/>
  <c r="O342" i="1"/>
  <c r="P342" i="1"/>
  <c r="Q342" i="1"/>
  <c r="R342" i="1"/>
  <c r="S342" i="1"/>
  <c r="K343" i="1"/>
  <c r="L343" i="1"/>
  <c r="M343" i="1"/>
  <c r="N343" i="1"/>
  <c r="O343" i="1"/>
  <c r="P343" i="1"/>
  <c r="Q343" i="1"/>
  <c r="R343" i="1"/>
  <c r="S343" i="1"/>
  <c r="K344" i="1"/>
  <c r="L344" i="1"/>
  <c r="M344" i="1"/>
  <c r="N344" i="1"/>
  <c r="O344" i="1"/>
  <c r="P344" i="1"/>
  <c r="Q344" i="1"/>
  <c r="R344" i="1"/>
  <c r="S344" i="1"/>
  <c r="K345" i="1"/>
  <c r="L345" i="1"/>
  <c r="M345" i="1"/>
  <c r="N345" i="1"/>
  <c r="O345" i="1"/>
  <c r="P345" i="1"/>
  <c r="Q345" i="1"/>
  <c r="R345" i="1"/>
  <c r="S345" i="1"/>
  <c r="K351" i="1"/>
  <c r="L351" i="1"/>
  <c r="M351" i="1"/>
  <c r="N351" i="1"/>
  <c r="O351" i="1"/>
  <c r="P351" i="1"/>
  <c r="Q351" i="1"/>
  <c r="R351" i="1"/>
  <c r="S351" i="1"/>
  <c r="K347" i="1"/>
  <c r="L347" i="1"/>
  <c r="M347" i="1"/>
  <c r="N347" i="1"/>
  <c r="O347" i="1"/>
  <c r="P347" i="1"/>
  <c r="Q347" i="1"/>
  <c r="R347" i="1"/>
  <c r="S347" i="1"/>
  <c r="K352" i="1"/>
  <c r="L352" i="1"/>
  <c r="M352" i="1"/>
  <c r="N352" i="1"/>
  <c r="O352" i="1"/>
  <c r="P352" i="1"/>
  <c r="Q352" i="1"/>
  <c r="R352" i="1"/>
  <c r="S352" i="1"/>
  <c r="K346" i="1"/>
  <c r="L346" i="1"/>
  <c r="M346" i="1"/>
  <c r="N346" i="1"/>
  <c r="O346" i="1"/>
  <c r="P346" i="1"/>
  <c r="Q346" i="1"/>
  <c r="R346" i="1"/>
  <c r="S346" i="1"/>
  <c r="K350" i="1"/>
  <c r="L350" i="1"/>
  <c r="M350" i="1"/>
  <c r="N350" i="1"/>
  <c r="O350" i="1"/>
  <c r="P350" i="1"/>
  <c r="Q350" i="1"/>
  <c r="R350" i="1"/>
  <c r="S350" i="1"/>
  <c r="K349" i="1"/>
  <c r="L349" i="1"/>
  <c r="M349" i="1"/>
  <c r="N349" i="1"/>
  <c r="O349" i="1"/>
  <c r="P349" i="1"/>
  <c r="Q349" i="1"/>
  <c r="R349" i="1"/>
  <c r="S349" i="1"/>
  <c r="K348" i="1"/>
  <c r="L348" i="1"/>
  <c r="M348" i="1"/>
  <c r="N348" i="1"/>
  <c r="O348" i="1"/>
  <c r="P348" i="1"/>
  <c r="Q348" i="1"/>
  <c r="R348" i="1"/>
  <c r="S348" i="1"/>
  <c r="K353" i="1"/>
  <c r="L353" i="1"/>
  <c r="M353" i="1"/>
  <c r="N353" i="1"/>
  <c r="O353" i="1"/>
  <c r="P353" i="1"/>
  <c r="Q353" i="1"/>
  <c r="R353" i="1"/>
  <c r="S353" i="1"/>
  <c r="K354" i="1"/>
  <c r="L354" i="1"/>
  <c r="M354" i="1"/>
  <c r="N354" i="1"/>
  <c r="O354" i="1"/>
  <c r="P354" i="1"/>
  <c r="Q354" i="1"/>
  <c r="R354" i="1"/>
  <c r="S354" i="1"/>
  <c r="K355" i="1"/>
  <c r="L355" i="1"/>
  <c r="M355" i="1"/>
  <c r="N355" i="1"/>
  <c r="O355" i="1"/>
  <c r="P355" i="1"/>
  <c r="Q355" i="1"/>
  <c r="R355" i="1"/>
  <c r="S355" i="1"/>
  <c r="K356" i="1"/>
  <c r="L356" i="1"/>
  <c r="M356" i="1"/>
  <c r="N356" i="1"/>
  <c r="O356" i="1"/>
  <c r="P356" i="1"/>
  <c r="Q356" i="1"/>
  <c r="R356" i="1"/>
  <c r="S356" i="1"/>
  <c r="K357" i="1"/>
  <c r="L357" i="1"/>
  <c r="M357" i="1"/>
  <c r="N357" i="1"/>
  <c r="O357" i="1"/>
  <c r="P357" i="1"/>
  <c r="Q357" i="1"/>
  <c r="R357" i="1"/>
  <c r="S357" i="1"/>
  <c r="K358" i="1"/>
  <c r="L358" i="1"/>
  <c r="M358" i="1"/>
  <c r="N358" i="1"/>
  <c r="O358" i="1"/>
  <c r="P358" i="1"/>
  <c r="Q358" i="1"/>
  <c r="R358" i="1"/>
  <c r="S358" i="1"/>
  <c r="K359" i="1"/>
  <c r="L359" i="1"/>
  <c r="M359" i="1"/>
  <c r="N359" i="1"/>
  <c r="O359" i="1"/>
  <c r="P359" i="1"/>
  <c r="Q359" i="1"/>
  <c r="R359" i="1"/>
  <c r="S359" i="1"/>
  <c r="K360" i="1"/>
  <c r="L360" i="1"/>
  <c r="M360" i="1"/>
  <c r="N360" i="1"/>
  <c r="O360" i="1"/>
  <c r="P360" i="1"/>
  <c r="Q360" i="1"/>
  <c r="R360" i="1"/>
  <c r="S360" i="1"/>
  <c r="K361" i="1"/>
  <c r="L361" i="1"/>
  <c r="M361" i="1"/>
  <c r="N361" i="1"/>
  <c r="O361" i="1"/>
  <c r="P361" i="1"/>
  <c r="Q361" i="1"/>
  <c r="R361" i="1"/>
  <c r="S361" i="1"/>
  <c r="K362" i="1"/>
  <c r="L362" i="1"/>
  <c r="M362" i="1"/>
  <c r="N362" i="1"/>
  <c r="O362" i="1"/>
  <c r="P362" i="1"/>
  <c r="Q362" i="1"/>
  <c r="R362" i="1"/>
  <c r="S362" i="1"/>
  <c r="K363" i="1"/>
  <c r="L363" i="1"/>
  <c r="M363" i="1"/>
  <c r="N363" i="1"/>
  <c r="O363" i="1"/>
  <c r="P363" i="1"/>
  <c r="Q363" i="1"/>
  <c r="R363" i="1"/>
  <c r="S363" i="1"/>
  <c r="K364" i="1"/>
  <c r="L364" i="1"/>
  <c r="M364" i="1"/>
  <c r="N364" i="1"/>
  <c r="O364" i="1"/>
  <c r="P364" i="1"/>
  <c r="Q364" i="1"/>
  <c r="R364" i="1"/>
  <c r="S364" i="1"/>
  <c r="K365" i="1"/>
  <c r="L365" i="1"/>
  <c r="M365" i="1"/>
  <c r="N365" i="1"/>
  <c r="O365" i="1"/>
  <c r="P365" i="1"/>
  <c r="Q365" i="1"/>
  <c r="R365" i="1"/>
  <c r="S365" i="1"/>
  <c r="K366" i="1"/>
  <c r="L366" i="1"/>
  <c r="M366" i="1"/>
  <c r="N366" i="1"/>
  <c r="O366" i="1"/>
  <c r="P366" i="1"/>
  <c r="Q366" i="1"/>
  <c r="R366" i="1"/>
  <c r="S366" i="1"/>
  <c r="K367" i="1"/>
  <c r="L367" i="1"/>
  <c r="M367" i="1"/>
  <c r="N367" i="1"/>
  <c r="O367" i="1"/>
  <c r="P367" i="1"/>
  <c r="Q367" i="1"/>
  <c r="R367" i="1"/>
  <c r="S367" i="1"/>
  <c r="K368" i="1"/>
  <c r="L368" i="1"/>
  <c r="M368" i="1"/>
  <c r="N368" i="1"/>
  <c r="O368" i="1"/>
  <c r="P368" i="1"/>
  <c r="Q368" i="1"/>
  <c r="R368" i="1"/>
  <c r="S368" i="1"/>
  <c r="K369" i="1"/>
  <c r="L369" i="1"/>
  <c r="M369" i="1"/>
  <c r="N369" i="1"/>
  <c r="O369" i="1"/>
  <c r="P369" i="1"/>
  <c r="Q369" i="1"/>
  <c r="R369" i="1"/>
  <c r="S369" i="1"/>
  <c r="K370" i="1"/>
  <c r="L370" i="1"/>
  <c r="M370" i="1"/>
  <c r="N370" i="1"/>
  <c r="O370" i="1"/>
  <c r="P370" i="1"/>
  <c r="Q370" i="1"/>
  <c r="R370" i="1"/>
  <c r="S370" i="1"/>
  <c r="K371" i="1"/>
  <c r="L371" i="1"/>
  <c r="M371" i="1"/>
  <c r="N371" i="1"/>
  <c r="O371" i="1"/>
  <c r="P371" i="1"/>
  <c r="Q371" i="1"/>
  <c r="R371" i="1"/>
  <c r="S371" i="1"/>
  <c r="K372" i="1"/>
  <c r="L372" i="1"/>
  <c r="M372" i="1"/>
  <c r="N372" i="1"/>
  <c r="O372" i="1"/>
  <c r="P372" i="1"/>
  <c r="Q372" i="1"/>
  <c r="R372" i="1"/>
  <c r="S372" i="1"/>
  <c r="K373" i="1"/>
  <c r="L373" i="1"/>
  <c r="M373" i="1"/>
  <c r="N373" i="1"/>
  <c r="O373" i="1"/>
  <c r="P373" i="1"/>
  <c r="Q373" i="1"/>
  <c r="R373" i="1"/>
  <c r="S373" i="1"/>
  <c r="K374" i="1"/>
  <c r="L374" i="1"/>
  <c r="M374" i="1"/>
  <c r="N374" i="1"/>
  <c r="O374" i="1"/>
  <c r="P374" i="1"/>
  <c r="Q374" i="1"/>
  <c r="R374" i="1"/>
  <c r="S374" i="1"/>
  <c r="K380" i="1"/>
  <c r="L380" i="1"/>
  <c r="M380" i="1"/>
  <c r="N380" i="1"/>
  <c r="O380" i="1"/>
  <c r="P380" i="1"/>
  <c r="Q380" i="1"/>
  <c r="R380" i="1"/>
  <c r="S380" i="1"/>
  <c r="K376" i="1"/>
  <c r="L376" i="1"/>
  <c r="M376" i="1"/>
  <c r="N376" i="1"/>
  <c r="O376" i="1"/>
  <c r="P376" i="1"/>
  <c r="Q376" i="1"/>
  <c r="R376" i="1"/>
  <c r="S376" i="1"/>
  <c r="K381" i="1"/>
  <c r="L381" i="1"/>
  <c r="M381" i="1"/>
  <c r="N381" i="1"/>
  <c r="O381" i="1"/>
  <c r="P381" i="1"/>
  <c r="Q381" i="1"/>
  <c r="R381" i="1"/>
  <c r="S381" i="1"/>
  <c r="K375" i="1"/>
  <c r="L375" i="1"/>
  <c r="M375" i="1"/>
  <c r="N375" i="1"/>
  <c r="O375" i="1"/>
  <c r="P375" i="1"/>
  <c r="Q375" i="1"/>
  <c r="R375" i="1"/>
  <c r="S375" i="1"/>
  <c r="K379" i="1"/>
  <c r="L379" i="1"/>
  <c r="M379" i="1"/>
  <c r="N379" i="1"/>
  <c r="O379" i="1"/>
  <c r="P379" i="1"/>
  <c r="Q379" i="1"/>
  <c r="R379" i="1"/>
  <c r="S379" i="1"/>
  <c r="K378" i="1"/>
  <c r="L378" i="1"/>
  <c r="M378" i="1"/>
  <c r="N378" i="1"/>
  <c r="O378" i="1"/>
  <c r="P378" i="1"/>
  <c r="Q378" i="1"/>
  <c r="R378" i="1"/>
  <c r="S378" i="1"/>
  <c r="K377" i="1"/>
  <c r="L377" i="1"/>
  <c r="M377" i="1"/>
  <c r="N377" i="1"/>
  <c r="O377" i="1"/>
  <c r="P377" i="1"/>
  <c r="Q377" i="1"/>
  <c r="R377" i="1"/>
  <c r="S377" i="1"/>
  <c r="K382" i="1"/>
  <c r="L382" i="1"/>
  <c r="M382" i="1"/>
  <c r="N382" i="1"/>
  <c r="O382" i="1"/>
  <c r="P382" i="1"/>
  <c r="Q382" i="1"/>
  <c r="R382" i="1"/>
  <c r="S382" i="1"/>
  <c r="K383" i="1"/>
  <c r="L383" i="1"/>
  <c r="M383" i="1"/>
  <c r="N383" i="1"/>
  <c r="O383" i="1"/>
  <c r="P383" i="1"/>
  <c r="Q383" i="1"/>
  <c r="R383" i="1"/>
  <c r="S383" i="1"/>
  <c r="K384" i="1"/>
  <c r="L384" i="1"/>
  <c r="M384" i="1"/>
  <c r="N384" i="1"/>
  <c r="O384" i="1"/>
  <c r="P384" i="1"/>
  <c r="Q384" i="1"/>
  <c r="R384" i="1"/>
  <c r="S384" i="1"/>
  <c r="K385" i="1"/>
  <c r="L385" i="1"/>
  <c r="M385" i="1"/>
  <c r="N385" i="1"/>
  <c r="O385" i="1"/>
  <c r="P385" i="1"/>
  <c r="Q385" i="1"/>
  <c r="R385" i="1"/>
  <c r="S385" i="1"/>
  <c r="K386" i="1"/>
  <c r="L386" i="1"/>
  <c r="M386" i="1"/>
  <c r="N386" i="1"/>
  <c r="O386" i="1"/>
  <c r="P386" i="1"/>
  <c r="Q386" i="1"/>
  <c r="R386" i="1"/>
  <c r="S386" i="1"/>
  <c r="K387" i="1"/>
  <c r="L387" i="1"/>
  <c r="M387" i="1"/>
  <c r="N387" i="1"/>
  <c r="O387" i="1"/>
  <c r="P387" i="1"/>
  <c r="Q387" i="1"/>
  <c r="R387" i="1"/>
  <c r="S387" i="1"/>
  <c r="K388" i="1"/>
  <c r="L388" i="1"/>
  <c r="M388" i="1"/>
  <c r="N388" i="1"/>
  <c r="O388" i="1"/>
  <c r="P388" i="1"/>
  <c r="Q388" i="1"/>
  <c r="R388" i="1"/>
  <c r="S388" i="1"/>
  <c r="K389" i="1"/>
  <c r="L389" i="1"/>
  <c r="M389" i="1"/>
  <c r="N389" i="1"/>
  <c r="O389" i="1"/>
  <c r="P389" i="1"/>
  <c r="Q389" i="1"/>
  <c r="R389" i="1"/>
  <c r="S389" i="1"/>
  <c r="K390" i="1"/>
  <c r="L390" i="1"/>
  <c r="M390" i="1"/>
  <c r="N390" i="1"/>
  <c r="O390" i="1"/>
  <c r="P390" i="1"/>
  <c r="Q390" i="1"/>
  <c r="R390" i="1"/>
  <c r="S390" i="1"/>
  <c r="K391" i="1"/>
  <c r="L391" i="1"/>
  <c r="M391" i="1"/>
  <c r="N391" i="1"/>
  <c r="O391" i="1"/>
  <c r="P391" i="1"/>
  <c r="Q391" i="1"/>
  <c r="R391" i="1"/>
  <c r="S391" i="1"/>
  <c r="K392" i="1"/>
  <c r="L392" i="1"/>
  <c r="M392" i="1"/>
  <c r="N392" i="1"/>
  <c r="O392" i="1"/>
  <c r="P392" i="1"/>
  <c r="Q392" i="1"/>
  <c r="R392" i="1"/>
  <c r="S392" i="1"/>
  <c r="K393" i="1"/>
  <c r="L393" i="1"/>
  <c r="M393" i="1"/>
  <c r="N393" i="1"/>
  <c r="O393" i="1"/>
  <c r="P393" i="1"/>
  <c r="Q393" i="1"/>
  <c r="R393" i="1"/>
  <c r="S393" i="1"/>
  <c r="K394" i="1"/>
  <c r="L394" i="1"/>
  <c r="M394" i="1"/>
  <c r="N394" i="1"/>
  <c r="O394" i="1"/>
  <c r="P394" i="1"/>
  <c r="Q394" i="1"/>
  <c r="R394" i="1"/>
  <c r="S394" i="1"/>
  <c r="K395" i="1"/>
  <c r="L395" i="1"/>
  <c r="M395" i="1"/>
  <c r="N395" i="1"/>
  <c r="O395" i="1"/>
  <c r="P395" i="1"/>
  <c r="Q395" i="1"/>
  <c r="R395" i="1"/>
  <c r="S395" i="1"/>
  <c r="K396" i="1"/>
  <c r="L396" i="1"/>
  <c r="M396" i="1"/>
  <c r="N396" i="1"/>
  <c r="O396" i="1"/>
  <c r="P396" i="1"/>
  <c r="Q396" i="1"/>
  <c r="R396" i="1"/>
  <c r="S396" i="1"/>
  <c r="K397" i="1"/>
  <c r="L397" i="1"/>
  <c r="M397" i="1"/>
  <c r="N397" i="1"/>
  <c r="O397" i="1"/>
  <c r="P397" i="1"/>
  <c r="Q397" i="1"/>
  <c r="R397" i="1"/>
  <c r="S397" i="1"/>
  <c r="K398" i="1"/>
  <c r="L398" i="1"/>
  <c r="M398" i="1"/>
  <c r="N398" i="1"/>
  <c r="O398" i="1"/>
  <c r="P398" i="1"/>
  <c r="Q398" i="1"/>
  <c r="R398" i="1"/>
  <c r="S398" i="1"/>
  <c r="K399" i="1"/>
  <c r="L399" i="1"/>
  <c r="M399" i="1"/>
  <c r="N399" i="1"/>
  <c r="O399" i="1"/>
  <c r="P399" i="1"/>
  <c r="Q399" i="1"/>
  <c r="R399" i="1"/>
  <c r="S399" i="1"/>
  <c r="K400" i="1"/>
  <c r="L400" i="1"/>
  <c r="M400" i="1"/>
  <c r="N400" i="1"/>
  <c r="O400" i="1"/>
  <c r="P400" i="1"/>
  <c r="Q400" i="1"/>
  <c r="R400" i="1"/>
  <c r="S400" i="1"/>
  <c r="K401" i="1"/>
  <c r="L401" i="1"/>
  <c r="M401" i="1"/>
  <c r="N401" i="1"/>
  <c r="O401" i="1"/>
  <c r="P401" i="1"/>
  <c r="Q401" i="1"/>
  <c r="R401" i="1"/>
  <c r="S401" i="1"/>
  <c r="K402" i="1"/>
  <c r="L402" i="1"/>
  <c r="M402" i="1"/>
  <c r="N402" i="1"/>
  <c r="O402" i="1"/>
  <c r="P402" i="1"/>
  <c r="Q402" i="1"/>
  <c r="R402" i="1"/>
  <c r="S402" i="1"/>
  <c r="K403" i="1"/>
  <c r="L403" i="1"/>
  <c r="M403" i="1"/>
  <c r="N403" i="1"/>
  <c r="O403" i="1"/>
  <c r="P403" i="1"/>
  <c r="Q403" i="1"/>
  <c r="R403" i="1"/>
  <c r="S403" i="1"/>
  <c r="K409" i="1"/>
  <c r="L409" i="1"/>
  <c r="M409" i="1"/>
  <c r="N409" i="1"/>
  <c r="O409" i="1"/>
  <c r="P409" i="1"/>
  <c r="Q409" i="1"/>
  <c r="R409" i="1"/>
  <c r="S409" i="1"/>
  <c r="K405" i="1"/>
  <c r="L405" i="1"/>
  <c r="M405" i="1"/>
  <c r="N405" i="1"/>
  <c r="O405" i="1"/>
  <c r="P405" i="1"/>
  <c r="Q405" i="1"/>
  <c r="R405" i="1"/>
  <c r="S405" i="1"/>
  <c r="K410" i="1"/>
  <c r="L410" i="1"/>
  <c r="M410" i="1"/>
  <c r="N410" i="1"/>
  <c r="O410" i="1"/>
  <c r="P410" i="1"/>
  <c r="Q410" i="1"/>
  <c r="R410" i="1"/>
  <c r="S410" i="1"/>
  <c r="K404" i="1"/>
  <c r="L404" i="1"/>
  <c r="M404" i="1"/>
  <c r="N404" i="1"/>
  <c r="O404" i="1"/>
  <c r="P404" i="1"/>
  <c r="Q404" i="1"/>
  <c r="R404" i="1"/>
  <c r="S404" i="1"/>
  <c r="K408" i="1"/>
  <c r="L408" i="1"/>
  <c r="M408" i="1"/>
  <c r="N408" i="1"/>
  <c r="O408" i="1"/>
  <c r="P408" i="1"/>
  <c r="Q408" i="1"/>
  <c r="R408" i="1"/>
  <c r="S408" i="1"/>
  <c r="K407" i="1"/>
  <c r="L407" i="1"/>
  <c r="M407" i="1"/>
  <c r="N407" i="1"/>
  <c r="O407" i="1"/>
  <c r="P407" i="1"/>
  <c r="Q407" i="1"/>
  <c r="R407" i="1"/>
  <c r="S407" i="1"/>
  <c r="K406" i="1"/>
  <c r="L406" i="1"/>
  <c r="M406" i="1"/>
  <c r="N406" i="1"/>
  <c r="O406" i="1"/>
  <c r="P406" i="1"/>
  <c r="Q406" i="1"/>
  <c r="R406" i="1"/>
  <c r="S406" i="1"/>
  <c r="K419" i="1"/>
  <c r="L419" i="1"/>
  <c r="M419" i="1"/>
  <c r="N419" i="1"/>
  <c r="O419" i="1"/>
  <c r="P419" i="1"/>
  <c r="Q419" i="1"/>
  <c r="R419" i="1"/>
  <c r="S419" i="1"/>
  <c r="K420" i="1"/>
  <c r="L420" i="1"/>
  <c r="M420" i="1"/>
  <c r="N420" i="1"/>
  <c r="O420" i="1"/>
  <c r="P420" i="1"/>
  <c r="Q420" i="1"/>
  <c r="R420" i="1"/>
  <c r="S420" i="1"/>
  <c r="K418" i="1"/>
  <c r="L418" i="1"/>
  <c r="M418" i="1"/>
  <c r="N418" i="1"/>
  <c r="O418" i="1"/>
  <c r="P418" i="1"/>
  <c r="Q418" i="1"/>
  <c r="R418" i="1"/>
  <c r="S418" i="1"/>
  <c r="K422" i="1"/>
  <c r="L422" i="1"/>
  <c r="M422" i="1"/>
  <c r="N422" i="1"/>
  <c r="O422" i="1"/>
  <c r="P422" i="1"/>
  <c r="Q422" i="1"/>
  <c r="R422" i="1"/>
  <c r="S422" i="1"/>
  <c r="K423" i="1"/>
  <c r="L423" i="1"/>
  <c r="M423" i="1"/>
  <c r="N423" i="1"/>
  <c r="O423" i="1"/>
  <c r="P423" i="1"/>
  <c r="Q423" i="1"/>
  <c r="R423" i="1"/>
  <c r="S423" i="1"/>
  <c r="K421" i="1"/>
  <c r="L421" i="1"/>
  <c r="M421" i="1"/>
  <c r="N421" i="1"/>
  <c r="O421" i="1"/>
  <c r="P421" i="1"/>
  <c r="Q421" i="1"/>
  <c r="R421" i="1"/>
  <c r="S421" i="1"/>
  <c r="K413" i="1"/>
  <c r="L413" i="1"/>
  <c r="M413" i="1"/>
  <c r="N413" i="1"/>
  <c r="O413" i="1"/>
  <c r="P413" i="1"/>
  <c r="Q413" i="1"/>
  <c r="R413" i="1"/>
  <c r="S413" i="1"/>
  <c r="K412" i="1"/>
  <c r="L412" i="1"/>
  <c r="M412" i="1"/>
  <c r="N412" i="1"/>
  <c r="O412" i="1"/>
  <c r="P412" i="1"/>
  <c r="Q412" i="1"/>
  <c r="R412" i="1"/>
  <c r="S412" i="1"/>
  <c r="K414" i="1"/>
  <c r="L414" i="1"/>
  <c r="M414" i="1"/>
  <c r="N414" i="1"/>
  <c r="O414" i="1"/>
  <c r="P414" i="1"/>
  <c r="Q414" i="1"/>
  <c r="R414" i="1"/>
  <c r="S414" i="1"/>
  <c r="K415" i="1"/>
  <c r="L415" i="1"/>
  <c r="M415" i="1"/>
  <c r="N415" i="1"/>
  <c r="O415" i="1"/>
  <c r="P415" i="1"/>
  <c r="Q415" i="1"/>
  <c r="R415" i="1"/>
  <c r="S415" i="1"/>
  <c r="K416" i="1"/>
  <c r="L416" i="1"/>
  <c r="M416" i="1"/>
  <c r="N416" i="1"/>
  <c r="O416" i="1"/>
  <c r="P416" i="1"/>
  <c r="Q416" i="1"/>
  <c r="R416" i="1"/>
  <c r="S416" i="1"/>
  <c r="K417" i="1"/>
  <c r="L417" i="1"/>
  <c r="M417" i="1"/>
  <c r="N417" i="1"/>
  <c r="O417" i="1"/>
  <c r="P417" i="1"/>
  <c r="Q417" i="1"/>
  <c r="R417" i="1"/>
  <c r="S417" i="1"/>
  <c r="K411" i="1"/>
  <c r="L411" i="1"/>
  <c r="M411" i="1"/>
  <c r="N411" i="1"/>
  <c r="O411" i="1"/>
  <c r="P411" i="1"/>
  <c r="Q411" i="1"/>
  <c r="R411" i="1"/>
  <c r="S411" i="1"/>
  <c r="K432" i="1"/>
  <c r="L432" i="1"/>
  <c r="M432" i="1"/>
  <c r="N432" i="1"/>
  <c r="O432" i="1"/>
  <c r="P432" i="1"/>
  <c r="Q432" i="1"/>
  <c r="R432" i="1"/>
  <c r="S432" i="1"/>
  <c r="K433" i="1"/>
  <c r="L433" i="1"/>
  <c r="M433" i="1"/>
  <c r="N433" i="1"/>
  <c r="O433" i="1"/>
  <c r="P433" i="1"/>
  <c r="Q433" i="1"/>
  <c r="R433" i="1"/>
  <c r="S433" i="1"/>
  <c r="K431" i="1"/>
  <c r="L431" i="1"/>
  <c r="M431" i="1"/>
  <c r="N431" i="1"/>
  <c r="O431" i="1"/>
  <c r="P431" i="1"/>
  <c r="Q431" i="1"/>
  <c r="R431" i="1"/>
  <c r="S431" i="1"/>
  <c r="K435" i="1"/>
  <c r="L435" i="1"/>
  <c r="M435" i="1"/>
  <c r="N435" i="1"/>
  <c r="O435" i="1"/>
  <c r="P435" i="1"/>
  <c r="Q435" i="1"/>
  <c r="R435" i="1"/>
  <c r="S435" i="1"/>
  <c r="K436" i="1"/>
  <c r="L436" i="1"/>
  <c r="M436" i="1"/>
  <c r="N436" i="1"/>
  <c r="O436" i="1"/>
  <c r="P436" i="1"/>
  <c r="Q436" i="1"/>
  <c r="R436" i="1"/>
  <c r="S436" i="1"/>
  <c r="K434" i="1"/>
  <c r="L434" i="1"/>
  <c r="M434" i="1"/>
  <c r="N434" i="1"/>
  <c r="O434" i="1"/>
  <c r="P434" i="1"/>
  <c r="Q434" i="1"/>
  <c r="R434" i="1"/>
  <c r="S434" i="1"/>
  <c r="K426" i="1"/>
  <c r="L426" i="1"/>
  <c r="M426" i="1"/>
  <c r="N426" i="1"/>
  <c r="O426" i="1"/>
  <c r="P426" i="1"/>
  <c r="Q426" i="1"/>
  <c r="R426" i="1"/>
  <c r="S426" i="1"/>
  <c r="K425" i="1"/>
  <c r="L425" i="1"/>
  <c r="M425" i="1"/>
  <c r="N425" i="1"/>
  <c r="O425" i="1"/>
  <c r="P425" i="1"/>
  <c r="Q425" i="1"/>
  <c r="R425" i="1"/>
  <c r="S425" i="1"/>
  <c r="K427" i="1"/>
  <c r="L427" i="1"/>
  <c r="M427" i="1"/>
  <c r="N427" i="1"/>
  <c r="O427" i="1"/>
  <c r="P427" i="1"/>
  <c r="Q427" i="1"/>
  <c r="R427" i="1"/>
  <c r="S427" i="1"/>
  <c r="K428" i="1"/>
  <c r="L428" i="1"/>
  <c r="M428" i="1"/>
  <c r="N428" i="1"/>
  <c r="O428" i="1"/>
  <c r="P428" i="1"/>
  <c r="Q428" i="1"/>
  <c r="R428" i="1"/>
  <c r="S428" i="1"/>
  <c r="K429" i="1"/>
  <c r="L429" i="1"/>
  <c r="M429" i="1"/>
  <c r="N429" i="1"/>
  <c r="O429" i="1"/>
  <c r="P429" i="1"/>
  <c r="Q429" i="1"/>
  <c r="R429" i="1"/>
  <c r="S429" i="1"/>
  <c r="K430" i="1"/>
  <c r="L430" i="1"/>
  <c r="M430" i="1"/>
  <c r="N430" i="1"/>
  <c r="O430" i="1"/>
  <c r="P430" i="1"/>
  <c r="Q430" i="1"/>
  <c r="R430" i="1"/>
  <c r="S430" i="1"/>
  <c r="K424" i="1"/>
  <c r="L424" i="1"/>
  <c r="M424" i="1"/>
  <c r="N424" i="1"/>
  <c r="O424" i="1"/>
  <c r="P424" i="1"/>
  <c r="Q424" i="1"/>
  <c r="R424" i="1"/>
  <c r="S424" i="1"/>
  <c r="K437" i="1"/>
  <c r="L437" i="1"/>
  <c r="M437" i="1"/>
  <c r="N437" i="1"/>
  <c r="O437" i="1"/>
  <c r="P437" i="1"/>
  <c r="Q437" i="1"/>
  <c r="R437" i="1"/>
  <c r="S437" i="1"/>
  <c r="K438" i="1"/>
  <c r="L438" i="1"/>
  <c r="M438" i="1"/>
  <c r="N438" i="1"/>
  <c r="O438" i="1"/>
  <c r="P438" i="1"/>
  <c r="Q438" i="1"/>
  <c r="R438" i="1"/>
  <c r="S438" i="1"/>
  <c r="K439" i="1"/>
  <c r="L439" i="1"/>
  <c r="M439" i="1"/>
  <c r="N439" i="1"/>
  <c r="O439" i="1"/>
  <c r="P439" i="1"/>
  <c r="Q439" i="1"/>
  <c r="R439" i="1"/>
  <c r="S439" i="1"/>
  <c r="K440" i="1"/>
  <c r="L440" i="1"/>
  <c r="M440" i="1"/>
  <c r="N440" i="1"/>
  <c r="O440" i="1"/>
  <c r="P440" i="1"/>
  <c r="Q440" i="1"/>
  <c r="R440" i="1"/>
  <c r="S440" i="1"/>
  <c r="K441" i="1"/>
  <c r="L441" i="1"/>
  <c r="M441" i="1"/>
  <c r="N441" i="1"/>
  <c r="O441" i="1"/>
  <c r="P441" i="1"/>
  <c r="Q441" i="1"/>
  <c r="R441" i="1"/>
  <c r="S441" i="1"/>
  <c r="K442" i="1"/>
  <c r="L442" i="1"/>
  <c r="M442" i="1"/>
  <c r="N442" i="1"/>
  <c r="O442" i="1"/>
  <c r="P442" i="1"/>
  <c r="Q442" i="1"/>
  <c r="R442" i="1"/>
  <c r="S442" i="1"/>
  <c r="K443" i="1"/>
  <c r="L443" i="1"/>
  <c r="M443" i="1"/>
  <c r="N443" i="1"/>
  <c r="O443" i="1"/>
  <c r="P443" i="1"/>
  <c r="Q443" i="1"/>
  <c r="R443" i="1"/>
  <c r="S443" i="1"/>
  <c r="K444" i="1"/>
  <c r="L444" i="1"/>
  <c r="M444" i="1"/>
  <c r="N444" i="1"/>
  <c r="O444" i="1"/>
  <c r="P444" i="1"/>
  <c r="Q444" i="1"/>
  <c r="R444" i="1"/>
  <c r="S444" i="1"/>
  <c r="K445" i="1"/>
  <c r="L445" i="1"/>
  <c r="M445" i="1"/>
  <c r="N445" i="1"/>
  <c r="O445" i="1"/>
  <c r="P445" i="1"/>
  <c r="Q445" i="1"/>
  <c r="R445" i="1"/>
  <c r="S445" i="1"/>
  <c r="K446" i="1"/>
  <c r="L446" i="1"/>
  <c r="M446" i="1"/>
  <c r="N446" i="1"/>
  <c r="O446" i="1"/>
  <c r="P446" i="1"/>
  <c r="Q446" i="1"/>
  <c r="R446" i="1"/>
  <c r="S446" i="1"/>
  <c r="K447" i="1"/>
  <c r="L447" i="1"/>
  <c r="M447" i="1"/>
  <c r="N447" i="1"/>
  <c r="O447" i="1"/>
  <c r="P447" i="1"/>
  <c r="Q447" i="1"/>
  <c r="R447" i="1"/>
  <c r="S447" i="1"/>
  <c r="K448" i="1"/>
  <c r="L448" i="1"/>
  <c r="M448" i="1"/>
  <c r="N448" i="1"/>
  <c r="O448" i="1"/>
  <c r="P448" i="1"/>
  <c r="Q448" i="1"/>
  <c r="R448" i="1"/>
  <c r="S448" i="1"/>
  <c r="K449" i="1"/>
  <c r="L449" i="1"/>
  <c r="M449" i="1"/>
  <c r="N449" i="1"/>
  <c r="O449" i="1"/>
  <c r="P449" i="1"/>
  <c r="Q449" i="1"/>
  <c r="R449" i="1"/>
  <c r="S449" i="1"/>
  <c r="K450" i="1"/>
  <c r="L450" i="1"/>
  <c r="M450" i="1"/>
  <c r="N450" i="1"/>
  <c r="O450" i="1"/>
  <c r="P450" i="1"/>
  <c r="Q450" i="1"/>
  <c r="R450" i="1"/>
  <c r="S450" i="1"/>
  <c r="K451" i="1"/>
  <c r="L451" i="1"/>
  <c r="M451" i="1"/>
  <c r="N451" i="1"/>
  <c r="O451" i="1"/>
  <c r="P451" i="1"/>
  <c r="Q451" i="1"/>
  <c r="R451" i="1"/>
  <c r="S451" i="1"/>
  <c r="K452" i="1"/>
  <c r="L452" i="1"/>
  <c r="M452" i="1"/>
  <c r="N452" i="1"/>
  <c r="O452" i="1"/>
  <c r="P452" i="1"/>
  <c r="Q452" i="1"/>
  <c r="R452" i="1"/>
  <c r="S452" i="1"/>
  <c r="K453" i="1"/>
  <c r="L453" i="1"/>
  <c r="M453" i="1"/>
  <c r="N453" i="1"/>
  <c r="O453" i="1"/>
  <c r="P453" i="1"/>
  <c r="Q453" i="1"/>
  <c r="R453" i="1"/>
  <c r="S453" i="1"/>
  <c r="K454" i="1"/>
  <c r="L454" i="1"/>
  <c r="M454" i="1"/>
  <c r="N454" i="1"/>
  <c r="O454" i="1"/>
  <c r="P454" i="1"/>
  <c r="Q454" i="1"/>
  <c r="R454" i="1"/>
  <c r="S454" i="1"/>
  <c r="K455" i="1"/>
  <c r="L455" i="1"/>
  <c r="M455" i="1"/>
  <c r="N455" i="1"/>
  <c r="O455" i="1"/>
  <c r="P455" i="1"/>
  <c r="Q455" i="1"/>
  <c r="R455" i="1"/>
  <c r="S455" i="1"/>
  <c r="K456" i="1"/>
  <c r="L456" i="1"/>
  <c r="M456" i="1"/>
  <c r="N456" i="1"/>
  <c r="O456" i="1"/>
  <c r="P456" i="1"/>
  <c r="Q456" i="1"/>
  <c r="R456" i="1"/>
  <c r="S456" i="1"/>
  <c r="S457" i="1"/>
  <c r="S458" i="1"/>
  <c r="K461" i="1"/>
  <c r="L461" i="1"/>
  <c r="M461" i="1"/>
  <c r="N461" i="1"/>
  <c r="O461" i="1"/>
  <c r="P461" i="1"/>
  <c r="Q461" i="1"/>
  <c r="R461" i="1"/>
  <c r="S461" i="1"/>
  <c r="K462" i="1"/>
  <c r="L462" i="1"/>
  <c r="M462" i="1"/>
  <c r="N462" i="1"/>
  <c r="O462" i="1"/>
  <c r="P462" i="1"/>
  <c r="Q462" i="1"/>
  <c r="R462" i="1"/>
  <c r="S462" i="1"/>
  <c r="K484" i="1"/>
  <c r="L484" i="1"/>
  <c r="M484" i="1"/>
  <c r="N484" i="1"/>
  <c r="O484" i="1"/>
  <c r="P484" i="1"/>
  <c r="Q484" i="1"/>
  <c r="R484" i="1"/>
  <c r="S484" i="1"/>
  <c r="K485" i="1"/>
  <c r="L485" i="1"/>
  <c r="M485" i="1"/>
  <c r="N485" i="1"/>
  <c r="O485" i="1"/>
  <c r="P485" i="1"/>
  <c r="Q485" i="1"/>
  <c r="R485" i="1"/>
  <c r="S485" i="1"/>
  <c r="K486" i="1"/>
  <c r="L486" i="1"/>
  <c r="M486" i="1"/>
  <c r="N486" i="1"/>
  <c r="O486" i="1"/>
  <c r="P486" i="1"/>
  <c r="Q486" i="1"/>
  <c r="R486" i="1"/>
  <c r="S486" i="1"/>
  <c r="K479" i="1"/>
  <c r="L479" i="1"/>
  <c r="M479" i="1"/>
  <c r="N479" i="1"/>
  <c r="O479" i="1"/>
  <c r="P479" i="1"/>
  <c r="Q479" i="1"/>
  <c r="R479" i="1"/>
  <c r="S479" i="1"/>
  <c r="K470" i="1"/>
  <c r="L470" i="1"/>
  <c r="M470" i="1"/>
  <c r="N470" i="1"/>
  <c r="O470" i="1"/>
  <c r="P470" i="1"/>
  <c r="Q470" i="1"/>
  <c r="R470" i="1"/>
  <c r="S470" i="1"/>
  <c r="K482" i="1"/>
  <c r="L482" i="1"/>
  <c r="M482" i="1"/>
  <c r="N482" i="1"/>
  <c r="O482" i="1"/>
  <c r="P482" i="1"/>
  <c r="Q482" i="1"/>
  <c r="R482" i="1"/>
  <c r="S482" i="1"/>
  <c r="K464" i="1"/>
  <c r="L464" i="1"/>
  <c r="M464" i="1"/>
  <c r="N464" i="1"/>
  <c r="O464" i="1"/>
  <c r="P464" i="1"/>
  <c r="Q464" i="1"/>
  <c r="R464" i="1"/>
  <c r="S464" i="1"/>
  <c r="K476" i="1"/>
  <c r="L476" i="1"/>
  <c r="M476" i="1"/>
  <c r="N476" i="1"/>
  <c r="O476" i="1"/>
  <c r="P476" i="1"/>
  <c r="Q476" i="1"/>
  <c r="R476" i="1"/>
  <c r="S476" i="1"/>
  <c r="K473" i="1"/>
  <c r="L473" i="1"/>
  <c r="M473" i="1"/>
  <c r="N473" i="1"/>
  <c r="O473" i="1"/>
  <c r="P473" i="1"/>
  <c r="Q473" i="1"/>
  <c r="R473" i="1"/>
  <c r="S473" i="1"/>
  <c r="K467" i="1"/>
  <c r="L467" i="1"/>
  <c r="M467" i="1"/>
  <c r="N467" i="1"/>
  <c r="O467" i="1"/>
  <c r="P467" i="1"/>
  <c r="Q467" i="1"/>
  <c r="R467" i="1"/>
  <c r="S467" i="1"/>
  <c r="K480" i="1"/>
  <c r="L480" i="1"/>
  <c r="M480" i="1"/>
  <c r="N480" i="1"/>
  <c r="O480" i="1"/>
  <c r="P480" i="1"/>
  <c r="Q480" i="1"/>
  <c r="R480" i="1"/>
  <c r="S480" i="1"/>
  <c r="K471" i="1"/>
  <c r="L471" i="1"/>
  <c r="M471" i="1"/>
  <c r="N471" i="1"/>
  <c r="O471" i="1"/>
  <c r="P471" i="1"/>
  <c r="Q471" i="1"/>
  <c r="R471" i="1"/>
  <c r="S471" i="1"/>
  <c r="K483" i="1"/>
  <c r="L483" i="1"/>
  <c r="M483" i="1"/>
  <c r="N483" i="1"/>
  <c r="O483" i="1"/>
  <c r="P483" i="1"/>
  <c r="Q483" i="1"/>
  <c r="R483" i="1"/>
  <c r="S483" i="1"/>
  <c r="K465" i="1"/>
  <c r="L465" i="1"/>
  <c r="M465" i="1"/>
  <c r="N465" i="1"/>
  <c r="O465" i="1"/>
  <c r="P465" i="1"/>
  <c r="Q465" i="1"/>
  <c r="R465" i="1"/>
  <c r="S465" i="1"/>
  <c r="K477" i="1"/>
  <c r="L477" i="1"/>
  <c r="M477" i="1"/>
  <c r="N477" i="1"/>
  <c r="O477" i="1"/>
  <c r="P477" i="1"/>
  <c r="Q477" i="1"/>
  <c r="R477" i="1"/>
  <c r="S477" i="1"/>
  <c r="K474" i="1"/>
  <c r="L474" i="1"/>
  <c r="M474" i="1"/>
  <c r="N474" i="1"/>
  <c r="O474" i="1"/>
  <c r="P474" i="1"/>
  <c r="Q474" i="1"/>
  <c r="R474" i="1"/>
  <c r="S474" i="1"/>
  <c r="K468" i="1"/>
  <c r="L468" i="1"/>
  <c r="M468" i="1"/>
  <c r="N468" i="1"/>
  <c r="O468" i="1"/>
  <c r="P468" i="1"/>
  <c r="Q468" i="1"/>
  <c r="R468" i="1"/>
  <c r="S468" i="1"/>
  <c r="K487" i="1"/>
  <c r="L487" i="1"/>
  <c r="M487" i="1"/>
  <c r="N487" i="1"/>
  <c r="O487" i="1"/>
  <c r="P487" i="1"/>
  <c r="Q487" i="1"/>
  <c r="R487" i="1"/>
  <c r="S487" i="1"/>
  <c r="K488" i="1"/>
  <c r="L488" i="1"/>
  <c r="M488" i="1"/>
  <c r="N488" i="1"/>
  <c r="O488" i="1"/>
  <c r="P488" i="1"/>
  <c r="Q488" i="1"/>
  <c r="R488" i="1"/>
  <c r="S488" i="1"/>
  <c r="K489" i="1"/>
  <c r="L489" i="1"/>
  <c r="M489" i="1"/>
  <c r="N489" i="1"/>
  <c r="O489" i="1"/>
  <c r="P489" i="1"/>
  <c r="Q489" i="1"/>
  <c r="R489" i="1"/>
  <c r="S489" i="1"/>
  <c r="K490" i="1"/>
  <c r="L490" i="1"/>
  <c r="M490" i="1"/>
  <c r="N490" i="1"/>
  <c r="O490" i="1"/>
  <c r="P490" i="1"/>
  <c r="Q490" i="1"/>
  <c r="R490" i="1"/>
  <c r="S490" i="1"/>
  <c r="K491" i="1"/>
  <c r="L491" i="1"/>
  <c r="M491" i="1"/>
  <c r="N491" i="1"/>
  <c r="O491" i="1"/>
  <c r="P491" i="1"/>
  <c r="Q491" i="1"/>
  <c r="R491" i="1"/>
  <c r="S491" i="1"/>
  <c r="K492" i="1"/>
  <c r="L492" i="1"/>
  <c r="M492" i="1"/>
  <c r="N492" i="1"/>
  <c r="O492" i="1"/>
  <c r="P492" i="1"/>
  <c r="Q492" i="1"/>
  <c r="R492" i="1"/>
  <c r="S492" i="1"/>
  <c r="K493" i="1"/>
  <c r="L493" i="1"/>
  <c r="M493" i="1"/>
  <c r="N493" i="1"/>
  <c r="O493" i="1"/>
  <c r="P493" i="1"/>
  <c r="Q493" i="1"/>
  <c r="R493" i="1"/>
  <c r="S493" i="1"/>
  <c r="K494" i="1"/>
  <c r="L494" i="1"/>
  <c r="M494" i="1"/>
  <c r="N494" i="1"/>
  <c r="O494" i="1"/>
  <c r="P494" i="1"/>
  <c r="Q494" i="1"/>
  <c r="R494" i="1"/>
  <c r="S494" i="1"/>
  <c r="K495" i="1"/>
  <c r="L495" i="1"/>
  <c r="M495" i="1"/>
  <c r="N495" i="1"/>
  <c r="O495" i="1"/>
  <c r="P495" i="1"/>
  <c r="Q495" i="1"/>
  <c r="R495" i="1"/>
  <c r="S495" i="1"/>
  <c r="K496" i="1"/>
  <c r="L496" i="1"/>
  <c r="M496" i="1"/>
  <c r="N496" i="1"/>
  <c r="O496" i="1"/>
  <c r="P496" i="1"/>
  <c r="Q496" i="1"/>
  <c r="R496" i="1"/>
  <c r="S496" i="1"/>
  <c r="K497" i="1"/>
  <c r="L497" i="1"/>
  <c r="M497" i="1"/>
  <c r="N497" i="1"/>
  <c r="O497" i="1"/>
  <c r="P497" i="1"/>
  <c r="Q497" i="1"/>
  <c r="R497" i="1"/>
  <c r="S497" i="1"/>
  <c r="K498" i="1"/>
  <c r="L498" i="1"/>
  <c r="M498" i="1"/>
  <c r="N498" i="1"/>
  <c r="O498" i="1"/>
  <c r="P498" i="1"/>
  <c r="Q498" i="1"/>
  <c r="R498" i="1"/>
  <c r="S498" i="1"/>
  <c r="K499" i="1"/>
  <c r="L499" i="1"/>
  <c r="M499" i="1"/>
  <c r="N499" i="1"/>
  <c r="O499" i="1"/>
  <c r="P499" i="1"/>
  <c r="Q499" i="1"/>
  <c r="R499" i="1"/>
  <c r="S499" i="1"/>
  <c r="K500" i="1"/>
  <c r="L500" i="1"/>
  <c r="M500" i="1"/>
  <c r="N500" i="1"/>
  <c r="O500" i="1"/>
  <c r="P500" i="1"/>
  <c r="Q500" i="1"/>
  <c r="R500" i="1"/>
  <c r="S500" i="1"/>
  <c r="K501" i="1"/>
  <c r="L501" i="1"/>
  <c r="M501" i="1"/>
  <c r="N501" i="1"/>
  <c r="O501" i="1"/>
  <c r="P501" i="1"/>
  <c r="Q501" i="1"/>
  <c r="R501" i="1"/>
  <c r="S501" i="1"/>
  <c r="K502" i="1"/>
  <c r="L502" i="1"/>
  <c r="M502" i="1"/>
  <c r="N502" i="1"/>
  <c r="O502" i="1"/>
  <c r="P502" i="1"/>
  <c r="Q502" i="1"/>
  <c r="R502" i="1"/>
  <c r="S502" i="1"/>
  <c r="K503" i="1"/>
  <c r="L503" i="1"/>
  <c r="M503" i="1"/>
  <c r="N503" i="1"/>
  <c r="O503" i="1"/>
  <c r="P503" i="1"/>
  <c r="Q503" i="1"/>
  <c r="R503" i="1"/>
  <c r="S503" i="1"/>
  <c r="K504" i="1"/>
  <c r="L504" i="1"/>
  <c r="M504" i="1"/>
  <c r="N504" i="1"/>
  <c r="O504" i="1"/>
  <c r="P504" i="1"/>
  <c r="Q504" i="1"/>
  <c r="R504" i="1"/>
  <c r="S504" i="1"/>
  <c r="K521" i="1"/>
  <c r="L521" i="1"/>
  <c r="M521" i="1"/>
  <c r="N521" i="1"/>
  <c r="O521" i="1"/>
  <c r="P521" i="1"/>
  <c r="Q521" i="1"/>
  <c r="R521" i="1"/>
  <c r="S521" i="1"/>
  <c r="K512" i="1"/>
  <c r="L512" i="1"/>
  <c r="M512" i="1"/>
  <c r="N512" i="1"/>
  <c r="O512" i="1"/>
  <c r="P512" i="1"/>
  <c r="Q512" i="1"/>
  <c r="R512" i="1"/>
  <c r="S512" i="1"/>
  <c r="K524" i="1"/>
  <c r="L524" i="1"/>
  <c r="M524" i="1"/>
  <c r="N524" i="1"/>
  <c r="O524" i="1"/>
  <c r="P524" i="1"/>
  <c r="Q524" i="1"/>
  <c r="R524" i="1"/>
  <c r="S524" i="1"/>
  <c r="K506" i="1"/>
  <c r="L506" i="1"/>
  <c r="M506" i="1"/>
  <c r="N506" i="1"/>
  <c r="O506" i="1"/>
  <c r="P506" i="1"/>
  <c r="Q506" i="1"/>
  <c r="R506" i="1"/>
  <c r="S506" i="1"/>
  <c r="K518" i="1"/>
  <c r="L518" i="1"/>
  <c r="M518" i="1"/>
  <c r="N518" i="1"/>
  <c r="O518" i="1"/>
  <c r="P518" i="1"/>
  <c r="Q518" i="1"/>
  <c r="R518" i="1"/>
  <c r="S518" i="1"/>
  <c r="K515" i="1"/>
  <c r="L515" i="1"/>
  <c r="M515" i="1"/>
  <c r="N515" i="1"/>
  <c r="O515" i="1"/>
  <c r="P515" i="1"/>
  <c r="Q515" i="1"/>
  <c r="R515" i="1"/>
  <c r="S515" i="1"/>
  <c r="K509" i="1"/>
  <c r="L509" i="1"/>
  <c r="M509" i="1"/>
  <c r="N509" i="1"/>
  <c r="O509" i="1"/>
  <c r="P509" i="1"/>
  <c r="Q509" i="1"/>
  <c r="R509" i="1"/>
  <c r="S509" i="1"/>
  <c r="K522" i="1"/>
  <c r="L522" i="1"/>
  <c r="M522" i="1"/>
  <c r="N522" i="1"/>
  <c r="O522" i="1"/>
  <c r="P522" i="1"/>
  <c r="Q522" i="1"/>
  <c r="R522" i="1"/>
  <c r="S522" i="1"/>
  <c r="K513" i="1"/>
  <c r="L513" i="1"/>
  <c r="M513" i="1"/>
  <c r="N513" i="1"/>
  <c r="O513" i="1"/>
  <c r="P513" i="1"/>
  <c r="Q513" i="1"/>
  <c r="R513" i="1"/>
  <c r="S513" i="1"/>
  <c r="K525" i="1"/>
  <c r="L525" i="1"/>
  <c r="M525" i="1"/>
  <c r="N525" i="1"/>
  <c r="O525" i="1"/>
  <c r="P525" i="1"/>
  <c r="Q525" i="1"/>
  <c r="R525" i="1"/>
  <c r="S525" i="1"/>
  <c r="K507" i="1"/>
  <c r="L507" i="1"/>
  <c r="M507" i="1"/>
  <c r="N507" i="1"/>
  <c r="O507" i="1"/>
  <c r="P507" i="1"/>
  <c r="Q507" i="1"/>
  <c r="R507" i="1"/>
  <c r="S507" i="1"/>
  <c r="K519" i="1"/>
  <c r="L519" i="1"/>
  <c r="M519" i="1"/>
  <c r="N519" i="1"/>
  <c r="O519" i="1"/>
  <c r="P519" i="1"/>
  <c r="Q519" i="1"/>
  <c r="R519" i="1"/>
  <c r="S519" i="1"/>
  <c r="K516" i="1"/>
  <c r="L516" i="1"/>
  <c r="M516" i="1"/>
  <c r="N516" i="1"/>
  <c r="O516" i="1"/>
  <c r="P516" i="1"/>
  <c r="Q516" i="1"/>
  <c r="R516" i="1"/>
  <c r="S516" i="1"/>
  <c r="K510" i="1"/>
  <c r="L510" i="1"/>
  <c r="M510" i="1"/>
  <c r="N510" i="1"/>
  <c r="O510" i="1"/>
  <c r="P510" i="1"/>
  <c r="Q510" i="1"/>
  <c r="R510" i="1"/>
  <c r="S510" i="1"/>
  <c r="K526" i="1"/>
  <c r="L526" i="1"/>
  <c r="M526" i="1"/>
  <c r="N526" i="1"/>
  <c r="O526" i="1"/>
  <c r="P526" i="1"/>
  <c r="Q526" i="1"/>
  <c r="R526" i="1"/>
  <c r="S526" i="1"/>
  <c r="K527" i="1"/>
  <c r="L527" i="1"/>
  <c r="M527" i="1"/>
  <c r="N527" i="1"/>
  <c r="O527" i="1"/>
  <c r="P527" i="1"/>
  <c r="Q527" i="1"/>
  <c r="R527" i="1"/>
  <c r="S527" i="1"/>
  <c r="K528" i="1"/>
  <c r="L528" i="1"/>
  <c r="M528" i="1"/>
  <c r="N528" i="1"/>
  <c r="O528" i="1"/>
  <c r="P528" i="1"/>
  <c r="Q528" i="1"/>
  <c r="R528" i="1"/>
  <c r="S528" i="1"/>
  <c r="K529" i="1"/>
  <c r="L529" i="1"/>
  <c r="M529" i="1"/>
  <c r="N529" i="1"/>
  <c r="O529" i="1"/>
  <c r="P529" i="1"/>
  <c r="Q529" i="1"/>
  <c r="R529" i="1"/>
  <c r="S529" i="1"/>
  <c r="K530" i="1"/>
  <c r="L530" i="1"/>
  <c r="M530" i="1"/>
  <c r="N530" i="1"/>
  <c r="O530" i="1"/>
  <c r="P530" i="1"/>
  <c r="Q530" i="1"/>
  <c r="R530" i="1"/>
  <c r="S530" i="1"/>
  <c r="K531" i="1"/>
  <c r="L531" i="1"/>
  <c r="M531" i="1"/>
  <c r="N531" i="1"/>
  <c r="O531" i="1"/>
  <c r="P531" i="1"/>
  <c r="Q531" i="1"/>
  <c r="R531" i="1"/>
  <c r="S531" i="1"/>
  <c r="K532" i="1"/>
  <c r="L532" i="1"/>
  <c r="M532" i="1"/>
  <c r="N532" i="1"/>
  <c r="O532" i="1"/>
  <c r="P532" i="1"/>
  <c r="Q532" i="1"/>
  <c r="R532" i="1"/>
  <c r="S532" i="1"/>
  <c r="K533" i="1"/>
  <c r="L533" i="1"/>
  <c r="M533" i="1"/>
  <c r="N533" i="1"/>
  <c r="O533" i="1"/>
  <c r="P533" i="1"/>
  <c r="Q533" i="1"/>
  <c r="R533" i="1"/>
  <c r="S533" i="1"/>
  <c r="K534" i="1"/>
  <c r="L534" i="1"/>
  <c r="M534" i="1"/>
  <c r="N534" i="1"/>
  <c r="O534" i="1"/>
  <c r="P534" i="1"/>
  <c r="Q534" i="1"/>
  <c r="R534" i="1"/>
  <c r="S534" i="1"/>
  <c r="K535" i="1"/>
  <c r="L535" i="1"/>
  <c r="M535" i="1"/>
  <c r="N535" i="1"/>
  <c r="O535" i="1"/>
  <c r="P535" i="1"/>
  <c r="Q535" i="1"/>
  <c r="R535" i="1"/>
  <c r="S535" i="1"/>
  <c r="K536" i="1"/>
  <c r="L536" i="1"/>
  <c r="M536" i="1"/>
  <c r="N536" i="1"/>
  <c r="O536" i="1"/>
  <c r="P536" i="1"/>
  <c r="Q536" i="1"/>
  <c r="R536" i="1"/>
  <c r="S536" i="1"/>
  <c r="K537" i="1"/>
  <c r="L537" i="1"/>
  <c r="M537" i="1"/>
  <c r="N537" i="1"/>
  <c r="O537" i="1"/>
  <c r="P537" i="1"/>
  <c r="Q537" i="1"/>
  <c r="R537" i="1"/>
  <c r="S537" i="1"/>
  <c r="K538" i="1"/>
  <c r="L538" i="1"/>
  <c r="M538" i="1"/>
  <c r="N538" i="1"/>
  <c r="O538" i="1"/>
  <c r="P538" i="1"/>
  <c r="Q538" i="1"/>
  <c r="R538" i="1"/>
  <c r="S538" i="1"/>
  <c r="K539" i="1"/>
  <c r="L539" i="1"/>
  <c r="M539" i="1"/>
  <c r="N539" i="1"/>
  <c r="O539" i="1"/>
  <c r="P539" i="1"/>
  <c r="Q539" i="1"/>
  <c r="R539" i="1"/>
  <c r="S539" i="1"/>
  <c r="K540" i="1"/>
  <c r="L540" i="1"/>
  <c r="M540" i="1"/>
  <c r="N540" i="1"/>
  <c r="O540" i="1"/>
  <c r="P540" i="1"/>
  <c r="Q540" i="1"/>
  <c r="R540" i="1"/>
  <c r="S540" i="1"/>
  <c r="K541" i="1"/>
  <c r="L541" i="1"/>
  <c r="M541" i="1"/>
  <c r="N541" i="1"/>
  <c r="O541" i="1"/>
  <c r="P541" i="1"/>
  <c r="Q541" i="1"/>
  <c r="R541" i="1"/>
  <c r="S541" i="1"/>
  <c r="K542" i="1"/>
  <c r="L542" i="1"/>
  <c r="M542" i="1"/>
  <c r="N542" i="1"/>
  <c r="O542" i="1"/>
  <c r="P542" i="1"/>
  <c r="Q542" i="1"/>
  <c r="R542" i="1"/>
  <c r="S542" i="1"/>
  <c r="K543" i="1"/>
  <c r="L543" i="1"/>
  <c r="M543" i="1"/>
  <c r="N543" i="1"/>
  <c r="O543" i="1"/>
  <c r="P543" i="1"/>
  <c r="Q543" i="1"/>
  <c r="R543" i="1"/>
  <c r="S543" i="1"/>
  <c r="K544" i="1"/>
  <c r="L544" i="1"/>
  <c r="M544" i="1"/>
  <c r="N544" i="1"/>
  <c r="O544" i="1"/>
  <c r="P544" i="1"/>
  <c r="Q544" i="1"/>
  <c r="R544" i="1"/>
  <c r="S544" i="1"/>
  <c r="K545" i="1"/>
  <c r="L545" i="1"/>
  <c r="M545" i="1"/>
  <c r="N545" i="1"/>
  <c r="O545" i="1"/>
  <c r="P545" i="1"/>
  <c r="Q545" i="1"/>
  <c r="R545" i="1"/>
  <c r="S545" i="1"/>
  <c r="K548" i="1"/>
  <c r="L548" i="1"/>
  <c r="M548" i="1"/>
  <c r="N548" i="1"/>
  <c r="O548" i="1"/>
  <c r="P548" i="1"/>
  <c r="Q548" i="1"/>
  <c r="R548" i="1"/>
  <c r="S548" i="1"/>
  <c r="K549" i="1"/>
  <c r="L549" i="1"/>
  <c r="M549" i="1"/>
  <c r="N549" i="1"/>
  <c r="O549" i="1"/>
  <c r="P549" i="1"/>
  <c r="Q549" i="1"/>
  <c r="R549" i="1"/>
  <c r="S549" i="1"/>
  <c r="K546" i="1"/>
  <c r="L546" i="1"/>
  <c r="M546" i="1"/>
  <c r="N546" i="1"/>
  <c r="O546" i="1"/>
  <c r="P546" i="1"/>
  <c r="Q546" i="1"/>
  <c r="R546" i="1"/>
  <c r="S546" i="1"/>
  <c r="K547" i="1"/>
  <c r="L547" i="1"/>
  <c r="M547" i="1"/>
  <c r="N547" i="1"/>
  <c r="O547" i="1"/>
  <c r="P547" i="1"/>
  <c r="Q547" i="1"/>
  <c r="R547" i="1"/>
  <c r="S547" i="1"/>
  <c r="K550" i="1"/>
  <c r="L550" i="1"/>
  <c r="M550" i="1"/>
  <c r="N550" i="1"/>
  <c r="O550" i="1"/>
  <c r="P550" i="1"/>
  <c r="Q550" i="1"/>
  <c r="R550" i="1"/>
  <c r="S550" i="1"/>
  <c r="K551" i="1"/>
  <c r="L551" i="1"/>
  <c r="M551" i="1"/>
  <c r="N551" i="1"/>
  <c r="O551" i="1"/>
  <c r="P551" i="1"/>
  <c r="Q551" i="1"/>
  <c r="R551" i="1"/>
  <c r="S551" i="1"/>
  <c r="K557" i="1"/>
  <c r="L557" i="1"/>
  <c r="M557" i="1"/>
  <c r="N557" i="1"/>
  <c r="O557" i="1"/>
  <c r="P557" i="1"/>
  <c r="Q557" i="1"/>
  <c r="R557" i="1"/>
  <c r="S557" i="1"/>
  <c r="K555" i="1"/>
  <c r="L555" i="1"/>
  <c r="M555" i="1"/>
  <c r="N555" i="1"/>
  <c r="O555" i="1"/>
  <c r="P555" i="1"/>
  <c r="Q555" i="1"/>
  <c r="R555" i="1"/>
  <c r="S555" i="1"/>
  <c r="K558" i="1"/>
  <c r="L558" i="1"/>
  <c r="M558" i="1"/>
  <c r="N558" i="1"/>
  <c r="O558" i="1"/>
  <c r="P558" i="1"/>
  <c r="Q558" i="1"/>
  <c r="R558" i="1"/>
  <c r="S558" i="1"/>
  <c r="K554" i="1"/>
  <c r="L554" i="1"/>
  <c r="M554" i="1"/>
  <c r="N554" i="1"/>
  <c r="O554" i="1"/>
  <c r="P554" i="1"/>
  <c r="Q554" i="1"/>
  <c r="R554" i="1"/>
  <c r="S554" i="1"/>
  <c r="K556" i="1"/>
  <c r="L556" i="1"/>
  <c r="M556" i="1"/>
  <c r="N556" i="1"/>
  <c r="O556" i="1"/>
  <c r="P556" i="1"/>
  <c r="Q556" i="1"/>
  <c r="R556" i="1"/>
  <c r="S556" i="1"/>
  <c r="K552" i="1"/>
  <c r="L552" i="1"/>
  <c r="M552" i="1"/>
  <c r="N552" i="1"/>
  <c r="O552" i="1"/>
  <c r="P552" i="1"/>
  <c r="Q552" i="1"/>
  <c r="R552" i="1"/>
  <c r="S552" i="1"/>
  <c r="K553" i="1"/>
  <c r="L553" i="1"/>
  <c r="M553" i="1"/>
  <c r="N553" i="1"/>
  <c r="O553" i="1"/>
  <c r="P553" i="1"/>
  <c r="Q553" i="1"/>
  <c r="R553" i="1"/>
  <c r="S553" i="1"/>
  <c r="K559" i="1"/>
  <c r="L559" i="1"/>
  <c r="M559" i="1"/>
  <c r="N559" i="1"/>
  <c r="O559" i="1"/>
  <c r="P559" i="1"/>
  <c r="Q559" i="1"/>
  <c r="R559" i="1"/>
  <c r="S559" i="1"/>
  <c r="K561" i="1"/>
  <c r="L561" i="1"/>
  <c r="M561" i="1"/>
  <c r="N561" i="1"/>
  <c r="O561" i="1"/>
  <c r="P561" i="1"/>
  <c r="Q561" i="1"/>
  <c r="R561" i="1"/>
  <c r="S561" i="1"/>
  <c r="K560" i="1"/>
  <c r="L560" i="1"/>
  <c r="M560" i="1"/>
  <c r="N560" i="1"/>
  <c r="O560" i="1"/>
  <c r="P560" i="1"/>
  <c r="Q560" i="1"/>
  <c r="R560" i="1"/>
  <c r="S560" i="1"/>
  <c r="K562" i="1"/>
  <c r="L562" i="1"/>
  <c r="M562" i="1"/>
  <c r="N562" i="1"/>
  <c r="O562" i="1"/>
  <c r="P562" i="1"/>
  <c r="Q562" i="1"/>
  <c r="R562" i="1"/>
  <c r="S562" i="1"/>
  <c r="K563" i="1"/>
  <c r="L563" i="1"/>
  <c r="M563" i="1"/>
  <c r="N563" i="1"/>
  <c r="O563" i="1"/>
  <c r="P563" i="1"/>
  <c r="Q563" i="1"/>
  <c r="R563" i="1"/>
  <c r="S563" i="1"/>
  <c r="K565" i="1"/>
  <c r="L565" i="1"/>
  <c r="M565" i="1"/>
  <c r="N565" i="1"/>
  <c r="O565" i="1"/>
  <c r="P565" i="1"/>
  <c r="Q565" i="1"/>
  <c r="R565" i="1"/>
  <c r="S565" i="1"/>
  <c r="K564" i="1"/>
  <c r="L564" i="1"/>
  <c r="M564" i="1"/>
  <c r="N564" i="1"/>
  <c r="O564" i="1"/>
  <c r="P564" i="1"/>
  <c r="Q564" i="1"/>
  <c r="R564" i="1"/>
  <c r="S564" i="1"/>
  <c r="K566" i="1"/>
  <c r="L566" i="1"/>
  <c r="M566" i="1"/>
  <c r="N566" i="1"/>
  <c r="O566" i="1"/>
  <c r="P566" i="1"/>
  <c r="Q566" i="1"/>
  <c r="R566" i="1"/>
  <c r="S566" i="1"/>
  <c r="K567" i="1"/>
  <c r="L567" i="1"/>
  <c r="M567" i="1"/>
  <c r="N567" i="1"/>
  <c r="O567" i="1"/>
  <c r="P567" i="1"/>
  <c r="Q567" i="1"/>
  <c r="R567" i="1"/>
  <c r="S567" i="1"/>
  <c r="K569" i="1"/>
  <c r="L569" i="1"/>
  <c r="M569" i="1"/>
  <c r="N569" i="1"/>
  <c r="O569" i="1"/>
  <c r="P569" i="1"/>
  <c r="Q569" i="1"/>
  <c r="R569" i="1"/>
  <c r="S569" i="1"/>
  <c r="K568" i="1"/>
  <c r="L568" i="1"/>
  <c r="M568" i="1"/>
  <c r="N568" i="1"/>
  <c r="O568" i="1"/>
  <c r="P568" i="1"/>
  <c r="Q568" i="1"/>
  <c r="R568" i="1"/>
  <c r="S568" i="1"/>
  <c r="K570" i="1"/>
  <c r="L570" i="1"/>
  <c r="M570" i="1"/>
  <c r="N570" i="1"/>
  <c r="O570" i="1"/>
  <c r="P570" i="1"/>
  <c r="Q570" i="1"/>
  <c r="R570" i="1"/>
  <c r="S570" i="1"/>
  <c r="K571" i="1"/>
  <c r="L571" i="1"/>
  <c r="M571" i="1"/>
  <c r="N571" i="1"/>
  <c r="O571" i="1"/>
  <c r="P571" i="1"/>
  <c r="Q571" i="1"/>
  <c r="R571" i="1"/>
  <c r="S571" i="1"/>
  <c r="K573" i="1"/>
  <c r="L573" i="1"/>
  <c r="M573" i="1"/>
  <c r="N573" i="1"/>
  <c r="O573" i="1"/>
  <c r="P573" i="1"/>
  <c r="Q573" i="1"/>
  <c r="R573" i="1"/>
  <c r="S573" i="1"/>
  <c r="K572" i="1"/>
  <c r="L572" i="1"/>
  <c r="M572" i="1"/>
  <c r="N572" i="1"/>
  <c r="O572" i="1"/>
  <c r="P572" i="1"/>
  <c r="Q572" i="1"/>
  <c r="R572" i="1"/>
  <c r="S572" i="1"/>
  <c r="K574" i="1"/>
  <c r="L574" i="1"/>
  <c r="M574" i="1"/>
  <c r="N574" i="1"/>
  <c r="O574" i="1"/>
  <c r="P574" i="1"/>
  <c r="Q574" i="1"/>
  <c r="R574" i="1"/>
  <c r="S574" i="1"/>
  <c r="K575" i="1"/>
  <c r="L575" i="1"/>
  <c r="M575" i="1"/>
  <c r="N575" i="1"/>
  <c r="O575" i="1"/>
  <c r="P575" i="1"/>
  <c r="Q575" i="1"/>
  <c r="R575" i="1"/>
  <c r="S575" i="1"/>
  <c r="K577" i="1"/>
  <c r="L577" i="1"/>
  <c r="M577" i="1"/>
  <c r="N577" i="1"/>
  <c r="O577" i="1"/>
  <c r="P577" i="1"/>
  <c r="Q577" i="1"/>
  <c r="R577" i="1"/>
  <c r="S577" i="1"/>
  <c r="K576" i="1"/>
  <c r="L576" i="1"/>
  <c r="M576" i="1"/>
  <c r="N576" i="1"/>
  <c r="O576" i="1"/>
  <c r="P576" i="1"/>
  <c r="Q576" i="1"/>
  <c r="R576" i="1"/>
  <c r="S576" i="1"/>
  <c r="K578" i="1"/>
  <c r="L578" i="1"/>
  <c r="M578" i="1"/>
  <c r="N578" i="1"/>
  <c r="O578" i="1"/>
  <c r="P578" i="1"/>
  <c r="Q578" i="1"/>
  <c r="R578" i="1"/>
  <c r="S578" i="1"/>
  <c r="K579" i="1"/>
  <c r="L579" i="1"/>
  <c r="M579" i="1"/>
  <c r="N579" i="1"/>
  <c r="O579" i="1"/>
  <c r="P579" i="1"/>
  <c r="Q579" i="1"/>
  <c r="R579" i="1"/>
  <c r="S579" i="1"/>
  <c r="K581" i="1"/>
  <c r="L581" i="1"/>
  <c r="M581" i="1"/>
  <c r="N581" i="1"/>
  <c r="O581" i="1"/>
  <c r="P581" i="1"/>
  <c r="Q581" i="1"/>
  <c r="R581" i="1"/>
  <c r="S581" i="1"/>
  <c r="K580" i="1"/>
  <c r="L580" i="1"/>
  <c r="M580" i="1"/>
  <c r="N580" i="1"/>
  <c r="O580" i="1"/>
  <c r="P580" i="1"/>
  <c r="Q580" i="1"/>
  <c r="R580" i="1"/>
  <c r="S580" i="1"/>
  <c r="K582" i="1"/>
  <c r="L582" i="1"/>
  <c r="M582" i="1"/>
  <c r="N582" i="1"/>
  <c r="O582" i="1"/>
  <c r="P582" i="1"/>
  <c r="Q582" i="1"/>
  <c r="R582" i="1"/>
  <c r="S582" i="1"/>
  <c r="K583" i="1"/>
  <c r="L583" i="1"/>
  <c r="M583" i="1"/>
  <c r="N583" i="1"/>
  <c r="O583" i="1"/>
  <c r="P583" i="1"/>
  <c r="Q583" i="1"/>
  <c r="R583" i="1"/>
  <c r="S583" i="1"/>
  <c r="K585" i="1"/>
  <c r="L585" i="1"/>
  <c r="M585" i="1"/>
  <c r="N585" i="1"/>
  <c r="O585" i="1"/>
  <c r="P585" i="1"/>
  <c r="Q585" i="1"/>
  <c r="R585" i="1"/>
  <c r="S585" i="1"/>
  <c r="K584" i="1"/>
  <c r="L584" i="1"/>
  <c r="M584" i="1"/>
  <c r="N584" i="1"/>
  <c r="O584" i="1"/>
  <c r="P584" i="1"/>
  <c r="Q584" i="1"/>
  <c r="R584" i="1"/>
  <c r="S584" i="1"/>
  <c r="K586" i="1"/>
  <c r="L586" i="1"/>
  <c r="M586" i="1"/>
  <c r="N586" i="1"/>
  <c r="O586" i="1"/>
  <c r="P586" i="1"/>
  <c r="Q586" i="1"/>
  <c r="R586" i="1"/>
  <c r="S586" i="1"/>
  <c r="K587" i="1"/>
  <c r="L587" i="1"/>
  <c r="M587" i="1"/>
  <c r="N587" i="1"/>
  <c r="O587" i="1"/>
  <c r="P587" i="1"/>
  <c r="Q587" i="1"/>
  <c r="R587" i="1"/>
  <c r="S587" i="1"/>
  <c r="K589" i="1"/>
  <c r="L589" i="1"/>
  <c r="M589" i="1"/>
  <c r="N589" i="1"/>
  <c r="O589" i="1"/>
  <c r="P589" i="1"/>
  <c r="Q589" i="1"/>
  <c r="R589" i="1"/>
  <c r="S589" i="1"/>
  <c r="K588" i="1"/>
  <c r="L588" i="1"/>
  <c r="M588" i="1"/>
  <c r="N588" i="1"/>
  <c r="O588" i="1"/>
  <c r="P588" i="1"/>
  <c r="Q588" i="1"/>
  <c r="R588" i="1"/>
  <c r="S588" i="1"/>
  <c r="K590" i="1"/>
  <c r="L590" i="1"/>
  <c r="M590" i="1"/>
  <c r="N590" i="1"/>
  <c r="O590" i="1"/>
  <c r="P590" i="1"/>
  <c r="Q590" i="1"/>
  <c r="R590" i="1"/>
  <c r="S590" i="1"/>
  <c r="K591" i="1"/>
  <c r="L591" i="1"/>
  <c r="M591" i="1"/>
  <c r="N591" i="1"/>
  <c r="O591" i="1"/>
  <c r="P591" i="1"/>
  <c r="Q591" i="1"/>
  <c r="R591" i="1"/>
  <c r="S591" i="1"/>
  <c r="K593" i="1"/>
  <c r="L593" i="1"/>
  <c r="M593" i="1"/>
  <c r="N593" i="1"/>
  <c r="O593" i="1"/>
  <c r="P593" i="1"/>
  <c r="Q593" i="1"/>
  <c r="R593" i="1"/>
  <c r="S593" i="1"/>
  <c r="K592" i="1"/>
  <c r="L592" i="1"/>
  <c r="M592" i="1"/>
  <c r="N592" i="1"/>
  <c r="O592" i="1"/>
  <c r="P592" i="1"/>
  <c r="Q592" i="1"/>
  <c r="R592" i="1"/>
  <c r="S592" i="1"/>
  <c r="K594" i="1"/>
  <c r="L594" i="1"/>
  <c r="M594" i="1"/>
  <c r="N594" i="1"/>
  <c r="O594" i="1"/>
  <c r="P594" i="1"/>
  <c r="Q594" i="1"/>
  <c r="R594" i="1"/>
  <c r="S594" i="1"/>
  <c r="K595" i="1"/>
  <c r="L595" i="1"/>
  <c r="M595" i="1"/>
  <c r="N595" i="1"/>
  <c r="O595" i="1"/>
  <c r="P595" i="1"/>
  <c r="Q595" i="1"/>
  <c r="R595" i="1"/>
  <c r="S595" i="1"/>
  <c r="K597" i="1"/>
  <c r="L597" i="1"/>
  <c r="M597" i="1"/>
  <c r="N597" i="1"/>
  <c r="O597" i="1"/>
  <c r="P597" i="1"/>
  <c r="Q597" i="1"/>
  <c r="R597" i="1"/>
  <c r="S597" i="1"/>
  <c r="K596" i="1"/>
  <c r="L596" i="1"/>
  <c r="M596" i="1"/>
  <c r="N596" i="1"/>
  <c r="O596" i="1"/>
  <c r="P596" i="1"/>
  <c r="Q596" i="1"/>
  <c r="R596" i="1"/>
  <c r="S596" i="1"/>
  <c r="K598" i="1"/>
  <c r="L598" i="1"/>
  <c r="M598" i="1"/>
  <c r="N598" i="1"/>
  <c r="O598" i="1"/>
  <c r="P598" i="1"/>
  <c r="Q598" i="1"/>
  <c r="R598" i="1"/>
  <c r="S598" i="1"/>
  <c r="K603" i="1"/>
  <c r="L603" i="1"/>
  <c r="M603" i="1"/>
  <c r="N603" i="1"/>
  <c r="O603" i="1"/>
  <c r="P603" i="1"/>
  <c r="Q603" i="1"/>
  <c r="R603" i="1"/>
  <c r="S603" i="1"/>
  <c r="K605" i="1"/>
  <c r="L605" i="1"/>
  <c r="M605" i="1"/>
  <c r="N605" i="1"/>
  <c r="O605" i="1"/>
  <c r="P605" i="1"/>
  <c r="Q605" i="1"/>
  <c r="R605" i="1"/>
  <c r="S605" i="1"/>
  <c r="K604" i="1"/>
  <c r="L604" i="1"/>
  <c r="M604" i="1"/>
  <c r="N604" i="1"/>
  <c r="O604" i="1"/>
  <c r="P604" i="1"/>
  <c r="Q604" i="1"/>
  <c r="R604" i="1"/>
  <c r="S604" i="1"/>
  <c r="K606" i="1"/>
  <c r="L606" i="1"/>
  <c r="M606" i="1"/>
  <c r="N606" i="1"/>
  <c r="O606" i="1"/>
  <c r="P606" i="1"/>
  <c r="Q606" i="1"/>
  <c r="R606" i="1"/>
  <c r="S606" i="1"/>
  <c r="K599" i="1"/>
  <c r="L599" i="1"/>
  <c r="M599" i="1"/>
  <c r="N599" i="1"/>
  <c r="O599" i="1"/>
  <c r="P599" i="1"/>
  <c r="Q599" i="1"/>
  <c r="R599" i="1"/>
  <c r="S599" i="1"/>
  <c r="K601" i="1"/>
  <c r="L601" i="1"/>
  <c r="M601" i="1"/>
  <c r="N601" i="1"/>
  <c r="O601" i="1"/>
  <c r="P601" i="1"/>
  <c r="Q601" i="1"/>
  <c r="R601" i="1"/>
  <c r="S601" i="1"/>
  <c r="K600" i="1"/>
  <c r="L600" i="1"/>
  <c r="M600" i="1"/>
  <c r="N600" i="1"/>
  <c r="O600" i="1"/>
  <c r="P600" i="1"/>
  <c r="Q600" i="1"/>
  <c r="R600" i="1"/>
  <c r="S600" i="1"/>
  <c r="K602" i="1"/>
  <c r="L602" i="1"/>
  <c r="M602" i="1"/>
  <c r="N602" i="1"/>
  <c r="O602" i="1"/>
  <c r="P602" i="1"/>
  <c r="Q602" i="1"/>
  <c r="R602" i="1"/>
  <c r="S602" i="1"/>
  <c r="K607" i="1"/>
  <c r="L607" i="1"/>
  <c r="M607" i="1"/>
  <c r="N607" i="1"/>
  <c r="O607" i="1"/>
  <c r="P607" i="1"/>
  <c r="Q607" i="1"/>
  <c r="R607" i="1"/>
  <c r="S607" i="1"/>
  <c r="K609" i="1"/>
  <c r="L609" i="1"/>
  <c r="M609" i="1"/>
  <c r="N609" i="1"/>
  <c r="O609" i="1"/>
  <c r="P609" i="1"/>
  <c r="Q609" i="1"/>
  <c r="R609" i="1"/>
  <c r="S609" i="1"/>
  <c r="K608" i="1"/>
  <c r="L608" i="1"/>
  <c r="M608" i="1"/>
  <c r="N608" i="1"/>
  <c r="O608" i="1"/>
  <c r="P608" i="1"/>
  <c r="Q608" i="1"/>
  <c r="R608" i="1"/>
  <c r="S608" i="1"/>
  <c r="K610" i="1"/>
  <c r="L610" i="1"/>
  <c r="M610" i="1"/>
  <c r="N610" i="1"/>
  <c r="O610" i="1"/>
  <c r="P610" i="1"/>
  <c r="Q610" i="1"/>
  <c r="R610" i="1"/>
  <c r="S610" i="1"/>
  <c r="K621" i="1"/>
  <c r="L621" i="1"/>
  <c r="M621" i="1"/>
  <c r="N621" i="1"/>
  <c r="O621" i="1"/>
  <c r="P621" i="1"/>
  <c r="Q621" i="1"/>
  <c r="R621" i="1"/>
  <c r="S621" i="1"/>
  <c r="K617" i="1"/>
  <c r="L617" i="1"/>
  <c r="M617" i="1"/>
  <c r="N617" i="1"/>
  <c r="O617" i="1"/>
  <c r="P617" i="1"/>
  <c r="Q617" i="1"/>
  <c r="R617" i="1"/>
  <c r="S617" i="1"/>
  <c r="K623" i="1"/>
  <c r="L623" i="1"/>
  <c r="M623" i="1"/>
  <c r="N623" i="1"/>
  <c r="O623" i="1"/>
  <c r="P623" i="1"/>
  <c r="Q623" i="1"/>
  <c r="R623" i="1"/>
  <c r="S623" i="1"/>
  <c r="K615" i="1"/>
  <c r="L615" i="1"/>
  <c r="M615" i="1"/>
  <c r="N615" i="1"/>
  <c r="O615" i="1"/>
  <c r="P615" i="1"/>
  <c r="Q615" i="1"/>
  <c r="R615" i="1"/>
  <c r="S615" i="1"/>
  <c r="K619" i="1"/>
  <c r="L619" i="1"/>
  <c r="M619" i="1"/>
  <c r="N619" i="1"/>
  <c r="O619" i="1"/>
  <c r="P619" i="1"/>
  <c r="Q619" i="1"/>
  <c r="R619" i="1"/>
  <c r="S619" i="1"/>
  <c r="K611" i="1"/>
  <c r="L611" i="1"/>
  <c r="M611" i="1"/>
  <c r="N611" i="1"/>
  <c r="O611" i="1"/>
  <c r="P611" i="1"/>
  <c r="Q611" i="1"/>
  <c r="R611" i="1"/>
  <c r="S611" i="1"/>
  <c r="K612" i="1"/>
  <c r="L612" i="1"/>
  <c r="M612" i="1"/>
  <c r="N612" i="1"/>
  <c r="O612" i="1"/>
  <c r="P612" i="1"/>
  <c r="Q612" i="1"/>
  <c r="R612" i="1"/>
  <c r="S612" i="1"/>
  <c r="K622" i="1"/>
  <c r="L622" i="1"/>
  <c r="M622" i="1"/>
  <c r="N622" i="1"/>
  <c r="O622" i="1"/>
  <c r="P622" i="1"/>
  <c r="Q622" i="1"/>
  <c r="R622" i="1"/>
  <c r="S622" i="1"/>
  <c r="K618" i="1"/>
  <c r="L618" i="1"/>
  <c r="M618" i="1"/>
  <c r="N618" i="1"/>
  <c r="O618" i="1"/>
  <c r="P618" i="1"/>
  <c r="Q618" i="1"/>
  <c r="R618" i="1"/>
  <c r="S618" i="1"/>
  <c r="K624" i="1"/>
  <c r="L624" i="1"/>
  <c r="M624" i="1"/>
  <c r="N624" i="1"/>
  <c r="O624" i="1"/>
  <c r="P624" i="1"/>
  <c r="Q624" i="1"/>
  <c r="R624" i="1"/>
  <c r="S624" i="1"/>
  <c r="K616" i="1"/>
  <c r="L616" i="1"/>
  <c r="M616" i="1"/>
  <c r="N616" i="1"/>
  <c r="O616" i="1"/>
  <c r="P616" i="1"/>
  <c r="Q616" i="1"/>
  <c r="R616" i="1"/>
  <c r="S616" i="1"/>
  <c r="K620" i="1"/>
  <c r="L620" i="1"/>
  <c r="M620" i="1"/>
  <c r="N620" i="1"/>
  <c r="O620" i="1"/>
  <c r="P620" i="1"/>
  <c r="Q620" i="1"/>
  <c r="R620" i="1"/>
  <c r="S620" i="1"/>
  <c r="K613" i="1"/>
  <c r="L613" i="1"/>
  <c r="M613" i="1"/>
  <c r="N613" i="1"/>
  <c r="O613" i="1"/>
  <c r="P613" i="1"/>
  <c r="Q613" i="1"/>
  <c r="R613" i="1"/>
  <c r="S613" i="1"/>
  <c r="K614" i="1"/>
  <c r="L614" i="1"/>
  <c r="M614" i="1"/>
  <c r="N614" i="1"/>
  <c r="O614" i="1"/>
  <c r="P614" i="1"/>
  <c r="Q614" i="1"/>
  <c r="R614" i="1"/>
  <c r="S614" i="1"/>
  <c r="K625" i="1"/>
  <c r="L625" i="1"/>
  <c r="M625" i="1"/>
  <c r="N625" i="1"/>
  <c r="O625" i="1"/>
  <c r="P625" i="1"/>
  <c r="Q625" i="1"/>
  <c r="R625" i="1"/>
  <c r="S625" i="1"/>
  <c r="K626" i="1"/>
  <c r="L626" i="1"/>
  <c r="M626" i="1"/>
  <c r="N626" i="1"/>
  <c r="O626" i="1"/>
  <c r="P626" i="1"/>
  <c r="Q626" i="1"/>
  <c r="R626" i="1"/>
  <c r="S626" i="1"/>
  <c r="K627" i="1"/>
  <c r="L627" i="1"/>
  <c r="M627" i="1"/>
  <c r="N627" i="1"/>
  <c r="O627" i="1"/>
  <c r="P627" i="1"/>
  <c r="Q627" i="1"/>
  <c r="R627" i="1"/>
  <c r="S627" i="1"/>
  <c r="K628" i="1"/>
  <c r="L628" i="1"/>
  <c r="M628" i="1"/>
  <c r="N628" i="1"/>
  <c r="O628" i="1"/>
  <c r="P628" i="1"/>
  <c r="Q628" i="1"/>
  <c r="R628" i="1"/>
  <c r="S628" i="1"/>
  <c r="K629" i="1"/>
  <c r="L629" i="1"/>
  <c r="M629" i="1"/>
  <c r="N629" i="1"/>
  <c r="O629" i="1"/>
  <c r="P629" i="1"/>
  <c r="Q629" i="1"/>
  <c r="R629" i="1"/>
  <c r="S629" i="1"/>
  <c r="K630" i="1"/>
  <c r="L630" i="1"/>
  <c r="M630" i="1"/>
  <c r="N630" i="1"/>
  <c r="O630" i="1"/>
  <c r="P630" i="1"/>
  <c r="Q630" i="1"/>
  <c r="R630" i="1"/>
  <c r="S630" i="1"/>
  <c r="K631" i="1"/>
  <c r="L631" i="1"/>
  <c r="M631" i="1"/>
  <c r="N631" i="1"/>
  <c r="O631" i="1"/>
  <c r="P631" i="1"/>
  <c r="Q631" i="1"/>
  <c r="R631" i="1"/>
  <c r="S631" i="1"/>
  <c r="K632" i="1"/>
  <c r="L632" i="1"/>
  <c r="M632" i="1"/>
  <c r="N632" i="1"/>
  <c r="O632" i="1"/>
  <c r="P632" i="1"/>
  <c r="Q632" i="1"/>
  <c r="R632" i="1"/>
  <c r="S632" i="1"/>
  <c r="K633" i="1"/>
  <c r="L633" i="1"/>
  <c r="M633" i="1"/>
  <c r="N633" i="1"/>
  <c r="O633" i="1"/>
  <c r="P633" i="1"/>
  <c r="Q633" i="1"/>
  <c r="R633" i="1"/>
  <c r="S633" i="1"/>
  <c r="K634" i="1"/>
  <c r="L634" i="1"/>
  <c r="M634" i="1"/>
  <c r="N634" i="1"/>
  <c r="O634" i="1"/>
  <c r="P634" i="1"/>
  <c r="Q634" i="1"/>
  <c r="R634" i="1"/>
  <c r="S634" i="1"/>
  <c r="K635" i="1"/>
  <c r="L635" i="1"/>
  <c r="M635" i="1"/>
  <c r="N635" i="1"/>
  <c r="O635" i="1"/>
  <c r="P635" i="1"/>
  <c r="Q635" i="1"/>
  <c r="R635" i="1"/>
  <c r="S635" i="1"/>
  <c r="K636" i="1"/>
  <c r="L636" i="1"/>
  <c r="M636" i="1"/>
  <c r="N636" i="1"/>
  <c r="O636" i="1"/>
  <c r="P636" i="1"/>
  <c r="Q636" i="1"/>
  <c r="R636" i="1"/>
  <c r="S636" i="1"/>
  <c r="K637" i="1"/>
  <c r="L637" i="1"/>
  <c r="M637" i="1"/>
  <c r="N637" i="1"/>
  <c r="O637" i="1"/>
  <c r="P637" i="1"/>
  <c r="Q637" i="1"/>
  <c r="R637" i="1"/>
  <c r="S637" i="1"/>
  <c r="K638" i="1"/>
  <c r="L638" i="1"/>
  <c r="M638" i="1"/>
  <c r="N638" i="1"/>
  <c r="O638" i="1"/>
  <c r="P638" i="1"/>
  <c r="Q638" i="1"/>
  <c r="R638" i="1"/>
  <c r="S638" i="1"/>
  <c r="K639" i="1"/>
  <c r="L639" i="1"/>
  <c r="M639" i="1"/>
  <c r="N639" i="1"/>
  <c r="O639" i="1"/>
  <c r="P639" i="1"/>
  <c r="Q639" i="1"/>
  <c r="R639" i="1"/>
  <c r="S639" i="1"/>
  <c r="K640" i="1"/>
  <c r="L640" i="1"/>
  <c r="M640" i="1"/>
  <c r="N640" i="1"/>
  <c r="O640" i="1"/>
  <c r="P640" i="1"/>
  <c r="Q640" i="1"/>
  <c r="R640" i="1"/>
  <c r="S640" i="1"/>
  <c r="K641" i="1"/>
  <c r="L641" i="1"/>
  <c r="M641" i="1"/>
  <c r="N641" i="1"/>
  <c r="O641" i="1"/>
  <c r="P641" i="1"/>
  <c r="Q641" i="1"/>
  <c r="R641" i="1"/>
  <c r="S641" i="1"/>
  <c r="K642" i="1"/>
  <c r="L642" i="1"/>
  <c r="M642" i="1"/>
  <c r="N642" i="1"/>
  <c r="O642" i="1"/>
  <c r="P642" i="1"/>
  <c r="Q642" i="1"/>
  <c r="R642" i="1"/>
  <c r="S642" i="1"/>
  <c r="K643" i="1"/>
  <c r="L643" i="1"/>
  <c r="M643" i="1"/>
  <c r="N643" i="1"/>
  <c r="O643" i="1"/>
  <c r="P643" i="1"/>
  <c r="Q643" i="1"/>
  <c r="R643" i="1"/>
  <c r="S643" i="1"/>
  <c r="K644" i="1"/>
  <c r="L644" i="1"/>
  <c r="M644" i="1"/>
  <c r="N644" i="1"/>
  <c r="O644" i="1"/>
  <c r="P644" i="1"/>
  <c r="Q644" i="1"/>
  <c r="R644" i="1"/>
  <c r="S644" i="1"/>
  <c r="K647" i="1"/>
  <c r="L647" i="1"/>
  <c r="M647" i="1"/>
  <c r="N647" i="1"/>
  <c r="O647" i="1"/>
  <c r="P647" i="1"/>
  <c r="Q647" i="1"/>
  <c r="R647" i="1"/>
  <c r="S647" i="1"/>
  <c r="K648" i="1"/>
  <c r="L648" i="1"/>
  <c r="M648" i="1"/>
  <c r="N648" i="1"/>
  <c r="O648" i="1"/>
  <c r="P648" i="1"/>
  <c r="Q648" i="1"/>
  <c r="R648" i="1"/>
  <c r="S648" i="1"/>
  <c r="K645" i="1"/>
  <c r="L645" i="1"/>
  <c r="M645" i="1"/>
  <c r="N645" i="1"/>
  <c r="O645" i="1"/>
  <c r="P645" i="1"/>
  <c r="Q645" i="1"/>
  <c r="R645" i="1"/>
  <c r="S645" i="1"/>
  <c r="K646" i="1"/>
  <c r="L646" i="1"/>
  <c r="M646" i="1"/>
  <c r="N646" i="1"/>
  <c r="O646" i="1"/>
  <c r="P646" i="1"/>
  <c r="Q646" i="1"/>
  <c r="R646" i="1"/>
  <c r="S646" i="1"/>
  <c r="K649" i="1"/>
  <c r="L649" i="1"/>
  <c r="M649" i="1"/>
  <c r="N649" i="1"/>
  <c r="O649" i="1"/>
  <c r="P649" i="1"/>
  <c r="Q649" i="1"/>
  <c r="R649" i="1"/>
  <c r="S649" i="1"/>
  <c r="K650" i="1"/>
  <c r="L650" i="1"/>
  <c r="M650" i="1"/>
  <c r="N650" i="1"/>
  <c r="O650" i="1"/>
  <c r="P650" i="1"/>
  <c r="Q650" i="1"/>
  <c r="R650" i="1"/>
  <c r="S650" i="1"/>
  <c r="K656" i="1"/>
  <c r="L656" i="1"/>
  <c r="M656" i="1"/>
  <c r="N656" i="1"/>
  <c r="O656" i="1"/>
  <c r="P656" i="1"/>
  <c r="Q656" i="1"/>
  <c r="R656" i="1"/>
  <c r="S656" i="1"/>
  <c r="K654" i="1"/>
  <c r="L654" i="1"/>
  <c r="M654" i="1"/>
  <c r="N654" i="1"/>
  <c r="O654" i="1"/>
  <c r="P654" i="1"/>
  <c r="Q654" i="1"/>
  <c r="R654" i="1"/>
  <c r="S654" i="1"/>
  <c r="K657" i="1"/>
  <c r="L657" i="1"/>
  <c r="M657" i="1"/>
  <c r="N657" i="1"/>
  <c r="O657" i="1"/>
  <c r="P657" i="1"/>
  <c r="Q657" i="1"/>
  <c r="R657" i="1"/>
  <c r="S657" i="1"/>
  <c r="K653" i="1"/>
  <c r="L653" i="1"/>
  <c r="M653" i="1"/>
  <c r="N653" i="1"/>
  <c r="O653" i="1"/>
  <c r="P653" i="1"/>
  <c r="Q653" i="1"/>
  <c r="R653" i="1"/>
  <c r="S653" i="1"/>
  <c r="K655" i="1"/>
  <c r="L655" i="1"/>
  <c r="M655" i="1"/>
  <c r="N655" i="1"/>
  <c r="O655" i="1"/>
  <c r="P655" i="1"/>
  <c r="Q655" i="1"/>
  <c r="R655" i="1"/>
  <c r="S655" i="1"/>
  <c r="K651" i="1"/>
  <c r="L651" i="1"/>
  <c r="M651" i="1"/>
  <c r="N651" i="1"/>
  <c r="O651" i="1"/>
  <c r="P651" i="1"/>
  <c r="Q651" i="1"/>
  <c r="R651" i="1"/>
  <c r="S651" i="1"/>
  <c r="K652" i="1"/>
  <c r="L652" i="1"/>
  <c r="M652" i="1"/>
  <c r="N652" i="1"/>
  <c r="O652" i="1"/>
  <c r="P652" i="1"/>
  <c r="Q652" i="1"/>
  <c r="R652" i="1"/>
  <c r="S652" i="1"/>
  <c r="K658" i="1"/>
  <c r="L658" i="1"/>
  <c r="M658" i="1"/>
  <c r="N658" i="1"/>
  <c r="O658" i="1"/>
  <c r="P658" i="1"/>
  <c r="Q658" i="1"/>
  <c r="R658" i="1"/>
  <c r="S658" i="1"/>
  <c r="K660" i="1"/>
  <c r="L660" i="1"/>
  <c r="M660" i="1"/>
  <c r="N660" i="1"/>
  <c r="O660" i="1"/>
  <c r="P660" i="1"/>
  <c r="Q660" i="1"/>
  <c r="R660" i="1"/>
  <c r="S660" i="1"/>
  <c r="K659" i="1"/>
  <c r="L659" i="1"/>
  <c r="M659" i="1"/>
  <c r="N659" i="1"/>
  <c r="O659" i="1"/>
  <c r="P659" i="1"/>
  <c r="Q659" i="1"/>
  <c r="R659" i="1"/>
  <c r="S659" i="1"/>
  <c r="K661" i="1"/>
  <c r="L661" i="1"/>
  <c r="M661" i="1"/>
  <c r="N661" i="1"/>
  <c r="O661" i="1"/>
  <c r="P661" i="1"/>
  <c r="Q661" i="1"/>
  <c r="R661" i="1"/>
  <c r="S661" i="1"/>
  <c r="K662" i="1"/>
  <c r="L662" i="1"/>
  <c r="M662" i="1"/>
  <c r="N662" i="1"/>
  <c r="O662" i="1"/>
  <c r="P662" i="1"/>
  <c r="Q662" i="1"/>
  <c r="R662" i="1"/>
  <c r="S662" i="1"/>
  <c r="K664" i="1"/>
  <c r="L664" i="1"/>
  <c r="M664" i="1"/>
  <c r="N664" i="1"/>
  <c r="O664" i="1"/>
  <c r="P664" i="1"/>
  <c r="Q664" i="1"/>
  <c r="R664" i="1"/>
  <c r="S664" i="1"/>
  <c r="K663" i="1"/>
  <c r="L663" i="1"/>
  <c r="M663" i="1"/>
  <c r="N663" i="1"/>
  <c r="O663" i="1"/>
  <c r="P663" i="1"/>
  <c r="Q663" i="1"/>
  <c r="R663" i="1"/>
  <c r="S663" i="1"/>
  <c r="K665" i="1"/>
  <c r="L665" i="1"/>
  <c r="M665" i="1"/>
  <c r="N665" i="1"/>
  <c r="O665" i="1"/>
  <c r="P665" i="1"/>
  <c r="Q665" i="1"/>
  <c r="R665" i="1"/>
  <c r="S665" i="1"/>
  <c r="K666" i="1"/>
  <c r="L666" i="1"/>
  <c r="M666" i="1"/>
  <c r="N666" i="1"/>
  <c r="O666" i="1"/>
  <c r="P666" i="1"/>
  <c r="Q666" i="1"/>
  <c r="R666" i="1"/>
  <c r="S666" i="1"/>
  <c r="K668" i="1"/>
  <c r="L668" i="1"/>
  <c r="M668" i="1"/>
  <c r="N668" i="1"/>
  <c r="O668" i="1"/>
  <c r="P668" i="1"/>
  <c r="Q668" i="1"/>
  <c r="R668" i="1"/>
  <c r="S668" i="1"/>
  <c r="K667" i="1"/>
  <c r="L667" i="1"/>
  <c r="M667" i="1"/>
  <c r="N667" i="1"/>
  <c r="O667" i="1"/>
  <c r="P667" i="1"/>
  <c r="Q667" i="1"/>
  <c r="R667" i="1"/>
  <c r="S667" i="1"/>
  <c r="K669" i="1"/>
  <c r="L669" i="1"/>
  <c r="M669" i="1"/>
  <c r="N669" i="1"/>
  <c r="O669" i="1"/>
  <c r="P669" i="1"/>
  <c r="Q669" i="1"/>
  <c r="R669" i="1"/>
  <c r="S669" i="1"/>
  <c r="K670" i="1"/>
  <c r="L670" i="1"/>
  <c r="M670" i="1"/>
  <c r="N670" i="1"/>
  <c r="O670" i="1"/>
  <c r="P670" i="1"/>
  <c r="Q670" i="1"/>
  <c r="R670" i="1"/>
  <c r="S670" i="1"/>
  <c r="K672" i="1"/>
  <c r="L672" i="1"/>
  <c r="M672" i="1"/>
  <c r="N672" i="1"/>
  <c r="O672" i="1"/>
  <c r="P672" i="1"/>
  <c r="Q672" i="1"/>
  <c r="R672" i="1"/>
  <c r="S672" i="1"/>
  <c r="K671" i="1"/>
  <c r="L671" i="1"/>
  <c r="M671" i="1"/>
  <c r="N671" i="1"/>
  <c r="O671" i="1"/>
  <c r="P671" i="1"/>
  <c r="Q671" i="1"/>
  <c r="R671" i="1"/>
  <c r="S671" i="1"/>
  <c r="K673" i="1"/>
  <c r="L673" i="1"/>
  <c r="M673" i="1"/>
  <c r="N673" i="1"/>
  <c r="O673" i="1"/>
  <c r="P673" i="1"/>
  <c r="Q673" i="1"/>
  <c r="R673" i="1"/>
  <c r="S673" i="1"/>
  <c r="K674" i="1"/>
  <c r="L674" i="1"/>
  <c r="M674" i="1"/>
  <c r="N674" i="1"/>
  <c r="O674" i="1"/>
  <c r="P674" i="1"/>
  <c r="Q674" i="1"/>
  <c r="R674" i="1"/>
  <c r="S674" i="1"/>
  <c r="K676" i="1"/>
  <c r="L676" i="1"/>
  <c r="M676" i="1"/>
  <c r="N676" i="1"/>
  <c r="O676" i="1"/>
  <c r="P676" i="1"/>
  <c r="Q676" i="1"/>
  <c r="R676" i="1"/>
  <c r="S676" i="1"/>
  <c r="K675" i="1"/>
  <c r="L675" i="1"/>
  <c r="M675" i="1"/>
  <c r="N675" i="1"/>
  <c r="O675" i="1"/>
  <c r="P675" i="1"/>
  <c r="Q675" i="1"/>
  <c r="R675" i="1"/>
  <c r="S675" i="1"/>
  <c r="K677" i="1"/>
  <c r="L677" i="1"/>
  <c r="M677" i="1"/>
  <c r="N677" i="1"/>
  <c r="O677" i="1"/>
  <c r="P677" i="1"/>
  <c r="Q677" i="1"/>
  <c r="R677" i="1"/>
  <c r="S677" i="1"/>
  <c r="K678" i="1"/>
  <c r="L678" i="1"/>
  <c r="M678" i="1"/>
  <c r="N678" i="1"/>
  <c r="O678" i="1"/>
  <c r="P678" i="1"/>
  <c r="Q678" i="1"/>
  <c r="R678" i="1"/>
  <c r="S678" i="1"/>
  <c r="K680" i="1"/>
  <c r="L680" i="1"/>
  <c r="M680" i="1"/>
  <c r="N680" i="1"/>
  <c r="O680" i="1"/>
  <c r="P680" i="1"/>
  <c r="Q680" i="1"/>
  <c r="R680" i="1"/>
  <c r="S680" i="1"/>
  <c r="K679" i="1"/>
  <c r="L679" i="1"/>
  <c r="M679" i="1"/>
  <c r="N679" i="1"/>
  <c r="O679" i="1"/>
  <c r="P679" i="1"/>
  <c r="Q679" i="1"/>
  <c r="R679" i="1"/>
  <c r="S679" i="1"/>
  <c r="K681" i="1"/>
  <c r="L681" i="1"/>
  <c r="M681" i="1"/>
  <c r="N681" i="1"/>
  <c r="O681" i="1"/>
  <c r="P681" i="1"/>
  <c r="Q681" i="1"/>
  <c r="R681" i="1"/>
  <c r="S681" i="1"/>
  <c r="K682" i="1"/>
  <c r="L682" i="1"/>
  <c r="M682" i="1"/>
  <c r="N682" i="1"/>
  <c r="O682" i="1"/>
  <c r="P682" i="1"/>
  <c r="Q682" i="1"/>
  <c r="R682" i="1"/>
  <c r="S682" i="1"/>
  <c r="K684" i="1"/>
  <c r="L684" i="1"/>
  <c r="M684" i="1"/>
  <c r="N684" i="1"/>
  <c r="O684" i="1"/>
  <c r="P684" i="1"/>
  <c r="Q684" i="1"/>
  <c r="R684" i="1"/>
  <c r="S684" i="1"/>
  <c r="K683" i="1"/>
  <c r="L683" i="1"/>
  <c r="M683" i="1"/>
  <c r="N683" i="1"/>
  <c r="O683" i="1"/>
  <c r="P683" i="1"/>
  <c r="Q683" i="1"/>
  <c r="R683" i="1"/>
  <c r="S683" i="1"/>
  <c r="K685" i="1"/>
  <c r="L685" i="1"/>
  <c r="M685" i="1"/>
  <c r="N685" i="1"/>
  <c r="O685" i="1"/>
  <c r="P685" i="1"/>
  <c r="Q685" i="1"/>
  <c r="R685" i="1"/>
  <c r="S685" i="1"/>
  <c r="K686" i="1"/>
  <c r="L686" i="1"/>
  <c r="M686" i="1"/>
  <c r="N686" i="1"/>
  <c r="O686" i="1"/>
  <c r="P686" i="1"/>
  <c r="Q686" i="1"/>
  <c r="R686" i="1"/>
  <c r="S686" i="1"/>
  <c r="K688" i="1"/>
  <c r="L688" i="1"/>
  <c r="M688" i="1"/>
  <c r="N688" i="1"/>
  <c r="O688" i="1"/>
  <c r="P688" i="1"/>
  <c r="Q688" i="1"/>
  <c r="R688" i="1"/>
  <c r="S688" i="1"/>
  <c r="K687" i="1"/>
  <c r="L687" i="1"/>
  <c r="M687" i="1"/>
  <c r="N687" i="1"/>
  <c r="O687" i="1"/>
  <c r="P687" i="1"/>
  <c r="Q687" i="1"/>
  <c r="R687" i="1"/>
  <c r="S687" i="1"/>
  <c r="K689" i="1"/>
  <c r="L689" i="1"/>
  <c r="M689" i="1"/>
  <c r="N689" i="1"/>
  <c r="O689" i="1"/>
  <c r="P689" i="1"/>
  <c r="Q689" i="1"/>
  <c r="R689" i="1"/>
  <c r="S689" i="1"/>
  <c r="K690" i="1"/>
  <c r="L690" i="1"/>
  <c r="M690" i="1"/>
  <c r="N690" i="1"/>
  <c r="O690" i="1"/>
  <c r="P690" i="1"/>
  <c r="Q690" i="1"/>
  <c r="R690" i="1"/>
  <c r="S690" i="1"/>
  <c r="K692" i="1"/>
  <c r="L692" i="1"/>
  <c r="M692" i="1"/>
  <c r="N692" i="1"/>
  <c r="O692" i="1"/>
  <c r="P692" i="1"/>
  <c r="Q692" i="1"/>
  <c r="R692" i="1"/>
  <c r="S692" i="1"/>
  <c r="K691" i="1"/>
  <c r="L691" i="1"/>
  <c r="M691" i="1"/>
  <c r="N691" i="1"/>
  <c r="O691" i="1"/>
  <c r="P691" i="1"/>
  <c r="Q691" i="1"/>
  <c r="R691" i="1"/>
  <c r="S691" i="1"/>
  <c r="K693" i="1"/>
  <c r="L693" i="1"/>
  <c r="M693" i="1"/>
  <c r="N693" i="1"/>
  <c r="O693" i="1"/>
  <c r="P693" i="1"/>
  <c r="Q693" i="1"/>
  <c r="R693" i="1"/>
  <c r="S693" i="1"/>
  <c r="K719" i="1"/>
  <c r="L719" i="1"/>
  <c r="M719" i="1"/>
  <c r="N719" i="1"/>
  <c r="O719" i="1"/>
  <c r="P719" i="1"/>
  <c r="Q719" i="1"/>
  <c r="R719" i="1"/>
  <c r="S719" i="1"/>
  <c r="K701" i="1"/>
  <c r="L701" i="1"/>
  <c r="M701" i="1"/>
  <c r="N701" i="1"/>
  <c r="O701" i="1"/>
  <c r="P701" i="1"/>
  <c r="Q701" i="1"/>
  <c r="R701" i="1"/>
  <c r="S701" i="1"/>
  <c r="K725" i="1"/>
  <c r="L725" i="1"/>
  <c r="M725" i="1"/>
  <c r="N725" i="1"/>
  <c r="O725" i="1"/>
  <c r="P725" i="1"/>
  <c r="Q725" i="1"/>
  <c r="R725" i="1"/>
  <c r="S725" i="1"/>
  <c r="K695" i="1"/>
  <c r="L695" i="1"/>
  <c r="M695" i="1"/>
  <c r="N695" i="1"/>
  <c r="O695" i="1"/>
  <c r="P695" i="1"/>
  <c r="Q695" i="1"/>
  <c r="R695" i="1"/>
  <c r="S695" i="1"/>
  <c r="K713" i="1"/>
  <c r="L713" i="1"/>
  <c r="M713" i="1"/>
  <c r="N713" i="1"/>
  <c r="O713" i="1"/>
  <c r="P713" i="1"/>
  <c r="Q713" i="1"/>
  <c r="R713" i="1"/>
  <c r="S713" i="1"/>
  <c r="K707" i="1"/>
  <c r="L707" i="1"/>
  <c r="M707" i="1"/>
  <c r="N707" i="1"/>
  <c r="O707" i="1"/>
  <c r="P707" i="1"/>
  <c r="Q707" i="1"/>
  <c r="R707" i="1"/>
  <c r="S707" i="1"/>
  <c r="K720" i="1"/>
  <c r="L720" i="1"/>
  <c r="M720" i="1"/>
  <c r="N720" i="1"/>
  <c r="O720" i="1"/>
  <c r="P720" i="1"/>
  <c r="Q720" i="1"/>
  <c r="R720" i="1"/>
  <c r="S720" i="1"/>
  <c r="K702" i="1"/>
  <c r="L702" i="1"/>
  <c r="M702" i="1"/>
  <c r="N702" i="1"/>
  <c r="O702" i="1"/>
  <c r="P702" i="1"/>
  <c r="Q702" i="1"/>
  <c r="R702" i="1"/>
  <c r="S702" i="1"/>
  <c r="K726" i="1"/>
  <c r="L726" i="1"/>
  <c r="M726" i="1"/>
  <c r="N726" i="1"/>
  <c r="O726" i="1"/>
  <c r="P726" i="1"/>
  <c r="Q726" i="1"/>
  <c r="R726" i="1"/>
  <c r="S726" i="1"/>
  <c r="K696" i="1"/>
  <c r="L696" i="1"/>
  <c r="M696" i="1"/>
  <c r="N696" i="1"/>
  <c r="O696" i="1"/>
  <c r="P696" i="1"/>
  <c r="Q696" i="1"/>
  <c r="R696" i="1"/>
  <c r="S696" i="1"/>
  <c r="K714" i="1"/>
  <c r="L714" i="1"/>
  <c r="M714" i="1"/>
  <c r="N714" i="1"/>
  <c r="O714" i="1"/>
  <c r="P714" i="1"/>
  <c r="Q714" i="1"/>
  <c r="R714" i="1"/>
  <c r="S714" i="1"/>
  <c r="K708" i="1"/>
  <c r="L708" i="1"/>
  <c r="M708" i="1"/>
  <c r="N708" i="1"/>
  <c r="O708" i="1"/>
  <c r="P708" i="1"/>
  <c r="Q708" i="1"/>
  <c r="R708" i="1"/>
  <c r="S708" i="1"/>
  <c r="K722" i="1"/>
  <c r="L722" i="1"/>
  <c r="M722" i="1"/>
  <c r="N722" i="1"/>
  <c r="O722" i="1"/>
  <c r="P722" i="1"/>
  <c r="Q722" i="1"/>
  <c r="R722" i="1"/>
  <c r="S722" i="1"/>
  <c r="K704" i="1"/>
  <c r="L704" i="1"/>
  <c r="M704" i="1"/>
  <c r="N704" i="1"/>
  <c r="O704" i="1"/>
  <c r="P704" i="1"/>
  <c r="Q704" i="1"/>
  <c r="R704" i="1"/>
  <c r="S704" i="1"/>
  <c r="K728" i="1"/>
  <c r="L728" i="1"/>
  <c r="M728" i="1"/>
  <c r="N728" i="1"/>
  <c r="O728" i="1"/>
  <c r="P728" i="1"/>
  <c r="Q728" i="1"/>
  <c r="R728" i="1"/>
  <c r="S728" i="1"/>
  <c r="K698" i="1"/>
  <c r="L698" i="1"/>
  <c r="M698" i="1"/>
  <c r="N698" i="1"/>
  <c r="O698" i="1"/>
  <c r="P698" i="1"/>
  <c r="Q698" i="1"/>
  <c r="R698" i="1"/>
  <c r="S698" i="1"/>
  <c r="K716" i="1"/>
  <c r="L716" i="1"/>
  <c r="M716" i="1"/>
  <c r="N716" i="1"/>
  <c r="O716" i="1"/>
  <c r="P716" i="1"/>
  <c r="Q716" i="1"/>
  <c r="R716" i="1"/>
  <c r="S716" i="1"/>
  <c r="K710" i="1"/>
  <c r="L710" i="1"/>
  <c r="M710" i="1"/>
  <c r="N710" i="1"/>
  <c r="O710" i="1"/>
  <c r="P710" i="1"/>
  <c r="Q710" i="1"/>
  <c r="R710" i="1"/>
  <c r="S710" i="1"/>
  <c r="K723" i="1"/>
  <c r="L723" i="1"/>
  <c r="M723" i="1"/>
  <c r="N723" i="1"/>
  <c r="O723" i="1"/>
  <c r="P723" i="1"/>
  <c r="Q723" i="1"/>
  <c r="R723" i="1"/>
  <c r="S723" i="1"/>
  <c r="K705" i="1"/>
  <c r="L705" i="1"/>
  <c r="M705" i="1"/>
  <c r="N705" i="1"/>
  <c r="O705" i="1"/>
  <c r="P705" i="1"/>
  <c r="Q705" i="1"/>
  <c r="R705" i="1"/>
  <c r="S705" i="1"/>
  <c r="K729" i="1"/>
  <c r="L729" i="1"/>
  <c r="M729" i="1"/>
  <c r="N729" i="1"/>
  <c r="O729" i="1"/>
  <c r="P729" i="1"/>
  <c r="Q729" i="1"/>
  <c r="R729" i="1"/>
  <c r="S729" i="1"/>
  <c r="K699" i="1"/>
  <c r="L699" i="1"/>
  <c r="M699" i="1"/>
  <c r="N699" i="1"/>
  <c r="O699" i="1"/>
  <c r="P699" i="1"/>
  <c r="Q699" i="1"/>
  <c r="R699" i="1"/>
  <c r="S699" i="1"/>
  <c r="K717" i="1"/>
  <c r="L717" i="1"/>
  <c r="M717" i="1"/>
  <c r="N717" i="1"/>
  <c r="O717" i="1"/>
  <c r="P717" i="1"/>
  <c r="Q717" i="1"/>
  <c r="R717" i="1"/>
  <c r="S717" i="1"/>
  <c r="K711" i="1"/>
  <c r="L711" i="1"/>
  <c r="M711" i="1"/>
  <c r="N711" i="1"/>
  <c r="O711" i="1"/>
  <c r="P711" i="1"/>
  <c r="Q711" i="1"/>
  <c r="R711" i="1"/>
  <c r="S711" i="1"/>
  <c r="K730" i="1"/>
  <c r="L730" i="1"/>
  <c r="M730" i="1"/>
  <c r="N730" i="1"/>
  <c r="O730" i="1"/>
  <c r="P730" i="1"/>
  <c r="Q730" i="1"/>
  <c r="R730" i="1"/>
  <c r="S730" i="1"/>
  <c r="K731" i="1"/>
  <c r="L731" i="1"/>
  <c r="M731" i="1"/>
  <c r="N731" i="1"/>
  <c r="O731" i="1"/>
  <c r="P731" i="1"/>
  <c r="Q731" i="1"/>
  <c r="R731" i="1"/>
  <c r="S731" i="1"/>
  <c r="K732" i="1"/>
  <c r="L732" i="1"/>
  <c r="M732" i="1"/>
  <c r="N732" i="1"/>
  <c r="O732" i="1"/>
  <c r="P732" i="1"/>
  <c r="Q732" i="1"/>
  <c r="R732" i="1"/>
  <c r="S732" i="1"/>
  <c r="K733" i="1"/>
  <c r="L733" i="1"/>
  <c r="M733" i="1"/>
  <c r="N733" i="1"/>
  <c r="O733" i="1"/>
  <c r="P733" i="1"/>
  <c r="Q733" i="1"/>
  <c r="R733" i="1"/>
  <c r="S733" i="1"/>
  <c r="K734" i="1"/>
  <c r="L734" i="1"/>
  <c r="M734" i="1"/>
  <c r="N734" i="1"/>
  <c r="O734" i="1"/>
  <c r="P734" i="1"/>
  <c r="Q734" i="1"/>
  <c r="R734" i="1"/>
  <c r="S734" i="1"/>
  <c r="K735" i="1"/>
  <c r="L735" i="1"/>
  <c r="M735" i="1"/>
  <c r="N735" i="1"/>
  <c r="O735" i="1"/>
  <c r="P735" i="1"/>
  <c r="Q735" i="1"/>
  <c r="R735" i="1"/>
  <c r="S735" i="1"/>
  <c r="K736" i="1"/>
  <c r="L736" i="1"/>
  <c r="M736" i="1"/>
  <c r="N736" i="1"/>
  <c r="O736" i="1"/>
  <c r="P736" i="1"/>
  <c r="Q736" i="1"/>
  <c r="R736" i="1"/>
  <c r="S736" i="1"/>
  <c r="K737" i="1"/>
  <c r="L737" i="1"/>
  <c r="M737" i="1"/>
  <c r="N737" i="1"/>
  <c r="O737" i="1"/>
  <c r="P737" i="1"/>
  <c r="Q737" i="1"/>
  <c r="R737" i="1"/>
  <c r="S737" i="1"/>
  <c r="K738" i="1"/>
  <c r="L738" i="1"/>
  <c r="M738" i="1"/>
  <c r="N738" i="1"/>
  <c r="O738" i="1"/>
  <c r="P738" i="1"/>
  <c r="Q738" i="1"/>
  <c r="R738" i="1"/>
  <c r="S738" i="1"/>
  <c r="K739" i="1"/>
  <c r="L739" i="1"/>
  <c r="M739" i="1"/>
  <c r="N739" i="1"/>
  <c r="O739" i="1"/>
  <c r="P739" i="1"/>
  <c r="Q739" i="1"/>
  <c r="R739" i="1"/>
  <c r="S739" i="1"/>
  <c r="K740" i="1"/>
  <c r="L740" i="1"/>
  <c r="M740" i="1"/>
  <c r="N740" i="1"/>
  <c r="O740" i="1"/>
  <c r="P740" i="1"/>
  <c r="Q740" i="1"/>
  <c r="R740" i="1"/>
  <c r="S740" i="1"/>
  <c r="K741" i="1"/>
  <c r="L741" i="1"/>
  <c r="M741" i="1"/>
  <c r="N741" i="1"/>
  <c r="O741" i="1"/>
  <c r="P741" i="1"/>
  <c r="Q741" i="1"/>
  <c r="R741" i="1"/>
  <c r="S741" i="1"/>
  <c r="K742" i="1"/>
  <c r="L742" i="1"/>
  <c r="M742" i="1"/>
  <c r="N742" i="1"/>
  <c r="O742" i="1"/>
  <c r="P742" i="1"/>
  <c r="Q742" i="1"/>
  <c r="R742" i="1"/>
  <c r="S742" i="1"/>
  <c r="K743" i="1"/>
  <c r="L743" i="1"/>
  <c r="M743" i="1"/>
  <c r="N743" i="1"/>
  <c r="O743" i="1"/>
  <c r="P743" i="1"/>
  <c r="Q743" i="1"/>
  <c r="R743" i="1"/>
  <c r="S743" i="1"/>
  <c r="K744" i="1"/>
  <c r="L744" i="1"/>
  <c r="M744" i="1"/>
  <c r="N744" i="1"/>
  <c r="O744" i="1"/>
  <c r="P744" i="1"/>
  <c r="Q744" i="1"/>
  <c r="R744" i="1"/>
  <c r="S744" i="1"/>
  <c r="K745" i="1"/>
  <c r="L745" i="1"/>
  <c r="M745" i="1"/>
  <c r="N745" i="1"/>
  <c r="O745" i="1"/>
  <c r="P745" i="1"/>
  <c r="Q745" i="1"/>
  <c r="R745" i="1"/>
  <c r="S745" i="1"/>
  <c r="K752" i="1"/>
  <c r="L752" i="1"/>
  <c r="M752" i="1"/>
  <c r="N752" i="1"/>
  <c r="O752" i="1"/>
  <c r="P752" i="1"/>
  <c r="Q752" i="1"/>
  <c r="R752" i="1"/>
  <c r="S752" i="1"/>
  <c r="K749" i="1"/>
  <c r="L749" i="1"/>
  <c r="M749" i="1"/>
  <c r="N749" i="1"/>
  <c r="O749" i="1"/>
  <c r="P749" i="1"/>
  <c r="Q749" i="1"/>
  <c r="R749" i="1"/>
  <c r="S749" i="1"/>
  <c r="K753" i="1"/>
  <c r="L753" i="1"/>
  <c r="M753" i="1"/>
  <c r="N753" i="1"/>
  <c r="O753" i="1"/>
  <c r="P753" i="1"/>
  <c r="Q753" i="1"/>
  <c r="R753" i="1"/>
  <c r="S753" i="1"/>
  <c r="K748" i="1"/>
  <c r="L748" i="1"/>
  <c r="M748" i="1"/>
  <c r="N748" i="1"/>
  <c r="O748" i="1"/>
  <c r="P748" i="1"/>
  <c r="Q748" i="1"/>
  <c r="R748" i="1"/>
  <c r="S748" i="1"/>
  <c r="K751" i="1"/>
  <c r="L751" i="1"/>
  <c r="M751" i="1"/>
  <c r="N751" i="1"/>
  <c r="O751" i="1"/>
  <c r="P751" i="1"/>
  <c r="Q751" i="1"/>
  <c r="R751" i="1"/>
  <c r="S751" i="1"/>
  <c r="K750" i="1"/>
  <c r="L750" i="1"/>
  <c r="M750" i="1"/>
  <c r="N750" i="1"/>
  <c r="O750" i="1"/>
  <c r="P750" i="1"/>
  <c r="Q750" i="1"/>
  <c r="R750" i="1"/>
  <c r="S750" i="1"/>
  <c r="K757" i="1"/>
  <c r="L757" i="1"/>
  <c r="M757" i="1"/>
  <c r="N757" i="1"/>
  <c r="O757" i="1"/>
  <c r="P757" i="1"/>
  <c r="Q757" i="1"/>
  <c r="R757" i="1"/>
  <c r="S757" i="1"/>
  <c r="K758" i="1"/>
  <c r="L758" i="1"/>
  <c r="M758" i="1"/>
  <c r="N758" i="1"/>
  <c r="O758" i="1"/>
  <c r="P758" i="1"/>
  <c r="Q758" i="1"/>
  <c r="R758" i="1"/>
  <c r="S758" i="1"/>
  <c r="K759" i="1"/>
  <c r="L759" i="1"/>
  <c r="M759" i="1"/>
  <c r="N759" i="1"/>
  <c r="O759" i="1"/>
  <c r="P759" i="1"/>
  <c r="Q759" i="1"/>
  <c r="R759" i="1"/>
  <c r="S759" i="1"/>
  <c r="K760" i="1"/>
  <c r="L760" i="1"/>
  <c r="M760" i="1"/>
  <c r="N760" i="1"/>
  <c r="O760" i="1"/>
  <c r="P760" i="1"/>
  <c r="Q760" i="1"/>
  <c r="R760" i="1"/>
  <c r="S760" i="1"/>
  <c r="K761" i="1"/>
  <c r="L761" i="1"/>
  <c r="M761" i="1"/>
  <c r="N761" i="1"/>
  <c r="O761" i="1"/>
  <c r="P761" i="1"/>
  <c r="Q761" i="1"/>
  <c r="R761" i="1"/>
  <c r="S761" i="1"/>
  <c r="K762" i="1"/>
  <c r="L762" i="1"/>
  <c r="M762" i="1"/>
  <c r="N762" i="1"/>
  <c r="O762" i="1"/>
  <c r="P762" i="1"/>
  <c r="Q762" i="1"/>
  <c r="R762" i="1"/>
  <c r="S762" i="1"/>
  <c r="K763" i="1"/>
  <c r="L763" i="1"/>
  <c r="M763" i="1"/>
  <c r="N763" i="1"/>
  <c r="O763" i="1"/>
  <c r="P763" i="1"/>
  <c r="Q763" i="1"/>
  <c r="R763" i="1"/>
  <c r="S763" i="1"/>
  <c r="K764" i="1"/>
  <c r="L764" i="1"/>
  <c r="M764" i="1"/>
  <c r="N764" i="1"/>
  <c r="O764" i="1"/>
  <c r="P764" i="1"/>
  <c r="Q764" i="1"/>
  <c r="R764" i="1"/>
  <c r="S764" i="1"/>
  <c r="K765" i="1"/>
  <c r="L765" i="1"/>
  <c r="M765" i="1"/>
  <c r="N765" i="1"/>
  <c r="O765" i="1"/>
  <c r="P765" i="1"/>
  <c r="Q765" i="1"/>
  <c r="R765" i="1"/>
  <c r="S765" i="1"/>
  <c r="K766" i="1"/>
  <c r="L766" i="1"/>
  <c r="M766" i="1"/>
  <c r="N766" i="1"/>
  <c r="O766" i="1"/>
  <c r="P766" i="1"/>
  <c r="Q766" i="1"/>
  <c r="R766" i="1"/>
  <c r="S766" i="1"/>
  <c r="K767" i="1"/>
  <c r="L767" i="1"/>
  <c r="M767" i="1"/>
  <c r="N767" i="1"/>
  <c r="O767" i="1"/>
  <c r="P767" i="1"/>
  <c r="Q767" i="1"/>
  <c r="R767" i="1"/>
  <c r="S767" i="1"/>
  <c r="K768" i="1"/>
  <c r="L768" i="1"/>
  <c r="M768" i="1"/>
  <c r="N768" i="1"/>
  <c r="O768" i="1"/>
  <c r="P768" i="1"/>
  <c r="Q768" i="1"/>
  <c r="R768" i="1"/>
  <c r="S768" i="1"/>
  <c r="K769" i="1"/>
  <c r="L769" i="1"/>
  <c r="M769" i="1"/>
  <c r="N769" i="1"/>
  <c r="O769" i="1"/>
  <c r="P769" i="1"/>
  <c r="Q769" i="1"/>
  <c r="R769" i="1"/>
  <c r="S769" i="1"/>
  <c r="K770" i="1"/>
  <c r="L770" i="1"/>
  <c r="M770" i="1"/>
  <c r="N770" i="1"/>
  <c r="O770" i="1"/>
  <c r="P770" i="1"/>
  <c r="Q770" i="1"/>
  <c r="R770" i="1"/>
  <c r="S770" i="1"/>
  <c r="K771" i="1"/>
  <c r="L771" i="1"/>
  <c r="M771" i="1"/>
  <c r="N771" i="1"/>
  <c r="O771" i="1"/>
  <c r="P771" i="1"/>
  <c r="Q771" i="1"/>
  <c r="R771" i="1"/>
  <c r="S771" i="1"/>
  <c r="K772" i="1"/>
  <c r="L772" i="1"/>
  <c r="M772" i="1"/>
  <c r="N772" i="1"/>
  <c r="O772" i="1"/>
  <c r="P772" i="1"/>
  <c r="Q772" i="1"/>
  <c r="R772" i="1"/>
  <c r="S772" i="1"/>
  <c r="K773" i="1"/>
  <c r="L773" i="1"/>
  <c r="M773" i="1"/>
  <c r="N773" i="1"/>
  <c r="O773" i="1"/>
  <c r="P773" i="1"/>
  <c r="Q773" i="1"/>
  <c r="R773" i="1"/>
  <c r="S773" i="1"/>
  <c r="K774" i="1"/>
  <c r="L774" i="1"/>
  <c r="M774" i="1"/>
  <c r="N774" i="1"/>
  <c r="O774" i="1"/>
  <c r="P774" i="1"/>
  <c r="Q774" i="1"/>
  <c r="R774" i="1"/>
  <c r="S774" i="1"/>
  <c r="K775" i="1"/>
  <c r="L775" i="1"/>
  <c r="M775" i="1"/>
  <c r="N775" i="1"/>
  <c r="O775" i="1"/>
  <c r="P775" i="1"/>
  <c r="Q775" i="1"/>
  <c r="R775" i="1"/>
  <c r="S775" i="1"/>
  <c r="K776" i="1"/>
  <c r="L776" i="1"/>
  <c r="M776" i="1"/>
  <c r="N776" i="1"/>
  <c r="O776" i="1"/>
  <c r="P776" i="1"/>
  <c r="Q776" i="1"/>
  <c r="R776" i="1"/>
  <c r="S776" i="1"/>
  <c r="K777" i="1"/>
  <c r="L777" i="1"/>
  <c r="M777" i="1"/>
  <c r="N777" i="1"/>
  <c r="O777" i="1"/>
  <c r="P777" i="1"/>
  <c r="Q777" i="1"/>
  <c r="R777" i="1"/>
  <c r="S777" i="1"/>
  <c r="K778" i="1"/>
  <c r="L778" i="1"/>
  <c r="M778" i="1"/>
  <c r="N778" i="1"/>
  <c r="O778" i="1"/>
  <c r="P778" i="1"/>
  <c r="Q778" i="1"/>
  <c r="R778" i="1"/>
  <c r="S778" i="1"/>
  <c r="K779" i="1"/>
  <c r="L779" i="1"/>
  <c r="M779" i="1"/>
  <c r="N779" i="1"/>
  <c r="O779" i="1"/>
  <c r="P779" i="1"/>
  <c r="Q779" i="1"/>
  <c r="R779" i="1"/>
  <c r="S779" i="1"/>
  <c r="K323" i="1"/>
  <c r="L323" i="1"/>
  <c r="M323" i="1"/>
  <c r="N323" i="1"/>
  <c r="O323" i="1"/>
  <c r="P323" i="1"/>
  <c r="Q323" i="1"/>
  <c r="R323" i="1"/>
  <c r="S323" i="1"/>
  <c r="K321" i="1"/>
  <c r="L321" i="1"/>
  <c r="M321" i="1"/>
  <c r="N321" i="1"/>
  <c r="O321" i="1"/>
  <c r="P321" i="1"/>
  <c r="Q321" i="1"/>
  <c r="R321" i="1"/>
  <c r="S321" i="1"/>
  <c r="K322" i="1"/>
  <c r="L322" i="1"/>
  <c r="M322" i="1"/>
  <c r="N322" i="1"/>
  <c r="O322" i="1"/>
  <c r="P322" i="1"/>
  <c r="Q322" i="1"/>
  <c r="R322" i="1"/>
  <c r="S322" i="1"/>
  <c r="K478" i="1"/>
  <c r="L478" i="1"/>
  <c r="M478" i="1"/>
  <c r="N478" i="1"/>
  <c r="O478" i="1"/>
  <c r="P478" i="1"/>
  <c r="Q478" i="1"/>
  <c r="R478" i="1"/>
  <c r="S478" i="1"/>
  <c r="K469" i="1"/>
  <c r="L469" i="1"/>
  <c r="M469" i="1"/>
  <c r="N469" i="1"/>
  <c r="O469" i="1"/>
  <c r="P469" i="1"/>
  <c r="Q469" i="1"/>
  <c r="R469" i="1"/>
  <c r="S469" i="1"/>
  <c r="K481" i="1"/>
  <c r="L481" i="1"/>
  <c r="M481" i="1"/>
  <c r="N481" i="1"/>
  <c r="O481" i="1"/>
  <c r="P481" i="1"/>
  <c r="Q481" i="1"/>
  <c r="R481" i="1"/>
  <c r="S481" i="1"/>
  <c r="K463" i="1"/>
  <c r="L463" i="1"/>
  <c r="M463" i="1"/>
  <c r="N463" i="1"/>
  <c r="O463" i="1"/>
  <c r="P463" i="1"/>
  <c r="Q463" i="1"/>
  <c r="R463" i="1"/>
  <c r="S463" i="1"/>
  <c r="K475" i="1"/>
  <c r="L475" i="1"/>
  <c r="M475" i="1"/>
  <c r="N475" i="1"/>
  <c r="O475" i="1"/>
  <c r="P475" i="1"/>
  <c r="Q475" i="1"/>
  <c r="R475" i="1"/>
  <c r="S475" i="1"/>
  <c r="K472" i="1"/>
  <c r="L472" i="1"/>
  <c r="M472" i="1"/>
  <c r="N472" i="1"/>
  <c r="O472" i="1"/>
  <c r="P472" i="1"/>
  <c r="Q472" i="1"/>
  <c r="R472" i="1"/>
  <c r="S472" i="1"/>
  <c r="K466" i="1"/>
  <c r="L466" i="1"/>
  <c r="M466" i="1"/>
  <c r="N466" i="1"/>
  <c r="O466" i="1"/>
  <c r="P466" i="1"/>
  <c r="Q466" i="1"/>
  <c r="R466" i="1"/>
  <c r="S466" i="1"/>
  <c r="K520" i="1"/>
  <c r="L520" i="1"/>
  <c r="M520" i="1"/>
  <c r="N520" i="1"/>
  <c r="O520" i="1"/>
  <c r="P520" i="1"/>
  <c r="Q520" i="1"/>
  <c r="R520" i="1"/>
  <c r="S520" i="1"/>
  <c r="K511" i="1"/>
  <c r="L511" i="1"/>
  <c r="M511" i="1"/>
  <c r="N511" i="1"/>
  <c r="O511" i="1"/>
  <c r="P511" i="1"/>
  <c r="Q511" i="1"/>
  <c r="R511" i="1"/>
  <c r="S511" i="1"/>
  <c r="K523" i="1"/>
  <c r="L523" i="1"/>
  <c r="M523" i="1"/>
  <c r="N523" i="1"/>
  <c r="O523" i="1"/>
  <c r="P523" i="1"/>
  <c r="Q523" i="1"/>
  <c r="R523" i="1"/>
  <c r="S523" i="1"/>
  <c r="K505" i="1"/>
  <c r="L505" i="1"/>
  <c r="M505" i="1"/>
  <c r="N505" i="1"/>
  <c r="O505" i="1"/>
  <c r="P505" i="1"/>
  <c r="Q505" i="1"/>
  <c r="R505" i="1"/>
  <c r="S505" i="1"/>
  <c r="K517" i="1"/>
  <c r="L517" i="1"/>
  <c r="M517" i="1"/>
  <c r="N517" i="1"/>
  <c r="O517" i="1"/>
  <c r="P517" i="1"/>
  <c r="Q517" i="1"/>
  <c r="R517" i="1"/>
  <c r="S517" i="1"/>
  <c r="K514" i="1"/>
  <c r="L514" i="1"/>
  <c r="M514" i="1"/>
  <c r="N514" i="1"/>
  <c r="O514" i="1"/>
  <c r="P514" i="1"/>
  <c r="Q514" i="1"/>
  <c r="R514" i="1"/>
  <c r="S514" i="1"/>
  <c r="K508" i="1"/>
  <c r="L508" i="1"/>
  <c r="M508" i="1"/>
  <c r="N508" i="1"/>
  <c r="O508" i="1"/>
  <c r="P508" i="1"/>
  <c r="Q508" i="1"/>
  <c r="R508" i="1"/>
  <c r="S508" i="1"/>
  <c r="K721" i="1"/>
  <c r="L721" i="1"/>
  <c r="M721" i="1"/>
  <c r="N721" i="1"/>
  <c r="O721" i="1"/>
  <c r="P721" i="1"/>
  <c r="Q721" i="1"/>
  <c r="R721" i="1"/>
  <c r="S721" i="1"/>
  <c r="K703" i="1"/>
  <c r="L703" i="1"/>
  <c r="M703" i="1"/>
  <c r="N703" i="1"/>
  <c r="O703" i="1"/>
  <c r="P703" i="1"/>
  <c r="Q703" i="1"/>
  <c r="R703" i="1"/>
  <c r="S703" i="1"/>
  <c r="K727" i="1"/>
  <c r="L727" i="1"/>
  <c r="M727" i="1"/>
  <c r="N727" i="1"/>
  <c r="O727" i="1"/>
  <c r="P727" i="1"/>
  <c r="Q727" i="1"/>
  <c r="R727" i="1"/>
  <c r="S727" i="1"/>
  <c r="K697" i="1"/>
  <c r="L697" i="1"/>
  <c r="M697" i="1"/>
  <c r="N697" i="1"/>
  <c r="O697" i="1"/>
  <c r="P697" i="1"/>
  <c r="Q697" i="1"/>
  <c r="R697" i="1"/>
  <c r="S697" i="1"/>
  <c r="K715" i="1"/>
  <c r="L715" i="1"/>
  <c r="M715" i="1"/>
  <c r="N715" i="1"/>
  <c r="O715" i="1"/>
  <c r="P715" i="1"/>
  <c r="Q715" i="1"/>
  <c r="R715" i="1"/>
  <c r="S715" i="1"/>
  <c r="K709" i="1"/>
  <c r="L709" i="1"/>
  <c r="M709" i="1"/>
  <c r="N709" i="1"/>
  <c r="O709" i="1"/>
  <c r="P709" i="1"/>
  <c r="Q709" i="1"/>
  <c r="R709" i="1"/>
  <c r="S709" i="1"/>
  <c r="K718" i="1"/>
  <c r="L718" i="1"/>
  <c r="M718" i="1"/>
  <c r="N718" i="1"/>
  <c r="O718" i="1"/>
  <c r="P718" i="1"/>
  <c r="Q718" i="1"/>
  <c r="R718" i="1"/>
  <c r="S718" i="1"/>
  <c r="K700" i="1"/>
  <c r="L700" i="1"/>
  <c r="M700" i="1"/>
  <c r="N700" i="1"/>
  <c r="O700" i="1"/>
  <c r="P700" i="1"/>
  <c r="Q700" i="1"/>
  <c r="R700" i="1"/>
  <c r="S700" i="1"/>
  <c r="K724" i="1"/>
  <c r="L724" i="1"/>
  <c r="M724" i="1"/>
  <c r="N724" i="1"/>
  <c r="O724" i="1"/>
  <c r="P724" i="1"/>
  <c r="Q724" i="1"/>
  <c r="R724" i="1"/>
  <c r="S724" i="1"/>
  <c r="K694" i="1"/>
  <c r="L694" i="1"/>
  <c r="M694" i="1"/>
  <c r="N694" i="1"/>
  <c r="O694" i="1"/>
  <c r="P694" i="1"/>
  <c r="Q694" i="1"/>
  <c r="R694" i="1"/>
  <c r="S694" i="1"/>
  <c r="K712" i="1"/>
  <c r="L712" i="1"/>
  <c r="M712" i="1"/>
  <c r="N712" i="1"/>
  <c r="O712" i="1"/>
  <c r="P712" i="1"/>
  <c r="Q712" i="1"/>
  <c r="R712" i="1"/>
  <c r="S712" i="1"/>
  <c r="K706" i="1"/>
  <c r="L706" i="1"/>
  <c r="M706" i="1"/>
  <c r="N706" i="1"/>
  <c r="O706" i="1"/>
  <c r="P706" i="1"/>
  <c r="Q706" i="1"/>
  <c r="R706" i="1"/>
  <c r="S706" i="1"/>
  <c r="K754" i="1"/>
  <c r="L754" i="1"/>
  <c r="M754" i="1"/>
  <c r="N754" i="1"/>
  <c r="O754" i="1"/>
  <c r="P754" i="1"/>
  <c r="Q754" i="1"/>
  <c r="R754" i="1"/>
  <c r="S754" i="1"/>
  <c r="K755" i="1"/>
  <c r="L755" i="1"/>
  <c r="M755" i="1"/>
  <c r="N755" i="1"/>
  <c r="O755" i="1"/>
  <c r="P755" i="1"/>
  <c r="Q755" i="1"/>
  <c r="R755" i="1"/>
  <c r="S755" i="1"/>
  <c r="K756" i="1"/>
  <c r="L756" i="1"/>
  <c r="M756" i="1"/>
  <c r="N756" i="1"/>
  <c r="O756" i="1"/>
  <c r="P756" i="1"/>
  <c r="Q756" i="1"/>
  <c r="R756" i="1"/>
  <c r="S756" i="1"/>
  <c r="S2" i="1"/>
  <c r="P2" i="1"/>
  <c r="Q2" i="1"/>
  <c r="R2" i="1"/>
  <c r="O2" i="1"/>
  <c r="N2" i="1"/>
  <c r="M2" i="1"/>
  <c r="L2" i="1"/>
  <c r="K2" i="1"/>
  <c r="Z805" i="5" l="1"/>
  <c r="Z783" i="5"/>
  <c r="Z784" i="5"/>
  <c r="Z753" i="5"/>
  <c r="Z736" i="5"/>
  <c r="Z730" i="5"/>
  <c r="Z717" i="5"/>
  <c r="Z723" i="5"/>
  <c r="Z791" i="5"/>
  <c r="Z786" i="5"/>
  <c r="Z785" i="5"/>
  <c r="Z710" i="5"/>
  <c r="Z788" i="5"/>
  <c r="Z789" i="5"/>
  <c r="Z684" i="5"/>
  <c r="Z711" i="5"/>
  <c r="Z790" i="5"/>
  <c r="Z714" i="5"/>
  <c r="Z782" i="5"/>
  <c r="Z718" i="5"/>
  <c r="Z787" i="5"/>
  <c r="Z724" i="5"/>
  <c r="Z715" i="5"/>
  <c r="Z712" i="5"/>
  <c r="Z663" i="5"/>
  <c r="Z725" i="5"/>
  <c r="Z729" i="5"/>
  <c r="Z733" i="5"/>
  <c r="Z734" i="5"/>
  <c r="Z704" i="5"/>
  <c r="Z703" i="5"/>
  <c r="Z666" i="5"/>
  <c r="Z707" i="5"/>
  <c r="Z657" i="5"/>
  <c r="Z709" i="5"/>
  <c r="Z716" i="5"/>
  <c r="Z677" i="5"/>
  <c r="Z694" i="5"/>
  <c r="Z721" i="5"/>
  <c r="Z731" i="5"/>
  <c r="Z705" i="5"/>
  <c r="Z702" i="5"/>
  <c r="Z713" i="5"/>
  <c r="Z708" i="5"/>
  <c r="Z698" i="5"/>
  <c r="Z740" i="5"/>
  <c r="Z763" i="5"/>
  <c r="Z750" i="5"/>
  <c r="Z699" i="5"/>
  <c r="Z771" i="5"/>
  <c r="Z770" i="5"/>
  <c r="Z676" i="5"/>
  <c r="Z738" i="5"/>
  <c r="Z767" i="5"/>
  <c r="Z758" i="5"/>
  <c r="Z773" i="5"/>
  <c r="Z778" i="5"/>
  <c r="Z741" i="5"/>
  <c r="Z728" i="5"/>
  <c r="Z695" i="5"/>
  <c r="Z739" i="5"/>
  <c r="Z768" i="5"/>
  <c r="Z754" i="5"/>
  <c r="Z748" i="5"/>
  <c r="Z760" i="5"/>
  <c r="Z693" i="5"/>
  <c r="Z737" i="5"/>
  <c r="Z688" i="5"/>
  <c r="Z757" i="5"/>
  <c r="Z777" i="5"/>
  <c r="Z744" i="5"/>
  <c r="Z687" i="5"/>
  <c r="Z690" i="5"/>
  <c r="Z752" i="5"/>
  <c r="Z779" i="5"/>
  <c r="Z691" i="5"/>
  <c r="Z696" i="5"/>
  <c r="Z692" i="5"/>
  <c r="Z766" i="5"/>
  <c r="Z747" i="5"/>
  <c r="Z776" i="5"/>
  <c r="Z743" i="5"/>
  <c r="Z764" i="5"/>
  <c r="Z745" i="5"/>
  <c r="Z755" i="5"/>
  <c r="Z719" i="5"/>
  <c r="Z697" i="5"/>
  <c r="Z765" i="5"/>
  <c r="Z749" i="5"/>
  <c r="Z700" i="5"/>
  <c r="Z775" i="5"/>
  <c r="Z774" i="5"/>
  <c r="Z727" i="5"/>
  <c r="Z720" i="5"/>
  <c r="Z722" i="5"/>
  <c r="Z673" i="5"/>
  <c r="Z732" i="5"/>
  <c r="Z685" i="5"/>
  <c r="Z756" i="5"/>
  <c r="Z735" i="5"/>
  <c r="Z670" i="5"/>
  <c r="Z671" i="5"/>
  <c r="Z746" i="5"/>
  <c r="Z706" i="5"/>
  <c r="Z660" i="5"/>
  <c r="Z742" i="5"/>
  <c r="Z672" i="5"/>
  <c r="Z701" i="5"/>
  <c r="Z751" i="5"/>
  <c r="Z762" i="5"/>
  <c r="Z772" i="5"/>
  <c r="Z667" i="5"/>
  <c r="Z798" i="5"/>
  <c r="Z674" i="5"/>
  <c r="Z683" i="5"/>
  <c r="Z680" i="5"/>
  <c r="Z759" i="5"/>
  <c r="Z658" i="5"/>
  <c r="Z668" i="5"/>
  <c r="Z675" i="5"/>
  <c r="Z679" i="5"/>
  <c r="Z682" i="5"/>
  <c r="Z761" i="5"/>
  <c r="Z659" i="5"/>
  <c r="Z669" i="5"/>
  <c r="Z681" i="5"/>
  <c r="Z678" i="5"/>
  <c r="Z655" i="5"/>
  <c r="Z689" i="5"/>
  <c r="Z726" i="5"/>
  <c r="Z686" i="5"/>
  <c r="Z769" i="5"/>
  <c r="Z780" i="5"/>
  <c r="Z656" i="5"/>
  <c r="Z800" i="5"/>
  <c r="Z795" i="5"/>
  <c r="Z793" i="5"/>
  <c r="Z665" i="5"/>
  <c r="Z661" i="5"/>
  <c r="Z803" i="5"/>
  <c r="Z801" i="5"/>
  <c r="Z796" i="5"/>
  <c r="Z799" i="5"/>
  <c r="Z794" i="5"/>
  <c r="Z792" i="5"/>
  <c r="Z664" i="5"/>
  <c r="Z804" i="5"/>
  <c r="Z797" i="5"/>
  <c r="Z662" i="5"/>
  <c r="Z802" i="5"/>
  <c r="Z595" i="5"/>
  <c r="Z485" i="5"/>
  <c r="Z588" i="5"/>
  <c r="Z461" i="5"/>
  <c r="Z555" i="5"/>
  <c r="Z430" i="5"/>
  <c r="Z427" i="5"/>
  <c r="Z31" i="5"/>
  <c r="Z605" i="5"/>
  <c r="Z596" i="5"/>
  <c r="Z594" i="5"/>
  <c r="Z350" i="5"/>
  <c r="Z380" i="5"/>
  <c r="Z233" i="5"/>
  <c r="Z610" i="5"/>
  <c r="Z234" i="5"/>
  <c r="Z554" i="5"/>
  <c r="Z246" i="5"/>
  <c r="Z601" i="5"/>
  <c r="Z599" i="5"/>
  <c r="Z557" i="5"/>
  <c r="Z459" i="5"/>
  <c r="Z289" i="5"/>
  <c r="Z444" i="5"/>
  <c r="Z446" i="5"/>
  <c r="Z506" i="5"/>
  <c r="Z509" i="5"/>
  <c r="Z442" i="5"/>
  <c r="Z503" i="5"/>
  <c r="Z429" i="5"/>
  <c r="Z400" i="5"/>
  <c r="Z30" i="5"/>
  <c r="Z443" i="5"/>
  <c r="Z462" i="5"/>
  <c r="Z29" i="5"/>
  <c r="Z501" i="5"/>
  <c r="Z428" i="5"/>
  <c r="Z405" i="5"/>
  <c r="Z410" i="5"/>
  <c r="Z458" i="5"/>
  <c r="Z375" i="5"/>
  <c r="Z411" i="5"/>
  <c r="Z417" i="5"/>
  <c r="Z463" i="5"/>
  <c r="Z406" i="5"/>
  <c r="Z467" i="5"/>
  <c r="Z515" i="5"/>
  <c r="Z408" i="5"/>
  <c r="Z371" i="5"/>
  <c r="Z465" i="5"/>
  <c r="Z507" i="5"/>
  <c r="Z361" i="5"/>
  <c r="Z514" i="5"/>
  <c r="Z409" i="5"/>
  <c r="Z603" i="5"/>
  <c r="Z466" i="5"/>
  <c r="Z540" i="5"/>
  <c r="Z370" i="5"/>
  <c r="Z457" i="5"/>
  <c r="Z373" i="5"/>
  <c r="Z537" i="5"/>
  <c r="Z583" i="5"/>
  <c r="Z539" i="5"/>
  <c r="Z290" i="5"/>
  <c r="Z587" i="5"/>
  <c r="Z562" i="5"/>
  <c r="Z585" i="5"/>
  <c r="Z563" i="5"/>
  <c r="Z598" i="5"/>
  <c r="Z611" i="5"/>
  <c r="Z541" i="5"/>
  <c r="Z565" i="5"/>
  <c r="Z602" i="5"/>
  <c r="Z25" i="5"/>
  <c r="Z119" i="5"/>
  <c r="Z127" i="5"/>
  <c r="Z492" i="5"/>
  <c r="Z250" i="5"/>
  <c r="Z255" i="5"/>
  <c r="Z497" i="5"/>
  <c r="Z150" i="5"/>
  <c r="Z200" i="5"/>
  <c r="Z388" i="5"/>
  <c r="Z198" i="5"/>
  <c r="Z193" i="5"/>
  <c r="Z251" i="5"/>
  <c r="Z418" i="5"/>
  <c r="Z206" i="5"/>
  <c r="Z215" i="5"/>
  <c r="Z15" i="5"/>
  <c r="Z18" i="5"/>
  <c r="Z8" i="5"/>
  <c r="Z195" i="5"/>
  <c r="Z379" i="5"/>
  <c r="Z168" i="5"/>
  <c r="Z17" i="5"/>
  <c r="Z20" i="5"/>
  <c r="Z9" i="5"/>
  <c r="Z201" i="5"/>
  <c r="Z19" i="5"/>
  <c r="Z10" i="5"/>
  <c r="Z27" i="5"/>
  <c r="Z33" i="5"/>
  <c r="Z21" i="5"/>
  <c r="Z4" i="5"/>
  <c r="Z11" i="5"/>
  <c r="Z358" i="5"/>
  <c r="Z254" i="5"/>
  <c r="Z368" i="5"/>
  <c r="Z23" i="5"/>
  <c r="Z13" i="5"/>
  <c r="Z12" i="5"/>
  <c r="Z2" i="5"/>
  <c r="Z194" i="5"/>
  <c r="Z34" i="5"/>
  <c r="Z14" i="5"/>
  <c r="Z6" i="5"/>
  <c r="Z372" i="5"/>
  <c r="Z3" i="5"/>
  <c r="Z16" i="5"/>
  <c r="Z7" i="5"/>
  <c r="Z177" i="5"/>
  <c r="Z221" i="5"/>
  <c r="Z253" i="5"/>
  <c r="Z116" i="5"/>
  <c r="Z377" i="5"/>
  <c r="Z138" i="5"/>
  <c r="Z156" i="5"/>
  <c r="Z179" i="5"/>
  <c r="Z203" i="5"/>
  <c r="Z212" i="5"/>
  <c r="Z284" i="5"/>
  <c r="Z192" i="5"/>
  <c r="Z187" i="5"/>
  <c r="Z120" i="5"/>
  <c r="Z137" i="5"/>
  <c r="Z142" i="5"/>
  <c r="Z151" i="5"/>
  <c r="Z643" i="5"/>
  <c r="Z160" i="5"/>
  <c r="Z169" i="5"/>
  <c r="Z183" i="5"/>
  <c r="Z207" i="5"/>
  <c r="Z219" i="5"/>
  <c r="Z22" i="5"/>
  <c r="Z249" i="5"/>
  <c r="Z259" i="5"/>
  <c r="Z32" i="5"/>
  <c r="Z130" i="5"/>
  <c r="Z139" i="5"/>
  <c r="Z199" i="5"/>
  <c r="Z213" i="5"/>
  <c r="Z281" i="5"/>
  <c r="Z260" i="5"/>
  <c r="Z121" i="5"/>
  <c r="Z129" i="5"/>
  <c r="Z143" i="5"/>
  <c r="Z161" i="5"/>
  <c r="Z166" i="5"/>
  <c r="Z175" i="5"/>
  <c r="Z184" i="5"/>
  <c r="Z196" i="5"/>
  <c r="Z217" i="5"/>
  <c r="Z551" i="5"/>
  <c r="Z487" i="5"/>
  <c r="Z122" i="5"/>
  <c r="Z131" i="5"/>
  <c r="Z140" i="5"/>
  <c r="Z149" i="5"/>
  <c r="Z154" i="5"/>
  <c r="Z163" i="5"/>
  <c r="Z172" i="5"/>
  <c r="Z186" i="5"/>
  <c r="Z205" i="5"/>
  <c r="Z5" i="5"/>
  <c r="Z489" i="5"/>
  <c r="Z309" i="5"/>
  <c r="Z118" i="5"/>
  <c r="Z126" i="5"/>
  <c r="Z135" i="5"/>
  <c r="Z153" i="5"/>
  <c r="Z190" i="5"/>
  <c r="Z214" i="5"/>
  <c r="Z364" i="5"/>
  <c r="Z310" i="5"/>
  <c r="Z115" i="5"/>
  <c r="Z132" i="5"/>
  <c r="Z390" i="5"/>
  <c r="Z141" i="5"/>
  <c r="Z146" i="5"/>
  <c r="Z155" i="5"/>
  <c r="Z164" i="5"/>
  <c r="Z173" i="5"/>
  <c r="Z211" i="5"/>
  <c r="Z224" i="5"/>
  <c r="Z484" i="5"/>
  <c r="Z349" i="5"/>
  <c r="Z500" i="5"/>
  <c r="Z641" i="5"/>
  <c r="Z171" i="5"/>
  <c r="Z257" i="5"/>
  <c r="Z560" i="5"/>
  <c r="Z425" i="5"/>
  <c r="Z490" i="5"/>
  <c r="Z512" i="5"/>
  <c r="Z415" i="5"/>
  <c r="Z245" i="5"/>
  <c r="Z26" i="5"/>
  <c r="Z178" i="5"/>
  <c r="Z440" i="5"/>
  <c r="Z608" i="5"/>
  <c r="Z589" i="5"/>
  <c r="Z445" i="5"/>
  <c r="Z504" i="5"/>
  <c r="Z363" i="5"/>
  <c r="Z464" i="5"/>
  <c r="Z538" i="5"/>
  <c r="Z180" i="5"/>
  <c r="Z516" i="5"/>
  <c r="Z134" i="5"/>
  <c r="Z152" i="5"/>
  <c r="Z644" i="5"/>
  <c r="Z216" i="5"/>
  <c r="Z401" i="5"/>
  <c r="Z493" i="5"/>
  <c r="Z600" i="5"/>
  <c r="Z365" i="5"/>
  <c r="Z381" i="5"/>
  <c r="Z114" i="5"/>
  <c r="Z204" i="5"/>
  <c r="Z223" i="5"/>
  <c r="Z282" i="5"/>
  <c r="Z499" i="5"/>
  <c r="Z247" i="5"/>
  <c r="Z374" i="5"/>
  <c r="Z144" i="5"/>
  <c r="Z176" i="5"/>
  <c r="Z185" i="5"/>
  <c r="Z208" i="5"/>
  <c r="Z486" i="5"/>
  <c r="Z351" i="5"/>
  <c r="Z491" i="5"/>
  <c r="Z407" i="5"/>
  <c r="Z513" i="5"/>
  <c r="Z412" i="5"/>
  <c r="Z123" i="5"/>
  <c r="Z220" i="5"/>
  <c r="Z279" i="5"/>
  <c r="Z424" i="5"/>
  <c r="Z552" i="5"/>
  <c r="Z291" i="5"/>
  <c r="Z564" i="5"/>
  <c r="Z369" i="5"/>
  <c r="Z258" i="5"/>
  <c r="Z145" i="5"/>
  <c r="Z642" i="5"/>
  <c r="Z159" i="5"/>
  <c r="Z590" i="5"/>
  <c r="Z261" i="5"/>
  <c r="Z468" i="5"/>
  <c r="Z165" i="5"/>
  <c r="Z202" i="5"/>
  <c r="Z24" i="5"/>
  <c r="Z222" i="5"/>
  <c r="Z209" i="5"/>
  <c r="Z133" i="5"/>
  <c r="Z188" i="5"/>
  <c r="Z197" i="5"/>
  <c r="Z553" i="5"/>
  <c r="Z505" i="5"/>
  <c r="Z128" i="5"/>
  <c r="Z174" i="5"/>
  <c r="Z607" i="5"/>
  <c r="Z280" i="5"/>
  <c r="Z423" i="5"/>
  <c r="Z584" i="5"/>
  <c r="Z28" i="5"/>
  <c r="Z511" i="5"/>
  <c r="Z362" i="5"/>
  <c r="Z256" i="5"/>
  <c r="Z518" i="5"/>
  <c r="Z573" i="5"/>
  <c r="Z416" i="5"/>
  <c r="Z158" i="5"/>
  <c r="Z167" i="5"/>
  <c r="Z441" i="5"/>
  <c r="Z495" i="5"/>
  <c r="Z508" i="5"/>
  <c r="Z262" i="5"/>
  <c r="Z536" i="5"/>
  <c r="Z210" i="5"/>
  <c r="Z645" i="5"/>
  <c r="Z181" i="5"/>
  <c r="Z586" i="5"/>
  <c r="Z496" i="5"/>
  <c r="Z248" i="5"/>
  <c r="Z252" i="5"/>
  <c r="Z510" i="5"/>
  <c r="Z460" i="5"/>
  <c r="Z136" i="5"/>
  <c r="Z182" i="5"/>
  <c r="Z191" i="5"/>
  <c r="Z283" i="5"/>
  <c r="Z348" i="5"/>
  <c r="Z488" i="5"/>
  <c r="Z494" i="5"/>
  <c r="Z612" i="5"/>
  <c r="Z498" i="5"/>
  <c r="Z359" i="5"/>
  <c r="Z413" i="5"/>
  <c r="Z376" i="5"/>
  <c r="Z307" i="5"/>
  <c r="Z389" i="5"/>
  <c r="Z124" i="5"/>
  <c r="Z147" i="5"/>
  <c r="Z640" i="5"/>
  <c r="Z170" i="5"/>
  <c r="Z606" i="5"/>
  <c r="Z597" i="5"/>
  <c r="Z609" i="5"/>
  <c r="Z556" i="5"/>
  <c r="Z558" i="5"/>
  <c r="Z292" i="5"/>
  <c r="Z561" i="5"/>
  <c r="Z378" i="5"/>
  <c r="Z308" i="5"/>
  <c r="Z360" i="5"/>
  <c r="Z439" i="5"/>
  <c r="Z559" i="5"/>
  <c r="Z517" i="5"/>
  <c r="Z414" i="5"/>
  <c r="Z117" i="5"/>
  <c r="Z125" i="5"/>
  <c r="Z148" i="5"/>
  <c r="Z157" i="5"/>
  <c r="Z162" i="5"/>
  <c r="Z189" i="5"/>
  <c r="Z447" i="5"/>
  <c r="Z353" i="5"/>
  <c r="Z451" i="5"/>
  <c r="Z302" i="5"/>
  <c r="Z571" i="5"/>
  <c r="Z524" i="5"/>
  <c r="Z383" i="5"/>
  <c r="Z532" i="5"/>
  <c r="Z543" i="5"/>
  <c r="Z624" i="5"/>
  <c r="Z627" i="5"/>
  <c r="Z634" i="5"/>
  <c r="Z651" i="5"/>
  <c r="Z225" i="5"/>
  <c r="Z268" i="5"/>
  <c r="Z434" i="5"/>
  <c r="Z478" i="5"/>
  <c r="Z320" i="5"/>
  <c r="Z323" i="5"/>
  <c r="Z394" i="5"/>
  <c r="Z230" i="5"/>
  <c r="Z335" i="5"/>
  <c r="Z343" i="5"/>
  <c r="Z344" i="5"/>
  <c r="Z398" i="5"/>
  <c r="Z480" i="5"/>
  <c r="Z44" i="5"/>
  <c r="Z51" i="5"/>
  <c r="Z58" i="5"/>
  <c r="Z68" i="5"/>
  <c r="Z75" i="5"/>
  <c r="Z82" i="5"/>
  <c r="Z92" i="5"/>
  <c r="Z99" i="5"/>
  <c r="Z106" i="5"/>
  <c r="Z604" i="5"/>
  <c r="Z448" i="5"/>
  <c r="Z355" i="5"/>
  <c r="Z404" i="5"/>
  <c r="Z452" i="5"/>
  <c r="Z297" i="5"/>
  <c r="Z566" i="5"/>
  <c r="Z519" i="5"/>
  <c r="Z526" i="5"/>
  <c r="Z529" i="5"/>
  <c r="Z534" i="5"/>
  <c r="Z385" i="5"/>
  <c r="Z265" i="5"/>
  <c r="Z626" i="5"/>
  <c r="Z630" i="5"/>
  <c r="Z637" i="5"/>
  <c r="Z654" i="5"/>
  <c r="Z272" i="5"/>
  <c r="Z477" i="5"/>
  <c r="Z470" i="5"/>
  <c r="Z314" i="5"/>
  <c r="Z313" i="5"/>
  <c r="Z393" i="5"/>
  <c r="Z243" i="5"/>
  <c r="Z277" i="5"/>
  <c r="Z288" i="5"/>
  <c r="Z325" i="5"/>
  <c r="Z341" i="5"/>
  <c r="Z338" i="5"/>
  <c r="Z399" i="5"/>
  <c r="Z482" i="5"/>
  <c r="Z35" i="5"/>
  <c r="Z42" i="5"/>
  <c r="Z49" i="5"/>
  <c r="Z59" i="5"/>
  <c r="Z66" i="5"/>
  <c r="Z73" i="5"/>
  <c r="Z83" i="5"/>
  <c r="Z90" i="5"/>
  <c r="Z97" i="5"/>
  <c r="Z107" i="5"/>
  <c r="Z420" i="5"/>
  <c r="Z469" i="5"/>
  <c r="Z422" i="5"/>
  <c r="Z218" i="5"/>
  <c r="Z352" i="5"/>
  <c r="Z298" i="5"/>
  <c r="Z567" i="5"/>
  <c r="Z303" i="5"/>
  <c r="Z572" i="5"/>
  <c r="Z531" i="5"/>
  <c r="Z382" i="5"/>
  <c r="Z613" i="5"/>
  <c r="Z576" i="5"/>
  <c r="Z384" i="5"/>
  <c r="Z266" i="5"/>
  <c r="Z542" i="5"/>
  <c r="Z616" i="5"/>
  <c r="Z620" i="5"/>
  <c r="Z625" i="5"/>
  <c r="Z628" i="5"/>
  <c r="Z635" i="5"/>
  <c r="Z652" i="5"/>
  <c r="Z271" i="5"/>
  <c r="Z473" i="5"/>
  <c r="Z474" i="5"/>
  <c r="Z322" i="5"/>
  <c r="Z319" i="5"/>
  <c r="Z236" i="5"/>
  <c r="Z240" i="5"/>
  <c r="Z331" i="5"/>
  <c r="Z332" i="5"/>
  <c r="Z346" i="5"/>
  <c r="Z550" i="5"/>
  <c r="Z38" i="5"/>
  <c r="Z45" i="5"/>
  <c r="Z52" i="5"/>
  <c r="Z62" i="5"/>
  <c r="Z69" i="5"/>
  <c r="Z76" i="5"/>
  <c r="Z86" i="5"/>
  <c r="Z93" i="5"/>
  <c r="Z100" i="5"/>
  <c r="Z110" i="5"/>
  <c r="Z421" i="5"/>
  <c r="Z593" i="5"/>
  <c r="Z354" i="5"/>
  <c r="Z293" i="5"/>
  <c r="Z453" i="5"/>
  <c r="Z521" i="5"/>
  <c r="Z304" i="5"/>
  <c r="Z528" i="5"/>
  <c r="Z614" i="5"/>
  <c r="Z577" i="5"/>
  <c r="Z580" i="5"/>
  <c r="Z618" i="5"/>
  <c r="Z622" i="5"/>
  <c r="Z631" i="5"/>
  <c r="Z638" i="5"/>
  <c r="Z648" i="5"/>
  <c r="Z269" i="5"/>
  <c r="Z479" i="5"/>
  <c r="Z548" i="5"/>
  <c r="Z312" i="5"/>
  <c r="Z317" i="5"/>
  <c r="Z231" i="5"/>
  <c r="Z244" i="5"/>
  <c r="Z275" i="5"/>
  <c r="Z286" i="5"/>
  <c r="Z329" i="5"/>
  <c r="Z326" i="5"/>
  <c r="Z336" i="5"/>
  <c r="Z36" i="5"/>
  <c r="Z43" i="5"/>
  <c r="Z53" i="5"/>
  <c r="Z60" i="5"/>
  <c r="Z67" i="5"/>
  <c r="Z77" i="5"/>
  <c r="Z84" i="5"/>
  <c r="Z91" i="5"/>
  <c r="Z101" i="5"/>
  <c r="Z108" i="5"/>
  <c r="Z267" i="5"/>
  <c r="Z402" i="5"/>
  <c r="Z294" i="5"/>
  <c r="Z454" i="5"/>
  <c r="Z367" i="5"/>
  <c r="Z299" i="5"/>
  <c r="Z568" i="5"/>
  <c r="Z523" i="5"/>
  <c r="Z530" i="5"/>
  <c r="Z263" i="5"/>
  <c r="Z581" i="5"/>
  <c r="Z617" i="5"/>
  <c r="Z621" i="5"/>
  <c r="Z629" i="5"/>
  <c r="Z639" i="5"/>
  <c r="Z646" i="5"/>
  <c r="Z653" i="5"/>
  <c r="Z435" i="5"/>
  <c r="Z471" i="5"/>
  <c r="Z546" i="5"/>
  <c r="Z318" i="5"/>
  <c r="Z395" i="5"/>
  <c r="Z237" i="5"/>
  <c r="Z238" i="5"/>
  <c r="Z285" i="5"/>
  <c r="Z345" i="5"/>
  <c r="Z334" i="5"/>
  <c r="Z342" i="5"/>
  <c r="Z226" i="5"/>
  <c r="Z437" i="5"/>
  <c r="Z39" i="5"/>
  <c r="Z46" i="5"/>
  <c r="Z56" i="5"/>
  <c r="Z63" i="5"/>
  <c r="Z70" i="5"/>
  <c r="Z80" i="5"/>
  <c r="Z87" i="5"/>
  <c r="Z94" i="5"/>
  <c r="Z104" i="5"/>
  <c r="Z111" i="5"/>
  <c r="Z582" i="5"/>
  <c r="Z431" i="5"/>
  <c r="Z426" i="5"/>
  <c r="Z502" i="5"/>
  <c r="Z403" i="5"/>
  <c r="Z449" i="5"/>
  <c r="Z357" i="5"/>
  <c r="Z300" i="5"/>
  <c r="Z569" i="5"/>
  <c r="Z520" i="5"/>
  <c r="Z305" i="5"/>
  <c r="Z574" i="5"/>
  <c r="Z264" i="5"/>
  <c r="Z419" i="5"/>
  <c r="Z387" i="5"/>
  <c r="Z619" i="5"/>
  <c r="Z623" i="5"/>
  <c r="Z632" i="5"/>
  <c r="Z649" i="5"/>
  <c r="Z273" i="5"/>
  <c r="Z433" i="5"/>
  <c r="Z475" i="5"/>
  <c r="Z549" i="5"/>
  <c r="Z316" i="5"/>
  <c r="Z392" i="5"/>
  <c r="Z229" i="5"/>
  <c r="Z242" i="5"/>
  <c r="Z278" i="5"/>
  <c r="Z339" i="5"/>
  <c r="Z324" i="5"/>
  <c r="Z340" i="5"/>
  <c r="Z227" i="5"/>
  <c r="Z438" i="5"/>
  <c r="Z37" i="5"/>
  <c r="Z47" i="5"/>
  <c r="Z54" i="5"/>
  <c r="Z61" i="5"/>
  <c r="Z71" i="5"/>
  <c r="Z78" i="5"/>
  <c r="Z85" i="5"/>
  <c r="Z95" i="5"/>
  <c r="Z102" i="5"/>
  <c r="Z109" i="5"/>
  <c r="Z113" i="5"/>
  <c r="Z450" i="5"/>
  <c r="Z295" i="5"/>
  <c r="Z366" i="5"/>
  <c r="Z455" i="5"/>
  <c r="Z522" i="5"/>
  <c r="Z525" i="5"/>
  <c r="Z306" i="5"/>
  <c r="Z575" i="5"/>
  <c r="Z591" i="5"/>
  <c r="Z533" i="5"/>
  <c r="Z578" i="5"/>
  <c r="Z633" i="5"/>
  <c r="Z647" i="5"/>
  <c r="Z270" i="5"/>
  <c r="Z436" i="5"/>
  <c r="Z476" i="5"/>
  <c r="Z545" i="5"/>
  <c r="Z321" i="5"/>
  <c r="Z396" i="5"/>
  <c r="Z235" i="5"/>
  <c r="Z241" i="5"/>
  <c r="Z276" i="5"/>
  <c r="Z333" i="5"/>
  <c r="Z347" i="5"/>
  <c r="Z330" i="5"/>
  <c r="Z228" i="5"/>
  <c r="Z481" i="5"/>
  <c r="Z40" i="5"/>
  <c r="Z50" i="5"/>
  <c r="Z57" i="5"/>
  <c r="Z64" i="5"/>
  <c r="Z74" i="5"/>
  <c r="Z81" i="5"/>
  <c r="Z88" i="5"/>
  <c r="Z98" i="5"/>
  <c r="Z105" i="5"/>
  <c r="Z112" i="5"/>
  <c r="Z615" i="5"/>
  <c r="Z311" i="5"/>
  <c r="Z356" i="5"/>
  <c r="Z296" i="5"/>
  <c r="Z456" i="5"/>
  <c r="Z301" i="5"/>
  <c r="Z570" i="5"/>
  <c r="Z527" i="5"/>
  <c r="Z592" i="5"/>
  <c r="Z535" i="5"/>
  <c r="Z579" i="5"/>
  <c r="Z386" i="5"/>
  <c r="Z636" i="5"/>
  <c r="Z650" i="5"/>
  <c r="Z274" i="5"/>
  <c r="Z432" i="5"/>
  <c r="Z472" i="5"/>
  <c r="Z547" i="5"/>
  <c r="Z315" i="5"/>
  <c r="Z391" i="5"/>
  <c r="Z232" i="5"/>
  <c r="Z239" i="5"/>
  <c r="Z287" i="5"/>
  <c r="Z327" i="5"/>
  <c r="Z337" i="5"/>
  <c r="Z328" i="5"/>
  <c r="Z397" i="5"/>
  <c r="Z483" i="5"/>
  <c r="Z41" i="5"/>
  <c r="Z48" i="5"/>
  <c r="Z55" i="5"/>
  <c r="Z65" i="5"/>
  <c r="Z72" i="5"/>
  <c r="Z79" i="5"/>
  <c r="Z89" i="5"/>
  <c r="Z96" i="5"/>
  <c r="Z103" i="5"/>
  <c r="Z544" i="5"/>
</calcChain>
</file>

<file path=xl/sharedStrings.xml><?xml version="1.0" encoding="utf-8"?>
<sst xmlns="http://schemas.openxmlformats.org/spreadsheetml/2006/main" count="25375" uniqueCount="1903">
  <si>
    <t>Indicator</t>
  </si>
  <si>
    <t>Sex</t>
  </si>
  <si>
    <t>Population</t>
  </si>
  <si>
    <t>Numerator/Denominator</t>
  </si>
  <si>
    <t>Disaggregate Group</t>
  </si>
  <si>
    <t>Other disagg (use in reporting)</t>
  </si>
  <si>
    <t>PMTCT_EID_ELIGIBLE</t>
  </si>
  <si>
    <t>&lt;2 months</t>
  </si>
  <si>
    <t>Numerator</t>
  </si>
  <si>
    <t>EID Eligible</t>
  </si>
  <si>
    <t>0-12 months</t>
  </si>
  <si>
    <t>2-12 months</t>
  </si>
  <si>
    <t>PMTCT_EID_SAMPLE_DOCUMENTED</t>
  </si>
  <si>
    <t>Denominator</t>
  </si>
  <si>
    <t>EID Result Documented</t>
  </si>
  <si>
    <t>EID Result Reported to Caregiver</t>
  </si>
  <si>
    <t>TX_PVLS_ELIGIBLE</t>
  </si>
  <si>
    <t>Female</t>
  </si>
  <si>
    <t>Breastfeeding</t>
  </si>
  <si>
    <t>DREAMS_GEND_NORM</t>
  </si>
  <si>
    <t>Community Level</t>
  </si>
  <si>
    <t>Individual</t>
  </si>
  <si>
    <t>Small group</t>
  </si>
  <si>
    <t>DREAMS_FP</t>
  </si>
  <si>
    <t>Contraceptive Service/Method</t>
  </si>
  <si>
    <t>FP counseling plus method provisions - Emergency contraception</t>
  </si>
  <si>
    <t>TX_CURR_VERIFY</t>
  </si>
  <si>
    <t>ARV Dispensing Quantity</t>
  </si>
  <si>
    <t>&lt;3 months</t>
  </si>
  <si>
    <t>3-5 months</t>
  </si>
  <si>
    <t>People who inject drugs (PWID)</t>
  </si>
  <si>
    <t>non-PEPFAR supported</t>
  </si>
  <si>
    <t>Men who have sex with men (MSM)</t>
  </si>
  <si>
    <t>Transgender people (TG)</t>
  </si>
  <si>
    <t>Female sex workers (FSW)</t>
  </si>
  <si>
    <t>Non-KP (general population)</t>
  </si>
  <si>
    <t>TX_NEW_VERIFY</t>
  </si>
  <si>
    <t>FP counseling plus method provisions - Fertility awareness method</t>
  </si>
  <si>
    <t>FP counseling plus method provisions - Implant</t>
  </si>
  <si>
    <t>FP counseling plus method provisions - Injectable</t>
  </si>
  <si>
    <t>FP counseling plus method provisions - Intrauterine device (IUD)</t>
  </si>
  <si>
    <t>PrEP_ELIGIBLE</t>
  </si>
  <si>
    <t>PrEP_NEW_VERIFY</t>
  </si>
  <si>
    <t>PrEP_SCREEN</t>
  </si>
  <si>
    <t>Pregnant</t>
  </si>
  <si>
    <t>TX_PVLS_RESULT_DOCUMENTED</t>
  </si>
  <si>
    <t>TX_PVLS_SAMPLE</t>
  </si>
  <si>
    <t>&lt;1</t>
  </si>
  <si>
    <t>VMMC_AE</t>
  </si>
  <si>
    <t>10-14</t>
  </si>
  <si>
    <t>Male</t>
  </si>
  <si>
    <t>FP counseling plus method provisions - Oral contraceptive pills</t>
  </si>
  <si>
    <t>FP counseling plus method provisions - Other (excluding condoms)</t>
  </si>
  <si>
    <t>Contraceptive Service</t>
  </si>
  <si>
    <t>FP counseling only</t>
  </si>
  <si>
    <t>FP counseling plus referral for a method to another SDP</t>
  </si>
  <si>
    <t>PrEP_1MONTH</t>
  </si>
  <si>
    <t>Month 1 of Reporting Quarter</t>
  </si>
  <si>
    <t>15-19</t>
  </si>
  <si>
    <t>20-24</t>
  </si>
  <si>
    <t>25-29</t>
  </si>
  <si>
    <t>1-4</t>
  </si>
  <si>
    <t>Site Type</t>
  </si>
  <si>
    <t>Community</t>
  </si>
  <si>
    <t>Health center</t>
  </si>
  <si>
    <t>Hospital</t>
  </si>
  <si>
    <t>30-34</t>
  </si>
  <si>
    <t>35-39</t>
  </si>
  <si>
    <t>40-44</t>
  </si>
  <si>
    <t>45-49</t>
  </si>
  <si>
    <t>PEPFAR supported</t>
  </si>
  <si>
    <t>Other</t>
  </si>
  <si>
    <t>Unknown</t>
  </si>
  <si>
    <t>Month 2 of Reporting Quarter</t>
  </si>
  <si>
    <t>TX_PVLS_VERIFY</t>
  </si>
  <si>
    <t>School</t>
  </si>
  <si>
    <t>&lt;10</t>
  </si>
  <si>
    <t>Month 3 of Reporting Quarter</t>
  </si>
  <si>
    <t>&lt;20</t>
  </si>
  <si>
    <t>TX_RTT_VERIFY</t>
  </si>
  <si>
    <t>5-9</t>
  </si>
  <si>
    <t>AE Type</t>
  </si>
  <si>
    <t>Moderate</t>
  </si>
  <si>
    <t>Severe</t>
  </si>
  <si>
    <t>SC_ARVDISP</t>
  </si>
  <si>
    <t>ARV Category</t>
  </si>
  <si>
    <t>SC_CURR</t>
  </si>
  <si>
    <t>Circumcision Method</t>
  </si>
  <si>
    <t>Device - Shang Ring</t>
  </si>
  <si>
    <t>Surgical method - Dorsal Slit</t>
  </si>
  <si>
    <t>Surgical method - Forceps guided</t>
  </si>
  <si>
    <t>Surgical method - Other</t>
  </si>
  <si>
    <t>Surgical method - Sleeve Resection</t>
  </si>
  <si>
    <t>Surgical method - Unknown</t>
  </si>
  <si>
    <t>OVC_VLR</t>
  </si>
  <si>
    <t>Confirmed with Facility</t>
  </si>
  <si>
    <t>OVC_VLS</t>
  </si>
  <si>
    <t>15-17</t>
  </si>
  <si>
    <t>Self-Reported</t>
  </si>
  <si>
    <t>SC_LMIS</t>
  </si>
  <si>
    <t>Number of sites</t>
  </si>
  <si>
    <t>PEPFAR supported sites reporting into LMIS</t>
  </si>
  <si>
    <t>OVC_VL_ELIGIBLE</t>
  </si>
  <si>
    <t>OVC_ENROLL</t>
  </si>
  <si>
    <t>OVC</t>
  </si>
  <si>
    <t>OVC_OFFER</t>
  </si>
  <si>
    <t>GEND_GBV</t>
  </si>
  <si>
    <t>Completed PEP</t>
  </si>
  <si>
    <t>Non-KP (seronegative persons in serodifferent partnerships)</t>
  </si>
  <si>
    <t>Mobile</t>
  </si>
  <si>
    <t>Outreach</t>
  </si>
  <si>
    <t>Static</t>
  </si>
  <si>
    <t>Physical and/or Emotional Violence</t>
  </si>
  <si>
    <t>Sexual Violence</t>
  </si>
  <si>
    <t>Tech Area</t>
  </si>
  <si>
    <t>DREAMS</t>
  </si>
  <si>
    <t>GENDER</t>
  </si>
  <si>
    <t>LAB</t>
  </si>
  <si>
    <t>PrEP</t>
  </si>
  <si>
    <t>SUPPLY CHAIN</t>
  </si>
  <si>
    <t>VMMC</t>
  </si>
  <si>
    <t>KEY POPULATIONS</t>
  </si>
  <si>
    <t>Unknown Age</t>
  </si>
  <si>
    <t>FP counseling plus method provisions - Condoms only</t>
  </si>
  <si>
    <t>Required/Optional</t>
  </si>
  <si>
    <t>Required</t>
  </si>
  <si>
    <t>50-54</t>
  </si>
  <si>
    <t>55-59</t>
  </si>
  <si>
    <t>60+</t>
  </si>
  <si>
    <t>Activity Type/Age/Sex</t>
  </si>
  <si>
    <t>Initiated PEP</t>
  </si>
  <si>
    <t>PEP Status/Age/Sex</t>
  </si>
  <si>
    <t>Violence Service Type/Age/Sex</t>
  </si>
  <si>
    <t>Age/Sex</t>
  </si>
  <si>
    <t>Confirmed or Self-reported/Age/Sex</t>
  </si>
  <si>
    <t>Optional</t>
  </si>
  <si>
    <t>EID Status/Age</t>
  </si>
  <si>
    <t>Focused Populations</t>
  </si>
  <si>
    <t>People in prison and other closed settings</t>
  </si>
  <si>
    <t>Key Pop</t>
  </si>
  <si>
    <t>Pregnant/Breastfeeding</t>
  </si>
  <si>
    <t>Month 1 of Reporting Quarter - Pregnant</t>
  </si>
  <si>
    <t>Month 1 of Reporting Quarter - Breastfeeding</t>
  </si>
  <si>
    <t>Month 2 of Reporting Quarter - Pregnant</t>
  </si>
  <si>
    <t>Month 2 of Reporting Quarter - Breastfeeding</t>
  </si>
  <si>
    <t>Month 3 of Reporting Quarter - Pregnant</t>
  </si>
  <si>
    <t>Month 3 of Reporting Quarter - Breastfeeding</t>
  </si>
  <si>
    <t>PrEP_CT_VERIFY</t>
  </si>
  <si>
    <t>HIV Test Result</t>
  </si>
  <si>
    <t>Positive</t>
  </si>
  <si>
    <t>Negative</t>
  </si>
  <si>
    <t>TLD 30-count bottles</t>
  </si>
  <si>
    <t>TLD 90-count bottles</t>
  </si>
  <si>
    <t>TLD 180-count bottles</t>
  </si>
  <si>
    <t>TLE/400 30-count bottles</t>
  </si>
  <si>
    <t>TLE/400 90-count bottles</t>
  </si>
  <si>
    <t>TLE 600/TEE bottles</t>
  </si>
  <si>
    <t>LPV/r 40/10 (pediatric) bottles</t>
  </si>
  <si>
    <t>LPV/r 100/25 bottles</t>
  </si>
  <si>
    <t>NVP (adult) bottles</t>
  </si>
  <si>
    <t>Other (adult) bottles</t>
  </si>
  <si>
    <t>Other (pediatric) bottles</t>
  </si>
  <si>
    <t>NVP (pediatric)bottles</t>
  </si>
  <si>
    <t>DTG/10 90-count bottles</t>
  </si>
  <si>
    <t>Key Pop/Site Support Type</t>
  </si>
  <si>
    <t>Outcome</t>
  </si>
  <si>
    <t>&lt;3 months when IIT</t>
  </si>
  <si>
    <t>6+ months when IIT</t>
  </si>
  <si>
    <t>6+ months</t>
  </si>
  <si>
    <t/>
  </si>
  <si>
    <t>Age</t>
  </si>
  <si>
    <t>u10</t>
  </si>
  <si>
    <t>u1</t>
  </si>
  <si>
    <t>u20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</si>
  <si>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</si>
  <si>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</si>
  <si>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</si>
  <si>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</si>
  <si>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</si>
  <si>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</si>
  <si>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</si>
  <si>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</si>
  <si>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</si>
  <si>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</si>
  <si>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1_4</t>
  </si>
  <si>
    <t>15_17</t>
  </si>
  <si>
    <t>5_9</t>
  </si>
  <si>
    <t>Indicator_header</t>
  </si>
  <si>
    <t>Age_header</t>
  </si>
  <si>
    <t>Sex_head</t>
  </si>
  <si>
    <t>Population_head</t>
  </si>
  <si>
    <t>other disagg_head</t>
  </si>
  <si>
    <t>u2m</t>
  </si>
  <si>
    <t>unknownage</t>
  </si>
  <si>
    <t>n</t>
  </si>
  <si>
    <t>n/d_head</t>
  </si>
  <si>
    <t>d</t>
  </si>
  <si>
    <t>0_12m</t>
  </si>
  <si>
    <t>2_12m</t>
  </si>
  <si>
    <t>Self Reported</t>
  </si>
  <si>
    <t>msm</t>
  </si>
  <si>
    <t>pwid</t>
  </si>
  <si>
    <t>tg</t>
  </si>
  <si>
    <t>non kp gp</t>
  </si>
  <si>
    <t>fsw</t>
  </si>
  <si>
    <t>focused</t>
  </si>
  <si>
    <t>non kp sero</t>
  </si>
  <si>
    <t>male</t>
  </si>
  <si>
    <t>female</t>
  </si>
  <si>
    <t>indicator code</t>
  </si>
  <si>
    <t>dreams_fp...community..d</t>
  </si>
  <si>
    <t>dreams_fp...hospital..d</t>
  </si>
  <si>
    <t>dreams_fp...mobile..d</t>
  </si>
  <si>
    <t>dreams_fp...other..d</t>
  </si>
  <si>
    <t>dreams_fp...school..d</t>
  </si>
  <si>
    <t>dreams_fp...community..n</t>
  </si>
  <si>
    <t>dreams_fp...hospital..n</t>
  </si>
  <si>
    <t>dreams_fp...mobile..n</t>
  </si>
  <si>
    <t>dreams_fp...other..n</t>
  </si>
  <si>
    <t>dreams_fp...school..n</t>
  </si>
  <si>
    <t>prep_ct_verify....pwid.n</t>
  </si>
  <si>
    <t>prep_ct_verify....msm.n</t>
  </si>
  <si>
    <t>prep_ct_verify....tg.n</t>
  </si>
  <si>
    <t>prep_ct_verify....fsw.n</t>
  </si>
  <si>
    <t>prep_eligible....pwid.n</t>
  </si>
  <si>
    <t>prep_eligible....msm.n</t>
  </si>
  <si>
    <t>prep_eligible....tg.n</t>
  </si>
  <si>
    <t>prep_eligible....fsw.n</t>
  </si>
  <si>
    <t>prep_new_verify....pwid.n</t>
  </si>
  <si>
    <t>prep_new_verify....msm.n</t>
  </si>
  <si>
    <t>prep_new_verify....tg.n</t>
  </si>
  <si>
    <t>prep_new_verify....fsw.n</t>
  </si>
  <si>
    <t>prep_screen....pwid.n</t>
  </si>
  <si>
    <t>prep_screen....msm.n</t>
  </si>
  <si>
    <t>prep_screen....tg.n</t>
  </si>
  <si>
    <t>prep_screen....fsw.n</t>
  </si>
  <si>
    <t>tx_curr_verify...u3m..n</t>
  </si>
  <si>
    <t>tx_curr_verify...o6m..n</t>
  </si>
  <si>
    <t>tx_pvls_eligible....pwid.n</t>
  </si>
  <si>
    <t>tx_pvls_eligible....msm.n</t>
  </si>
  <si>
    <t>tx_pvls_eligible....tg.n</t>
  </si>
  <si>
    <t>tx_pvls_eligible....fsw.n</t>
  </si>
  <si>
    <t>tx_pvls_sample....pwid.n</t>
  </si>
  <si>
    <t>tx_pvls_sample....msm.n</t>
  </si>
  <si>
    <t>tx_pvls_sample....tg.n</t>
  </si>
  <si>
    <t>tx_pvls_sample....fsw.n</t>
  </si>
  <si>
    <t>tx_rtt_verify....pwid.n</t>
  </si>
  <si>
    <t>tx_rtt_verify....msm.n</t>
  </si>
  <si>
    <t>tx_rtt_verify....tg.n</t>
  </si>
  <si>
    <t>tx_rtt_verify....fsw.n</t>
  </si>
  <si>
    <t>prep_ct_verify...positive..n</t>
  </si>
  <si>
    <t>prep_ct_verify...negative..n</t>
  </si>
  <si>
    <t>prep_ct_verify...other..n</t>
  </si>
  <si>
    <t>tx_curr_verify....pwid.n</t>
  </si>
  <si>
    <t>tx_curr_verify....msm.n</t>
  </si>
  <si>
    <t>tx_curr_verify....tg.n</t>
  </si>
  <si>
    <t>tx_curr_verify....fsw.n</t>
  </si>
  <si>
    <t>tx_curr_verify....focused.n</t>
  </si>
  <si>
    <t>tx_new_verify....pwid.n</t>
  </si>
  <si>
    <t>tx_new_verify....msm.n</t>
  </si>
  <si>
    <t>tx_new_verify....tg.n</t>
  </si>
  <si>
    <t>tx_new_verify....fsw.n</t>
  </si>
  <si>
    <t>tx_new_verify....focused.n</t>
  </si>
  <si>
    <t>tx_pvls_verify....pwid.n</t>
  </si>
  <si>
    <t>tx_pvls_verify....msm.n</t>
  </si>
  <si>
    <t>tx_pvls_verify....tg.n</t>
  </si>
  <si>
    <t>tx_pvls_verify....fsw.n</t>
  </si>
  <si>
    <t>tx_pvls_verify....pwid.d</t>
  </si>
  <si>
    <t>tx_pvls_verify....msm.d</t>
  </si>
  <si>
    <t>tx_pvls_verify....tg.d</t>
  </si>
  <si>
    <t>tx_pvls_verify....fsw.d</t>
  </si>
  <si>
    <t>indicator_code(no_space)</t>
  </si>
  <si>
    <t>Combo with line breaks</t>
  </si>
  <si>
    <t>combo without line break</t>
  </si>
  <si>
    <t>Non-PEPFAR supported</t>
  </si>
  <si>
    <t>On ART for &lt;3 months when IIT</t>
  </si>
  <si>
    <t>On ART for 6+ months when IIT</t>
  </si>
  <si>
    <t>DREAMS_FP Site Type: Community Denominator (Required)</t>
  </si>
  <si>
    <t>DREAMS_FP Site Type: Health center Denominator (Required)</t>
  </si>
  <si>
    <t>DREAMS_FP Site Type: Hospital Denominator (Required)</t>
  </si>
  <si>
    <t>DREAMS_FP Site Type: Mobile Denominator (Required)</t>
  </si>
  <si>
    <t>DREAMS_FP Site Type: Other Denominator (Required)</t>
  </si>
  <si>
    <t>DREAMS_FP Site Type: School Denominator (Required)</t>
  </si>
  <si>
    <t>DREAMS_FP FP counseling only Numerator (Required)</t>
  </si>
  <si>
    <t>DREAMS_FP FP counseling plus referral for a method to another SDP Numerator (Required)</t>
  </si>
  <si>
    <t>DREAMS_FP FP counseling plus method provisions - Condoms only Numerator (Required)</t>
  </si>
  <si>
    <t>DREAMS_FP FP counseling plus method provisions - Emergency contraception Numerator (Required)</t>
  </si>
  <si>
    <t>DREAMS_FP FP counseling plus method provisions - Fertility awareness method Numerator (Required)</t>
  </si>
  <si>
    <t>DREAMS_FP FP counseling plus method provisions - Implant Numerator (Required)</t>
  </si>
  <si>
    <t>DREAMS_FP FP counseling plus method provisions - Injectable Numerator (Required)</t>
  </si>
  <si>
    <t>DREAMS_FP FP counseling plus method provisions - Intrauterine device (IUD) Numerator (Required)</t>
  </si>
  <si>
    <t>DREAMS_FP FP counseling plus method provisions - Oral contraceptive pills Numerator (Required)</t>
  </si>
  <si>
    <t>DREAMS_FP FP counseling plus method provisions - Other (excluding condoms) Numerator (Required)</t>
  </si>
  <si>
    <t>DREAMS_FP Site Type: Community Numerator (Required)</t>
  </si>
  <si>
    <t>DREAMS_FP Site Type: Health center Numerator (Required)</t>
  </si>
  <si>
    <t>DREAMS_FP Site Type: Hospital Numerator (Required)</t>
  </si>
  <si>
    <t>DREAMS_FP Site Type: Mobile Numerator (Required)</t>
  </si>
  <si>
    <t>DREAMS_FP Site Type: Other Numerator (Required)</t>
  </si>
  <si>
    <t>DREAMS_FP Site Type: School Numerator (Required)</t>
  </si>
  <si>
    <t>DREAMS_FP 10-14 Female Denominator (Required)</t>
  </si>
  <si>
    <t>DREAMS_FP 10-14 Female Numerator (Required)</t>
  </si>
  <si>
    <t>DREAMS_FP 15-19 Female Denominator (Required)</t>
  </si>
  <si>
    <t>DREAMS_FP 15-19 Female Numerator (Required)</t>
  </si>
  <si>
    <t>DREAMS_FP 20-24 Female Denominator (Required)</t>
  </si>
  <si>
    <t>DREAMS_FP 20-24 Female Numerator (Required)</t>
  </si>
  <si>
    <t>DREAMS_FP 25-29 Female Denominator (Required)</t>
  </si>
  <si>
    <t>DREAMS_FP 25-29 Female Numerator (Required)</t>
  </si>
  <si>
    <t>DREAMS_FP Unknown Age Female Denominator (Required)</t>
  </si>
  <si>
    <t>DREAMS_FP Unknown Age Female Numerator (Required)</t>
  </si>
  <si>
    <t>DREAMS_GEND_NORM &lt;10 Female Activity Type: Community Level Numerator (Required)</t>
  </si>
  <si>
    <t>DREAMS_GEND_NORM &lt;10 Male Activity Type: Community Level Numerator (Required)</t>
  </si>
  <si>
    <t>DREAMS_GEND_NORM &lt;10 Female Activity Type: Individual Numerator (Required)</t>
  </si>
  <si>
    <t>DREAMS_GEND_NORM &lt;10 Male Activity Type: Individual Numerator (Required)</t>
  </si>
  <si>
    <t>DREAMS_GEND_NORM &lt;10 Female Activity Type: Small group Numerator (Required)</t>
  </si>
  <si>
    <t>DREAMS_GEND_NORM &lt;10 Male Activity Type: Small group Numerator (Required)</t>
  </si>
  <si>
    <t>DREAMS_GEND_NORM 10-14 Female Activity Type: Community Level Numerator (Required)</t>
  </si>
  <si>
    <t>DREAMS_GEND_NORM 10-14 Male Activity Type: Community Level Numerator (Required)</t>
  </si>
  <si>
    <t>DREAMS_GEND_NORM 10-14 Female Activity Type: Individual Numerator (Required)</t>
  </si>
  <si>
    <t>DREAMS_GEND_NORM 10-14 Male Activity Type: Individual Numerator (Required)</t>
  </si>
  <si>
    <t>DREAMS_GEND_NORM 10-14 Female Activity Type: Small group Numerator (Required)</t>
  </si>
  <si>
    <t>DREAMS_GEND_NORM 10-14 Male Activity Type: Small group Numerator (Required)</t>
  </si>
  <si>
    <t>DREAMS_GEND_NORM 15-19 Female Activity Type: Community Level Numerator (Required)</t>
  </si>
  <si>
    <t>DREAMS_GEND_NORM 15-19 Male Activity Type: Community Level Numerator (Required)</t>
  </si>
  <si>
    <t>DREAMS_GEND_NORM 15-19 Female Activity Type: Individual Numerator (Required)</t>
  </si>
  <si>
    <t>DREAMS_GEND_NORM 15-19 Male Activity Type: Individual Numerator (Required)</t>
  </si>
  <si>
    <t>DREAMS_GEND_NORM 15-19 Female Activity Type: Small group Numerator (Required)</t>
  </si>
  <si>
    <t>DREAMS_GEND_NORM 15-19 Male Activity Type: Small group Numerator (Required)</t>
  </si>
  <si>
    <t>DREAMS_GEND_NORM 20-24 Female Activity Type: Community Level Numerator (Required)</t>
  </si>
  <si>
    <t>DREAMS_GEND_NORM 20-24 Male Activity Type: Community Level Numerator (Required)</t>
  </si>
  <si>
    <t>DREAMS_GEND_NORM 20-24 Female Activity Type: Individual Numerator (Required)</t>
  </si>
  <si>
    <t>DREAMS_GEND_NORM 20-24 Male Activity Type: Individual Numerator (Required)</t>
  </si>
  <si>
    <t>DREAMS_GEND_NORM 20-24 Female Activity Type: Small group Numerator (Required)</t>
  </si>
  <si>
    <t>DREAMS_GEND_NORM 20-24 Male Activity Type: Small group Numerator (Required)</t>
  </si>
  <si>
    <t>DREAMS_GEND_NORM 25-29 Female Activity Type: Community Level Numerator (Required)</t>
  </si>
  <si>
    <t>DREAMS_GEND_NORM 25-29 Male Activity Type: Community Level Numerator (Required)</t>
  </si>
  <si>
    <t>DREAMS_GEND_NORM 25-29 Female Activity Type: Individual Numerator (Required)</t>
  </si>
  <si>
    <t>DREAMS_GEND_NORM 25-29 Male Activity Type: Individual Numerator (Required)</t>
  </si>
  <si>
    <t>DREAMS_GEND_NORM 25-29 Female Activity Type: Small group Numerator (Required)</t>
  </si>
  <si>
    <t>DREAMS_GEND_NORM 25-29 Male Activity Type: Small group Numerator (Required)</t>
  </si>
  <si>
    <t>DREAMS_GEND_NORM 30-34 Female Activity Type: Community Level Numerator (Required)</t>
  </si>
  <si>
    <t>DREAMS_GEND_NORM 30-34 Male Activity Type: Community Level Numerator (Required)</t>
  </si>
  <si>
    <t>DREAMS_GEND_NORM 30-34 Female Activity Type: Individual Numerator (Required)</t>
  </si>
  <si>
    <t>DREAMS_GEND_NORM 30-34 Male Activity Type: Individual Numerator (Required)</t>
  </si>
  <si>
    <t>DREAMS_GEND_NORM 30-34 Female Activity Type: Small group Numerator (Required)</t>
  </si>
  <si>
    <t>DREAMS_GEND_NORM 30-34 Male Activity Type: Small group Numerator (Required)</t>
  </si>
  <si>
    <t>DREAMS_GEND_NORM 35-39 Female Activity Type: Community Level Numerator (Required)</t>
  </si>
  <si>
    <t>DREAMS_GEND_NORM 35-39 Male Activity Type: Community Level Numerator (Required)</t>
  </si>
  <si>
    <t>DREAMS_GEND_NORM 35-39 Female Activity Type: Individual Numerator (Required)</t>
  </si>
  <si>
    <t>DREAMS_GEND_NORM 35-39 Male Activity Type: Individual Numerator (Required)</t>
  </si>
  <si>
    <t>DREAMS_GEND_NORM 35-39 Female Activity Type: Small group Numerator (Required)</t>
  </si>
  <si>
    <t>DREAMS_GEND_NORM 35-39 Male Activity Type: Small group Numerator (Required)</t>
  </si>
  <si>
    <t>DREAMS_GEND_NORM 40-44 Female Activity Type: Community Level Numerator (Required)</t>
  </si>
  <si>
    <t>DREAMS_GEND_NORM 40-44 Male Activity Type: Community Level Numerator (Required)</t>
  </si>
  <si>
    <t>DREAMS_GEND_NORM 40-44 Female Activity Type: Individual Numerator (Required)</t>
  </si>
  <si>
    <t>DREAMS_GEND_NORM 40-44 Male Activity Type: Individual Numerator (Required)</t>
  </si>
  <si>
    <t>DREAMS_GEND_NORM 40-44 Female Activity Type: Small group Numerator (Required)</t>
  </si>
  <si>
    <t>DREAMS_GEND_NORM 40-44 Male Activity Type: Small group Numerator (Required)</t>
  </si>
  <si>
    <t>DREAMS_GEND_NORM 45-49 Female Activity Type: Community Level Numerator (Required)</t>
  </si>
  <si>
    <t>DREAMS_GEND_NORM 45-49 Male Activity Type: Community Level Numerator (Required)</t>
  </si>
  <si>
    <t>DREAMS_GEND_NORM 45-49 Female Activity Type: Individual Numerator (Required)</t>
  </si>
  <si>
    <t>DREAMS_GEND_NORM 45-49 Male Activity Type: Individual Numerator (Required)</t>
  </si>
  <si>
    <t>DREAMS_GEND_NORM 45-49 Female Activity Type: Small group Numerator (Required)</t>
  </si>
  <si>
    <t>DREAMS_GEND_NORM 45-49 Male Activity Type: Small group Numerator (Required)</t>
  </si>
  <si>
    <t>DREAMS_GEND_NORM Unknown Age Female Activity Type: Community Level Numerator (Required)</t>
  </si>
  <si>
    <t>DREAMS_GEND_NORM Unknown Age Male Activity Type: Community Level Numerator (Required)</t>
  </si>
  <si>
    <t>DREAMS_GEND_NORM Unknown Age Female Activity Type: Individual Numerator (Required)</t>
  </si>
  <si>
    <t>DREAMS_GEND_NORM Unknown Age Male Activity Type: Individual Numerator (Required)</t>
  </si>
  <si>
    <t>DREAMS_GEND_NORM Unknown Age Female Activity Type: Small group Numerator (Required)</t>
  </si>
  <si>
    <t>DREAMS_GEND_NORM Unknown Age Male Activity Type: Small group Numerator (Required)</t>
  </si>
  <si>
    <t>GEND_GBV &lt;10 Female Completed PEP Numerator (Required)</t>
  </si>
  <si>
    <t>GEND_GBV &lt;10 Male Completed PEP Numerator (Required)</t>
  </si>
  <si>
    <t>GEND_GBV &lt;10 Female Initiated PEP Numerator (Required)</t>
  </si>
  <si>
    <t>GEND_GBV &lt;10 Male Initiated PEP Numerator (Required)</t>
  </si>
  <si>
    <t>GEND_GBV &lt;10 Female Physical and/or Emotional Violence Numerator (Required)</t>
  </si>
  <si>
    <t>GEND_GBV &lt;10 Male Physical and/or Emotional Violence Numerator (Required)</t>
  </si>
  <si>
    <t>GEND_GBV &lt;10 Female Sexual Violence Numerator (Required)</t>
  </si>
  <si>
    <t>GEND_GBV &lt;10 Male Sexual Violence Numerator (Required)</t>
  </si>
  <si>
    <t>GEND_GBV 10-14 Female Completed PEP Numerator (Required)</t>
  </si>
  <si>
    <t>GEND_GBV 10-14 Male Completed PEP Numerator (Required)</t>
  </si>
  <si>
    <t>GEND_GBV 10-14 Female Initiated PEP Numerator (Required)</t>
  </si>
  <si>
    <t>GEND_GBV 10-14 Male Initiated PEP Numerator (Required)</t>
  </si>
  <si>
    <t>GEND_GBV 10-14 Female Physical and/or Emotional Violence Numerator (Required)</t>
  </si>
  <si>
    <t>GEND_GBV 10-14 Male Physical and/or Emotional Violence Numerator (Required)</t>
  </si>
  <si>
    <t>GEND_GBV 10-14 Female Sexual Violence Numerator (Required)</t>
  </si>
  <si>
    <t>GEND_GBV 10-14 Male Sexual Violence Numerator (Required)</t>
  </si>
  <si>
    <t>GEND_GBV 15-19 Female Completed PEP Numerator (Required)</t>
  </si>
  <si>
    <t>GEND_GBV 15-19 Male Completed PEP Numerator (Required)</t>
  </si>
  <si>
    <t>GEND_GBV 15-19 Female Initiated PEP Numerator (Required)</t>
  </si>
  <si>
    <t>GEND_GBV 15-19 Male Initiated PEP Numerator (Required)</t>
  </si>
  <si>
    <t>GEND_GBV 15-19 Female Physical and/or Emotional Violence Numerator (Required)</t>
  </si>
  <si>
    <t>GEND_GBV 15-19 Male Physical and/or Emotional Violence Numerator (Required)</t>
  </si>
  <si>
    <t>GEND_GBV 15-19 Female Sexual Violence Numerator (Required)</t>
  </si>
  <si>
    <t>GEND_GBV 15-19 Male Sexual Violence Numerator (Required)</t>
  </si>
  <si>
    <t>GEND_GBV 20-24 Female Completed PEP Numerator (Required)</t>
  </si>
  <si>
    <t>GEND_GBV 20-24 Male Completed PEP Numerator (Required)</t>
  </si>
  <si>
    <t>GEND_GBV 20-24 Female Initiated PEP Numerator (Required)</t>
  </si>
  <si>
    <t>GEND_GBV 20-24 Male Initiated PEP Numerator (Required)</t>
  </si>
  <si>
    <t>GEND_GBV 20-24 Female Physical and/or Emotional Violence Numerator (Required)</t>
  </si>
  <si>
    <t>GEND_GBV 20-24 Male Physical and/or Emotional Violence Numerator (Required)</t>
  </si>
  <si>
    <t>GEND_GBV 20-24 Female Sexual Violence Numerator (Required)</t>
  </si>
  <si>
    <t>GEND_GBV 20-24 Male Sexual Violence Numerator (Required)</t>
  </si>
  <si>
    <t>GEND_GBV 25-29 Female Completed PEP Numerator (Required)</t>
  </si>
  <si>
    <t>GEND_GBV 25-29 Male Completed PEP Numerator (Required)</t>
  </si>
  <si>
    <t>GEND_GBV 25-29 Female Initiated PEP Numerator (Required)</t>
  </si>
  <si>
    <t>GEND_GBV 25-29 Male Initiated PEP Numerator (Required)</t>
  </si>
  <si>
    <t>GEND_GBV 25-29 Female Physical and/or Emotional Violence Numerator (Required)</t>
  </si>
  <si>
    <t>GEND_GBV 25-29 Male Physical and/or Emotional Violence Numerator (Required)</t>
  </si>
  <si>
    <t>GEND_GBV 25-29 Female Sexual Violence Numerator (Required)</t>
  </si>
  <si>
    <t>GEND_GBV 25-29 Male Sexual Violence Numerator (Required)</t>
  </si>
  <si>
    <t>GEND_GBV 30-34 Female Completed PEP Numerator (Required)</t>
  </si>
  <si>
    <t>GEND_GBV 30-34 Male Completed PEP Numerator (Required)</t>
  </si>
  <si>
    <t>GEND_GBV 30-34 Female Initiated PEP Numerator (Required)</t>
  </si>
  <si>
    <t>GEND_GBV 30-34 Male Initiated PEP Numerator (Required)</t>
  </si>
  <si>
    <t>GEND_GBV 30-34 Female Physical and/or Emotional Violence Numerator (Required)</t>
  </si>
  <si>
    <t>GEND_GBV 30-34 Male Physical and/or Emotional Violence Numerator (Required)</t>
  </si>
  <si>
    <t>GEND_GBV 30-34 Female Sexual Violence Numerator (Required)</t>
  </si>
  <si>
    <t>GEND_GBV 30-34 Male Sexual Violence Numerator (Required)</t>
  </si>
  <si>
    <t>GEND_GBV 35-39 Female Completed PEP Numerator (Required)</t>
  </si>
  <si>
    <t>GEND_GBV 35-39 Male Completed PEP Numerator (Required)</t>
  </si>
  <si>
    <t>GEND_GBV 35-39 Female Initiated PEP Numerator (Required)</t>
  </si>
  <si>
    <t>GEND_GBV 35-39 Male Initiated PEP Numerator (Required)</t>
  </si>
  <si>
    <t>GEND_GBV 35-39 Female Physical and/or Emotional Violence Numerator (Required)</t>
  </si>
  <si>
    <t>GEND_GBV 35-39 Male Physical and/or Emotional Violence Numerator (Required)</t>
  </si>
  <si>
    <t>GEND_GBV 35-39 Female Sexual Violence Numerator (Required)</t>
  </si>
  <si>
    <t>GEND_GBV 35-39 Male Sexual Violence Numerator (Required)</t>
  </si>
  <si>
    <t>GEND_GBV 40-44 Female Completed PEP Numerator (Required)</t>
  </si>
  <si>
    <t>GEND_GBV 40-44 Male Completed PEP Numerator (Required)</t>
  </si>
  <si>
    <t>GEND_GBV 40-44 Female Initiated PEP Numerator (Required)</t>
  </si>
  <si>
    <t>GEND_GBV 40-44 Male Initiated PEP Numerator (Required)</t>
  </si>
  <si>
    <t>GEND_GBV 40-44 Female Physical and/or Emotional Violence Numerator (Required)</t>
  </si>
  <si>
    <t>GEND_GBV 40-44 Male Physical and/or Emotional Violence Numerator (Required)</t>
  </si>
  <si>
    <t>GEND_GBV 40-44 Female Sexual Violence Numerator (Required)</t>
  </si>
  <si>
    <t>GEND_GBV 40-44 Male Sexual Violence Numerator (Required)</t>
  </si>
  <si>
    <t>GEND_GBV 45-49 Female Completed PEP Numerator (Required)</t>
  </si>
  <si>
    <t>GEND_GBV 45-49 Male Completed PEP Numerator (Required)</t>
  </si>
  <si>
    <t>GEND_GBV 45-49 Female Initiated PEP Numerator (Required)</t>
  </si>
  <si>
    <t>GEND_GBV 45-49 Male Initiated PEP Numerator (Required)</t>
  </si>
  <si>
    <t>GEND_GBV 45-49 Female Physical and/or Emotional Violence Numerator (Required)</t>
  </si>
  <si>
    <t>GEND_GBV 45-49 Male Physical and/or Emotional Violence Numerator (Required)</t>
  </si>
  <si>
    <t>GEND_GBV 45-49 Female Sexual Violence Numerator (Required)</t>
  </si>
  <si>
    <t>GEND_GBV 45-49 Male Sexual Violence Numerator (Required)</t>
  </si>
  <si>
    <t>GEND_GBV Unknown Age Female Completed PEP Numerator (Required)</t>
  </si>
  <si>
    <t>GEND_GBV Unknown Age Male Completed PEP Numerator (Required)</t>
  </si>
  <si>
    <t>GEND_GBV Unknown Age Female Initiated PEP Numerator (Required)</t>
  </si>
  <si>
    <t>GEND_GBV Unknown Age Male Initiated PEP Numerator (Required)</t>
  </si>
  <si>
    <t>GEND_GBV Unknown Age Female Physical and/or Emotional Violence Numerator (Required)</t>
  </si>
  <si>
    <t>GEND_GBV Unknown Age Male Physical and/or Emotional Violence Numerator (Required)</t>
  </si>
  <si>
    <t>GEND_GBV Unknown Age Female Sexual Violence Numerator (Required)</t>
  </si>
  <si>
    <t>GEND_GBV Unknown Age Male Sexual Violence Numerator (Required)</t>
  </si>
  <si>
    <t>OVC_ENROLL &lt;1 Female Numerator (Required)</t>
  </si>
  <si>
    <t>OVC_ENROLL &lt;1 Male Numerator (Required)</t>
  </si>
  <si>
    <t>OVC_ENROLL 10-14 Female Numerator (Required)</t>
  </si>
  <si>
    <t>OVC_ENROLL 10-14 Male Numerator (Required)</t>
  </si>
  <si>
    <t>OVC_ENROLL 1-4 Female Numerator (Required)</t>
  </si>
  <si>
    <t>OVC_ENROLL 1-4 Male Numerator (Required)</t>
  </si>
  <si>
    <t>OVC_ENROLL 15-17 Female Numerator (Required)</t>
  </si>
  <si>
    <t>OVC_ENROLL 15-17 Male Numerator (Required)</t>
  </si>
  <si>
    <t>OVC_ENROLL 5-9 Female Numerator (Required)</t>
  </si>
  <si>
    <t>OVC_ENROLL 5-9 Male Numerator (Required)</t>
  </si>
  <si>
    <t>OVC_OFFER &lt;1 Female Numerator (Required)</t>
  </si>
  <si>
    <t>OVC_OFFER &lt;1 Male Numerator (Required)</t>
  </si>
  <si>
    <t>OVC_OFFER 10-14 Female Numerator (Required)</t>
  </si>
  <si>
    <t>OVC_OFFER 10-14 Male Numerator (Required)</t>
  </si>
  <si>
    <t>OVC_OFFER 1-4 Female Numerator (Required)</t>
  </si>
  <si>
    <t>OVC_OFFER 1-4 Male Numerator (Required)</t>
  </si>
  <si>
    <t>OVC_OFFER 15-17 Female Numerator (Required)</t>
  </si>
  <si>
    <t>OVC_OFFER 15-17 Male Numerator (Required)</t>
  </si>
  <si>
    <t>OVC_OFFER 5-9 Female Numerator (Required)</t>
  </si>
  <si>
    <t>OVC_OFFER 5-9 Male Numerator (Required)</t>
  </si>
  <si>
    <t>OVC_VL_ELIGIBLE &lt;1 Female Numerator (Required)</t>
  </si>
  <si>
    <t>OVC_VL_ELIGIBLE &lt;1 Male Numerator (Required)</t>
  </si>
  <si>
    <t>OVC_VL_ELIGIBLE 10-14 Female Numerator (Required)</t>
  </si>
  <si>
    <t>OVC_VL_ELIGIBLE 10-14 Male Numerator (Required)</t>
  </si>
  <si>
    <t>OVC_VL_ELIGIBLE 1-4 Female Numerator (Required)</t>
  </si>
  <si>
    <t>OVC_VL_ELIGIBLE 1-4 Male Numerator (Required)</t>
  </si>
  <si>
    <t>OVC_VL_ELIGIBLE 15-17 Female Numerator (Required)</t>
  </si>
  <si>
    <t>OVC_VL_ELIGIBLE 15-17 Male Numerator (Required)</t>
  </si>
  <si>
    <t>OVC_VL_ELIGIBLE 5-9 Female Numerator (Required)</t>
  </si>
  <si>
    <t>OVC_VL_ELIGIBLE 5-9 Male Numerator (Required)</t>
  </si>
  <si>
    <t>OVC_VLR &lt;1 Female Confirmed with Facility Numerator (Required)</t>
  </si>
  <si>
    <t>OVC_VLR &lt;1 Male Confirmed with Facility Numerator (Required)</t>
  </si>
  <si>
    <t>OVC_VLR &lt;1 Female Self-Reported Numerator (Required)</t>
  </si>
  <si>
    <t>OVC_VLR &lt;1 Male Self-Reported Numerator (Required)</t>
  </si>
  <si>
    <t>OVC_VLR 10-14 Female Confirmed with Facility Numerator (Required)</t>
  </si>
  <si>
    <t>OVC_VLR 10-14 Male Confirmed with Facility Numerator (Required)</t>
  </si>
  <si>
    <t>OVC_VLR 10-14 Female Self-Reported Numerator (Required)</t>
  </si>
  <si>
    <t>OVC_VLR 10-14 Male Self-Reported Numerator (Required)</t>
  </si>
  <si>
    <t>OVC_VLR 1-4 Female Confirmed with Facility Numerator (Required)</t>
  </si>
  <si>
    <t>OVC_VLR 1-4 Male Confirmed with Facility Numerator (Required)</t>
  </si>
  <si>
    <t>OVC_VLR 1-4 Female Self-Reported Numerator (Required)</t>
  </si>
  <si>
    <t>OVC_VLR 1-4 Male Self-Reported Numerator (Required)</t>
  </si>
  <si>
    <t>OVC_VLR 15-17 Female Confirmed with Facility Numerator (Required)</t>
  </si>
  <si>
    <t>OVC_VLR 15-17 Male Confirmed with Facility Numerator (Required)</t>
  </si>
  <si>
    <t>OVC_VLR 15-17 Female Self-Reported Numerator (Required)</t>
  </si>
  <si>
    <t>OVC_VLR 15-17 Male Self-Reported Numerator (Required)</t>
  </si>
  <si>
    <t>OVC_VLR 5-9 Female Confirmed with Facility Numerator (Required)</t>
  </si>
  <si>
    <t>OVC_VLR 5-9 Male Confirmed with Facility Numerator (Required)</t>
  </si>
  <si>
    <t>OVC_VLR 5-9 Female Self-Reported Numerator (Required)</t>
  </si>
  <si>
    <t>OVC_VLR 5-9 Male Self-Reported Numerator (Required)</t>
  </si>
  <si>
    <t>OVC_VLS &lt;1 Female Confirmed with Facility Numerator (Required)</t>
  </si>
  <si>
    <t>OVC_VLS &lt;1 Male Confirmed with Facility Numerator (Required)</t>
  </si>
  <si>
    <t>OVC_VLS &lt;1 Female Self-Reported Numerator (Required)</t>
  </si>
  <si>
    <t>OVC_VLS &lt;1 Male Self-Reported Numerator (Required)</t>
  </si>
  <si>
    <t>OVC_VLS 10-14 Female Confirmed with Facility Numerator (Required)</t>
  </si>
  <si>
    <t>OVC_VLS 10-14 Male Confirmed with Facility Numerator (Required)</t>
  </si>
  <si>
    <t>OVC_VLS 10-14 Female Self-Reported Numerator (Required)</t>
  </si>
  <si>
    <t>OVC_VLS 10-14 Male Self-Reported Numerator (Required)</t>
  </si>
  <si>
    <t>OVC_VLS 1-4 Female Confirmed with Facility Numerator (Required)</t>
  </si>
  <si>
    <t>OVC_VLS 1-4 Male Confirmed with Facility Numerator (Required)</t>
  </si>
  <si>
    <t>OVC_VLS 1-4 Female Self-Reported Numerator (Required)</t>
  </si>
  <si>
    <t>OVC_VLS 1-4 Male Self-Reported Numerator (Required)</t>
  </si>
  <si>
    <t>OVC_VLS 15-17 Female Confirmed with Facility Numerator (Required)</t>
  </si>
  <si>
    <t>OVC_VLS 15-17 Male Confirmed with Facility Numerator (Required)</t>
  </si>
  <si>
    <t>OVC_VLS 15-17 Female Self-Reported Numerator (Required)</t>
  </si>
  <si>
    <t>OVC_VLS 15-17 Male Self-Reported Numerator (Required)</t>
  </si>
  <si>
    <t>OVC_VLS 5-9 Female Confirmed with Facility Numerator (Required)</t>
  </si>
  <si>
    <t>OVC_VLS 5-9 Male Confirmed with Facility Numerator (Required)</t>
  </si>
  <si>
    <t>OVC_VLS 5-9 Female Self-Reported Numerator (Required)</t>
  </si>
  <si>
    <t>OVC_VLS 5-9 Male Self-Reported Numerator (Required)</t>
  </si>
  <si>
    <t>PMTCT_EID_ELIGIBLE &lt;2 months EID Eligible Numerator (Optional)</t>
  </si>
  <si>
    <t>PMTCT_EID_ELIGIBLE 0-12 months EID Eligible Numerator (Required)</t>
  </si>
  <si>
    <t>PMTCT_EID_ELIGIBLE 2-12 months EID Eligible Numerator (Optional)</t>
  </si>
  <si>
    <t>PMTCT_EID_SAMPLE_DOCUMENTED &lt;2 months EID Result Reported to Caregiver Numerator (Required)</t>
  </si>
  <si>
    <t>PMTCT_EID_SAMPLE_DOCUMENTED 2-12 months EID Result Reported to Caregiver Numerator (Required)</t>
  </si>
  <si>
    <t>PrEP_CT_VERIFY Breastfeeding Numerator (Required)</t>
  </si>
  <si>
    <t>PrEP_CT_VERIFY Pregnant Numerator (Required)</t>
  </si>
  <si>
    <t>PrEP_CT_VERIFY People who inject drugs (PWID) Numerator (Required)</t>
  </si>
  <si>
    <t>PrEP_CT_VERIFY Men who have sex with men (MSM) Numerator (Required)</t>
  </si>
  <si>
    <t>PrEP_CT_VERIFY Transgender people (TG) Numerator (Required)</t>
  </si>
  <si>
    <t>PrEP_CT_VERIFY Female sex workers (FSW) Numerator (Required)</t>
  </si>
  <si>
    <t>PrEP_CT_VERIFY People in prison and other closed settings Numerator (Required)</t>
  </si>
  <si>
    <t>PrEP_CT_VERIFY Non-KP (seronegative persons in serodifferent partnerships) Numerator (Required)</t>
  </si>
  <si>
    <t>PrEP_CT_VERIFY Non-KP (general population) Numerator (Required)</t>
  </si>
  <si>
    <t>PrEP_CT_VERIFY HIV Test Result: Positive Numerator (Required)</t>
  </si>
  <si>
    <t>PrEP_CT_VERIFY HIV Test Result: Negative Numerator (Required)</t>
  </si>
  <si>
    <t>PrEP_CT_VERIFY HIV Test Result: Other Numerator (Required)</t>
  </si>
  <si>
    <t>PrEP_CT_VERIFY 10-14 Female Numerator (Required)</t>
  </si>
  <si>
    <t>PrEP_CT_VERIFY 10-14 Male Numerator (Required)</t>
  </si>
  <si>
    <t>PrEP_CT_VERIFY 15-19 Female Numerator (Required)</t>
  </si>
  <si>
    <t>PrEP_CT_VERIFY 15-19 Male Numerator (Required)</t>
  </si>
  <si>
    <t>PrEP_CT_VERIFY 20-24 Female Numerator (Required)</t>
  </si>
  <si>
    <t>PrEP_CT_VERIFY 20-24 Male Numerator (Required)</t>
  </si>
  <si>
    <t>PrEP_CT_VERIFY 25-29 Female Numerator (Required)</t>
  </si>
  <si>
    <t>PrEP_CT_VERIFY 25-29 Male Numerator (Required)</t>
  </si>
  <si>
    <t>PrEP_CT_VERIFY 30-34 Female Numerator (Required)</t>
  </si>
  <si>
    <t>PrEP_CT_VERIFY 30-34 Male Numerator (Required)</t>
  </si>
  <si>
    <t>PrEP_CT_VERIFY 35-39 Female Numerator (Required)</t>
  </si>
  <si>
    <t>PrEP_CT_VERIFY 35-39 Male Numerator (Required)</t>
  </si>
  <si>
    <t>PrEP_CT_VERIFY 40-44 Female Numerator (Required)</t>
  </si>
  <si>
    <t>PrEP_CT_VERIFY 40-44 Male Numerator (Required)</t>
  </si>
  <si>
    <t>PrEP_CT_VERIFY 45-49 Female Numerator (Required)</t>
  </si>
  <si>
    <t>PrEP_CT_VERIFY 45-49 Male Numerator (Required)</t>
  </si>
  <si>
    <t>PrEP_CT_VERIFY Unknown Age Female Numerator (Required)</t>
  </si>
  <si>
    <t>PrEP_CT_VERIFY Unknown Age Male Numerator (Required)</t>
  </si>
  <si>
    <t>PrEP_ELIGIBLE Breastfeeding Numerator (Required)</t>
  </si>
  <si>
    <t>PrEP_ELIGIBLE Pregnant Numerator (Required)</t>
  </si>
  <si>
    <t>PrEP_ELIGIBLE People who inject drugs (PWID) Numerator (Required)</t>
  </si>
  <si>
    <t>PrEP_ELIGIBLE Men who have sex with men (MSM) Numerator (Required)</t>
  </si>
  <si>
    <t>PrEP_ELIGIBLE Transgender people (TG) Numerator (Required)</t>
  </si>
  <si>
    <t>PrEP_ELIGIBLE Female sex workers (FSW) Numerator (Required)</t>
  </si>
  <si>
    <t>PrEP_ELIGIBLE People in prison and other closed settings Numerator (Required)</t>
  </si>
  <si>
    <t>PrEP_ELIGIBLE Non-KP (seronegative persons in serodifferent partnerships) Numerator (Required)</t>
  </si>
  <si>
    <t>PrEP_ELIGIBLE Non-KP (general population) Numerator (Required)</t>
  </si>
  <si>
    <t>PrEP_ELIGIBLE 10-14 Female Numerator (Required)</t>
  </si>
  <si>
    <t>PrEP_ELIGIBLE 10-14 Male Numerator (Required)</t>
  </si>
  <si>
    <t>PrEP_ELIGIBLE 15-19 Female Numerator (Required)</t>
  </si>
  <si>
    <t>PrEP_ELIGIBLE 15-19 Male Numerator (Required)</t>
  </si>
  <si>
    <t>PrEP_ELIGIBLE 20-24 Female Numerator (Required)</t>
  </si>
  <si>
    <t>PrEP_ELIGIBLE 20-24 Male Numerator (Required)</t>
  </si>
  <si>
    <t>PrEP_ELIGIBLE 25-29 Female Numerator (Required)</t>
  </si>
  <si>
    <t>PrEP_ELIGIBLE 25-29 Male Numerator (Required)</t>
  </si>
  <si>
    <t>PrEP_ELIGIBLE 30-34 Female Numerator (Required)</t>
  </si>
  <si>
    <t>PrEP_ELIGIBLE 30-34 Male Numerator (Required)</t>
  </si>
  <si>
    <t>PrEP_ELIGIBLE 35-39 Female Numerator (Required)</t>
  </si>
  <si>
    <t>PrEP_ELIGIBLE 35-39 Male Numerator (Required)</t>
  </si>
  <si>
    <t>PrEP_ELIGIBLE 40-44 Female Numerator (Required)</t>
  </si>
  <si>
    <t>PrEP_ELIGIBLE 40-44 Male Numerator (Required)</t>
  </si>
  <si>
    <t>PrEP_ELIGIBLE 45-49 Female Numerator (Required)</t>
  </si>
  <si>
    <t>PrEP_ELIGIBLE 45-49 Male Numerator (Required)</t>
  </si>
  <si>
    <t>PrEP_ELIGIBLE Unknown Age Female Numerator (Required)</t>
  </si>
  <si>
    <t>PrEP_ELIGIBLE Unknown Age Male Numerator (Required)</t>
  </si>
  <si>
    <t>PrEP_NEW_VERIFY Breastfeeding Numerator (Required)</t>
  </si>
  <si>
    <t>PrEP_NEW_VERIFY Pregnant Numerator (Required)</t>
  </si>
  <si>
    <t>PrEP_NEW_VERIFY People who inject drugs (PWID) Numerator (Required)</t>
  </si>
  <si>
    <t>PrEP_NEW_VERIFY Men who have sex with men (MSM) Numerator (Required)</t>
  </si>
  <si>
    <t>PrEP_NEW_VERIFY Transgender people (TG) Numerator (Required)</t>
  </si>
  <si>
    <t>PrEP_NEW_VERIFY Female sex workers (FSW) Numerator (Required)</t>
  </si>
  <si>
    <t>PrEP_NEW_VERIFY People in prison and other closed settings Numerator (Required)</t>
  </si>
  <si>
    <t>PrEP_NEW_VERIFY Non-KP (seronegative persons in serodifferent partnerships) Numerator (Required)</t>
  </si>
  <si>
    <t>PrEP_NEW_VERIFY Non-KP (general population) Numerator (Required)</t>
  </si>
  <si>
    <t>PrEP_NEW_VERIFY 10-14 Female Numerator (Required)</t>
  </si>
  <si>
    <t>PrEP_NEW_VERIFY 10-14 Male Numerator (Required)</t>
  </si>
  <si>
    <t>PrEP_NEW_VERIFY 15-19 Female Numerator (Required)</t>
  </si>
  <si>
    <t>PrEP_NEW_VERIFY 15-19 Male Numerator (Required)</t>
  </si>
  <si>
    <t>PrEP_NEW_VERIFY 20-24 Female Numerator (Required)</t>
  </si>
  <si>
    <t>PrEP_NEW_VERIFY 20-24 Male Numerator (Required)</t>
  </si>
  <si>
    <t>PrEP_NEW_VERIFY 25-29 Female Numerator (Required)</t>
  </si>
  <si>
    <t>PrEP_NEW_VERIFY 25-29 Male Numerator (Required)</t>
  </si>
  <si>
    <t>PrEP_NEW_VERIFY 30-34 Female Numerator (Required)</t>
  </si>
  <si>
    <t>PrEP_NEW_VERIFY 30-34 Male Numerator (Required)</t>
  </si>
  <si>
    <t>PrEP_NEW_VERIFY 35-39 Female Numerator (Required)</t>
  </si>
  <si>
    <t>PrEP_NEW_VERIFY 35-39 Male Numerator (Required)</t>
  </si>
  <si>
    <t>PrEP_NEW_VERIFY 40-44 Female Numerator (Required)</t>
  </si>
  <si>
    <t>PrEP_NEW_VERIFY 40-44 Male Numerator (Required)</t>
  </si>
  <si>
    <t>PrEP_NEW_VERIFY 45-49 Female Numerator (Required)</t>
  </si>
  <si>
    <t>PrEP_NEW_VERIFY 45-49 Male Numerator (Required)</t>
  </si>
  <si>
    <t>PrEP_NEW_VERIFY Unknown Age Female Numerator (Required)</t>
  </si>
  <si>
    <t>PrEP_NEW_VERIFY Unknown Age Male Numerator (Required)</t>
  </si>
  <si>
    <t>PrEP_SCREEN Breastfeeding Numerator (Required)</t>
  </si>
  <si>
    <t>PrEP_SCREEN Pregnant Numerator (Required)</t>
  </si>
  <si>
    <t>PrEP_SCREEN People who inject drugs (PWID) Numerator (Required)</t>
  </si>
  <si>
    <t>PrEP_SCREEN Men who have sex with men (MSM) Numerator (Required)</t>
  </si>
  <si>
    <t>PrEP_SCREEN Transgender people (TG) Numerator (Required)</t>
  </si>
  <si>
    <t>PrEP_SCREEN Female sex workers (FSW) Numerator (Required)</t>
  </si>
  <si>
    <t>PrEP_SCREEN People in prison and other closed settings Numerator (Required)</t>
  </si>
  <si>
    <t>PrEP_SCREEN Non-KP (seronegative persons in serodifferent partnerships) Numerator (Required)</t>
  </si>
  <si>
    <t>PrEP_SCREEN Non-KP (general population) Numerator (Required)</t>
  </si>
  <si>
    <t>PrEP_SCREEN 10-14 Female Numerator (Required)</t>
  </si>
  <si>
    <t>PrEP_SCREEN 10-14 Male Numerator (Required)</t>
  </si>
  <si>
    <t>PrEP_SCREEN 15-19 Female Numerator (Required)</t>
  </si>
  <si>
    <t>PrEP_SCREEN 15-19 Male Numerator (Required)</t>
  </si>
  <si>
    <t>PrEP_SCREEN 20-24 Female Numerator (Required)</t>
  </si>
  <si>
    <t>PrEP_SCREEN 20-24 Male Numerator (Required)</t>
  </si>
  <si>
    <t>PrEP_SCREEN 25-29 Female Numerator (Required)</t>
  </si>
  <si>
    <t>PrEP_SCREEN 25-29 Male Numerator (Required)</t>
  </si>
  <si>
    <t>PrEP_SCREEN 30-34 Female Numerator (Required)</t>
  </si>
  <si>
    <t>PrEP_SCREEN 30-34 Male Numerator (Required)</t>
  </si>
  <si>
    <t>PrEP_SCREEN 35-39 Female Numerator (Required)</t>
  </si>
  <si>
    <t>PrEP_SCREEN 35-39 Male Numerator (Required)</t>
  </si>
  <si>
    <t>PrEP_SCREEN 40-44 Female Numerator (Required)</t>
  </si>
  <si>
    <t>PrEP_SCREEN 40-44 Male Numerator (Required)</t>
  </si>
  <si>
    <t>PrEP_SCREEN 45-49 Female Numerator (Required)</t>
  </si>
  <si>
    <t>PrEP_SCREEN 45-49 Male Numerator (Required)</t>
  </si>
  <si>
    <t>PrEP_SCREEN Unknown Age Female Numerator (Required)</t>
  </si>
  <si>
    <t>PrEP_SCREEN Unknown Age Male Numerator (Required)</t>
  </si>
  <si>
    <t>SC_ARVDISP ARV Category: TLD 30-count bottles Numerator (Required)</t>
  </si>
  <si>
    <t>SC_ARVDISP ARV Category: TLD 90-count bottles Numerator (Required)</t>
  </si>
  <si>
    <t>SC_ARVDISP ARV Category: TLD 180-count bottles Numerator (Required)</t>
  </si>
  <si>
    <t>SC_ARVDISP ARV Category: TLE/400 30-count bottles Numerator (Required)</t>
  </si>
  <si>
    <t>SC_ARVDISP ARV Category: TLE/400 90-count bottles Numerator (Required)</t>
  </si>
  <si>
    <t>SC_ARVDISP ARV Category: TLE 600/TEE bottles Numerator (Required)</t>
  </si>
  <si>
    <t>SC_ARVDISP ARV Category: LPV/r 40/10 (pediatric) bottles Numerator (Required)</t>
  </si>
  <si>
    <t>SC_ARVDISP ARV Category: LPV/r 100/25 bottles Numerator (Required)</t>
  </si>
  <si>
    <t>SC_ARVDISP ARV Category: NVP (adult) bottles Numerator (Required)</t>
  </si>
  <si>
    <t>SC_ARVDISP ARV Category: NVP (pediatric)bottles Numerator (Required)</t>
  </si>
  <si>
    <t>SC_ARVDISP ARV Category: Other (adult) bottles Numerator (Required)</t>
  </si>
  <si>
    <t>SC_ARVDISP ARV Category: Other (pediatric) bottles Numerator (Required)</t>
  </si>
  <si>
    <t>SC_ARVDISP ARV Category: DTG/10 90-count bottles Numerator (Required)</t>
  </si>
  <si>
    <t>SC_CURR ARV Category: TLD 30-count bottles Numerator (Required)</t>
  </si>
  <si>
    <t>SC_CURR ARV Category: TLD 90-count bottles Numerator (Required)</t>
  </si>
  <si>
    <t>SC_CURR ARV Category: TLD 180-count bottles Numerator (Required)</t>
  </si>
  <si>
    <t>SC_CURR ARV Category: TLE/400 30-count bottles Numerator (Required)</t>
  </si>
  <si>
    <t>SC_CURR ARV Category: TLE/400 90-count bottles Numerator (Required)</t>
  </si>
  <si>
    <t>SC_CURR ARV Category: TLE 600/TEE bottles Numerator (Required)</t>
  </si>
  <si>
    <t>SC_CURR ARV Category: LPV/r 40/10 (pediatric) bottles Numerator (Required)</t>
  </si>
  <si>
    <t>SC_CURR ARV Category: LPV/r 100/25 bottles Numerator (Required)</t>
  </si>
  <si>
    <t>SC_CURR ARV Category: NVP (adult) bottles Numerator (Required)</t>
  </si>
  <si>
    <t>SC_CURR ARV Category: NVP (pediatric)bottles Numerator (Required)</t>
  </si>
  <si>
    <t>SC_CURR ARV Category: Other (adult) bottles Numerator (Required)</t>
  </si>
  <si>
    <t>SC_CURR ARV Category: Other (pediatric) bottles Numerator (Required)</t>
  </si>
  <si>
    <t>SC_CURR ARV Category: DTG/10 90-count bottles Numerator (Required)</t>
  </si>
  <si>
    <t>SC_LMIS Number of sites: PEPFAR supported Denominator (Required)</t>
  </si>
  <si>
    <t>SC_LMIS Number of sites: PEPFAR supported sites reporting into LMIS Numerator (Required)</t>
  </si>
  <si>
    <t>TX_CURR_VERIFY ARV Dispensing Quantity: &lt;3 months Numerator (Optional)</t>
  </si>
  <si>
    <t>TX_CURR_VERIFY ARV Dispensing Quantity: 3-5 months Numerator (Optional)</t>
  </si>
  <si>
    <t>TX_CURR_VERIFY ARV Dispensing Quantity: 6+ months Numerator (Optional)</t>
  </si>
  <si>
    <t>TX_CURR_VERIFY non-PEPFAR supported People who inject drugs (PWID) Numerator (Optional)</t>
  </si>
  <si>
    <t>TX_CURR_VERIFY non-PEPFAR supported Men who have sex with men (MSM) Numerator (Optional)</t>
  </si>
  <si>
    <t>TX_CURR_VERIFY non-PEPFAR supported Transgender people (TG) Numerator (Optional)</t>
  </si>
  <si>
    <t>TX_CURR_VERIFY non-PEPFAR supported Female sex workers (FSW) Numerator (Optional)</t>
  </si>
  <si>
    <t>TX_CURR_VERIFY non-PEPFAR supported People in prison and other closed settings Numerator (Optional)</t>
  </si>
  <si>
    <t>TX_CURR_VERIFY non-PEPFAR supported Non-KP (general population) Numerator (Optional)</t>
  </si>
  <si>
    <t>TX_CURR_VERIFY non-PEPFAR supported Focused Populations Numerator (Optional)</t>
  </si>
  <si>
    <t>TX_CURR_VERIFY PEPFAR supported People who inject drugs (PWID) Numerator (Optional)</t>
  </si>
  <si>
    <t>TX_CURR_VERIFY PEPFAR supported Men who have sex with men (MSM) Numerator (Optional)</t>
  </si>
  <si>
    <t>TX_CURR_VERIFY PEPFAR supported Transgender people (TG) Numerator (Optional)</t>
  </si>
  <si>
    <t>TX_CURR_VERIFY PEPFAR supported Female sex workers (FSW) Numerator (Optional)</t>
  </si>
  <si>
    <t>TX_CURR_VERIFY PEPFAR supported People in prison and other closed settings Numerator (Optional)</t>
  </si>
  <si>
    <t>TX_CURR_VERIFY PEPFAR supported Non-KP (general population) Numerator (Optional)</t>
  </si>
  <si>
    <t>TX_CURR_VERIFY PEPFAR supported Focused Populations Numerator (Optional)</t>
  </si>
  <si>
    <t>TX_CURR_VERIFY People who inject drugs (PWID) Numerator (Required)</t>
  </si>
  <si>
    <t>TX_CURR_VERIFY Men who have sex with men (MSM) Numerator (Required)</t>
  </si>
  <si>
    <t>TX_CURR_VERIFY Transgender people (TG) Numerator (Required)</t>
  </si>
  <si>
    <t>TX_CURR_VERIFY Female sex workers (FSW) Numerator (Required)</t>
  </si>
  <si>
    <t>TX_CURR_VERIFY People in prison and other closed settings Numerator (Required)</t>
  </si>
  <si>
    <t>TX_CURR_VERIFY Non-KP (general population) Numerator (Required)</t>
  </si>
  <si>
    <t>TX_CURR_VERIFY Focused Populations Numerator (Required)</t>
  </si>
  <si>
    <t>TX_CURR_VERIFY &lt;20 Female Numerator (Optional)</t>
  </si>
  <si>
    <t>TX_CURR_VERIFY &lt;20 Male Numerator (Optional)</t>
  </si>
  <si>
    <t>TX_CURR_VERIFY 20-24 Female Numerator (Optional)</t>
  </si>
  <si>
    <t>TX_CURR_VERIFY 20-24 Male Numerator (Optional)</t>
  </si>
  <si>
    <t>TX_CURR_VERIFY 25-29 Female Numerator (Optional)</t>
  </si>
  <si>
    <t>TX_CURR_VERIFY 25-29 Male Numerator (Optional)</t>
  </si>
  <si>
    <t>TX_CURR_VERIFY 30-34 Female Numerator (Optional)</t>
  </si>
  <si>
    <t>TX_CURR_VERIFY 30-34 Male Numerator (Optional)</t>
  </si>
  <si>
    <t>TX_CURR_VERIFY 35-39 Female Numerator (Optional)</t>
  </si>
  <si>
    <t>TX_CURR_VERIFY 35-39 Male Numerator (Optional)</t>
  </si>
  <si>
    <t>TX_CURR_VERIFY 40-44 Female Numerator (Optional)</t>
  </si>
  <si>
    <t>TX_CURR_VERIFY 40-44 Male Numerator (Optional)</t>
  </si>
  <si>
    <t>TX_CURR_VERIFY 45-49 Female Numerator (Optional)</t>
  </si>
  <si>
    <t>TX_CURR_VERIFY 45-49 Male Numerator (Optional)</t>
  </si>
  <si>
    <t>TX_CURR_VERIFY 50-54 Female Numerator (Optional)</t>
  </si>
  <si>
    <t>TX_CURR_VERIFY 50-54 Male Numerator (Optional)</t>
  </si>
  <si>
    <t>TX_CURR_VERIFY 55-59 Female Numerator (Optional)</t>
  </si>
  <si>
    <t>TX_CURR_VERIFY 55-59 Male Numerator (Optional)</t>
  </si>
  <si>
    <t>TX_CURR_VERIFY Unknown Age Female Numerator (Optional)</t>
  </si>
  <si>
    <t>TX_CURR_VERIFY Unknown Age Male Numerator (Optional)</t>
  </si>
  <si>
    <t>TX_NEW_VERIFY Non-PEPFAR supported People who inject drugs (PWID) Numerator (Optional)</t>
  </si>
  <si>
    <t>TX_NEW_VERIFY Non-PEPFAR supported Men who have sex with men (MSM) Numerator (Optional)</t>
  </si>
  <si>
    <t>TX_NEW_VERIFY Non-PEPFAR supported Transgender people (TG) Numerator (Optional)</t>
  </si>
  <si>
    <t>TX_NEW_VERIFY Non-PEPFAR supported Female sex workers (FSW) Numerator (Optional)</t>
  </si>
  <si>
    <t>TX_NEW_VERIFY Non-PEPFAR supported People in prison and other closed settings Numerator (Optional)</t>
  </si>
  <si>
    <t>TX_NEW_VERIFY Non-PEPFAR supported Non-KP (general population) Numerator (Optional)</t>
  </si>
  <si>
    <t>TX_NEW_VERIFY Non-PEPFAR supported Focused Populations Numerator (Optional)</t>
  </si>
  <si>
    <t>TX_NEW_VERIFY PEPFAR supported People who inject drugs (PWID) Numerator (Optional)</t>
  </si>
  <si>
    <t>TX_NEW_VERIFY PEPFAR supported Men who have sex with men (MSM) Numerator (Optional)</t>
  </si>
  <si>
    <t>TX_NEW_VERIFY PEPFAR supported Transgender people (TG) Numerator (Optional)</t>
  </si>
  <si>
    <t>TX_NEW_VERIFY PEPFAR supported Female sex workers (FSW) Numerator (Optional)</t>
  </si>
  <si>
    <t>TX_NEW_VERIFY PEPFAR supported People in prison and other closed settings Numerator (Optional)</t>
  </si>
  <si>
    <t>TX_NEW_VERIFY PEPFAR supported Non-KP (general population) Numerator (Optional)</t>
  </si>
  <si>
    <t>TX_NEW_VERIFY PEPFAR supported Focused Populations Numerator (Optional)</t>
  </si>
  <si>
    <t>TX_NEW_VERIFY People who inject drugs (PWID) Numerator (Required)</t>
  </si>
  <si>
    <t>TX_NEW_VERIFY Men who have sex with men (MSM) Numerator (Required)</t>
  </si>
  <si>
    <t>TX_NEW_VERIFY Transgender people (TG) Numerator (Required)</t>
  </si>
  <si>
    <t>TX_NEW_VERIFY Female sex workers (FSW) Numerator (Required)</t>
  </si>
  <si>
    <t>TX_NEW_VERIFY People in prison and other closed settings Numerator (Required)</t>
  </si>
  <si>
    <t>TX_NEW_VERIFY Non-KP (general population) Numerator (Required)</t>
  </si>
  <si>
    <t>TX_NEW_VERIFY Focused Populations Numerator (Required)</t>
  </si>
  <si>
    <t>TX_NEW_VERIFY &lt;20 Female Numerator (Optional)</t>
  </si>
  <si>
    <t>TX_NEW_VERIFY &lt;20 Male Numerator (Optional)</t>
  </si>
  <si>
    <t>TX_NEW_VERIFY 20-24 Female Numerator (Optional)</t>
  </si>
  <si>
    <t>TX_NEW_VERIFY 20-24 Male Numerator (Optional)</t>
  </si>
  <si>
    <t>TX_NEW_VERIFY 25-29 Female Numerator (Optional)</t>
  </si>
  <si>
    <t>TX_NEW_VERIFY 25-29 Male Numerator (Optional)</t>
  </si>
  <si>
    <t>TX_NEW_VERIFY 30-34 Female Numerator (Optional)</t>
  </si>
  <si>
    <t>TX_NEW_VERIFY 30-34 Male Numerator (Optional)</t>
  </si>
  <si>
    <t>TX_NEW_VERIFY 35-39 Female Numerator (Optional)</t>
  </si>
  <si>
    <t>TX_NEW_VERIFY 35-39 Male Numerator (Optional)</t>
  </si>
  <si>
    <t>TX_NEW_VERIFY 40-44 Female Numerator (Optional)</t>
  </si>
  <si>
    <t>TX_NEW_VERIFY 40-44 Male Numerator (Optional)</t>
  </si>
  <si>
    <t>TX_NEW_VERIFY 45-49 Female Numerator (Optional)</t>
  </si>
  <si>
    <t>TX_NEW_VERIFY 45-49 Male Numerator (Optional)</t>
  </si>
  <si>
    <t>TX_NEW_VERIFY Unknown Age Female Numerator (Optional)</t>
  </si>
  <si>
    <t>TX_NEW_VERIFY Unknown Age Male Numerator (Optional)</t>
  </si>
  <si>
    <t>TX_PVLS_ELIGIBLE People who inject drugs (PWID) Numerator (Optional)</t>
  </si>
  <si>
    <t>TX_PVLS_ELIGIBLE Men who have sex with men (MSM) Numerator (Optional)</t>
  </si>
  <si>
    <t>TX_PVLS_ELIGIBLE Transgender people (TG) Numerator (Optional)</t>
  </si>
  <si>
    <t>TX_PVLS_ELIGIBLE Female sex workers (FSW) Numerator (Optional)</t>
  </si>
  <si>
    <t>TX_PVLS_ELIGIBLE People in prison and other closed settings Numerator (Optional)</t>
  </si>
  <si>
    <t>TX_PVLS_ELIGIBLE Breastfeeding Numerator (Required)</t>
  </si>
  <si>
    <t>TX_PVLS_ELIGIBLE Pregnant Numerator (Required)</t>
  </si>
  <si>
    <t>TX_PVLS_ELIGIBLE &lt;1 Female Numerator (Required)</t>
  </si>
  <si>
    <t>TX_PVLS_ELIGIBLE &lt;1 Male Numerator (Required)</t>
  </si>
  <si>
    <t>TX_PVLS_ELIGIBLE 10-14 Female Numerator (Required)</t>
  </si>
  <si>
    <t>TX_PVLS_ELIGIBLE 10-14 Male Numerator (Required)</t>
  </si>
  <si>
    <t>TX_PVLS_ELIGIBLE 1-4 Female Numerator (Required)</t>
  </si>
  <si>
    <t>TX_PVLS_ELIGIBLE 1-4 Male Numerator (Required)</t>
  </si>
  <si>
    <t>TX_PVLS_ELIGIBLE 15-19 Female Numerator (Required)</t>
  </si>
  <si>
    <t>TX_PVLS_ELIGIBLE 15-19 Male Numerator (Required)</t>
  </si>
  <si>
    <t>TX_PVLS_ELIGIBLE 20-24 Female Numerator (Required)</t>
  </si>
  <si>
    <t>TX_PVLS_ELIGIBLE 20-24 Male Numerator (Required)</t>
  </si>
  <si>
    <t>TX_PVLS_ELIGIBLE 25-29 Female Numerator (Required)</t>
  </si>
  <si>
    <t>TX_PVLS_ELIGIBLE 25-29 Male Numerator (Required)</t>
  </si>
  <si>
    <t>TX_PVLS_ELIGIBLE 30-34 Female Numerator (Required)</t>
  </si>
  <si>
    <t>TX_PVLS_ELIGIBLE 30-34 Male Numerator (Required)</t>
  </si>
  <si>
    <t>TX_PVLS_ELIGIBLE 35-39 Female Numerator (Required)</t>
  </si>
  <si>
    <t>TX_PVLS_ELIGIBLE 35-39 Male Numerator (Required)</t>
  </si>
  <si>
    <t>TX_PVLS_ELIGIBLE 40-44 Female Numerator (Required)</t>
  </si>
  <si>
    <t>TX_PVLS_ELIGIBLE 40-44 Male Numerator (Required)</t>
  </si>
  <si>
    <t>TX_PVLS_ELIGIBLE 45-49 Female Numerator (Required)</t>
  </si>
  <si>
    <t>TX_PVLS_ELIGIBLE 45-49 Male Numerator (Required)</t>
  </si>
  <si>
    <t>TX_PVLS_ELIGIBLE 5-9 Female Numerator (Required)</t>
  </si>
  <si>
    <t>TX_PVLS_ELIGIBLE 5-9 Male Numerator (Required)</t>
  </si>
  <si>
    <t>TX_PVLS_ELIGIBLE Unknown Age Female Numerator (Required)</t>
  </si>
  <si>
    <t>TX_PVLS_ELIGIBLE Unknown Age Male Numerator (Required)</t>
  </si>
  <si>
    <t>TX_PVLS_SAMPLE People who inject drugs (PWID) Numerator (Optional)</t>
  </si>
  <si>
    <t>TX_PVLS_SAMPLE Men who have sex with men (MSM) Numerator (Optional)</t>
  </si>
  <si>
    <t>TX_PVLS_SAMPLE Transgender people (TG) Numerator (Optional)</t>
  </si>
  <si>
    <t>TX_PVLS_SAMPLE Female sex workers (FSW) Numerator (Optional)</t>
  </si>
  <si>
    <t>TX_PVLS_SAMPLE People in prison and other closed settings Numerator (Optional)</t>
  </si>
  <si>
    <t>TX_PVLS_SAMPLE Breastfeeding Numerator (Required)</t>
  </si>
  <si>
    <t>TX_PVLS_SAMPLE Pregnant Numerator (Required)</t>
  </si>
  <si>
    <t>TX_PVLS_SAMPLE &lt;1 Female Numerator (Required)</t>
  </si>
  <si>
    <t>TX_PVLS_SAMPLE &lt;1 Male Numerator (Required)</t>
  </si>
  <si>
    <t>TX_PVLS_SAMPLE 10-14 Female Numerator (Required)</t>
  </si>
  <si>
    <t>TX_PVLS_SAMPLE 10-14 Male Numerator (Required)</t>
  </si>
  <si>
    <t>TX_PVLS_SAMPLE 1-4 Female Numerator (Required)</t>
  </si>
  <si>
    <t>TX_PVLS_SAMPLE 1-4 Male Numerator (Required)</t>
  </si>
  <si>
    <t>TX_PVLS_SAMPLE 15-19 Female Numerator (Required)</t>
  </si>
  <si>
    <t>TX_PVLS_SAMPLE 15-19 Male Numerator (Required)</t>
  </si>
  <si>
    <t>TX_PVLS_SAMPLE 20-24 Female Numerator (Required)</t>
  </si>
  <si>
    <t>TX_PVLS_SAMPLE 20-24 Male Numerator (Required)</t>
  </si>
  <si>
    <t>TX_PVLS_SAMPLE 25-29 Female Numerator (Required)</t>
  </si>
  <si>
    <t>TX_PVLS_SAMPLE 25-29 Male Numerator (Required)</t>
  </si>
  <si>
    <t>TX_PVLS_SAMPLE 30-34 Female Numerator (Required)</t>
  </si>
  <si>
    <t>TX_PVLS_SAMPLE 30-34 Male Numerator (Required)</t>
  </si>
  <si>
    <t>TX_PVLS_SAMPLE 35-39 Female Numerator (Required)</t>
  </si>
  <si>
    <t>TX_PVLS_SAMPLE 35-39 Male Numerator (Required)</t>
  </si>
  <si>
    <t>TX_PVLS_SAMPLE 40-44 Female Numerator (Required)</t>
  </si>
  <si>
    <t>TX_PVLS_SAMPLE 40-44 Male Numerator (Required)</t>
  </si>
  <si>
    <t>TX_PVLS_SAMPLE 45-49 Female Numerator (Required)</t>
  </si>
  <si>
    <t>TX_PVLS_SAMPLE 45-49 Male Numerator (Required)</t>
  </si>
  <si>
    <t>TX_PVLS_SAMPLE 5-9 Female Numerator (Required)</t>
  </si>
  <si>
    <t>TX_PVLS_SAMPLE 5-9 Male Numerator (Required)</t>
  </si>
  <si>
    <t>TX_PVLS_SAMPLE Unknown Age Female Numerator (Required)</t>
  </si>
  <si>
    <t>TX_PVLS_SAMPLE Unknown Age Male Numerator (Required)</t>
  </si>
  <si>
    <t>TX_PVLS_VERIFY Non-PEPFAR supported People who inject drugs (PWID) Denominator (Optional)</t>
  </si>
  <si>
    <t>TX_PVLS_VERIFY Non-PEPFAR supported Men who have sex with men (MSM) Denominator (Optional)</t>
  </si>
  <si>
    <t>TX_PVLS_VERIFY Non-PEPFAR supported Transgender people (TG) Denominator (Optional)</t>
  </si>
  <si>
    <t>TX_PVLS_VERIFY Non-PEPFAR supported Female sex workers (FSW) Denominator (Optional)</t>
  </si>
  <si>
    <t>TX_PVLS_VERIFY Non-PEPFAR supported People in prison and other closed settings Denominator (Optional)</t>
  </si>
  <si>
    <t>TX_PVLS_VERIFY Non-PEPFAR supported Non-KP (general population) Denominator (Optional)</t>
  </si>
  <si>
    <t>TX_PVLS_VERIFY PEPFAR supported People who inject drugs (PWID) Denominator (Optional)</t>
  </si>
  <si>
    <t>TX_PVLS_VERIFY PEPFAR supported Men who have sex with men (MSM) Denominator (Optional)</t>
  </si>
  <si>
    <t>TX_PVLS_VERIFY PEPFAR supported Transgender people (TG) Denominator (Optional)</t>
  </si>
  <si>
    <t>TX_PVLS_VERIFY PEPFAR supported Female sex workers (FSW) Denominator (Optional)</t>
  </si>
  <si>
    <t>TX_PVLS_VERIFY PEPFAR supported People in prison and other closed settings Denominator (Optional)</t>
  </si>
  <si>
    <t>TX_PVLS_VERIFY PEPFAR supported Non-KP (general population) Denominator (Optional)</t>
  </si>
  <si>
    <t>TX_PVLS_VERIFY Non-PEPFAR supported People who inject drugs (PWID) Numerator (Optional)</t>
  </si>
  <si>
    <t>TX_PVLS_VERIFY Non-PEPFAR supported Men who have sex with men (MSM) Numerator (Optional)</t>
  </si>
  <si>
    <t>TX_PVLS_VERIFY Non-PEPFAR supported Transgender people (TG) Numerator (Optional)</t>
  </si>
  <si>
    <t>TX_PVLS_VERIFY Non-PEPFAR supported Female sex workers (FSW) Numerator (Optional)</t>
  </si>
  <si>
    <t>TX_PVLS_VERIFY Non-PEPFAR supported People in prison and other closed settings Numerator (Optional)</t>
  </si>
  <si>
    <t>TX_PVLS_VERIFY Non-PEPFAR supported Non-KP (general population) Numerator (Optional)</t>
  </si>
  <si>
    <t>TX_PVLS_VERIFY PEPFAR supported People who inject drugs (PWID) Numerator (Optional)</t>
  </si>
  <si>
    <t>TX_PVLS_VERIFY PEPFAR supported Men who have sex with men (MSM) Numerator (Optional)</t>
  </si>
  <si>
    <t>TX_PVLS_VERIFY PEPFAR supported Transgender people (TG) Numerator (Optional)</t>
  </si>
  <si>
    <t>TX_PVLS_VERIFY PEPFAR supported Female sex workers (FSW) Numerator (Optional)</t>
  </si>
  <si>
    <t>TX_PVLS_VERIFY PEPFAR supported People in prison and other closed settings Numerator (Optional)</t>
  </si>
  <si>
    <t>TX_PVLS_VERIFY PEPFAR supported Non-KP (general population) Numerator (Optional)</t>
  </si>
  <si>
    <t>TX_PVLS_VERIFY People who inject drugs (PWID) Numerator (Required)</t>
  </si>
  <si>
    <t>TX_PVLS_VERIFY Men who have sex with men (MSM) Numerator (Required)</t>
  </si>
  <si>
    <t>TX_PVLS_VERIFY Transgender people (TG) Numerator (Required)</t>
  </si>
  <si>
    <t>TX_PVLS_VERIFY Female sex workers (FSW) Numerator (Required)</t>
  </si>
  <si>
    <t>TX_PVLS_VERIFY People in prison and other closed settings Numerator (Required)</t>
  </si>
  <si>
    <t>TX_PVLS_VERIFY Non-KP (general population) Numerator (Required)</t>
  </si>
  <si>
    <t>TX_PVLS_VERIFY People who inject drugs (PWID) Denominator (Required)</t>
  </si>
  <si>
    <t>TX_PVLS_VERIFY Men who have sex with men (MSM) Denominator (Required)</t>
  </si>
  <si>
    <t>TX_PVLS_VERIFY Transgender people (TG) Denominator (Required)</t>
  </si>
  <si>
    <t>TX_PVLS_VERIFY Female sex workers (FSW) Denominator (Required)</t>
  </si>
  <si>
    <t>TX_PVLS_VERIFY People in prison and other closed settings Denominator (Required)</t>
  </si>
  <si>
    <t>TX_PVLS_VERIFY Non-KP (general population) Denominator (Required)</t>
  </si>
  <si>
    <t>TX_PVLS_VERIFY &lt;20 Female Denominator (Optional)</t>
  </si>
  <si>
    <t>TX_PVLS_VERIFY &lt;20 Male Denominator (Optional)</t>
  </si>
  <si>
    <t>TX_PVLS_VERIFY &lt;20 Female Numerator (Optional)</t>
  </si>
  <si>
    <t>TX_PVLS_VERIFY &lt;20 Male Numerator (Optional)</t>
  </si>
  <si>
    <t>TX_PVLS_VERIFY 20-24 Female Denominator (Optional)</t>
  </si>
  <si>
    <t>TX_PVLS_VERIFY 20-24 Male Denominator (Optional)</t>
  </si>
  <si>
    <t>TX_PVLS_VERIFY 20-24 Female Numerator (Optional)</t>
  </si>
  <si>
    <t>TX_PVLS_VERIFY 20-24 Male Numerator (Optional)</t>
  </si>
  <si>
    <t>TX_PVLS_VERIFY 25-29 Female Denominator (Optional)</t>
  </si>
  <si>
    <t>TX_PVLS_VERIFY 25-29 Male Denominator (Optional)</t>
  </si>
  <si>
    <t>TX_PVLS_VERIFY 25-29 Female Numerator (Optional)</t>
  </si>
  <si>
    <t>TX_PVLS_VERIFY 25-29 Male Numerator (Optional)</t>
  </si>
  <si>
    <t>TX_PVLS_VERIFY 30-34 Female Denominator (Optional)</t>
  </si>
  <si>
    <t>TX_PVLS_VERIFY 30-34 Male Denominator (Optional)</t>
  </si>
  <si>
    <t>TX_PVLS_VERIFY 30-34 Female Numerator (Optional)</t>
  </si>
  <si>
    <t>TX_PVLS_VERIFY 30-34 Male Numerator (Optional)</t>
  </si>
  <si>
    <t>TX_PVLS_VERIFY 35-39 Female Denominator (Optional)</t>
  </si>
  <si>
    <t>TX_PVLS_VERIFY 35-39 Male Denominator (Optional)</t>
  </si>
  <si>
    <t>TX_PVLS_VERIFY 35-39 Female Numerator (Optional)</t>
  </si>
  <si>
    <t>TX_PVLS_VERIFY 35-39 Male Numerator (Optional)</t>
  </si>
  <si>
    <t>TX_PVLS_VERIFY 40-44 Female Denominator (Optional)</t>
  </si>
  <si>
    <t>TX_PVLS_VERIFY 40-44 Male Denominator (Optional)</t>
  </si>
  <si>
    <t>TX_PVLS_VERIFY 40-44 Female Numerator (Optional)</t>
  </si>
  <si>
    <t>TX_PVLS_VERIFY 40-44 Male Numerator (Optional)</t>
  </si>
  <si>
    <t>TX_PVLS_VERIFY 45-49 Female Denominator (Optional)</t>
  </si>
  <si>
    <t>TX_PVLS_VERIFY 45-49 Male Denominator (Optional)</t>
  </si>
  <si>
    <t>TX_PVLS_VERIFY 45-49 Female Numerator (Optional)</t>
  </si>
  <si>
    <t>TX_PVLS_VERIFY 45-49 Male Numerator (Optional)</t>
  </si>
  <si>
    <t>TX_PVLS_VERIFY Unknown Age Female Denominator (Optional)</t>
  </si>
  <si>
    <t>TX_PVLS_VERIFY Unknown Age Male Denominator (Optional)</t>
  </si>
  <si>
    <t>TX_PVLS_VERIFY Unknown Age Female Numerator (Optional)</t>
  </si>
  <si>
    <t>TX_PVLS_VERIFY Unknown Age Male Numerator (Optional)</t>
  </si>
  <si>
    <t>TX_RTT_VERIFY People who inject drugs (PWID) Numerator (Required)</t>
  </si>
  <si>
    <t>TX_RTT_VERIFY Men who have sex with men (MSM) Numerator (Required)</t>
  </si>
  <si>
    <t>TX_RTT_VERIFY Transgender people (TG) Numerator (Required)</t>
  </si>
  <si>
    <t>TX_RTT_VERIFY Female sex workers (FSW) Numerator (Required)</t>
  </si>
  <si>
    <t>TX_RTT_VERIFY People in prison and other closed settings Numerator (Required)</t>
  </si>
  <si>
    <t>TX_RTT_VERIFY Non-KP (general population) Numerator (Required)</t>
  </si>
  <si>
    <t>TX_RTT_VERIFY Outcome: On ART for &lt;3 months when IIT Numerator (Required)</t>
  </si>
  <si>
    <t>TX_RTT_VERIFY Outcome: On ART for 6+ months when IIT Numerator (Required)</t>
  </si>
  <si>
    <t>TX_RTT_VERIFY &lt;20 Female Numerator (Optional)</t>
  </si>
  <si>
    <t>TX_RTT_VERIFY &lt;20 Male Numerator (Optional)</t>
  </si>
  <si>
    <t>TX_RTT_VERIFY 20-24 Female Numerator (Optional)</t>
  </si>
  <si>
    <t>TX_RTT_VERIFY 20-24 Male Numerator (Optional)</t>
  </si>
  <si>
    <t>TX_RTT_VERIFY 25-29 Female Numerator (Optional)</t>
  </si>
  <si>
    <t>TX_RTT_VERIFY 25-29 Male Numerator (Optional)</t>
  </si>
  <si>
    <t>TX_RTT_VERIFY 30-34 Female Numerator (Optional)</t>
  </si>
  <si>
    <t>TX_RTT_VERIFY 30-34 Male Numerator (Optional)</t>
  </si>
  <si>
    <t>TX_RTT_VERIFY 35-39 Female Numerator (Optional)</t>
  </si>
  <si>
    <t>TX_RTT_VERIFY 35-39 Male Numerator (Optional)</t>
  </si>
  <si>
    <t>TX_RTT_VERIFY 40-44 Female Numerator (Optional)</t>
  </si>
  <si>
    <t>TX_RTT_VERIFY 40-44 Male Numerator (Optional)</t>
  </si>
  <si>
    <t>TX_RTT_VERIFY 45-49 Female Numerator (Optional)</t>
  </si>
  <si>
    <t>TX_RTT_VERIFY 45-49 Male Numerator (Optional)</t>
  </si>
  <si>
    <t>VMMC_AE AE Type: Moderate Numerator (Required)</t>
  </si>
  <si>
    <t>VMMC_AE AE Type: Severe Numerator (Required)</t>
  </si>
  <si>
    <t>VMMC_AE AE Type: Unknown Numerator (Required)</t>
  </si>
  <si>
    <t>VMMC_AE Device - Shang Ring Numerator (Required)</t>
  </si>
  <si>
    <t>VMMC_AE Surgical method - Dorsal Slit Numerator (Required)</t>
  </si>
  <si>
    <t>VMMC_AE Surgical method - Forceps guided Numerator (Required)</t>
  </si>
  <si>
    <t>VMMC_AE Surgical method - Other Numerator (Required)</t>
  </si>
  <si>
    <t>VMMC_AE Surgical method - Sleeve Resection Numerator (Required)</t>
  </si>
  <si>
    <t>VMMC_AE Surgical method - Unknown Numerator (Required)</t>
  </si>
  <si>
    <t>VMMC_AE Site Type: Mobile Numerator (Required)</t>
  </si>
  <si>
    <t>VMMC_AE Site Type: Outreach Numerator (Required)</t>
  </si>
  <si>
    <t>VMMC_AE Site Type: Static Numerator (Required)</t>
  </si>
  <si>
    <t>VMMC_AE Site Type: Unknown Numerator (Required)</t>
  </si>
  <si>
    <t>VMMC_AE 10-14 Male Numerator (Required)</t>
  </si>
  <si>
    <t>VMMC_AE 15-19 Male Numerator (Required)</t>
  </si>
  <si>
    <t>VMMC_AE 20-24 Male Numerator (Required)</t>
  </si>
  <si>
    <t>VMMC_AE 25-29 Male Numerator (Required)</t>
  </si>
  <si>
    <t>VMMC_AE 30-34 Male Numerator (Required)</t>
  </si>
  <si>
    <t>VMMC_AE 35-39 Male Numerator (Required)</t>
  </si>
  <si>
    <t>VMMC_AE 40-44 Male Numerator (Required)</t>
  </si>
  <si>
    <t>VMMC_AE 45-49 Male Numerator (Required)</t>
  </si>
  <si>
    <t>VMMC_AE Unknown Age Male Numerator (Required)</t>
  </si>
  <si>
    <t>Count of Tech Area</t>
  </si>
  <si>
    <t>DREAMS_FP AGE</t>
  </si>
  <si>
    <t>DREAMS_GEND_NORM &amp; GENDER AGE</t>
  </si>
  <si>
    <t>PrEP &amp; VMMC Indicators AGE</t>
  </si>
  <si>
    <t>KP Indicators AGE</t>
  </si>
  <si>
    <t>OVC Indicators AGE</t>
  </si>
  <si>
    <t>LAB - non EID Age</t>
  </si>
  <si>
    <t>EID AGE</t>
  </si>
  <si>
    <t>Site Type: Community</t>
  </si>
  <si>
    <t>Site Type: Health center</t>
  </si>
  <si>
    <t>Site Type: Hospital</t>
  </si>
  <si>
    <t>Site Type: Mobile</t>
  </si>
  <si>
    <t>Site Type: Other</t>
  </si>
  <si>
    <t>Site Type: School</t>
  </si>
  <si>
    <t>Activity Type: Community Level</t>
  </si>
  <si>
    <t>Activity Type: Individual</t>
  </si>
  <si>
    <t>Activity Type: Small group</t>
  </si>
  <si>
    <t>PEP Status: Completed PEP</t>
  </si>
  <si>
    <t>PEP Status: Initiated PEP</t>
  </si>
  <si>
    <t>HIV Test Result: Negative</t>
  </si>
  <si>
    <t>HIV Test Result: Other</t>
  </si>
  <si>
    <t>HIV Test Result: Positive</t>
  </si>
  <si>
    <t>Visit Type: &lt;120 days after PrEP Initiation</t>
  </si>
  <si>
    <t>Visit Type: &gt;= 120 days after PrEP Initiation</t>
  </si>
  <si>
    <t>Visit Type: Restart</t>
  </si>
  <si>
    <t>ARV Dispensing Quantity: &lt;3 months</t>
  </si>
  <si>
    <t>ARV Dispensing Quantity: 3-5 months</t>
  </si>
  <si>
    <t>ARV Dispensing Quantity: 6+ months</t>
  </si>
  <si>
    <t>Outcome: On ART for &lt;3 months when IIT</t>
  </si>
  <si>
    <t>Outcome: On ART for 3-6 months when IIT</t>
  </si>
  <si>
    <t>Outcome: On ART for 6+ months when IIT</t>
  </si>
  <si>
    <t>AE Type: Moderate</t>
  </si>
  <si>
    <t>AE Type: Severe</t>
  </si>
  <si>
    <t>AE Type: Unknown</t>
  </si>
  <si>
    <t>Site Type: Outreach</t>
  </si>
  <si>
    <t>Site Type: Static</t>
  </si>
  <si>
    <t>Site Type: Unknown</t>
  </si>
  <si>
    <t>DREAMS_FP other disagg</t>
  </si>
  <si>
    <t>DREAMS_GEND_NORM other disagg</t>
  </si>
  <si>
    <t>GEND_GBV other disagg</t>
  </si>
  <si>
    <t>OVC_VLR &amp; OVC_VLS other disagg</t>
  </si>
  <si>
    <t>PMTCT_EID_ELIGIBLE other disagg</t>
  </si>
  <si>
    <t>PMTCT_EID_SAMPLE_DOCUMENTED other disagg</t>
  </si>
  <si>
    <t>PrEP_1MONTH other disagg</t>
  </si>
  <si>
    <t>PrEP_CT_VERIFY other disagg</t>
  </si>
  <si>
    <t>SC_CURR &amp; SC_ARVDISP other disagg</t>
  </si>
  <si>
    <t>SC_LMIS other disagg</t>
  </si>
  <si>
    <t>TX_CURR/NEW/PVLS_VERIFY other disagg</t>
  </si>
  <si>
    <t>TX_CURR_VERIFY other disagg</t>
  </si>
  <si>
    <t>TX_RTT_VERIFY other disagg</t>
  </si>
  <si>
    <t>VMMC_AE other disagg</t>
  </si>
  <si>
    <t>Non EID Lab</t>
  </si>
  <si>
    <t>PrEP SCREEN/ELIGIBLE/NEW_VERIFY</t>
  </si>
  <si>
    <t>Disagg Group + Other Disagg</t>
  </si>
  <si>
    <t>Disagg Group + Other Disagg as Text</t>
  </si>
  <si>
    <t>dreams_fp.....</t>
  </si>
  <si>
    <t>dreams_gend_norm.....</t>
  </si>
  <si>
    <t>gend_gbv.....</t>
  </si>
  <si>
    <t>ovc_enroll.....</t>
  </si>
  <si>
    <t>ovc_offer.....</t>
  </si>
  <si>
    <t>ovc_vl_eligible.....</t>
  </si>
  <si>
    <t>ovc_vlr.....</t>
  </si>
  <si>
    <t>ovc_vls.....</t>
  </si>
  <si>
    <t>pmtct_eid_eligible.....</t>
  </si>
  <si>
    <t>pmtct_eid_sample_documented.....</t>
  </si>
  <si>
    <t>prep_1month.....</t>
  </si>
  <si>
    <t>prep_ct_verify.....</t>
  </si>
  <si>
    <t>prep_eligible.....</t>
  </si>
  <si>
    <t>prep_new_verify.....</t>
  </si>
  <si>
    <t>prep_screen.....</t>
  </si>
  <si>
    <t>sc_arvdisp.....</t>
  </si>
  <si>
    <t>sc_curr.....</t>
  </si>
  <si>
    <t>sc_lmis.....</t>
  </si>
  <si>
    <t>tx_curr_verify.....</t>
  </si>
  <si>
    <t>tx_new_verify.....</t>
  </si>
  <si>
    <t>tx_pvls_eligible.....</t>
  </si>
  <si>
    <t>tx_pvls_result_documented.....</t>
  </si>
  <si>
    <t>tx_pvls_sample.....</t>
  </si>
  <si>
    <t>tx_pvls_verify.....</t>
  </si>
  <si>
    <t>tx_rtt_verify.....</t>
  </si>
  <si>
    <t>vmmc_ae.....</t>
  </si>
  <si>
    <t>dreams_fp...healthcenter..d</t>
  </si>
  <si>
    <t>dreams_fp...fpcounselingonly..n</t>
  </si>
  <si>
    <t>dreams_fp...healthcenter..n</t>
  </si>
  <si>
    <t>pmtct_eid_eligible.u2m..eideligible..n</t>
  </si>
  <si>
    <t>pmtct_eid_eligible.0_12m..eideligible..n</t>
  </si>
  <si>
    <t>pmtct_eid_eligible.2_12m..eideligible..n</t>
  </si>
  <si>
    <t>pmtct_eid_sample_documented.u2m..eidresultreportedtocaregiver..n</t>
  </si>
  <si>
    <t>pmtct_eid_sample_documented.2_12m..eidresultreportedtocaregiver..n</t>
  </si>
  <si>
    <t>prep_ct_verify....nonkpsero.n</t>
  </si>
  <si>
    <t>prep_ct_verify....nonkpgp.n</t>
  </si>
  <si>
    <t>prep_eligible....nonkpsero.n</t>
  </si>
  <si>
    <t>prep_eligible....nonkpgp.n</t>
  </si>
  <si>
    <t>prep_new_verify....nonkpsero.n</t>
  </si>
  <si>
    <t>prep_new_verify....nonkpgp.n</t>
  </si>
  <si>
    <t>prep_screen....nonkpsero.n</t>
  </si>
  <si>
    <t>prep_screen....nonkpgp.n</t>
  </si>
  <si>
    <t>sc_lmis...pepfarsupported..d</t>
  </si>
  <si>
    <t>sc_lmis...pepfarsupportedsitesreportingintolmis..n</t>
  </si>
  <si>
    <t>tx_curr_verify...pepfarsupported.pwid.n</t>
  </si>
  <si>
    <t>tx_curr_verify...pepfarsupported.msm.n</t>
  </si>
  <si>
    <t>tx_curr_verify...pepfarsupported.tg.n</t>
  </si>
  <si>
    <t>tx_curr_verify...pepfarsupported.fsw.n</t>
  </si>
  <si>
    <t>tx_curr_verify...pepfarsupported.nonkpgp.n</t>
  </si>
  <si>
    <t>tx_curr_verify...pepfarsupported.focused.n</t>
  </si>
  <si>
    <t>tx_curr_verify....nonkpgp.n</t>
  </si>
  <si>
    <t>tx_new_verify...pepfarsupported.pwid.n</t>
  </si>
  <si>
    <t>tx_new_verify...pepfarsupported.msm.n</t>
  </si>
  <si>
    <t>tx_new_verify...pepfarsupported.tg.n</t>
  </si>
  <si>
    <t>tx_new_verify...pepfarsupported.fsw.n</t>
  </si>
  <si>
    <t>tx_new_verify...pepfarsupported.nonkpgp.n</t>
  </si>
  <si>
    <t>tx_new_verify...pepfarsupported.focused.n</t>
  </si>
  <si>
    <t>tx_new_verify....nonkpgp.n</t>
  </si>
  <si>
    <t>tx_pvls_verify...pepfarsupported.pwid.d</t>
  </si>
  <si>
    <t>tx_pvls_verify...pepfarsupported.msm.d</t>
  </si>
  <si>
    <t>tx_pvls_verify...pepfarsupported.tg.d</t>
  </si>
  <si>
    <t>tx_pvls_verify...pepfarsupported.fsw.d</t>
  </si>
  <si>
    <t>tx_pvls_verify...pepfarsupported.nonkpgp.d</t>
  </si>
  <si>
    <t>tx_pvls_verify...pepfarsupported.pwid.n</t>
  </si>
  <si>
    <t>tx_pvls_verify...pepfarsupported.msm.n</t>
  </si>
  <si>
    <t>tx_pvls_verify...pepfarsupported.tg.n</t>
  </si>
  <si>
    <t>tx_pvls_verify...pepfarsupported.fsw.n</t>
  </si>
  <si>
    <t>tx_pvls_verify...pepfarsupported.nonkpgp.n</t>
  </si>
  <si>
    <t>tx_pvls_verify....nonkpgp.n</t>
  </si>
  <si>
    <t>tx_pvls_verify....nonkpgp.d</t>
  </si>
  <si>
    <t>tx_rtt_verify....nonkpgp.n</t>
  </si>
  <si>
    <t>(blank)</t>
  </si>
  <si>
    <t>ROW1</t>
  </si>
  <si>
    <t>ROW2</t>
  </si>
  <si>
    <t>ROW3</t>
  </si>
  <si>
    <t>META TAB</t>
  </si>
  <si>
    <t>variable</t>
  </si>
  <si>
    <t>50+</t>
  </si>
  <si>
    <t>o50</t>
  </si>
  <si>
    <t>65+</t>
  </si>
  <si>
    <t>60-64</t>
  </si>
  <si>
    <t>3-5 months when IIT</t>
  </si>
  <si>
    <t>Outcome: On ART for 3-5 months when IIT</t>
  </si>
  <si>
    <t>TX_RTT_VERIFY Unknown Age Female Numerator (Optional)</t>
  </si>
  <si>
    <t>TX_RTT_VERIFY Unknown Age Male Numerator (Optional)</t>
  </si>
  <si>
    <t>On ART for 3-5 months when IIT</t>
  </si>
  <si>
    <t>TX_RTT_VERIFY Outcome: On ART for 3-5 months when IIT Numerator (Required)</t>
  </si>
  <si>
    <t>o65</t>
  </si>
  <si>
    <t>TX_CURR_VERIFY 60-64 Female Numerator (Optional)</t>
  </si>
  <si>
    <t>TX_CURR_VERIFY 60-64 Male Numerator (Optional)</t>
  </si>
  <si>
    <t>60_64</t>
  </si>
  <si>
    <t>TX_CURR_VERIFY 65+ Female Numerator (Optional)</t>
  </si>
  <si>
    <t>TX_CURR_VERIFY 65+ Male Numerator (Optional)</t>
  </si>
  <si>
    <t>DREAMS_GEND_NORM 50+ Female Activity Type: Community Level Numerator (Required)</t>
  </si>
  <si>
    <t>DREAMS_GEND_NORM 50+ Male Activity Type: Community Level Numerator (Required)</t>
  </si>
  <si>
    <t>DREAMS_GEND_NORM 50+ Female Activity Type: Individual Numerator (Required)</t>
  </si>
  <si>
    <t>DREAMS_GEND_NORM 50+ Male Activity Type: Individual Numerator (Required)</t>
  </si>
  <si>
    <t>DREAMS_GEND_NORM 50+ Female Activity Type: Small group Numerator (Required)</t>
  </si>
  <si>
    <t>DREAMS_GEND_NORM 50+ Male Activity Type: Small group Numerator (Required)</t>
  </si>
  <si>
    <t>TX_NEW_VERIFY 50+ Female Numerator (Optional)</t>
  </si>
  <si>
    <t>TX_NEW_VERIFY 50+ Male Numerator (Optional)</t>
  </si>
  <si>
    <t>TX_PVLS_VERIFY 50+ Female Denominator (Optional)</t>
  </si>
  <si>
    <t>TX_PVLS_VERIFY 50+ Female Numerator (Optional)</t>
  </si>
  <si>
    <t>TX_PVLS_VERIFY 50+ Male Denominator (Optional)</t>
  </si>
  <si>
    <t>TX_PVLS_VERIFY 50+ Male Numerator (Optional)</t>
  </si>
  <si>
    <t>TX_RTT_VERIFY 50+ Female Numerator (Optional)</t>
  </si>
  <si>
    <t>TX_RTT_VERIFY 50+ Male Numerator (Optional)</t>
  </si>
  <si>
    <t>TX_PVLS_ELIGIBLE 50+ Female Numerator (Required)</t>
  </si>
  <si>
    <t>TX_PVLS_ELIGIBLE 50+ Male Numerator (Required)</t>
  </si>
  <si>
    <t>TX_PVLS_SAMPLE 50+ Female Numerator (Required)</t>
  </si>
  <si>
    <t>TX_PVLS_SAMPLE 50+ Male Numerator (Required)</t>
  </si>
  <si>
    <t>PrEP_1MONTH 10-14 Female Numerator (Required)</t>
  </si>
  <si>
    <t>PrEP_1MONTH 10-14 Male Numerator (Required)</t>
  </si>
  <si>
    <t>PrEP_1MONTH 15-19 Female Numerator (Required)</t>
  </si>
  <si>
    <t>PrEP_1MONTH 15-19 Male Numerator (Required)</t>
  </si>
  <si>
    <t>PrEP_1MONTH 20-24 Female Numerator (Required)</t>
  </si>
  <si>
    <t>PrEP_1MONTH 20-24 Male Numerator (Required)</t>
  </si>
  <si>
    <t>PrEP_1MONTH 25-29 Female Numerator (Required)</t>
  </si>
  <si>
    <t>PrEP_1MONTH 25-29 Male Numerator (Required)</t>
  </si>
  <si>
    <t>PrEP_1MONTH 30-34 Female Numerator (Required)</t>
  </si>
  <si>
    <t>PrEP_1MONTH 30-34 Male Numerator (Required)</t>
  </si>
  <si>
    <t>PrEP_1MONTH 35-39 Female Numerator (Required)</t>
  </si>
  <si>
    <t>PrEP_1MONTH 35-39 Male Numerator (Required)</t>
  </si>
  <si>
    <t>PrEP_1MONTH 40-44 Female Numerator (Required)</t>
  </si>
  <si>
    <t>PrEP_1MONTH 40-44 Male Numerator (Required)</t>
  </si>
  <si>
    <t>PrEP_1MONTH 45-49 Female Numerator (Required)</t>
  </si>
  <si>
    <t>PrEP_1MONTH 45-49 Male Numerator (Required)</t>
  </si>
  <si>
    <t>PrEP_1MONTH 50+ Female Numerator (Required)</t>
  </si>
  <si>
    <t>PrEP_1MONTH 50+ Male Numerator (Required)</t>
  </si>
  <si>
    <t>PrEP_1MONTH Unknown Age Female Numerator (Required)</t>
  </si>
  <si>
    <t>PrEP_1MONTH Unknown Age Male Numerator (Required)</t>
  </si>
  <si>
    <t>PrEP_CT_VERIFY 50+ Female Numerator (Required)</t>
  </si>
  <si>
    <t>PrEP_CT_VERIFY 50+ Male Numerator (Required)</t>
  </si>
  <si>
    <t>PrEP_ELIGIBLE 50+ Female Numerator (Required)</t>
  </si>
  <si>
    <t>PrEP_ELIGIBLE 50+ Male Numerator (Required)</t>
  </si>
  <si>
    <t>PrEP_NEW_VERIFY 50+ Female Numerator (Required)</t>
  </si>
  <si>
    <t>PrEP_NEW_VERIFY 50+ Male Numerator (Required)</t>
  </si>
  <si>
    <t>PrEP_SCREEN 50+ Female Numerator (Required)</t>
  </si>
  <si>
    <t>PrEP_SCREEN 50+ Male Numerator (Required)</t>
  </si>
  <si>
    <t>VMMC_AE 50+ Male Numerator (Required)</t>
  </si>
  <si>
    <t>PrEP_1MONTH Transgender people (TG) Numerator (Required)</t>
  </si>
  <si>
    <t>PrEP_1MONTH People who inject drugs (PWID) Numerator (Required)</t>
  </si>
  <si>
    <t>PrEP_1MONTH People in prison and other closed settings Numerator (Required)</t>
  </si>
  <si>
    <t>PrEP_1MONTH Non-KP (seronegative persons in serodifferent partnerships) Numerator (Required)</t>
  </si>
  <si>
    <t>PrEP_1MONTH Non-KP (general population) Numerator (Required)</t>
  </si>
  <si>
    <t>PrEP_1MONTH Men who have sex with men (MSM) Numerator (Required)</t>
  </si>
  <si>
    <t>PrEP_1MONTH Female sex workers (FSW) Numerator (Required)</t>
  </si>
  <si>
    <t>GEND_GBV 50+ Female Completed PEP Numerator (Required)</t>
  </si>
  <si>
    <t>GEND_GBV 50+ Male Completed PEP Numerator (Required)</t>
  </si>
  <si>
    <t>GEND_GBV 50+ Female Initiated PEP Numerator (Required)</t>
  </si>
  <si>
    <t>GEND_GBV 50+ Male Initiated PEP Numerator (Required)</t>
  </si>
  <si>
    <t>PrEP_1MONTH Breastfeeding Numerator (Required)</t>
  </si>
  <si>
    <t>PrEP_1MONTH Pregnant Numerator (Required)</t>
  </si>
  <si>
    <t>GEND_GBV 50+ Female Physical and/or Emotional Violence Numerator (Required)</t>
  </si>
  <si>
    <t>GEND_GBV 50+ Male Physical and/or Emotional Violence Numerator (Required)</t>
  </si>
  <si>
    <t>GEND_GBV 50+ Female Sexual Violence Numerator (Required)</t>
  </si>
  <si>
    <t>GEND_GBV 50+ Male Sexual Violence Numerator (Required)</t>
  </si>
  <si>
    <t>prisons</t>
  </si>
  <si>
    <t>tx_curr_verify....prisons.n</t>
  </si>
  <si>
    <t>tx_new_verify....prisons.n</t>
  </si>
  <si>
    <t>tx_pvls_verify....prisons.d</t>
  </si>
  <si>
    <t>tx_pvls_verify....prisons.n</t>
  </si>
  <si>
    <t>tx_rtt_verify....prisons.n</t>
  </si>
  <si>
    <t>tx_pvls_eligible....prisons.n</t>
  </si>
  <si>
    <t>tx_pvls_sample....prisons.n</t>
  </si>
  <si>
    <t>prep_ct_verify....prisons.n</t>
  </si>
  <si>
    <t>prep_eligible....prisons.n</t>
  </si>
  <si>
    <t>prep_new_verify....prisons.n</t>
  </si>
  <si>
    <t>prep_screen....prisons.n</t>
  </si>
  <si>
    <t>prep_1month....tg.n</t>
  </si>
  <si>
    <t>prep_1month....pwid.n</t>
  </si>
  <si>
    <t>prep_1month....prisons.n</t>
  </si>
  <si>
    <t>prep_1month....msm.n</t>
  </si>
  <si>
    <t>prep_1month....fsw.n</t>
  </si>
  <si>
    <t>dreams_fp...fpcounselingplusreferralforamethodtoanothersdp..n</t>
  </si>
  <si>
    <t>tx_curr_verify...pepfarsupported.prisons.n</t>
  </si>
  <si>
    <t>tx_new_verify...pepfarsupported.prisons.n</t>
  </si>
  <si>
    <t>tx_pvls_verify...pepfarsupported.prisons.d</t>
  </si>
  <si>
    <t>tx_pvls_verify...pepfarsupported.prisons.n</t>
  </si>
  <si>
    <t>prep_1month....nonkpsero.n</t>
  </si>
  <si>
    <t>prep_1month....nonkpgp.n</t>
  </si>
  <si>
    <t>Age or KP order</t>
  </si>
  <si>
    <t>tx_rtt_verify...onartforu3mwheniit..n</t>
  </si>
  <si>
    <t>tx_rtt_verify...onartforo6mwheniit..n</t>
  </si>
  <si>
    <t>dreams_fp...fpcounselingplusmethodprovisions_condomsonly..n</t>
  </si>
  <si>
    <t>dreams_fp...fpcounselingplusmethodprovisions_emergencycontraception..n</t>
  </si>
  <si>
    <t>dreams_fp...fpcounselingplusmethodprovisions_fertilityawarenessmethod..n</t>
  </si>
  <si>
    <t>dreams_fp...fpcounselingplusmethodprovisions_implant..n</t>
  </si>
  <si>
    <t>dreams_fp...fpcounselingplusmethodprovisions_injectable..n</t>
  </si>
  <si>
    <t>dreams_fp...fpcounselingplusmethodprovisions_oralcontraceptivepills..n</t>
  </si>
  <si>
    <t>tx_curr_verify...3_5m..n</t>
  </si>
  <si>
    <t>tx_curr_verify...non_pepfarsupported.fsw.n</t>
  </si>
  <si>
    <t>tx_curr_verify...non_pepfarsupported.msm.n</t>
  </si>
  <si>
    <t>tx_curr_verify...non_pepfarsupported.tg.n</t>
  </si>
  <si>
    <t>tx_curr_verify...non_pepfarsupported.pwid.n</t>
  </si>
  <si>
    <t>tx_curr_verify...non_pepfarsupported.prisons.n</t>
  </si>
  <si>
    <t>tx_curr_verify...non_pepfarsupported.nonkpgp.n</t>
  </si>
  <si>
    <t>tx_curr_verify...non_pepfarsupported.focused.n</t>
  </si>
  <si>
    <t>tx_new_verify...non_pepfarsupported.fsw.n</t>
  </si>
  <si>
    <t>tx_new_verify...non_pepfarsupported.msm.n</t>
  </si>
  <si>
    <t>tx_new_verify...non_pepfarsupported.tg.n</t>
  </si>
  <si>
    <t>tx_new_verify...non_pepfarsupported.pwid.n</t>
  </si>
  <si>
    <t>tx_new_verify...non_pepfarsupported.prisons.n</t>
  </si>
  <si>
    <t>tx_new_verify...non_pepfarsupported.nonkpgp.n</t>
  </si>
  <si>
    <t>tx_new_verify...non_pepfarsupported.focused.n</t>
  </si>
  <si>
    <t>tx_pvls_verify...non_pepfarsupported.fsw.d</t>
  </si>
  <si>
    <t>tx_pvls_verify...non_pepfarsupported.fsw.n</t>
  </si>
  <si>
    <t>tx_pvls_verify...non_pepfarsupported.msm.d</t>
  </si>
  <si>
    <t>tx_pvls_verify...non_pepfarsupported.msm.n</t>
  </si>
  <si>
    <t>tx_pvls_verify...non_pepfarsupported.tg.d</t>
  </si>
  <si>
    <t>tx_pvls_verify...non_pepfarsupported.tg.n</t>
  </si>
  <si>
    <t>tx_pvls_verify...non_pepfarsupported.pwid.d</t>
  </si>
  <si>
    <t>tx_pvls_verify...non_pepfarsupported.pwid.n</t>
  </si>
  <si>
    <t>tx_pvls_verify...non_pepfarsupported.prisons.d</t>
  </si>
  <si>
    <t>tx_pvls_verify...non_pepfarsupported.prisons.n</t>
  </si>
  <si>
    <t>tx_pvls_verify...non_pepfarsupported.nonkpgp.d</t>
  </si>
  <si>
    <t>tx_pvls_verify...non_pepfarsupported.nonkpgp.n</t>
  </si>
  <si>
    <t>tx_rtt_verify...onartfor3_5mwheniit..n</t>
  </si>
  <si>
    <t>sc_arvdisp...tld180_countbottles..n</t>
  </si>
  <si>
    <t>sc_arvdisp...tld30_countbottles..n</t>
  </si>
  <si>
    <t>sc_arvdisp...tld90_countbottles..n</t>
  </si>
  <si>
    <t>sc_curr...tld180_countbottles..n</t>
  </si>
  <si>
    <t>sc_curr...tld30_countbottles..n</t>
  </si>
  <si>
    <t>sc_curr...tld90_countbottles..n</t>
  </si>
  <si>
    <t>dreams_fp...fpcounselingplusmethodprovisions_iud..n</t>
  </si>
  <si>
    <t>dreams_fp...fpcounselingplusmethodprovisions_other..n</t>
  </si>
  <si>
    <t>sc_arvdisp...nvp_adult_bottles..n</t>
  </si>
  <si>
    <t>sc_arvdisp...nvp_pediatric_bottles..n</t>
  </si>
  <si>
    <t>sc_arvdisp...other_adult_bottles..n</t>
  </si>
  <si>
    <t>sc_arvdisp...other_pediatric_bottles..n</t>
  </si>
  <si>
    <t>sc_curr...nvp_adult_bottles..n</t>
  </si>
  <si>
    <t>sc_curr...nvp_pediatric_bottles..n</t>
  </si>
  <si>
    <t>sc_curr...other_adult_bottles..n</t>
  </si>
  <si>
    <t>sc_curr...other_pediatric_bottles..n</t>
  </si>
  <si>
    <t>sc_arvdisp...lpv_r40_10_pediatric_bottles..n</t>
  </si>
  <si>
    <t>sc_curr...lpv_r40_10_pediatric_bottles..n</t>
  </si>
  <si>
    <t>sc_arvdisp...dtg_10_90_count_bottles..n</t>
  </si>
  <si>
    <t>sc_arvdisp...lpv_r100_25_bottles..n</t>
  </si>
  <si>
    <t>sc_arvdisp...tle600_tee_bottles..n</t>
  </si>
  <si>
    <t>sc_arvdisp...tle_400_30_count_bottles..n</t>
  </si>
  <si>
    <t>sc_arvdisp...tle_400_90_count_bottles..n</t>
  </si>
  <si>
    <t>sc_curr...dtg_10_90_count_bottles..n</t>
  </si>
  <si>
    <t>sc_curr...lpv_r100_25_bottles..n</t>
  </si>
  <si>
    <t>sc_curr...tle600_tee_bottles..n</t>
  </si>
  <si>
    <t>sc_curr...tle_400_30_count_bottles..n</t>
  </si>
  <si>
    <t>sc_curr...tle_400_90_count_bottles..n</t>
  </si>
  <si>
    <t>dreams_fp.10_14.f...d</t>
  </si>
  <si>
    <t>dreams_fp.10_14.f...n</t>
  </si>
  <si>
    <t>dreams_fp.15_19.f...d</t>
  </si>
  <si>
    <t>dreams_fp.15_19.f...n</t>
  </si>
  <si>
    <t>dreams_fp.20_24.f...d</t>
  </si>
  <si>
    <t>dreams_fp.20_24.f...n</t>
  </si>
  <si>
    <t>dreams_fp.25_29.f...d</t>
  </si>
  <si>
    <t>dreams_fp.25_29.f...n</t>
  </si>
  <si>
    <t>dreams_fp.unknownage.f...d</t>
  </si>
  <si>
    <t>dreams_fp.unknownage.f...n</t>
  </si>
  <si>
    <t>dreams_gend_norm.u10.f.communitylevel..n</t>
  </si>
  <si>
    <t>dreams_gend_norm.u10.f.individual..n</t>
  </si>
  <si>
    <t>dreams_gend_norm.u10.f.smallgroup..n</t>
  </si>
  <si>
    <t>dreams_gend_norm.10_14.f.communitylevel..n</t>
  </si>
  <si>
    <t>dreams_gend_norm.10_14.f.individual..n</t>
  </si>
  <si>
    <t>dreams_gend_norm.10_14.f.smallgroup..n</t>
  </si>
  <si>
    <t>dreams_gend_norm.15_19.f.communitylevel..n</t>
  </si>
  <si>
    <t>dreams_gend_norm.15_19.f.individual..n</t>
  </si>
  <si>
    <t>dreams_gend_norm.15_19.f.smallgroup..n</t>
  </si>
  <si>
    <t>dreams_gend_norm.20_24.f.communitylevel..n</t>
  </si>
  <si>
    <t>dreams_gend_norm.20_24.f.individual..n</t>
  </si>
  <si>
    <t>dreams_gend_norm.20_24.f.smallgroup..n</t>
  </si>
  <si>
    <t>dreams_gend_norm.25_29.f.communitylevel..n</t>
  </si>
  <si>
    <t>dreams_gend_norm.25_29.f.individual..n</t>
  </si>
  <si>
    <t>dreams_gend_norm.25_29.f.smallgroup..n</t>
  </si>
  <si>
    <t>dreams_gend_norm.30_34.f.communitylevel..n</t>
  </si>
  <si>
    <t>dreams_gend_norm.30_34.f.individual..n</t>
  </si>
  <si>
    <t>dreams_gend_norm.30_34.f.smallgroup..n</t>
  </si>
  <si>
    <t>dreams_gend_norm.35_39.f.communitylevel..n</t>
  </si>
  <si>
    <t>dreams_gend_norm.35_39.f.individual..n</t>
  </si>
  <si>
    <t>dreams_gend_norm.35_39.f.smallgroup..n</t>
  </si>
  <si>
    <t>dreams_gend_norm.40_44.f.communitylevel..n</t>
  </si>
  <si>
    <t>dreams_gend_norm.40_44.f.individual..n</t>
  </si>
  <si>
    <t>dreams_gend_norm.40_44.f.smallgroup..n</t>
  </si>
  <si>
    <t>dreams_gend_norm.45_49.f.communitylevel..n</t>
  </si>
  <si>
    <t>dreams_gend_norm.45_49.f.individual..n</t>
  </si>
  <si>
    <t>dreams_gend_norm.45_49.f.smallgroup..n</t>
  </si>
  <si>
    <t>dreams_gend_norm.o50.f.communitylevel..n</t>
  </si>
  <si>
    <t>dreams_gend_norm.o50.f.individual..n</t>
  </si>
  <si>
    <t>dreams_gend_norm.o50.f.smallgroup..n</t>
  </si>
  <si>
    <t>dreams_gend_norm.unknownage.f.communitylevel..n</t>
  </si>
  <si>
    <t>dreams_gend_norm.unknownage.f.individual..n</t>
  </si>
  <si>
    <t>dreams_gend_norm.unknownage.f.smallgroup..n</t>
  </si>
  <si>
    <t>gend_gbv.u10.f.completedpep..n</t>
  </si>
  <si>
    <t>gend_gbv.u10.f.initiatedpep..n</t>
  </si>
  <si>
    <t>gend_gbv.10_14.f.completedpep..n</t>
  </si>
  <si>
    <t>gend_gbv.10_14.f.initiatedpep..n</t>
  </si>
  <si>
    <t>gend_gbv.15_19.f.completedpep..n</t>
  </si>
  <si>
    <t>gend_gbv.15_19.f.initiatedpep..n</t>
  </si>
  <si>
    <t>gend_gbv.20_24.f.completedpep..n</t>
  </si>
  <si>
    <t>gend_gbv.20_24.f.initiatedpep..n</t>
  </si>
  <si>
    <t>gend_gbv.25_29.f.completedpep..n</t>
  </si>
  <si>
    <t>gend_gbv.25_29.f.initiatedpep..n</t>
  </si>
  <si>
    <t>gend_gbv.30_34.f.completedpep..n</t>
  </si>
  <si>
    <t>gend_gbv.30_34.f.initiatedpep..n</t>
  </si>
  <si>
    <t>gend_gbv.35_39.f.completedpep..n</t>
  </si>
  <si>
    <t>gend_gbv.35_39.f.initiatedpep..n</t>
  </si>
  <si>
    <t>gend_gbv.40_44.f.completedpep..n</t>
  </si>
  <si>
    <t>gend_gbv.40_44.f.initiatedpep..n</t>
  </si>
  <si>
    <t>gend_gbv.45_49.f.completedpep..n</t>
  </si>
  <si>
    <t>gend_gbv.45_49.f.initiatedpep..n</t>
  </si>
  <si>
    <t>gend_gbv.o50.f.completedpep..n</t>
  </si>
  <si>
    <t>gend_gbv.o50.f.initiatedpep..n</t>
  </si>
  <si>
    <t>gend_gbv.unknownage.f.completedpep..n</t>
  </si>
  <si>
    <t>gend_gbv.unknownage.f.initiatedpep..n</t>
  </si>
  <si>
    <t>gend_gbv.u10.f.physical_emotional_violence..n</t>
  </si>
  <si>
    <t>gend_gbv.u10.f.sexualviolence..n</t>
  </si>
  <si>
    <t>gend_gbv.10_14.f.physical_emotional_violence..n</t>
  </si>
  <si>
    <t>gend_gbv.10_14.f.sexualviolence..n</t>
  </si>
  <si>
    <t>gend_gbv.15_19.f.physical_emotional_violence..n</t>
  </si>
  <si>
    <t>gend_gbv.15_19.f.sexualviolence..n</t>
  </si>
  <si>
    <t>gend_gbv.20_24.f.physical_emotional_violence..n</t>
  </si>
  <si>
    <t>gend_gbv.20_24.f.sexualviolence..n</t>
  </si>
  <si>
    <t>gend_gbv.25_29.f.physical_emotional_violence..n</t>
  </si>
  <si>
    <t>gend_gbv.25_29.f.sexualviolence..n</t>
  </si>
  <si>
    <t>gend_gbv.30_34.f.physical_emotional_violence..n</t>
  </si>
  <si>
    <t>gend_gbv.30_34.f.sexualviolence..n</t>
  </si>
  <si>
    <t>gend_gbv.35_39.f.physical_emotional_violence..n</t>
  </si>
  <si>
    <t>gend_gbv.35_39.f.sexualviolence..n</t>
  </si>
  <si>
    <t>gend_gbv.40_44.f.physical_emotional_violence..n</t>
  </si>
  <si>
    <t>gend_gbv.40_44.f.sexualviolence..n</t>
  </si>
  <si>
    <t>gend_gbv.45_49.f.physical_emotional_violence..n</t>
  </si>
  <si>
    <t>gend_gbv.45_49.f.sexualviolence..n</t>
  </si>
  <si>
    <t>gend_gbv.o50.f.physical_emotional_violence..n</t>
  </si>
  <si>
    <t>gend_gbv.o50.f.sexualviolence..n</t>
  </si>
  <si>
    <t>gend_gbv.unknownage.f.physical_emotional_violence..n</t>
  </si>
  <si>
    <t>gend_gbv.unknownage.f.sexualviolence..n</t>
  </si>
  <si>
    <t>tx_curr_verify.u20.f...n</t>
  </si>
  <si>
    <t>tx_curr_verify.20_24.f...n</t>
  </si>
  <si>
    <t>tx_curr_verify.25_29.f...n</t>
  </si>
  <si>
    <t>tx_curr_verify.30_34.f...n</t>
  </si>
  <si>
    <t>tx_curr_verify.35_39.f...n</t>
  </si>
  <si>
    <t>tx_curr_verify.40_44.f...n</t>
  </si>
  <si>
    <t>tx_curr_verify.45_49.f...n</t>
  </si>
  <si>
    <t>tx_curr_verify.50_54.f...n</t>
  </si>
  <si>
    <t>tx_curr_verify.55_59.f...n</t>
  </si>
  <si>
    <t>tx_curr_verify.60_64.f...n</t>
  </si>
  <si>
    <t>tx_curr_verify.o65.f...n</t>
  </si>
  <si>
    <t>tx_curr_verify.unknownage.f...n</t>
  </si>
  <si>
    <t>tx_new_verify.u20.f...n</t>
  </si>
  <si>
    <t>tx_new_verify.20_24.f...n</t>
  </si>
  <si>
    <t>tx_new_verify.25_29.f...n</t>
  </si>
  <si>
    <t>tx_new_verify.30_34.f...n</t>
  </si>
  <si>
    <t>tx_new_verify.35_39.f...n</t>
  </si>
  <si>
    <t>tx_new_verify.40_44.f...n</t>
  </si>
  <si>
    <t>tx_new_verify.45_49.f...n</t>
  </si>
  <si>
    <t>tx_new_verify.o50.f...n</t>
  </si>
  <si>
    <t>tx_new_verify.unknownage.f...n</t>
  </si>
  <si>
    <t>tx_pvls_verify.u20.f...d</t>
  </si>
  <si>
    <t>tx_pvls_verify.u20.f...n</t>
  </si>
  <si>
    <t>tx_pvls_verify.20_24.f...d</t>
  </si>
  <si>
    <t>tx_pvls_verify.20_24.f...n</t>
  </si>
  <si>
    <t>tx_pvls_verify.25_29.f...d</t>
  </si>
  <si>
    <t>tx_pvls_verify.25_29.f...n</t>
  </si>
  <si>
    <t>tx_pvls_verify.30_34.f...d</t>
  </si>
  <si>
    <t>tx_pvls_verify.30_34.f...n</t>
  </si>
  <si>
    <t>tx_pvls_verify.35_39.f...d</t>
  </si>
  <si>
    <t>tx_pvls_verify.35_39.f...n</t>
  </si>
  <si>
    <t>tx_pvls_verify.40_44.f...d</t>
  </si>
  <si>
    <t>tx_pvls_verify.40_44.f...n</t>
  </si>
  <si>
    <t>tx_pvls_verify.45_49.f...d</t>
  </si>
  <si>
    <t>tx_pvls_verify.45_49.f...n</t>
  </si>
  <si>
    <t>tx_pvls_verify.o50.f...d</t>
  </si>
  <si>
    <t>tx_pvls_verify.o50.f...n</t>
  </si>
  <si>
    <t>tx_pvls_verify.unknownage.f...d</t>
  </si>
  <si>
    <t>tx_pvls_verify.unknownage.f...n</t>
  </si>
  <si>
    <t>tx_rtt_verify.u20.f...n</t>
  </si>
  <si>
    <t>tx_rtt_verify.20_24.f...n</t>
  </si>
  <si>
    <t>tx_rtt_verify.25_29.f...n</t>
  </si>
  <si>
    <t>tx_rtt_verify.30_34.f...n</t>
  </si>
  <si>
    <t>tx_rtt_verify.35_39.f...n</t>
  </si>
  <si>
    <t>tx_rtt_verify.40_44.f...n</t>
  </si>
  <si>
    <t>tx_rtt_verify.45_49.f...n</t>
  </si>
  <si>
    <t>tx_rtt_verify.o50.f...n</t>
  </si>
  <si>
    <t>tx_rtt_verify.unknownage.f...n</t>
  </si>
  <si>
    <t>tx_pvls_eligible.u1.f...n</t>
  </si>
  <si>
    <t>tx_pvls_eligible.1_4.f...n</t>
  </si>
  <si>
    <t>tx_pvls_eligible.5_9.f...n</t>
  </si>
  <si>
    <t>tx_pvls_eligible.10_14.f...n</t>
  </si>
  <si>
    <t>tx_pvls_eligible.15_19.f...n</t>
  </si>
  <si>
    <t>tx_pvls_eligible.20_24.f...n</t>
  </si>
  <si>
    <t>tx_pvls_eligible.25_29.f...n</t>
  </si>
  <si>
    <t>tx_pvls_eligible.30_34.f...n</t>
  </si>
  <si>
    <t>tx_pvls_eligible.35_39.f...n</t>
  </si>
  <si>
    <t>tx_pvls_eligible.40_44.f...n</t>
  </si>
  <si>
    <t>tx_pvls_eligible.45_49.f...n</t>
  </si>
  <si>
    <t>tx_pvls_eligible.o50.f...n</t>
  </si>
  <si>
    <t>tx_pvls_eligible.unknownage.f...n</t>
  </si>
  <si>
    <t>tx_pvls_eligible..f.breastfeeding..n</t>
  </si>
  <si>
    <t>tx_pvls_eligible..f.pregnant..n</t>
  </si>
  <si>
    <t>tx_pvls_sample.u1.f...n</t>
  </si>
  <si>
    <t>tx_pvls_sample.1_4.f...n</t>
  </si>
  <si>
    <t>tx_pvls_sample.5_9.f...n</t>
  </si>
  <si>
    <t>tx_pvls_sample.10_14.f...n</t>
  </si>
  <si>
    <t>tx_pvls_sample.15_19.f...n</t>
  </si>
  <si>
    <t>tx_pvls_sample.20_24.f...n</t>
  </si>
  <si>
    <t>tx_pvls_sample.25_29.f...n</t>
  </si>
  <si>
    <t>tx_pvls_sample.30_34.f...n</t>
  </si>
  <si>
    <t>tx_pvls_sample.35_39.f...n</t>
  </si>
  <si>
    <t>tx_pvls_sample.40_44.f...n</t>
  </si>
  <si>
    <t>tx_pvls_sample.45_49.f...n</t>
  </si>
  <si>
    <t>tx_pvls_sample.o50.f...n</t>
  </si>
  <si>
    <t>tx_pvls_sample.unknownage.f...n</t>
  </si>
  <si>
    <t>tx_pvls_sample..f.breastfeeding..n</t>
  </si>
  <si>
    <t>tx_pvls_sample..f.pregnant..n</t>
  </si>
  <si>
    <t>ovc_enroll.u1.f...n</t>
  </si>
  <si>
    <t>ovc_enroll.1_4.f...n</t>
  </si>
  <si>
    <t>ovc_enroll.5_9.f...n</t>
  </si>
  <si>
    <t>ovc_enroll.10_14.f...n</t>
  </si>
  <si>
    <t>ovc_enroll.15_17.f...n</t>
  </si>
  <si>
    <t>ovc_offer.u1.f...n</t>
  </si>
  <si>
    <t>ovc_offer.1_4.f...n</t>
  </si>
  <si>
    <t>ovc_offer.5_9.f...n</t>
  </si>
  <si>
    <t>ovc_offer.10_14.f...n</t>
  </si>
  <si>
    <t>ovc_offer.15_17.f...n</t>
  </si>
  <si>
    <t>ovc_vl_eligible.u1.f...n</t>
  </si>
  <si>
    <t>ovc_vl_eligible.1_4.f...n</t>
  </si>
  <si>
    <t>ovc_vl_eligible.5_9.f...n</t>
  </si>
  <si>
    <t>ovc_vl_eligible.10_14.f...n</t>
  </si>
  <si>
    <t>ovc_vl_eligible.15_17.f...n</t>
  </si>
  <si>
    <t>ovc_vlr.u1.f.confirmedwithfacility..n</t>
  </si>
  <si>
    <t>ovc_vlr.u1.f.self_reported..n</t>
  </si>
  <si>
    <t>ovc_vlr.1_4.f.confirmedwithfacility..n</t>
  </si>
  <si>
    <t>ovc_vlr.1_4.f.self_reported..n</t>
  </si>
  <si>
    <t>ovc_vlr.5_9.f.confirmedwithfacility..n</t>
  </si>
  <si>
    <t>ovc_vlr.5_9.f.self_reported..n</t>
  </si>
  <si>
    <t>ovc_vlr.10_14.f.confirmedwithfacility..n</t>
  </si>
  <si>
    <t>ovc_vlr.10_14.f.self_reported..n</t>
  </si>
  <si>
    <t>ovc_vlr.15_17.f.confirmedwithfacility..n</t>
  </si>
  <si>
    <t>ovc_vlr.15_17.f.self_reported..n</t>
  </si>
  <si>
    <t>ovc_vls.u1.f.confirmedwithfacility..n</t>
  </si>
  <si>
    <t>ovc_vls.u1.f.self_reported..n</t>
  </si>
  <si>
    <t>ovc_vls.1_4.f.confirmedwithfacility..n</t>
  </si>
  <si>
    <t>ovc_vls.1_4.f.self_reported..n</t>
  </si>
  <si>
    <t>ovc_vls.5_9.f.confirmedwithfacility..n</t>
  </si>
  <si>
    <t>ovc_vls.5_9.f.self_reported..n</t>
  </si>
  <si>
    <t>ovc_vls.10_14.f.confirmedwithfacility..n</t>
  </si>
  <si>
    <t>ovc_vls.10_14.f.self_reported..n</t>
  </si>
  <si>
    <t>ovc_vls.15_17.f.confirmedwithfacility..n</t>
  </si>
  <si>
    <t>ovc_vls.15_17.f.self_reported..n</t>
  </si>
  <si>
    <t>prep_1month.10_14.f...n</t>
  </si>
  <si>
    <t>prep_1month.15_19.f...n</t>
  </si>
  <si>
    <t>prep_1month.20_24.f...n</t>
  </si>
  <si>
    <t>prep_1month.25_29.f...n</t>
  </si>
  <si>
    <t>prep_1month.30_34.f...n</t>
  </si>
  <si>
    <t>prep_1month.35_39.f...n</t>
  </si>
  <si>
    <t>prep_1month.40_44.f...n</t>
  </si>
  <si>
    <t>prep_1month.45_49.f...n</t>
  </si>
  <si>
    <t>prep_1month.o50.f...n</t>
  </si>
  <si>
    <t>prep_1month.unknownage.f...n</t>
  </si>
  <si>
    <t>prep_1month..f.breastfeeding..n</t>
  </si>
  <si>
    <t>prep_1month..f.pregnant..n</t>
  </si>
  <si>
    <t>prep_ct_verify.10_14.f...n</t>
  </si>
  <si>
    <t>prep_ct_verify.15_19.f...n</t>
  </si>
  <si>
    <t>prep_ct_verify.20_24.f...n</t>
  </si>
  <si>
    <t>prep_ct_verify.25_29.f...n</t>
  </si>
  <si>
    <t>prep_ct_verify.30_34.f...n</t>
  </si>
  <si>
    <t>prep_ct_verify.35_39.f...n</t>
  </si>
  <si>
    <t>prep_ct_verify.40_44.f...n</t>
  </si>
  <si>
    <t>prep_ct_verify.45_49.f...n</t>
  </si>
  <si>
    <t>prep_ct_verify.o50.f...n</t>
  </si>
  <si>
    <t>prep_ct_verify.unknownage.f...n</t>
  </si>
  <si>
    <t>prep_ct_verify..f.breastfeeding..n</t>
  </si>
  <si>
    <t>prep_ct_verify..f.pregnant..n</t>
  </si>
  <si>
    <t>prep_eligible.10_14.f...n</t>
  </si>
  <si>
    <t>prep_eligible.15_19.f...n</t>
  </si>
  <si>
    <t>prep_eligible.20_24.f...n</t>
  </si>
  <si>
    <t>prep_eligible.25_29.f...n</t>
  </si>
  <si>
    <t>prep_eligible.30_34.f...n</t>
  </si>
  <si>
    <t>prep_eligible.35_39.f...n</t>
  </si>
  <si>
    <t>prep_eligible.40_44.f...n</t>
  </si>
  <si>
    <t>prep_eligible.45_49.f...n</t>
  </si>
  <si>
    <t>prep_eligible.o50.f...n</t>
  </si>
  <si>
    <t>prep_eligible.unknownage.f...n</t>
  </si>
  <si>
    <t>prep_eligible..f.breastfeeding..n</t>
  </si>
  <si>
    <t>prep_eligible..f.pregnant..n</t>
  </si>
  <si>
    <t>prep_new_verify.10_14.f...n</t>
  </si>
  <si>
    <t>prep_new_verify.15_19.f...n</t>
  </si>
  <si>
    <t>prep_new_verify.20_24.f...n</t>
  </si>
  <si>
    <t>prep_new_verify.25_29.f...n</t>
  </si>
  <si>
    <t>prep_new_verify.30_34.f...n</t>
  </si>
  <si>
    <t>prep_new_verify.35_39.f...n</t>
  </si>
  <si>
    <t>prep_new_verify.40_44.f...n</t>
  </si>
  <si>
    <t>prep_new_verify.45_49.f...n</t>
  </si>
  <si>
    <t>prep_new_verify.o50.f...n</t>
  </si>
  <si>
    <t>prep_new_verify.unknownage.f...n</t>
  </si>
  <si>
    <t>prep_new_verify..f.breastfeeding..n</t>
  </si>
  <si>
    <t>prep_new_verify..f.pregnant..n</t>
  </si>
  <si>
    <t>prep_screen.10_14.f...n</t>
  </si>
  <si>
    <t>prep_screen.15_19.f...n</t>
  </si>
  <si>
    <t>prep_screen.20_24.f...n</t>
  </si>
  <si>
    <t>prep_screen.25_29.f...n</t>
  </si>
  <si>
    <t>prep_screen.30_34.f...n</t>
  </si>
  <si>
    <t>prep_screen.35_39.f...n</t>
  </si>
  <si>
    <t>prep_screen.40_44.f...n</t>
  </si>
  <si>
    <t>prep_screen.45_49.f...n</t>
  </si>
  <si>
    <t>prep_screen.o50.f...n</t>
  </si>
  <si>
    <t>prep_screen.unknownage.f...n</t>
  </si>
  <si>
    <t>prep_screen..f.breastfeeding..n</t>
  </si>
  <si>
    <t>prep_screen..f.pregnant..n</t>
  </si>
  <si>
    <t>dreams_gend_norm.u10.m.communitylevel..n</t>
  </si>
  <si>
    <t>dreams_gend_norm.u10.m.individual..n</t>
  </si>
  <si>
    <t>dreams_gend_norm.u10.m.smallgroup..n</t>
  </si>
  <si>
    <t>dreams_gend_norm.10_14.m.communitylevel..n</t>
  </si>
  <si>
    <t>dreams_gend_norm.10_14.m.individual..n</t>
  </si>
  <si>
    <t>dreams_gend_norm.10_14.m.smallgroup..n</t>
  </si>
  <si>
    <t>dreams_gend_norm.15_19.m.communitylevel..n</t>
  </si>
  <si>
    <t>dreams_gend_norm.15_19.m.individual..n</t>
  </si>
  <si>
    <t>dreams_gend_norm.15_19.m.smallgroup..n</t>
  </si>
  <si>
    <t>dreams_gend_norm.20_24.m.communitylevel..n</t>
  </si>
  <si>
    <t>dreams_gend_norm.20_24.m.individual..n</t>
  </si>
  <si>
    <t>dreams_gend_norm.20_24.m.smallgroup..n</t>
  </si>
  <si>
    <t>dreams_gend_norm.25_29.m.communitylevel..n</t>
  </si>
  <si>
    <t>dreams_gend_norm.25_29.m.individual..n</t>
  </si>
  <si>
    <t>dreams_gend_norm.25_29.m.smallgroup..n</t>
  </si>
  <si>
    <t>dreams_gend_norm.30_34.m.communitylevel..n</t>
  </si>
  <si>
    <t>dreams_gend_norm.30_34.m.individual..n</t>
  </si>
  <si>
    <t>dreams_gend_norm.30_34.m.smallgroup..n</t>
  </si>
  <si>
    <t>dreams_gend_norm.35_39.m.communitylevel..n</t>
  </si>
  <si>
    <t>dreams_gend_norm.35_39.m.individual..n</t>
  </si>
  <si>
    <t>dreams_gend_norm.35_39.m.smallgroup..n</t>
  </si>
  <si>
    <t>dreams_gend_norm.40_44.m.communitylevel..n</t>
  </si>
  <si>
    <t>dreams_gend_norm.40_44.m.individual..n</t>
  </si>
  <si>
    <t>dreams_gend_norm.40_44.m.smallgroup..n</t>
  </si>
  <si>
    <t>dreams_gend_norm.45_49.m.communitylevel..n</t>
  </si>
  <si>
    <t>dreams_gend_norm.45_49.m.individual..n</t>
  </si>
  <si>
    <t>dreams_gend_norm.45_49.m.smallgroup..n</t>
  </si>
  <si>
    <t>dreams_gend_norm.o50.m.communitylevel..n</t>
  </si>
  <si>
    <t>dreams_gend_norm.o50.m.individual..n</t>
  </si>
  <si>
    <t>dreams_gend_norm.o50.m.smallgroup..n</t>
  </si>
  <si>
    <t>dreams_gend_norm.unknownage.m.communitylevel..n</t>
  </si>
  <si>
    <t>dreams_gend_norm.unknownage.m.individual..n</t>
  </si>
  <si>
    <t>dreams_gend_norm.unknownage.m.smallgroup..n</t>
  </si>
  <si>
    <t>gend_gbv.u10.m.completedpep..n</t>
  </si>
  <si>
    <t>gend_gbv.u10.m.initiatedpep..n</t>
  </si>
  <si>
    <t>gend_gbv.10_14.m.completedpep..n</t>
  </si>
  <si>
    <t>gend_gbv.10_14.m.initiatedpep..n</t>
  </si>
  <si>
    <t>gend_gbv.15_19.m.completedpep..n</t>
  </si>
  <si>
    <t>gend_gbv.15_19.m.initiatedpep..n</t>
  </si>
  <si>
    <t>gend_gbv.20_24.m.completedpep..n</t>
  </si>
  <si>
    <t>gend_gbv.20_24.m.initiatedpep..n</t>
  </si>
  <si>
    <t>gend_gbv.25_29.m.completedpep..n</t>
  </si>
  <si>
    <t>gend_gbv.25_29.m.initiatedpep..n</t>
  </si>
  <si>
    <t>gend_gbv.30_34.m.completedpep..n</t>
  </si>
  <si>
    <t>gend_gbv.30_34.m.initiatedpep..n</t>
  </si>
  <si>
    <t>gend_gbv.35_39.m.completedpep..n</t>
  </si>
  <si>
    <t>gend_gbv.35_39.m.initiatedpep..n</t>
  </si>
  <si>
    <t>gend_gbv.40_44.m.completedpep..n</t>
  </si>
  <si>
    <t>gend_gbv.40_44.m.initiatedpep..n</t>
  </si>
  <si>
    <t>gend_gbv.45_49.m.completedpep..n</t>
  </si>
  <si>
    <t>gend_gbv.45_49.m.initiatedpep..n</t>
  </si>
  <si>
    <t>gend_gbv.o50.m.completedpep..n</t>
  </si>
  <si>
    <t>gend_gbv.o50.m.initiatedpep..n</t>
  </si>
  <si>
    <t>gend_gbv.unknownage.m.completedpep..n</t>
  </si>
  <si>
    <t>gend_gbv.unknownage.m.initiatedpep..n</t>
  </si>
  <si>
    <t>gend_gbv.u10.m.physical_emotional_violence..n</t>
  </si>
  <si>
    <t>gend_gbv.u10.m.sexualviolence..n</t>
  </si>
  <si>
    <t>gend_gbv.10_14.m.physical_emotional_violence..n</t>
  </si>
  <si>
    <t>gend_gbv.10_14.m.sexualviolence..n</t>
  </si>
  <si>
    <t>gend_gbv.15_19.m.physical_emotional_violence..n</t>
  </si>
  <si>
    <t>gend_gbv.15_19.m.sexualviolence..n</t>
  </si>
  <si>
    <t>gend_gbv.20_24.m.physical_emotional_violence..n</t>
  </si>
  <si>
    <t>gend_gbv.20_24.m.sexualviolence..n</t>
  </si>
  <si>
    <t>gend_gbv.25_29.m.physical_emotional_violence..n</t>
  </si>
  <si>
    <t>gend_gbv.25_29.m.sexualviolence..n</t>
  </si>
  <si>
    <t>gend_gbv.30_34.m.physical_emotional_violence..n</t>
  </si>
  <si>
    <t>gend_gbv.30_34.m.sexualviolence..n</t>
  </si>
  <si>
    <t>gend_gbv.35_39.m.physical_emotional_violence..n</t>
  </si>
  <si>
    <t>gend_gbv.35_39.m.sexualviolence..n</t>
  </si>
  <si>
    <t>gend_gbv.40_44.m.physical_emotional_violence..n</t>
  </si>
  <si>
    <t>gend_gbv.40_44.m.sexualviolence..n</t>
  </si>
  <si>
    <t>gend_gbv.45_49.m.physical_emotional_violence..n</t>
  </si>
  <si>
    <t>gend_gbv.45_49.m.sexualviolence..n</t>
  </si>
  <si>
    <t>gend_gbv.o50.m.physical_emotional_violence..n</t>
  </si>
  <si>
    <t>gend_gbv.o50.m.sexualviolence..n</t>
  </si>
  <si>
    <t>gend_gbv.unknownage.m.physical_emotional_violence..n</t>
  </si>
  <si>
    <t>gend_gbv.unknownage.m.sexualviolence..n</t>
  </si>
  <si>
    <t>tx_curr_verify.u20.m...n</t>
  </si>
  <si>
    <t>tx_curr_verify.20_24.m...n</t>
  </si>
  <si>
    <t>tx_curr_verify.25_29.m...n</t>
  </si>
  <si>
    <t>tx_curr_verify.30_34.m...n</t>
  </si>
  <si>
    <t>tx_curr_verify.35_39.m...n</t>
  </si>
  <si>
    <t>tx_curr_verify.40_44.m...n</t>
  </si>
  <si>
    <t>tx_curr_verify.45_49.m...n</t>
  </si>
  <si>
    <t>tx_curr_verify.50_54.m...n</t>
  </si>
  <si>
    <t>tx_curr_verify.55_59.m...n</t>
  </si>
  <si>
    <t>tx_curr_verify.60_64.m...n</t>
  </si>
  <si>
    <t>tx_curr_verify.o65.m...n</t>
  </si>
  <si>
    <t>tx_curr_verify.unknownage.m...n</t>
  </si>
  <si>
    <t>tx_new_verify.u20.m...n</t>
  </si>
  <si>
    <t>tx_new_verify.20_24.m...n</t>
  </si>
  <si>
    <t>tx_new_verify.25_29.m...n</t>
  </si>
  <si>
    <t>tx_new_verify.30_34.m...n</t>
  </si>
  <si>
    <t>tx_new_verify.35_39.m...n</t>
  </si>
  <si>
    <t>tx_new_verify.40_44.m...n</t>
  </si>
  <si>
    <t>tx_new_verify.45_49.m...n</t>
  </si>
  <si>
    <t>tx_new_verify.o50.m...n</t>
  </si>
  <si>
    <t>tx_new_verify.unknownage.m...n</t>
  </si>
  <si>
    <t>tx_pvls_verify.u20.m...d</t>
  </si>
  <si>
    <t>tx_pvls_verify.u20.m...n</t>
  </si>
  <si>
    <t>tx_pvls_verify.20_24.m...d</t>
  </si>
  <si>
    <t>tx_pvls_verify.20_24.m...n</t>
  </si>
  <si>
    <t>tx_pvls_verify.25_29.m...d</t>
  </si>
  <si>
    <t>tx_pvls_verify.25_29.m...n</t>
  </si>
  <si>
    <t>tx_pvls_verify.30_34.m...d</t>
  </si>
  <si>
    <t>tx_pvls_verify.30_34.m...n</t>
  </si>
  <si>
    <t>tx_pvls_verify.35_39.m...d</t>
  </si>
  <si>
    <t>tx_pvls_verify.35_39.m...n</t>
  </si>
  <si>
    <t>tx_pvls_verify.40_44.m...d</t>
  </si>
  <si>
    <t>tx_pvls_verify.40_44.m...n</t>
  </si>
  <si>
    <t>tx_pvls_verify.45_49.m...d</t>
  </si>
  <si>
    <t>tx_pvls_verify.45_49.m...n</t>
  </si>
  <si>
    <t>tx_pvls_verify.o50.m...d</t>
  </si>
  <si>
    <t>tx_pvls_verify.o50.m...n</t>
  </si>
  <si>
    <t>tx_pvls_verify.unknownage.m...d</t>
  </si>
  <si>
    <t>tx_pvls_verify.unknownage.m...n</t>
  </si>
  <si>
    <t>tx_rtt_verify.u20.m...n</t>
  </si>
  <si>
    <t>tx_rtt_verify.20_24.m...n</t>
  </si>
  <si>
    <t>tx_rtt_verify.25_29.m...n</t>
  </si>
  <si>
    <t>tx_rtt_verify.30_34.m...n</t>
  </si>
  <si>
    <t>tx_rtt_verify.35_39.m...n</t>
  </si>
  <si>
    <t>tx_rtt_verify.40_44.m...n</t>
  </si>
  <si>
    <t>tx_rtt_verify.45_49.m...n</t>
  </si>
  <si>
    <t>tx_rtt_verify.o50.m...n</t>
  </si>
  <si>
    <t>tx_rtt_verify.unknownage.m...n</t>
  </si>
  <si>
    <t>tx_pvls_eligible.u1.m...n</t>
  </si>
  <si>
    <t>tx_pvls_eligible.1_4.m...n</t>
  </si>
  <si>
    <t>tx_pvls_eligible.5_9.m...n</t>
  </si>
  <si>
    <t>tx_pvls_eligible.10_14.m...n</t>
  </si>
  <si>
    <t>tx_pvls_eligible.15_19.m...n</t>
  </si>
  <si>
    <t>tx_pvls_eligible.20_24.m...n</t>
  </si>
  <si>
    <t>tx_pvls_eligible.25_29.m...n</t>
  </si>
  <si>
    <t>tx_pvls_eligible.30_34.m...n</t>
  </si>
  <si>
    <t>tx_pvls_eligible.35_39.m...n</t>
  </si>
  <si>
    <t>tx_pvls_eligible.40_44.m...n</t>
  </si>
  <si>
    <t>tx_pvls_eligible.45_49.m...n</t>
  </si>
  <si>
    <t>tx_pvls_eligible.o50.m...n</t>
  </si>
  <si>
    <t>tx_pvls_eligible.unknownage.m...n</t>
  </si>
  <si>
    <t>tx_pvls_sample.u1.m...n</t>
  </si>
  <si>
    <t>tx_pvls_sample.1_4.m...n</t>
  </si>
  <si>
    <t>tx_pvls_sample.5_9.m...n</t>
  </si>
  <si>
    <t>tx_pvls_sample.10_14.m...n</t>
  </si>
  <si>
    <t>tx_pvls_sample.15_19.m...n</t>
  </si>
  <si>
    <t>tx_pvls_sample.20_24.m...n</t>
  </si>
  <si>
    <t>tx_pvls_sample.25_29.m...n</t>
  </si>
  <si>
    <t>tx_pvls_sample.30_34.m...n</t>
  </si>
  <si>
    <t>tx_pvls_sample.35_39.m...n</t>
  </si>
  <si>
    <t>tx_pvls_sample.40_44.m...n</t>
  </si>
  <si>
    <t>tx_pvls_sample.45_49.m...n</t>
  </si>
  <si>
    <t>tx_pvls_sample.o50.m...n</t>
  </si>
  <si>
    <t>tx_pvls_sample.unknownage.m...n</t>
  </si>
  <si>
    <t>ovc_enroll.u1.m...n</t>
  </si>
  <si>
    <t>ovc_enroll.1_4.m...n</t>
  </si>
  <si>
    <t>ovc_enroll.5_9.m...n</t>
  </si>
  <si>
    <t>ovc_enroll.10_14.m...n</t>
  </si>
  <si>
    <t>ovc_enroll.15_17.m...n</t>
  </si>
  <si>
    <t>ovc_offer.u1.m...n</t>
  </si>
  <si>
    <t>ovc_offer.1_4.m...n</t>
  </si>
  <si>
    <t>ovc_offer.5_9.m...n</t>
  </si>
  <si>
    <t>ovc_offer.10_14.m...n</t>
  </si>
  <si>
    <t>ovc_offer.15_17.m...n</t>
  </si>
  <si>
    <t>ovc_vl_eligible.u1.m...n</t>
  </si>
  <si>
    <t>ovc_vl_eligible.1_4.m...n</t>
  </si>
  <si>
    <t>ovc_vl_eligible.5_9.m...n</t>
  </si>
  <si>
    <t>ovc_vl_eligible.10_14.m...n</t>
  </si>
  <si>
    <t>ovc_vl_eligible.15_17.m...n</t>
  </si>
  <si>
    <t>ovc_vlr.u1.m.confirmedwithfacility..n</t>
  </si>
  <si>
    <t>ovc_vlr.u1.m.self_reported..n</t>
  </si>
  <si>
    <t>ovc_vlr.1_4.m.confirmedwithfacility..n</t>
  </si>
  <si>
    <t>ovc_vlr.1_4.m.self_reported..n</t>
  </si>
  <si>
    <t>ovc_vlr.5_9.m.confirmedwithfacility..n</t>
  </si>
  <si>
    <t>ovc_vlr.5_9.m.self_reported..n</t>
  </si>
  <si>
    <t>ovc_vlr.10_14.m.confirmedwithfacility..n</t>
  </si>
  <si>
    <t>ovc_vlr.10_14.m.self_reported..n</t>
  </si>
  <si>
    <t>ovc_vlr.15_17.m.confirmedwithfacility..n</t>
  </si>
  <si>
    <t>ovc_vlr.15_17.m.self_reported..n</t>
  </si>
  <si>
    <t>ovc_vls.u1.m.confirmedwithfacility..n</t>
  </si>
  <si>
    <t>ovc_vls.u1.m.self_reported..n</t>
  </si>
  <si>
    <t>ovc_vls.1_4.m.confirmedwithfacility..n</t>
  </si>
  <si>
    <t>ovc_vls.1_4.m.self_reported..n</t>
  </si>
  <si>
    <t>ovc_vls.5_9.m.confirmedwithfacility..n</t>
  </si>
  <si>
    <t>ovc_vls.5_9.m.self_reported..n</t>
  </si>
  <si>
    <t>ovc_vls.10_14.m.confirmedwithfacility..n</t>
  </si>
  <si>
    <t>ovc_vls.10_14.m.self_reported..n</t>
  </si>
  <si>
    <t>ovc_vls.15_17.m.confirmedwithfacility..n</t>
  </si>
  <si>
    <t>ovc_vls.15_17.m.self_reported..n</t>
  </si>
  <si>
    <t>prep_1month.10_14.m...n</t>
  </si>
  <si>
    <t>prep_1month.15_19.m...n</t>
  </si>
  <si>
    <t>prep_1month.20_24.m...n</t>
  </si>
  <si>
    <t>prep_1month.25_29.m...n</t>
  </si>
  <si>
    <t>prep_1month.30_34.m...n</t>
  </si>
  <si>
    <t>prep_1month.35_39.m...n</t>
  </si>
  <si>
    <t>prep_1month.40_44.m...n</t>
  </si>
  <si>
    <t>prep_1month.45_49.m...n</t>
  </si>
  <si>
    <t>prep_1month.o50.m...n</t>
  </si>
  <si>
    <t>prep_1month.unknownage.m...n</t>
  </si>
  <si>
    <t>prep_ct_verify.10_14.m...n</t>
  </si>
  <si>
    <t>prep_ct_verify.15_19.m...n</t>
  </si>
  <si>
    <t>prep_ct_verify.20_24.m...n</t>
  </si>
  <si>
    <t>prep_ct_verify.25_29.m...n</t>
  </si>
  <si>
    <t>prep_ct_verify.30_34.m...n</t>
  </si>
  <si>
    <t>prep_ct_verify.35_39.m...n</t>
  </si>
  <si>
    <t>prep_ct_verify.40_44.m...n</t>
  </si>
  <si>
    <t>prep_ct_verify.45_49.m...n</t>
  </si>
  <si>
    <t>prep_ct_verify.o50.m...n</t>
  </si>
  <si>
    <t>prep_ct_verify.unknownage.m...n</t>
  </si>
  <si>
    <t>prep_eligible.10_14.m...n</t>
  </si>
  <si>
    <t>prep_eligible.15_19.m...n</t>
  </si>
  <si>
    <t>prep_eligible.20_24.m...n</t>
  </si>
  <si>
    <t>prep_eligible.25_29.m...n</t>
  </si>
  <si>
    <t>prep_eligible.30_34.m...n</t>
  </si>
  <si>
    <t>prep_eligible.35_39.m...n</t>
  </si>
  <si>
    <t>prep_eligible.40_44.m...n</t>
  </si>
  <si>
    <t>prep_eligible.45_49.m...n</t>
  </si>
  <si>
    <t>prep_eligible.o50.m...n</t>
  </si>
  <si>
    <t>prep_eligible.unknownage.m...n</t>
  </si>
  <si>
    <t>prep_new_verify.10_14.m...n</t>
  </si>
  <si>
    <t>prep_new_verify.15_19.m...n</t>
  </si>
  <si>
    <t>prep_new_verify.20_24.m...n</t>
  </si>
  <si>
    <t>prep_new_verify.25_29.m...n</t>
  </si>
  <si>
    <t>prep_new_verify.30_34.m...n</t>
  </si>
  <si>
    <t>prep_new_verify.35_39.m...n</t>
  </si>
  <si>
    <t>prep_new_verify.40_44.m...n</t>
  </si>
  <si>
    <t>prep_new_verify.45_49.m...n</t>
  </si>
  <si>
    <t>prep_new_verify.o50.m...n</t>
  </si>
  <si>
    <t>prep_new_verify.unknownage.m...n</t>
  </si>
  <si>
    <t>prep_screen.10_14.m...n</t>
  </si>
  <si>
    <t>prep_screen.15_19.m...n</t>
  </si>
  <si>
    <t>prep_screen.20_24.m...n</t>
  </si>
  <si>
    <t>prep_screen.25_29.m...n</t>
  </si>
  <si>
    <t>prep_screen.30_34.m...n</t>
  </si>
  <si>
    <t>prep_screen.35_39.m...n</t>
  </si>
  <si>
    <t>prep_screen.40_44.m...n</t>
  </si>
  <si>
    <t>prep_screen.45_49.m...n</t>
  </si>
  <si>
    <t>prep_screen.o50.m...n</t>
  </si>
  <si>
    <t>prep_screen.unknownage.m...n</t>
  </si>
  <si>
    <t>PMTCT_EID_RESULT_RETURNED</t>
  </si>
  <si>
    <t>TX_PVLS_RESULT_RETURNED</t>
  </si>
  <si>
    <t>TX_PVLS_RESULT_RETURNED &lt;1 Female Denominator (Required)</t>
  </si>
  <si>
    <t>TX_PVLS_RESULT_RETURNED &lt;1 Male Denominator (Required)</t>
  </si>
  <si>
    <t>TX_PVLS_RESULT_RETURNED 1-4 Female Denominator (Required)</t>
  </si>
  <si>
    <t>TX_PVLS_RESULT_RETURNED 1-4 Male Denominator (Required)</t>
  </si>
  <si>
    <t>TX_PVLS_RESULT_RETURNED 5-9 Female Denominator (Required)</t>
  </si>
  <si>
    <t>TX_PVLS_RESULT_RETURNED 5-9 Male Denominator (Required)</t>
  </si>
  <si>
    <t>TX_PVLS_RESULT_RETURNED 10-14 Female Denominator (Required)</t>
  </si>
  <si>
    <t>TX_PVLS_RESULT_RETURNED 10-14 Male Denominator (Required)</t>
  </si>
  <si>
    <t>TX_PVLS_RESULT_RETURNED 15-19 Female Denominator (Required)</t>
  </si>
  <si>
    <t>TX_PVLS_RESULT_RETURNED 15-19 Male Denominator (Required)</t>
  </si>
  <si>
    <t>TX_PVLS_RESULT_RETURNED 20-24 Female Denominator (Required)</t>
  </si>
  <si>
    <t>TX_PVLS_RESULT_RETURNED 20-24 Male Denominator (Required)</t>
  </si>
  <si>
    <t>TX_PVLS_RESULT_RETURNED 25-29 Female Denominator (Required)</t>
  </si>
  <si>
    <t>TX_PVLS_RESULT_RETURNED 25-29 Male Denominator (Required)</t>
  </si>
  <si>
    <t>TX_PVLS_RESULT_RETURNED 30-34 Female Denominator (Required)</t>
  </si>
  <si>
    <t>TX_PVLS_RESULT_RETURNED 30-34 Male Denominator (Required)</t>
  </si>
  <si>
    <t>TX_PVLS_RESULT_RETURNED 35-39 Female Denominator (Required)</t>
  </si>
  <si>
    <t>TX_PVLS_RESULT_RETURNED 35-39 Male Denominator (Required)</t>
  </si>
  <si>
    <t>TX_PVLS_RESULT_RETURNED 40-44 Female Denominator (Required)</t>
  </si>
  <si>
    <t>TX_PVLS_RESULT_RETURNED 40-44 Male Denominator (Required)</t>
  </si>
  <si>
    <t>TX_PVLS_RESULT_RETURNED 45-49 Female Denominator (Required)</t>
  </si>
  <si>
    <t>TX_PVLS_RESULT_RETURNED 45-49 Male Denominator (Required)</t>
  </si>
  <si>
    <t>TX_PVLS_RESULT_RETURNED 50+ Female Denominator (Required)</t>
  </si>
  <si>
    <t>TX_PVLS_RESULT_RETURNED 50+ Male Denominator (Required)</t>
  </si>
  <si>
    <t>TX_PVLS_RESULT_RETURNED Unknown Age Female Denominator (Required)</t>
  </si>
  <si>
    <t>TX_PVLS_RESULT_RETURNED Unknown Age Male Denominator (Required)</t>
  </si>
  <si>
    <t>TX_PVLS_RESULT_RETURNED &lt;1 Female Numerator (Required)</t>
  </si>
  <si>
    <t>TX_PVLS_RESULT_RETURNED &lt;1 Male Numerator (Required)</t>
  </si>
  <si>
    <t>TX_PVLS_RESULT_RETURNED 1-4 Female Numerator (Required)</t>
  </si>
  <si>
    <t>TX_PVLS_RESULT_RETURNED 1-4 Male Numerator (Required)</t>
  </si>
  <si>
    <t>TX_PVLS_RESULT_RETURNED 5-9 Female Numerator (Required)</t>
  </si>
  <si>
    <t>TX_PVLS_RESULT_RETURNED 5-9 Male Numerator (Required)</t>
  </si>
  <si>
    <t>TX_PVLS_RESULT_RETURNED 10-14 Female Numerator (Required)</t>
  </si>
  <si>
    <t>TX_PVLS_RESULT_RETURNED 10-14 Male Numerator (Required)</t>
  </si>
  <si>
    <t>TX_PVLS_RESULT_RETURNED 15-19 Female Numerator (Required)</t>
  </si>
  <si>
    <t>TX_PVLS_RESULT_RETURNED 15-19 Male Numerator (Required)</t>
  </si>
  <si>
    <t>TX_PVLS_RESULT_RETURNED 20-24 Female Numerator (Required)</t>
  </si>
  <si>
    <t>TX_PVLS_RESULT_RETURNED 20-24 Male Numerator (Required)</t>
  </si>
  <si>
    <t>TX_PVLS_RESULT_RETURNED 25-29 Female Numerator (Required)</t>
  </si>
  <si>
    <t>TX_PVLS_RESULT_RETURNED 25-29 Male Numerator (Required)</t>
  </si>
  <si>
    <t>TX_PVLS_RESULT_RETURNED 30-34 Female Numerator (Required)</t>
  </si>
  <si>
    <t>TX_PVLS_RESULT_RETURNED 30-34 Male Numerator (Required)</t>
  </si>
  <si>
    <t>TX_PVLS_RESULT_RETURNED 35-39 Female Numerator (Required)</t>
  </si>
  <si>
    <t>TX_PVLS_RESULT_RETURNED 35-39 Male Numerator (Required)</t>
  </si>
  <si>
    <t>TX_PVLS_RESULT_RETURNED 40-44 Female Numerator (Required)</t>
  </si>
  <si>
    <t>TX_PVLS_RESULT_RETURNED 40-44 Male Numerator (Required)</t>
  </si>
  <si>
    <t>TX_PVLS_RESULT_RETURNED 45-49 Female Numerator (Required)</t>
  </si>
  <si>
    <t>TX_PVLS_RESULT_RETURNED 45-49 Male Numerator (Required)</t>
  </si>
  <si>
    <t>TX_PVLS_RESULT_RETURNED 50+ Female Numerator (Required)</t>
  </si>
  <si>
    <t>TX_PVLS_RESULT_RETURNED 50+ Male Numerator (Required)</t>
  </si>
  <si>
    <t>TX_PVLS_RESULT_RETURNED Unknown Age Female Numerator (Required)</t>
  </si>
  <si>
    <t>TX_PVLS_RESULT_RETURNED Unknown Age Male Numerator (Required)</t>
  </si>
  <si>
    <t>TX_PVLS_RESULT_RETURNED Female sex workers (FSW) Denominator (Optional)</t>
  </si>
  <si>
    <t>TX_PVLS_RESULT_RETURNED Men who have sex with men (MSM) Denominator (Optional)</t>
  </si>
  <si>
    <t>TX_PVLS_RESULT_RETURNED Transgender people (TG) Denominator (Optional)</t>
  </si>
  <si>
    <t>TX_PVLS_RESULT_RETURNED People who inject drugs (PWID) Denominator (Optional)</t>
  </si>
  <si>
    <t>TX_PVLS_RESULT_RETURNED People in prison and other closed settings Denominator (Optional)</t>
  </si>
  <si>
    <t>TX_PVLS_RESULT_RETURNED Female sex workers (FSW) Numerator (Optional)</t>
  </si>
  <si>
    <t>TX_PVLS_RESULT_RETURNED Men who have sex with men (MSM) Numerator (Optional)</t>
  </si>
  <si>
    <t>TX_PVLS_RESULT_RETURNED Transgender people (TG) Numerator (Optional)</t>
  </si>
  <si>
    <t>TX_PVLS_RESULT_RETURNED People who inject drugs (PWID) Numerator (Optional)</t>
  </si>
  <si>
    <t>TX_PVLS_RESULT_RETURNED People in prison and other closed settings Numerator (Optional)</t>
  </si>
  <si>
    <t>TX_PVLS_RESULT_RETURNED Breastfeeding Denominator (Required)</t>
  </si>
  <si>
    <t>TX_PVLS_RESULT_RETURNED Pregnant Denominator (Required)</t>
  </si>
  <si>
    <t>TX_PVLS_RESULT_RETURNED Breastfeeding Numerator (Required)</t>
  </si>
  <si>
    <t>TX_PVLS_RESULT_RETURNED Pregnant Numerator (Required)</t>
  </si>
  <si>
    <t>tx_pvls_result_returned.u1.female...d</t>
  </si>
  <si>
    <t>tx_pvls_result_returned.u1.male...d</t>
  </si>
  <si>
    <t>tx_pvls_result_returned.1_4.female...d</t>
  </si>
  <si>
    <t>tx_pvls_result_returned.1_4.male...d</t>
  </si>
  <si>
    <t>tx_pvls_result_returned.5_9.female...d</t>
  </si>
  <si>
    <t>tx_pvls_result_returned.5_9.male...d</t>
  </si>
  <si>
    <t>tx_pvls_result_returned.10_14.female...d</t>
  </si>
  <si>
    <t>tx_pvls_result_returned.10_14.male...d</t>
  </si>
  <si>
    <t>tx_pvls_result_returned.15_19.female...d</t>
  </si>
  <si>
    <t>tx_pvls_result_returned.15_19.male...d</t>
  </si>
  <si>
    <t>tx_pvls_result_returned.20_24.female...d</t>
  </si>
  <si>
    <t>tx_pvls_result_returned.20_24.male...d</t>
  </si>
  <si>
    <t>tx_pvls_result_returned.25_29.female...d</t>
  </si>
  <si>
    <t>tx_pvls_result_returned.25_29.male...d</t>
  </si>
  <si>
    <t>tx_pvls_result_returned.30_34.female...d</t>
  </si>
  <si>
    <t>tx_pvls_result_returned.30_34.male...d</t>
  </si>
  <si>
    <t>tx_pvls_result_returned.35_39.female...d</t>
  </si>
  <si>
    <t>tx_pvls_result_returned.35_39.male...d</t>
  </si>
  <si>
    <t>tx_pvls_result_returned.40_44.female...d</t>
  </si>
  <si>
    <t>tx_pvls_result_returned.40_44.male...d</t>
  </si>
  <si>
    <t>tx_pvls_result_returned.45_49.female...d</t>
  </si>
  <si>
    <t>tx_pvls_result_returned.45_49.male...d</t>
  </si>
  <si>
    <t>tx_pvls_result_returned.o50.female...d</t>
  </si>
  <si>
    <t>tx_pvls_result_returned.o50.male...d</t>
  </si>
  <si>
    <t>tx_pvls_result_returned.unknownage.female...d</t>
  </si>
  <si>
    <t>tx_pvls_result_returned.unknownage.male...d</t>
  </si>
  <si>
    <t>tx_pvls_result_returned.u1.female...n</t>
  </si>
  <si>
    <t>tx_pvls_result_returned.u1.male...n</t>
  </si>
  <si>
    <t>tx_pvls_result_returned.1_4.female...n</t>
  </si>
  <si>
    <t>tx_pvls_result_returned.1_4.male...n</t>
  </si>
  <si>
    <t>tx_pvls_result_returned.5_9.female...n</t>
  </si>
  <si>
    <t>tx_pvls_result_returned.5_9.male...n</t>
  </si>
  <si>
    <t>tx_pvls_result_returned.10_14.female...n</t>
  </si>
  <si>
    <t>tx_pvls_result_returned.10_14.male...n</t>
  </si>
  <si>
    <t>tx_pvls_result_returned.15_19.female...n</t>
  </si>
  <si>
    <t>tx_pvls_result_returned.15_19.male...n</t>
  </si>
  <si>
    <t>tx_pvls_result_returned.20_24.female...n</t>
  </si>
  <si>
    <t>tx_pvls_result_returned.20_24.male...n</t>
  </si>
  <si>
    <t>tx_pvls_result_returned.25_29.female...n</t>
  </si>
  <si>
    <t>tx_pvls_result_returned.25_29.male...n</t>
  </si>
  <si>
    <t>tx_pvls_result_returned.30_34.female...n</t>
  </si>
  <si>
    <t>tx_pvls_result_returned.30_34.male...n</t>
  </si>
  <si>
    <t>tx_pvls_result_returned.35_39.female...n</t>
  </si>
  <si>
    <t>tx_pvls_result_returned.35_39.male...n</t>
  </si>
  <si>
    <t>tx_pvls_result_returned.40_44.female...n</t>
  </si>
  <si>
    <t>tx_pvls_result_returned.40_44.male...n</t>
  </si>
  <si>
    <t>tx_pvls_result_returned.45_49.female...n</t>
  </si>
  <si>
    <t>tx_pvls_result_returned.45_49.male...n</t>
  </si>
  <si>
    <t>tx_pvls_result_returned.o50.female...n</t>
  </si>
  <si>
    <t>tx_pvls_result_returned.o50.male...n</t>
  </si>
  <si>
    <t>tx_pvls_result_returned.unknownage.female...n</t>
  </si>
  <si>
    <t>tx_pvls_result_returned.unknownage.male...n</t>
  </si>
  <si>
    <t>tx_pvls_result_returned....fsw.d</t>
  </si>
  <si>
    <t>tx_pvls_result_returned....msm.d</t>
  </si>
  <si>
    <t>tx_pvls_result_returned....tg.d</t>
  </si>
  <si>
    <t>tx_pvls_result_returned....pwid.d</t>
  </si>
  <si>
    <t>tx_pvls_result_returned....prisons.d</t>
  </si>
  <si>
    <t>tx_pvls_result_returned....fsw.n</t>
  </si>
  <si>
    <t>tx_pvls_result_returned....msm.n</t>
  </si>
  <si>
    <t>tx_pvls_result_returned....tg.n</t>
  </si>
  <si>
    <t>tx_pvls_result_returned....pwid.n</t>
  </si>
  <si>
    <t>tx_pvls_result_returned....prisons.n</t>
  </si>
  <si>
    <t>tx_pvls_result_returned..female.breastfeeding..d</t>
  </si>
  <si>
    <t>tx_pvls_result_returned..female.pregnant..d</t>
  </si>
  <si>
    <t>tx_pvls_result_returned..female.breastfeeding..n</t>
  </si>
  <si>
    <t>tx_pvls_result_returned..female.pregnant..n</t>
  </si>
  <si>
    <t>tx_pvls_result_returned.....</t>
  </si>
  <si>
    <t>aetype:Unknown</t>
  </si>
  <si>
    <t>aetype:Severe</t>
  </si>
  <si>
    <t>aetype:Moderate</t>
  </si>
  <si>
    <t>sitetype:Unknown</t>
  </si>
  <si>
    <t>sitetype:Static</t>
  </si>
  <si>
    <t>sitetype:Outreach</t>
  </si>
  <si>
    <t>sitetype:Mobile</t>
  </si>
  <si>
    <t>vmmc_ae..male.aetype:unknown..n</t>
  </si>
  <si>
    <t>vmmc_ae..male.aetype:severe..n</t>
  </si>
  <si>
    <t>vmmc_ae..male.aetype:moderate..n</t>
  </si>
  <si>
    <t>vmmc_ae.10_14.male...n</t>
  </si>
  <si>
    <t>vmmc_ae.15_19.male...n</t>
  </si>
  <si>
    <t>vmmc_ae.20_24.male...n</t>
  </si>
  <si>
    <t>vmmc_ae.25_29.male...n</t>
  </si>
  <si>
    <t>vmmc_ae.30_34.male...n</t>
  </si>
  <si>
    <t>vmmc_ae.35_39.male...n</t>
  </si>
  <si>
    <t>vmmc_ae.40_44.male...n</t>
  </si>
  <si>
    <t>vmmc_ae.45_49.male...n</t>
  </si>
  <si>
    <t>vmmc_ae.o50.male...n</t>
  </si>
  <si>
    <t>vmmc_ae.unknownage.male...n</t>
  </si>
  <si>
    <t>vmmc_ae..male.sitetype:unknown..n</t>
  </si>
  <si>
    <t>vmmc_ae..male.sitetype:static..n</t>
  </si>
  <si>
    <t>vmmc_ae..male.sitetype:outreach..n</t>
  </si>
  <si>
    <t>vmmc_ae..male.sitetype:mobile..n</t>
  </si>
  <si>
    <t>vmmc_ae..male.surgicalmethod-unknown..n</t>
  </si>
  <si>
    <t>vmmc_ae..male.surgicalmethod-sleeveresection..n</t>
  </si>
  <si>
    <t>vmmc_ae..male.surgicalmethod-other..n</t>
  </si>
  <si>
    <t>vmmc_ae..male.surgicalmethod-forcepsguided..n</t>
  </si>
  <si>
    <t>vmmc_ae..male.surgicalmethod-dorsalslit..n</t>
  </si>
  <si>
    <t>vmmc_ae..male.device-shangring..n</t>
  </si>
  <si>
    <t>VMMC_AE
AE Type: Unknown
Numerator (Required)</t>
  </si>
  <si>
    <t>VMMC_AE
AE Type: Severe
Numerator (Required)</t>
  </si>
  <si>
    <t>VMMC_AE
AE Type: Moderate
Numerator (Required)</t>
  </si>
  <si>
    <t>VMMC_AE
10-14 Male
Numerator (Required)</t>
  </si>
  <si>
    <t>VMMC_AE
15-19 Male
Numerator (Required)</t>
  </si>
  <si>
    <t>VMMC_AE
20-24 Male
Numerator (Required)</t>
  </si>
  <si>
    <t>VMMC_AE
25-29 Male
Numerator (Required)</t>
  </si>
  <si>
    <t>VMMC_AE
30-34 Male
Numerator (Required)</t>
  </si>
  <si>
    <t>VMMC_AE
35-39 Male
Numerator (Required)</t>
  </si>
  <si>
    <t>VMMC_AE
40-44 Male
Numerator (Required)</t>
  </si>
  <si>
    <t>VMMC_AE
45-49 Male
Numerator (Required)</t>
  </si>
  <si>
    <t>VMMC_AE
50+ Male
Numerator (Required)</t>
  </si>
  <si>
    <t>VMMC_AE
Unknown Age Male
Numerator (Required)</t>
  </si>
  <si>
    <t>VMMC_AE
Surgical method - Unknown
Numerator (Required)</t>
  </si>
  <si>
    <t>VMMC_AE
Surgical method - Sleeve Resection
Numerator (Required)</t>
  </si>
  <si>
    <t>VMMC_AE
Surgical method - Other
Numerator (Required)</t>
  </si>
  <si>
    <t>VMMC_AE
Surgical method - Forceps guided
Numerator (Required)</t>
  </si>
  <si>
    <t>VMMC_AE
Surgical method - Dorsal Slit
Numerator (Required)</t>
  </si>
  <si>
    <t>VMMC_AE
Device - Shang Ring
Numerator (Required)</t>
  </si>
  <si>
    <t>VMMC_AE
Site Type: Unknown
Numerator (Required)</t>
  </si>
  <si>
    <t>VMMC_AE
Site Type: Static
Numerator (Required)</t>
  </si>
  <si>
    <t>VMMC_AE
Site Type: Outreach
Numerator (Required)</t>
  </si>
  <si>
    <t>VMMC_AE
Site Type: Mobile
Numerator (Required)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</si>
</sst>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Source Sans Pro"/>
      <family val="2"/>
    </font>
    <font>
      <b/>
      <sz val="10"/>
      <color theme="1"/>
      <name val="Source Sans Pro"/>
      <family val="2"/>
    </font>
    <font>
      <sz val="11"/>
      <color theme="1"/>
      <name val="Source Sans Pro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FAFCF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ADB9CA"/>
        <bgColor indexed="64"/>
      </patternFill>
    </fill>
    <fill>
      <patternFill patternType="solid">
        <fgColor rgb="FFE69BA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pivotButton="1"/>
    <xf numFmtId="0" fontId="0" fillId="0" borderId="0" xfId="0" applyNumberFormat="1"/>
    <xf numFmtId="0" fontId="1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8">
    <dxf>
      <fill>
        <patternFill patternType="solid">
          <fgColor rgb="FFFCE4D6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David, Nashiva C. (GH/OHA/SPER:CAMRIS)" refreshedDate="44467.579017939817" createdVersion="7" refreshedVersion="7" minRefreshableVersion="3" recordCount="780" xr:uid="{A029D84A-9A16-402D-A573-658EDE5BE6B8}">
  <cacheSource type="worksheet">
    <worksheetSource ref="A1:I779" sheet="FY22 Indicator Combinations"/>
  </cacheSource>
  <cacheFields count="9">
    <cacheField name="Tech Area" numFmtId="0">
      <sharedItems/>
    </cacheField>
    <cacheField name="Required/Optional" numFmtId="0">
      <sharedItems/>
    </cacheField>
    <cacheField name="Indicator" numFmtId="49">
      <sharedItems count="26">
        <s v="DREAMS_FP"/>
        <s v="DREAMS_GEND_NORM"/>
        <s v="GEND_GBV"/>
        <s v="OVC_ENROLL"/>
        <s v="OVC_OFFER"/>
        <s v="OVC_VL_ELIGIBLE"/>
        <s v="OVC_VLR"/>
        <s v="OVC_VLS"/>
        <s v="PMTCT_EID_ELIGIBLE"/>
        <s v="PMTCT_EID_SAMPLE_DOCUMENTED"/>
        <s v="PrEP_1MONTH"/>
        <s v="PrEP_CT_VERIFY"/>
        <s v="PrEP_ELIGIBLE"/>
        <s v="PrEP_NEW_VERIFY"/>
        <s v="PrEP_SCREEN"/>
        <s v="SC_ARVDISP"/>
        <s v="SC_CURR"/>
        <s v="SC_LMIS"/>
        <s v="TX_CURR_VERIFY"/>
        <s v="TX_NEW_VERIFY"/>
        <s v="TX_PVLS_ELIGIBLE"/>
        <s v="TX_PVLS_RESULT_DOCUMENTED"/>
        <s v="TX_PVLS_SAMPLE"/>
        <s v="TX_PVLS_VERIFY"/>
        <s v="TX_RTT_VERIFY"/>
        <s v="VMMC_AE"/>
      </sharedItems>
    </cacheField>
    <cacheField name="Age" numFmtId="49">
      <sharedItems containsBlank="1"/>
    </cacheField>
    <cacheField name="Sex" numFmtId="49">
      <sharedItems containsBlank="1"/>
    </cacheField>
    <cacheField name="Population" numFmtId="49">
      <sharedItems containsBlank="1" count="9">
        <m/>
        <s v="Female sex workers (FSW)"/>
        <s v="Men who have sex with men (MSM)"/>
        <s v="Non-KP (general population)"/>
        <s v="Non-KP (seronegative persons in serodifferent partnerships)"/>
        <s v="People in prison and other closed settings"/>
        <s v="People who inject drugs (PWID)"/>
        <s v="Transgender people (TG)"/>
        <s v="Focused Populations"/>
      </sharedItems>
    </cacheField>
    <cacheField name="Numerator/Denominator" numFmtId="49">
      <sharedItems/>
    </cacheField>
    <cacheField name="Disaggregate Group" numFmtId="49">
      <sharedItems/>
    </cacheField>
    <cacheField name="Other disagg (use in reporting)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0">
  <r>
    <s v="DREAMS"/>
    <s v="Required"/>
    <x v="0"/>
    <s v="10-14"/>
    <s v="Female"/>
    <x v="0"/>
    <s v="Denominator"/>
    <s v="Age/Sex"/>
    <m/>
  </r>
  <r>
    <s v="DREAMS"/>
    <s v="Required"/>
    <x v="0"/>
    <s v="10-14"/>
    <s v="Female"/>
    <x v="0"/>
    <s v="Numerator"/>
    <s v="Age/Sex"/>
    <m/>
  </r>
  <r>
    <s v="DREAMS"/>
    <s v="Required"/>
    <x v="0"/>
    <s v="15-19"/>
    <s v="Female"/>
    <x v="0"/>
    <s v="Denominator"/>
    <s v="Age/Sex"/>
    <m/>
  </r>
  <r>
    <s v="DREAMS"/>
    <s v="Required"/>
    <x v="0"/>
    <s v="15-19"/>
    <s v="Female"/>
    <x v="0"/>
    <s v="Numerator"/>
    <s v="Age/Sex"/>
    <m/>
  </r>
  <r>
    <s v="DREAMS"/>
    <s v="Required"/>
    <x v="0"/>
    <s v="20-24"/>
    <s v="Female"/>
    <x v="0"/>
    <s v="Denominator"/>
    <s v="Age/Sex"/>
    <m/>
  </r>
  <r>
    <s v="DREAMS"/>
    <s v="Required"/>
    <x v="0"/>
    <s v="20-24"/>
    <s v="Female"/>
    <x v="0"/>
    <s v="Numerator"/>
    <s v="Age/Sex"/>
    <m/>
  </r>
  <r>
    <s v="DREAMS"/>
    <s v="Required"/>
    <x v="0"/>
    <s v="25-29"/>
    <s v="Female"/>
    <x v="0"/>
    <s v="Denominator"/>
    <s v="Age/Sex"/>
    <m/>
  </r>
  <r>
    <s v="DREAMS"/>
    <s v="Required"/>
    <x v="0"/>
    <s v="25-29"/>
    <s v="Female"/>
    <x v="0"/>
    <s v="Numerator"/>
    <s v="Age/Sex"/>
    <m/>
  </r>
  <r>
    <s v="DREAMS"/>
    <s v="Required"/>
    <x v="0"/>
    <s v="Unknown Age"/>
    <s v="Female"/>
    <x v="0"/>
    <s v="Denominator"/>
    <s v="Age/Sex"/>
    <m/>
  </r>
  <r>
    <s v="DREAMS"/>
    <s v="Required"/>
    <x v="0"/>
    <s v="Unknown Age"/>
    <s v="Female"/>
    <x v="0"/>
    <s v="Numerator"/>
    <s v="Age/Sex"/>
    <m/>
  </r>
  <r>
    <s v="DREAMS"/>
    <s v="Required"/>
    <x v="0"/>
    <m/>
    <m/>
    <x v="0"/>
    <s v="Denominator"/>
    <s v="Site Type"/>
    <s v="Community"/>
  </r>
  <r>
    <s v="DREAMS"/>
    <s v="Required"/>
    <x v="0"/>
    <m/>
    <m/>
    <x v="0"/>
    <s v="Denominator"/>
    <s v="Site Type"/>
    <s v="Health center"/>
  </r>
  <r>
    <s v="DREAMS"/>
    <s v="Required"/>
    <x v="0"/>
    <m/>
    <m/>
    <x v="0"/>
    <s v="Denominator"/>
    <s v="Site Type"/>
    <s v="Hospital"/>
  </r>
  <r>
    <s v="DREAMS"/>
    <s v="Required"/>
    <x v="0"/>
    <m/>
    <m/>
    <x v="0"/>
    <s v="Denominator"/>
    <s v="Site Type"/>
    <s v="Mobile"/>
  </r>
  <r>
    <s v="DREAMS"/>
    <s v="Required"/>
    <x v="0"/>
    <m/>
    <m/>
    <x v="0"/>
    <s v="Denominator"/>
    <s v="Site Type"/>
    <s v="Other"/>
  </r>
  <r>
    <s v="DREAMS"/>
    <s v="Required"/>
    <x v="0"/>
    <m/>
    <m/>
    <x v="0"/>
    <s v="Denominator"/>
    <s v="Site Type"/>
    <s v="School"/>
  </r>
  <r>
    <s v="DREAMS"/>
    <s v="Required"/>
    <x v="0"/>
    <m/>
    <m/>
    <x v="0"/>
    <s v="Numerator"/>
    <s v="Contraceptive Service"/>
    <s v="FP counseling only"/>
  </r>
  <r>
    <s v="DREAMS"/>
    <s v="Required"/>
    <x v="0"/>
    <m/>
    <m/>
    <x v="0"/>
    <s v="Numerator"/>
    <s v="Contraceptive Service"/>
    <s v="FP counseling plus referral for a method to another SDP"/>
  </r>
  <r>
    <s v="DREAMS"/>
    <s v="Required"/>
    <x v="0"/>
    <m/>
    <m/>
    <x v="0"/>
    <s v="Numerator"/>
    <s v="Contraceptive Service/Method"/>
    <s v="FP counseling plus method provisions - Condoms only"/>
  </r>
  <r>
    <s v="DREAMS"/>
    <s v="Required"/>
    <x v="0"/>
    <m/>
    <m/>
    <x v="0"/>
    <s v="Numerator"/>
    <s v="Contraceptive Service/Method"/>
    <s v="FP counseling plus method provisions - Emergency contraception"/>
  </r>
  <r>
    <s v="DREAMS"/>
    <s v="Required"/>
    <x v="0"/>
    <m/>
    <m/>
    <x v="0"/>
    <s v="Numerator"/>
    <s v="Contraceptive Service/Method"/>
    <s v="FP counseling plus method provisions - Fertility awareness method"/>
  </r>
  <r>
    <s v="DREAMS"/>
    <s v="Required"/>
    <x v="0"/>
    <m/>
    <m/>
    <x v="0"/>
    <s v="Numerator"/>
    <s v="Contraceptive Service/Method"/>
    <s v="FP counseling plus method provisions - Implant"/>
  </r>
  <r>
    <s v="DREAMS"/>
    <s v="Required"/>
    <x v="0"/>
    <m/>
    <m/>
    <x v="0"/>
    <s v="Numerator"/>
    <s v="Contraceptive Service/Method"/>
    <s v="FP counseling plus method provisions - Injectable"/>
  </r>
  <r>
    <s v="DREAMS"/>
    <s v="Required"/>
    <x v="0"/>
    <m/>
    <m/>
    <x v="0"/>
    <s v="Numerator"/>
    <s v="Contraceptive Service/Method"/>
    <s v="FP counseling plus method provisions - Intrauterine device (IUD)"/>
  </r>
  <r>
    <s v="DREAMS"/>
    <s v="Required"/>
    <x v="0"/>
    <m/>
    <m/>
    <x v="0"/>
    <s v="Numerator"/>
    <s v="Contraceptive Service/Method"/>
    <s v="FP counseling plus method provisions - Oral contraceptive pills"/>
  </r>
  <r>
    <s v="DREAMS"/>
    <s v="Required"/>
    <x v="0"/>
    <m/>
    <m/>
    <x v="0"/>
    <s v="Numerator"/>
    <s v="Contraceptive Service/Method"/>
    <s v="FP counseling plus method provisions - Other (excluding condoms)"/>
  </r>
  <r>
    <s v="DREAMS"/>
    <s v="Required"/>
    <x v="0"/>
    <m/>
    <m/>
    <x v="0"/>
    <s v="Numerator"/>
    <s v="Site Type"/>
    <s v="Community"/>
  </r>
  <r>
    <s v="DREAMS"/>
    <s v="Required"/>
    <x v="0"/>
    <m/>
    <m/>
    <x v="0"/>
    <s v="Numerator"/>
    <s v="Site Type"/>
    <s v="Health center"/>
  </r>
  <r>
    <s v="DREAMS"/>
    <s v="Required"/>
    <x v="0"/>
    <m/>
    <m/>
    <x v="0"/>
    <s v="Numerator"/>
    <s v="Site Type"/>
    <s v="Hospital"/>
  </r>
  <r>
    <s v="DREAMS"/>
    <s v="Required"/>
    <x v="0"/>
    <m/>
    <m/>
    <x v="0"/>
    <s v="Numerator"/>
    <s v="Site Type"/>
    <s v="Mobile"/>
  </r>
  <r>
    <s v="DREAMS"/>
    <s v="Required"/>
    <x v="0"/>
    <m/>
    <m/>
    <x v="0"/>
    <s v="Numerator"/>
    <s v="Site Type"/>
    <s v="Other"/>
  </r>
  <r>
    <s v="DREAMS"/>
    <s v="Required"/>
    <x v="0"/>
    <m/>
    <m/>
    <x v="0"/>
    <s v="Numerator"/>
    <s v="Site Type"/>
    <s v="School"/>
  </r>
  <r>
    <s v="DREAMS"/>
    <s v="Required"/>
    <x v="1"/>
    <s v="&lt;10"/>
    <s v="Female"/>
    <x v="0"/>
    <s v="Numerator"/>
    <s v="Activity Type/Age/Sex"/>
    <s v="Community Level"/>
  </r>
  <r>
    <s v="DREAMS"/>
    <s v="Required"/>
    <x v="1"/>
    <s v="&lt;10"/>
    <s v="Female"/>
    <x v="0"/>
    <s v="Numerator"/>
    <s v="Activity Type/Age/Sex"/>
    <s v="Individual"/>
  </r>
  <r>
    <s v="DREAMS"/>
    <s v="Required"/>
    <x v="1"/>
    <s v="&lt;10"/>
    <s v="Female"/>
    <x v="0"/>
    <s v="Numerator"/>
    <s v="Activity Type/Age/Sex"/>
    <s v="Small group"/>
  </r>
  <r>
    <s v="DREAMS"/>
    <s v="Required"/>
    <x v="1"/>
    <s v="&lt;10"/>
    <s v="Male"/>
    <x v="0"/>
    <s v="Numerator"/>
    <s v="Activity Type/Age/Sex"/>
    <s v="Community Level"/>
  </r>
  <r>
    <s v="DREAMS"/>
    <s v="Required"/>
    <x v="1"/>
    <s v="&lt;10"/>
    <s v="Male"/>
    <x v="0"/>
    <s v="Numerator"/>
    <s v="Activity Type/Age/Sex"/>
    <s v="Individual"/>
  </r>
  <r>
    <s v="DREAMS"/>
    <s v="Required"/>
    <x v="1"/>
    <s v="&lt;10"/>
    <s v="Male"/>
    <x v="0"/>
    <s v="Numerator"/>
    <s v="Activity Type/Age/Sex"/>
    <s v="Small group"/>
  </r>
  <r>
    <s v="DREAMS"/>
    <s v="Required"/>
    <x v="1"/>
    <s v="10-14"/>
    <s v="Female"/>
    <x v="0"/>
    <s v="Numerator"/>
    <s v="Activity Type/Age/Sex"/>
    <s v="Community Level"/>
  </r>
  <r>
    <s v="DREAMS"/>
    <s v="Required"/>
    <x v="1"/>
    <s v="10-14"/>
    <s v="Female"/>
    <x v="0"/>
    <s v="Numerator"/>
    <s v="Activity Type/Age/Sex"/>
    <s v="Individual"/>
  </r>
  <r>
    <s v="DREAMS"/>
    <s v="Required"/>
    <x v="1"/>
    <s v="10-14"/>
    <s v="Female"/>
    <x v="0"/>
    <s v="Numerator"/>
    <s v="Activity Type/Age/Sex"/>
    <s v="Small group"/>
  </r>
  <r>
    <s v="DREAMS"/>
    <s v="Required"/>
    <x v="1"/>
    <s v="10-14"/>
    <s v="Male"/>
    <x v="0"/>
    <s v="Numerator"/>
    <s v="Activity Type/Age/Sex"/>
    <s v="Community Level"/>
  </r>
  <r>
    <s v="DREAMS"/>
    <s v="Required"/>
    <x v="1"/>
    <s v="10-14"/>
    <s v="Male"/>
    <x v="0"/>
    <s v="Numerator"/>
    <s v="Activity Type/Age/Sex"/>
    <s v="Individual"/>
  </r>
  <r>
    <s v="DREAMS"/>
    <s v="Required"/>
    <x v="1"/>
    <s v="10-14"/>
    <s v="Male"/>
    <x v="0"/>
    <s v="Numerator"/>
    <s v="Activity Type/Age/Sex"/>
    <s v="Small group"/>
  </r>
  <r>
    <s v="DREAMS"/>
    <s v="Required"/>
    <x v="1"/>
    <s v="15-19"/>
    <s v="Female"/>
    <x v="0"/>
    <s v="Numerator"/>
    <s v="Activity Type/Age/Sex"/>
    <s v="Community Level"/>
  </r>
  <r>
    <s v="DREAMS"/>
    <s v="Required"/>
    <x v="1"/>
    <s v="15-19"/>
    <s v="Female"/>
    <x v="0"/>
    <s v="Numerator"/>
    <s v="Activity Type/Age/Sex"/>
    <s v="Individual"/>
  </r>
  <r>
    <s v="DREAMS"/>
    <s v="Required"/>
    <x v="1"/>
    <s v="15-19"/>
    <s v="Female"/>
    <x v="0"/>
    <s v="Numerator"/>
    <s v="Activity Type/Age/Sex"/>
    <s v="Small group"/>
  </r>
  <r>
    <s v="DREAMS"/>
    <s v="Required"/>
    <x v="1"/>
    <s v="15-19"/>
    <s v="Male"/>
    <x v="0"/>
    <s v="Numerator"/>
    <s v="Activity Type/Age/Sex"/>
    <s v="Community Level"/>
  </r>
  <r>
    <s v="DREAMS"/>
    <s v="Required"/>
    <x v="1"/>
    <s v="15-19"/>
    <s v="Male"/>
    <x v="0"/>
    <s v="Numerator"/>
    <s v="Activity Type/Age/Sex"/>
    <s v="Individual"/>
  </r>
  <r>
    <s v="DREAMS"/>
    <s v="Required"/>
    <x v="1"/>
    <s v="15-19"/>
    <s v="Male"/>
    <x v="0"/>
    <s v="Numerator"/>
    <s v="Activity Type/Age/Sex"/>
    <s v="Small group"/>
  </r>
  <r>
    <s v="DREAMS"/>
    <s v="Required"/>
    <x v="1"/>
    <s v="20-24"/>
    <s v="Female"/>
    <x v="0"/>
    <s v="Numerator"/>
    <s v="Activity Type/Age/Sex"/>
    <s v="Community Level"/>
  </r>
  <r>
    <s v="DREAMS"/>
    <s v="Required"/>
    <x v="1"/>
    <s v="20-24"/>
    <s v="Female"/>
    <x v="0"/>
    <s v="Numerator"/>
    <s v="Activity Type/Age/Sex"/>
    <s v="Individual"/>
  </r>
  <r>
    <s v="DREAMS"/>
    <s v="Required"/>
    <x v="1"/>
    <s v="20-24"/>
    <s v="Female"/>
    <x v="0"/>
    <s v="Numerator"/>
    <s v="Activity Type/Age/Sex"/>
    <s v="Small group"/>
  </r>
  <r>
    <s v="DREAMS"/>
    <s v="Required"/>
    <x v="1"/>
    <s v="20-24"/>
    <s v="Male"/>
    <x v="0"/>
    <s v="Numerator"/>
    <s v="Activity Type/Age/Sex"/>
    <s v="Community Level"/>
  </r>
  <r>
    <s v="DREAMS"/>
    <s v="Required"/>
    <x v="1"/>
    <s v="20-24"/>
    <s v="Male"/>
    <x v="0"/>
    <s v="Numerator"/>
    <s v="Activity Type/Age/Sex"/>
    <s v="Individual"/>
  </r>
  <r>
    <s v="DREAMS"/>
    <s v="Required"/>
    <x v="1"/>
    <s v="20-24"/>
    <s v="Male"/>
    <x v="0"/>
    <s v="Numerator"/>
    <s v="Activity Type/Age/Sex"/>
    <s v="Small group"/>
  </r>
  <r>
    <s v="DREAMS"/>
    <s v="Required"/>
    <x v="1"/>
    <s v="25-29"/>
    <s v="Female"/>
    <x v="0"/>
    <s v="Numerator"/>
    <s v="Activity Type/Age/Sex"/>
    <s v="Community Level"/>
  </r>
  <r>
    <s v="DREAMS"/>
    <s v="Required"/>
    <x v="1"/>
    <s v="25-29"/>
    <s v="Female"/>
    <x v="0"/>
    <s v="Numerator"/>
    <s v="Activity Type/Age/Sex"/>
    <s v="Individual"/>
  </r>
  <r>
    <s v="DREAMS"/>
    <s v="Required"/>
    <x v="1"/>
    <s v="25-29"/>
    <s v="Female"/>
    <x v="0"/>
    <s v="Numerator"/>
    <s v="Activity Type/Age/Sex"/>
    <s v="Small group"/>
  </r>
  <r>
    <s v="DREAMS"/>
    <s v="Required"/>
    <x v="1"/>
    <s v="25-29"/>
    <s v="Male"/>
    <x v="0"/>
    <s v="Numerator"/>
    <s v="Activity Type/Age/Sex"/>
    <s v="Community Level"/>
  </r>
  <r>
    <s v="DREAMS"/>
    <s v="Required"/>
    <x v="1"/>
    <s v="25-29"/>
    <s v="Male"/>
    <x v="0"/>
    <s v="Numerator"/>
    <s v="Activity Type/Age/Sex"/>
    <s v="Individual"/>
  </r>
  <r>
    <s v="DREAMS"/>
    <s v="Required"/>
    <x v="1"/>
    <s v="25-29"/>
    <s v="Male"/>
    <x v="0"/>
    <s v="Numerator"/>
    <s v="Activity Type/Age/Sex"/>
    <s v="Small group"/>
  </r>
  <r>
    <s v="DREAMS"/>
    <s v="Required"/>
    <x v="1"/>
    <s v="30-34"/>
    <s v="Female"/>
    <x v="0"/>
    <s v="Numerator"/>
    <s v="Activity Type/Age/Sex"/>
    <s v="Community Level"/>
  </r>
  <r>
    <s v="DREAMS"/>
    <s v="Required"/>
    <x v="1"/>
    <s v="30-34"/>
    <s v="Female"/>
    <x v="0"/>
    <s v="Numerator"/>
    <s v="Activity Type/Age/Sex"/>
    <s v="Individual"/>
  </r>
  <r>
    <s v="DREAMS"/>
    <s v="Required"/>
    <x v="1"/>
    <s v="30-34"/>
    <s v="Female"/>
    <x v="0"/>
    <s v="Numerator"/>
    <s v="Activity Type/Age/Sex"/>
    <s v="Small group"/>
  </r>
  <r>
    <s v="DREAMS"/>
    <s v="Required"/>
    <x v="1"/>
    <s v="30-34"/>
    <s v="Male"/>
    <x v="0"/>
    <s v="Numerator"/>
    <s v="Activity Type/Age/Sex"/>
    <s v="Community Level"/>
  </r>
  <r>
    <s v="DREAMS"/>
    <s v="Required"/>
    <x v="1"/>
    <s v="30-34"/>
    <s v="Male"/>
    <x v="0"/>
    <s v="Numerator"/>
    <s v="Activity Type/Age/Sex"/>
    <s v="Individual"/>
  </r>
  <r>
    <s v="DREAMS"/>
    <s v="Required"/>
    <x v="1"/>
    <s v="30-34"/>
    <s v="Male"/>
    <x v="0"/>
    <s v="Numerator"/>
    <s v="Activity Type/Age/Sex"/>
    <s v="Small group"/>
  </r>
  <r>
    <s v="DREAMS"/>
    <s v="Required"/>
    <x v="1"/>
    <s v="35-39"/>
    <s v="Female"/>
    <x v="0"/>
    <s v="Numerator"/>
    <s v="Activity Type/Age/Sex"/>
    <s v="Community Level"/>
  </r>
  <r>
    <s v="DREAMS"/>
    <s v="Required"/>
    <x v="1"/>
    <s v="35-39"/>
    <s v="Female"/>
    <x v="0"/>
    <s v="Numerator"/>
    <s v="Activity Type/Age/Sex"/>
    <s v="Individual"/>
  </r>
  <r>
    <s v="DREAMS"/>
    <s v="Required"/>
    <x v="1"/>
    <s v="35-39"/>
    <s v="Female"/>
    <x v="0"/>
    <s v="Numerator"/>
    <s v="Activity Type/Age/Sex"/>
    <s v="Small group"/>
  </r>
  <r>
    <s v="DREAMS"/>
    <s v="Required"/>
    <x v="1"/>
    <s v="35-39"/>
    <s v="Male"/>
    <x v="0"/>
    <s v="Numerator"/>
    <s v="Activity Type/Age/Sex"/>
    <s v="Community Level"/>
  </r>
  <r>
    <s v="DREAMS"/>
    <s v="Required"/>
    <x v="1"/>
    <s v="35-39"/>
    <s v="Male"/>
    <x v="0"/>
    <s v="Numerator"/>
    <s v="Activity Type/Age/Sex"/>
    <s v="Individual"/>
  </r>
  <r>
    <s v="DREAMS"/>
    <s v="Required"/>
    <x v="1"/>
    <s v="35-39"/>
    <s v="Male"/>
    <x v="0"/>
    <s v="Numerator"/>
    <s v="Activity Type/Age/Sex"/>
    <s v="Small group"/>
  </r>
  <r>
    <s v="DREAMS"/>
    <s v="Required"/>
    <x v="1"/>
    <s v="40-44"/>
    <s v="Female"/>
    <x v="0"/>
    <s v="Numerator"/>
    <s v="Activity Type/Age/Sex"/>
    <s v="Community Level"/>
  </r>
  <r>
    <s v="DREAMS"/>
    <s v="Required"/>
    <x v="1"/>
    <s v="40-44"/>
    <s v="Female"/>
    <x v="0"/>
    <s v="Numerator"/>
    <s v="Activity Type/Age/Sex"/>
    <s v="Individual"/>
  </r>
  <r>
    <s v="DREAMS"/>
    <s v="Required"/>
    <x v="1"/>
    <s v="40-44"/>
    <s v="Female"/>
    <x v="0"/>
    <s v="Numerator"/>
    <s v="Activity Type/Age/Sex"/>
    <s v="Small group"/>
  </r>
  <r>
    <s v="DREAMS"/>
    <s v="Required"/>
    <x v="1"/>
    <s v="40-44"/>
    <s v="Male"/>
    <x v="0"/>
    <s v="Numerator"/>
    <s v="Activity Type/Age/Sex"/>
    <s v="Community Level"/>
  </r>
  <r>
    <s v="DREAMS"/>
    <s v="Required"/>
    <x v="1"/>
    <s v="40-44"/>
    <s v="Male"/>
    <x v="0"/>
    <s v="Numerator"/>
    <s v="Activity Type/Age/Sex"/>
    <s v="Individual"/>
  </r>
  <r>
    <s v="DREAMS"/>
    <s v="Required"/>
    <x v="1"/>
    <s v="40-44"/>
    <s v="Male"/>
    <x v="0"/>
    <s v="Numerator"/>
    <s v="Activity Type/Age/Sex"/>
    <s v="Small group"/>
  </r>
  <r>
    <s v="DREAMS"/>
    <s v="Required"/>
    <x v="1"/>
    <s v="45-49"/>
    <s v="Female"/>
    <x v="0"/>
    <s v="Numerator"/>
    <s v="Activity Type/Age/Sex"/>
    <s v="Community Level"/>
  </r>
  <r>
    <s v="DREAMS"/>
    <s v="Required"/>
    <x v="1"/>
    <s v="45-49"/>
    <s v="Female"/>
    <x v="0"/>
    <s v="Numerator"/>
    <s v="Activity Type/Age/Sex"/>
    <s v="Individual"/>
  </r>
  <r>
    <s v="DREAMS"/>
    <s v="Required"/>
    <x v="1"/>
    <s v="45-49"/>
    <s v="Female"/>
    <x v="0"/>
    <s v="Numerator"/>
    <s v="Activity Type/Age/Sex"/>
    <s v="Small group"/>
  </r>
  <r>
    <s v="DREAMS"/>
    <s v="Required"/>
    <x v="1"/>
    <s v="45-49"/>
    <s v="Male"/>
    <x v="0"/>
    <s v="Numerator"/>
    <s v="Activity Type/Age/Sex"/>
    <s v="Community Level"/>
  </r>
  <r>
    <s v="DREAMS"/>
    <s v="Required"/>
    <x v="1"/>
    <s v="45-49"/>
    <s v="Male"/>
    <x v="0"/>
    <s v="Numerator"/>
    <s v="Activity Type/Age/Sex"/>
    <s v="Individual"/>
  </r>
  <r>
    <s v="DREAMS"/>
    <s v="Required"/>
    <x v="1"/>
    <s v="45-49"/>
    <s v="Male"/>
    <x v="0"/>
    <s v="Numerator"/>
    <s v="Activity Type/Age/Sex"/>
    <s v="Small group"/>
  </r>
  <r>
    <s v="DREAMS"/>
    <s v="Required"/>
    <x v="1"/>
    <s v="50+"/>
    <s v="Female"/>
    <x v="0"/>
    <s v="Numerator"/>
    <s v="Activity Type/Age/Sex"/>
    <s v="Community Level"/>
  </r>
  <r>
    <s v="DREAMS"/>
    <s v="Required"/>
    <x v="1"/>
    <s v="50+"/>
    <s v="Female"/>
    <x v="0"/>
    <s v="Numerator"/>
    <s v="Activity Type/Age/Sex"/>
    <s v="Individual"/>
  </r>
  <r>
    <s v="DREAMS"/>
    <s v="Required"/>
    <x v="1"/>
    <s v="50+"/>
    <s v="Female"/>
    <x v="0"/>
    <s v="Numerator"/>
    <s v="Activity Type/Age/Sex"/>
    <s v="Small group"/>
  </r>
  <r>
    <s v="DREAMS"/>
    <s v="Required"/>
    <x v="1"/>
    <s v="50+"/>
    <s v="Male"/>
    <x v="0"/>
    <s v="Numerator"/>
    <s v="Activity Type/Age/Sex"/>
    <s v="Community Level"/>
  </r>
  <r>
    <s v="DREAMS"/>
    <s v="Required"/>
    <x v="1"/>
    <s v="50+"/>
    <s v="Male"/>
    <x v="0"/>
    <s v="Numerator"/>
    <s v="Activity Type/Age/Sex"/>
    <s v="Individual"/>
  </r>
  <r>
    <s v="DREAMS"/>
    <s v="Required"/>
    <x v="1"/>
    <s v="50+"/>
    <s v="Male"/>
    <x v="0"/>
    <s v="Numerator"/>
    <s v="Activity Type/Age/Sex"/>
    <s v="Small group"/>
  </r>
  <r>
    <s v="DREAMS"/>
    <s v="Required"/>
    <x v="1"/>
    <s v="Unknown Age"/>
    <s v="Female"/>
    <x v="0"/>
    <s v="Numerator"/>
    <s v="Activity Type/Age/Sex"/>
    <s v="Community Level"/>
  </r>
  <r>
    <s v="DREAMS"/>
    <s v="Required"/>
    <x v="1"/>
    <s v="Unknown Age"/>
    <s v="Female"/>
    <x v="0"/>
    <s v="Numerator"/>
    <s v="Activity Type/Age/Sex"/>
    <s v="Individual"/>
  </r>
  <r>
    <s v="DREAMS"/>
    <s v="Required"/>
    <x v="1"/>
    <s v="Unknown Age"/>
    <s v="Female"/>
    <x v="0"/>
    <s v="Numerator"/>
    <s v="Activity Type/Age/Sex"/>
    <s v="Small group"/>
  </r>
  <r>
    <s v="DREAMS"/>
    <s v="Required"/>
    <x v="1"/>
    <s v="Unknown Age"/>
    <s v="Male"/>
    <x v="0"/>
    <s v="Numerator"/>
    <s v="Activity Type/Age/Sex"/>
    <s v="Community Level"/>
  </r>
  <r>
    <s v="DREAMS"/>
    <s v="Required"/>
    <x v="1"/>
    <s v="Unknown Age"/>
    <s v="Male"/>
    <x v="0"/>
    <s v="Numerator"/>
    <s v="Activity Type/Age/Sex"/>
    <s v="Individual"/>
  </r>
  <r>
    <s v="DREAMS"/>
    <s v="Required"/>
    <x v="1"/>
    <s v="Unknown Age"/>
    <s v="Male"/>
    <x v="0"/>
    <s v="Numerator"/>
    <s v="Activity Type/Age/Sex"/>
    <s v="Small group"/>
  </r>
  <r>
    <s v="GENDER"/>
    <s v="Required"/>
    <x v="2"/>
    <s v="&lt;10"/>
    <s v="Female"/>
    <x v="0"/>
    <s v="Numerator"/>
    <s v="PEP Status/Age/Sex"/>
    <s v="Completed PEP"/>
  </r>
  <r>
    <s v="GENDER"/>
    <s v="Required"/>
    <x v="2"/>
    <s v="&lt;10"/>
    <s v="Female"/>
    <x v="0"/>
    <s v="Numerator"/>
    <s v="PEP Status/Age/Sex"/>
    <s v="Initiated PEP"/>
  </r>
  <r>
    <s v="GENDER"/>
    <s v="Required"/>
    <x v="2"/>
    <s v="&lt;10"/>
    <s v="Female"/>
    <x v="0"/>
    <s v="Numerator"/>
    <s v="Violence Service Type/Age/Sex"/>
    <s v="Physical and/or Emotional Violence"/>
  </r>
  <r>
    <s v="GENDER"/>
    <s v="Required"/>
    <x v="2"/>
    <s v="&lt;10"/>
    <s v="Female"/>
    <x v="0"/>
    <s v="Numerator"/>
    <s v="Violence Service Type/Age/Sex"/>
    <s v="Sexual Violence"/>
  </r>
  <r>
    <s v="GENDER"/>
    <s v="Required"/>
    <x v="2"/>
    <s v="&lt;10"/>
    <s v="Male"/>
    <x v="0"/>
    <s v="Numerator"/>
    <s v="PEP Status/Age/Sex"/>
    <s v="Completed PEP"/>
  </r>
  <r>
    <s v="GENDER"/>
    <s v="Required"/>
    <x v="2"/>
    <s v="&lt;10"/>
    <s v="Male"/>
    <x v="0"/>
    <s v="Numerator"/>
    <s v="PEP Status/Age/Sex"/>
    <s v="Initiated PEP"/>
  </r>
  <r>
    <s v="GENDER"/>
    <s v="Required"/>
    <x v="2"/>
    <s v="&lt;10"/>
    <s v="Male"/>
    <x v="0"/>
    <s v="Numerator"/>
    <s v="Violence Service Type/Age/Sex"/>
    <s v="Physical and/or Emotional Violence"/>
  </r>
  <r>
    <s v="GENDER"/>
    <s v="Required"/>
    <x v="2"/>
    <s v="&lt;10"/>
    <s v="Male"/>
    <x v="0"/>
    <s v="Numerator"/>
    <s v="Violence Service Type/Age/Sex"/>
    <s v="Sexual Violence"/>
  </r>
  <r>
    <s v="GENDER"/>
    <s v="Required"/>
    <x v="2"/>
    <s v="10-14"/>
    <s v="Female"/>
    <x v="0"/>
    <s v="Numerator"/>
    <s v="PEP Status/Age/Sex"/>
    <s v="Completed PEP"/>
  </r>
  <r>
    <s v="GENDER"/>
    <s v="Required"/>
    <x v="2"/>
    <s v="10-14"/>
    <s v="Female"/>
    <x v="0"/>
    <s v="Numerator"/>
    <s v="PEP Status/Age/Sex"/>
    <s v="Initiated PEP"/>
  </r>
  <r>
    <s v="GENDER"/>
    <s v="Required"/>
    <x v="2"/>
    <s v="10-14"/>
    <s v="Female"/>
    <x v="0"/>
    <s v="Numerator"/>
    <s v="Violence Service Type/Age/Sex"/>
    <s v="Physical and/or Emotional Violence"/>
  </r>
  <r>
    <s v="GENDER"/>
    <s v="Required"/>
    <x v="2"/>
    <s v="10-14"/>
    <s v="Female"/>
    <x v="0"/>
    <s v="Numerator"/>
    <s v="Violence Service Type/Age/Sex"/>
    <s v="Sexual Violence"/>
  </r>
  <r>
    <s v="GENDER"/>
    <s v="Required"/>
    <x v="2"/>
    <s v="10-14"/>
    <s v="Male"/>
    <x v="0"/>
    <s v="Numerator"/>
    <s v="PEP Status/Age/Sex"/>
    <s v="Completed PEP"/>
  </r>
  <r>
    <s v="GENDER"/>
    <s v="Required"/>
    <x v="2"/>
    <s v="10-14"/>
    <s v="Male"/>
    <x v="0"/>
    <s v="Numerator"/>
    <s v="PEP Status/Age/Sex"/>
    <s v="Initiated PEP"/>
  </r>
  <r>
    <s v="GENDER"/>
    <s v="Required"/>
    <x v="2"/>
    <s v="10-14"/>
    <s v="Male"/>
    <x v="0"/>
    <s v="Numerator"/>
    <s v="Violence Service Type/Age/Sex"/>
    <s v="Physical and/or Emotional Violence"/>
  </r>
  <r>
    <s v="GENDER"/>
    <s v="Required"/>
    <x v="2"/>
    <s v="10-14"/>
    <s v="Male"/>
    <x v="0"/>
    <s v="Numerator"/>
    <s v="Violence Service Type/Age/Sex"/>
    <s v="Sexual Violence"/>
  </r>
  <r>
    <s v="GENDER"/>
    <s v="Required"/>
    <x v="2"/>
    <s v="15-19"/>
    <s v="Female"/>
    <x v="0"/>
    <s v="Numerator"/>
    <s v="PEP Status/Age/Sex"/>
    <s v="Completed PEP"/>
  </r>
  <r>
    <s v="GENDER"/>
    <s v="Required"/>
    <x v="2"/>
    <s v="15-19"/>
    <s v="Female"/>
    <x v="0"/>
    <s v="Numerator"/>
    <s v="PEP Status/Age/Sex"/>
    <s v="Initiated PEP"/>
  </r>
  <r>
    <s v="GENDER"/>
    <s v="Required"/>
    <x v="2"/>
    <s v="15-19"/>
    <s v="Female"/>
    <x v="0"/>
    <s v="Numerator"/>
    <s v="Violence Service Type/Age/Sex"/>
    <s v="Physical and/or Emotional Violence"/>
  </r>
  <r>
    <s v="GENDER"/>
    <s v="Required"/>
    <x v="2"/>
    <s v="15-19"/>
    <s v="Female"/>
    <x v="0"/>
    <s v="Numerator"/>
    <s v="Violence Service Type/Age/Sex"/>
    <s v="Sexual Violence"/>
  </r>
  <r>
    <s v="GENDER"/>
    <s v="Required"/>
    <x v="2"/>
    <s v="15-19"/>
    <s v="Male"/>
    <x v="0"/>
    <s v="Numerator"/>
    <s v="PEP Status/Age/Sex"/>
    <s v="Completed PEP"/>
  </r>
  <r>
    <s v="GENDER"/>
    <s v="Required"/>
    <x v="2"/>
    <s v="15-19"/>
    <s v="Male"/>
    <x v="0"/>
    <s v="Numerator"/>
    <s v="PEP Status/Age/Sex"/>
    <s v="Initiated PEP"/>
  </r>
  <r>
    <s v="GENDER"/>
    <s v="Required"/>
    <x v="2"/>
    <s v="15-19"/>
    <s v="Male"/>
    <x v="0"/>
    <s v="Numerator"/>
    <s v="Violence Service Type/Age/Sex"/>
    <s v="Physical and/or Emotional Violence"/>
  </r>
  <r>
    <s v="GENDER"/>
    <s v="Required"/>
    <x v="2"/>
    <s v="15-19"/>
    <s v="Male"/>
    <x v="0"/>
    <s v="Numerator"/>
    <s v="Violence Service Type/Age/Sex"/>
    <s v="Sexual Violence"/>
  </r>
  <r>
    <s v="GENDER"/>
    <s v="Required"/>
    <x v="2"/>
    <s v="20-24"/>
    <s v="Female"/>
    <x v="0"/>
    <s v="Numerator"/>
    <s v="PEP Status/Age/Sex"/>
    <s v="Completed PEP"/>
  </r>
  <r>
    <s v="GENDER"/>
    <s v="Required"/>
    <x v="2"/>
    <s v="20-24"/>
    <s v="Female"/>
    <x v="0"/>
    <s v="Numerator"/>
    <s v="PEP Status/Age/Sex"/>
    <s v="Initiated PEP"/>
  </r>
  <r>
    <s v="GENDER"/>
    <s v="Required"/>
    <x v="2"/>
    <s v="20-24"/>
    <s v="Female"/>
    <x v="0"/>
    <s v="Numerator"/>
    <s v="Violence Service Type/Age/Sex"/>
    <s v="Physical and/or Emotional Violence"/>
  </r>
  <r>
    <s v="GENDER"/>
    <s v="Required"/>
    <x v="2"/>
    <s v="20-24"/>
    <s v="Female"/>
    <x v="0"/>
    <s v="Numerator"/>
    <s v="Violence Service Type/Age/Sex"/>
    <s v="Sexual Violence"/>
  </r>
  <r>
    <s v="GENDER"/>
    <s v="Required"/>
    <x v="2"/>
    <s v="20-24"/>
    <s v="Male"/>
    <x v="0"/>
    <s v="Numerator"/>
    <s v="PEP Status/Age/Sex"/>
    <s v="Completed PEP"/>
  </r>
  <r>
    <s v="GENDER"/>
    <s v="Required"/>
    <x v="2"/>
    <s v="20-24"/>
    <s v="Male"/>
    <x v="0"/>
    <s v="Numerator"/>
    <s v="PEP Status/Age/Sex"/>
    <s v="Initiated PEP"/>
  </r>
  <r>
    <s v="GENDER"/>
    <s v="Required"/>
    <x v="2"/>
    <s v="20-24"/>
    <s v="Male"/>
    <x v="0"/>
    <s v="Numerator"/>
    <s v="Violence Service Type/Age/Sex"/>
    <s v="Physical and/or Emotional Violence"/>
  </r>
  <r>
    <s v="GENDER"/>
    <s v="Required"/>
    <x v="2"/>
    <s v="20-24"/>
    <s v="Male"/>
    <x v="0"/>
    <s v="Numerator"/>
    <s v="Violence Service Type/Age/Sex"/>
    <s v="Sexual Violence"/>
  </r>
  <r>
    <s v="GENDER"/>
    <s v="Required"/>
    <x v="2"/>
    <s v="25-29"/>
    <s v="Female"/>
    <x v="0"/>
    <s v="Numerator"/>
    <s v="PEP Status/Age/Sex"/>
    <s v="Completed PEP"/>
  </r>
  <r>
    <s v="GENDER"/>
    <s v="Required"/>
    <x v="2"/>
    <s v="25-29"/>
    <s v="Female"/>
    <x v="0"/>
    <s v="Numerator"/>
    <s v="PEP Status/Age/Sex"/>
    <s v="Initiated PEP"/>
  </r>
  <r>
    <s v="GENDER"/>
    <s v="Required"/>
    <x v="2"/>
    <s v="25-29"/>
    <s v="Female"/>
    <x v="0"/>
    <s v="Numerator"/>
    <s v="Violence Service Type/Age/Sex"/>
    <s v="Physical and/or Emotional Violence"/>
  </r>
  <r>
    <s v="GENDER"/>
    <s v="Required"/>
    <x v="2"/>
    <s v="25-29"/>
    <s v="Female"/>
    <x v="0"/>
    <s v="Numerator"/>
    <s v="Violence Service Type/Age/Sex"/>
    <s v="Sexual Violence"/>
  </r>
  <r>
    <s v="GENDER"/>
    <s v="Required"/>
    <x v="2"/>
    <s v="25-29"/>
    <s v="Male"/>
    <x v="0"/>
    <s v="Numerator"/>
    <s v="PEP Status/Age/Sex"/>
    <s v="Completed PEP"/>
  </r>
  <r>
    <s v="GENDER"/>
    <s v="Required"/>
    <x v="2"/>
    <s v="25-29"/>
    <s v="Male"/>
    <x v="0"/>
    <s v="Numerator"/>
    <s v="PEP Status/Age/Sex"/>
    <s v="Initiated PEP"/>
  </r>
  <r>
    <s v="GENDER"/>
    <s v="Required"/>
    <x v="2"/>
    <s v="25-29"/>
    <s v="Male"/>
    <x v="0"/>
    <s v="Numerator"/>
    <s v="Violence Service Type/Age/Sex"/>
    <s v="Physical and/or Emotional Violence"/>
  </r>
  <r>
    <s v="GENDER"/>
    <s v="Required"/>
    <x v="2"/>
    <s v="25-29"/>
    <s v="Male"/>
    <x v="0"/>
    <s v="Numerator"/>
    <s v="Violence Service Type/Age/Sex"/>
    <s v="Sexual Violence"/>
  </r>
  <r>
    <s v="GENDER"/>
    <s v="Required"/>
    <x v="2"/>
    <s v="30-34"/>
    <s v="Female"/>
    <x v="0"/>
    <s v="Numerator"/>
    <s v="PEP Status/Age/Sex"/>
    <s v="Completed PEP"/>
  </r>
  <r>
    <s v="GENDER"/>
    <s v="Required"/>
    <x v="2"/>
    <s v="30-34"/>
    <s v="Female"/>
    <x v="0"/>
    <s v="Numerator"/>
    <s v="PEP Status/Age/Sex"/>
    <s v="Initiated PEP"/>
  </r>
  <r>
    <s v="GENDER"/>
    <s v="Required"/>
    <x v="2"/>
    <s v="30-34"/>
    <s v="Female"/>
    <x v="0"/>
    <s v="Numerator"/>
    <s v="Violence Service Type/Age/Sex"/>
    <s v="Physical and/or Emotional Violence"/>
  </r>
  <r>
    <s v="GENDER"/>
    <s v="Required"/>
    <x v="2"/>
    <s v="30-34"/>
    <s v="Female"/>
    <x v="0"/>
    <s v="Numerator"/>
    <s v="Violence Service Type/Age/Sex"/>
    <s v="Sexual Violence"/>
  </r>
  <r>
    <s v="GENDER"/>
    <s v="Required"/>
    <x v="2"/>
    <s v="30-34"/>
    <s v="Male"/>
    <x v="0"/>
    <s v="Numerator"/>
    <s v="PEP Status/Age/Sex"/>
    <s v="Completed PEP"/>
  </r>
  <r>
    <s v="GENDER"/>
    <s v="Required"/>
    <x v="2"/>
    <s v="30-34"/>
    <s v="Male"/>
    <x v="0"/>
    <s v="Numerator"/>
    <s v="PEP Status/Age/Sex"/>
    <s v="Initiated PEP"/>
  </r>
  <r>
    <s v="GENDER"/>
    <s v="Required"/>
    <x v="2"/>
    <s v="30-34"/>
    <s v="Male"/>
    <x v="0"/>
    <s v="Numerator"/>
    <s v="Violence Service Type/Age/Sex"/>
    <s v="Physical and/or Emotional Violence"/>
  </r>
  <r>
    <s v="GENDER"/>
    <s v="Required"/>
    <x v="2"/>
    <s v="30-34"/>
    <s v="Male"/>
    <x v="0"/>
    <s v="Numerator"/>
    <s v="Violence Service Type/Age/Sex"/>
    <s v="Sexual Violence"/>
  </r>
  <r>
    <s v="GENDER"/>
    <s v="Required"/>
    <x v="2"/>
    <s v="35-39"/>
    <s v="Female"/>
    <x v="0"/>
    <s v="Numerator"/>
    <s v="PEP Status/Age/Sex"/>
    <s v="Completed PEP"/>
  </r>
  <r>
    <s v="GENDER"/>
    <s v="Required"/>
    <x v="2"/>
    <s v="35-39"/>
    <s v="Female"/>
    <x v="0"/>
    <s v="Numerator"/>
    <s v="PEP Status/Age/Sex"/>
    <s v="Initiated PEP"/>
  </r>
  <r>
    <s v="GENDER"/>
    <s v="Required"/>
    <x v="2"/>
    <s v="35-39"/>
    <s v="Female"/>
    <x v="0"/>
    <s v="Numerator"/>
    <s v="Violence Service Type/Age/Sex"/>
    <s v="Physical and/or Emotional Violence"/>
  </r>
  <r>
    <s v="GENDER"/>
    <s v="Required"/>
    <x v="2"/>
    <s v="35-39"/>
    <s v="Female"/>
    <x v="0"/>
    <s v="Numerator"/>
    <s v="Violence Service Type/Age/Sex"/>
    <s v="Sexual Violence"/>
  </r>
  <r>
    <s v="GENDER"/>
    <s v="Required"/>
    <x v="2"/>
    <s v="35-39"/>
    <s v="Male"/>
    <x v="0"/>
    <s v="Numerator"/>
    <s v="PEP Status/Age/Sex"/>
    <s v="Completed PEP"/>
  </r>
  <r>
    <s v="GENDER"/>
    <s v="Required"/>
    <x v="2"/>
    <s v="35-39"/>
    <s v="Male"/>
    <x v="0"/>
    <s v="Numerator"/>
    <s v="PEP Status/Age/Sex"/>
    <s v="Initiated PEP"/>
  </r>
  <r>
    <s v="GENDER"/>
    <s v="Required"/>
    <x v="2"/>
    <s v="35-39"/>
    <s v="Male"/>
    <x v="0"/>
    <s v="Numerator"/>
    <s v="Violence Service Type/Age/Sex"/>
    <s v="Physical and/or Emotional Violence"/>
  </r>
  <r>
    <s v="GENDER"/>
    <s v="Required"/>
    <x v="2"/>
    <s v="35-39"/>
    <s v="Male"/>
    <x v="0"/>
    <s v="Numerator"/>
    <s v="Violence Service Type/Age/Sex"/>
    <s v="Sexual Violence"/>
  </r>
  <r>
    <s v="GENDER"/>
    <s v="Required"/>
    <x v="2"/>
    <s v="40-44"/>
    <s v="Female"/>
    <x v="0"/>
    <s v="Numerator"/>
    <s v="PEP Status/Age/Sex"/>
    <s v="Completed PEP"/>
  </r>
  <r>
    <s v="GENDER"/>
    <s v="Required"/>
    <x v="2"/>
    <s v="40-44"/>
    <s v="Female"/>
    <x v="0"/>
    <s v="Numerator"/>
    <s v="PEP Status/Age/Sex"/>
    <s v="Initiated PEP"/>
  </r>
  <r>
    <s v="GENDER"/>
    <s v="Required"/>
    <x v="2"/>
    <s v="40-44"/>
    <s v="Female"/>
    <x v="0"/>
    <s v="Numerator"/>
    <s v="Violence Service Type/Age/Sex"/>
    <s v="Physical and/or Emotional Violence"/>
  </r>
  <r>
    <s v="GENDER"/>
    <s v="Required"/>
    <x v="2"/>
    <s v="40-44"/>
    <s v="Female"/>
    <x v="0"/>
    <s v="Numerator"/>
    <s v="Violence Service Type/Age/Sex"/>
    <s v="Sexual Violence"/>
  </r>
  <r>
    <s v="GENDER"/>
    <s v="Required"/>
    <x v="2"/>
    <s v="40-44"/>
    <s v="Male"/>
    <x v="0"/>
    <s v="Numerator"/>
    <s v="PEP Status/Age/Sex"/>
    <s v="Completed PEP"/>
  </r>
  <r>
    <s v="GENDER"/>
    <s v="Required"/>
    <x v="2"/>
    <s v="40-44"/>
    <s v="Male"/>
    <x v="0"/>
    <s v="Numerator"/>
    <s v="PEP Status/Age/Sex"/>
    <s v="Initiated PEP"/>
  </r>
  <r>
    <s v="GENDER"/>
    <s v="Required"/>
    <x v="2"/>
    <s v="40-44"/>
    <s v="Male"/>
    <x v="0"/>
    <s v="Numerator"/>
    <s v="Violence Service Type/Age/Sex"/>
    <s v="Physical and/or Emotional Violence"/>
  </r>
  <r>
    <s v="GENDER"/>
    <s v="Required"/>
    <x v="2"/>
    <s v="40-44"/>
    <s v="Male"/>
    <x v="0"/>
    <s v="Numerator"/>
    <s v="Violence Service Type/Age/Sex"/>
    <s v="Sexual Violence"/>
  </r>
  <r>
    <s v="GENDER"/>
    <s v="Required"/>
    <x v="2"/>
    <s v="45-49"/>
    <s v="Female"/>
    <x v="0"/>
    <s v="Numerator"/>
    <s v="PEP Status/Age/Sex"/>
    <s v="Completed PEP"/>
  </r>
  <r>
    <s v="GENDER"/>
    <s v="Required"/>
    <x v="2"/>
    <s v="45-49"/>
    <s v="Female"/>
    <x v="0"/>
    <s v="Numerator"/>
    <s v="PEP Status/Age/Sex"/>
    <s v="Initiated PEP"/>
  </r>
  <r>
    <s v="GENDER"/>
    <s v="Required"/>
    <x v="2"/>
    <s v="45-49"/>
    <s v="Female"/>
    <x v="0"/>
    <s v="Numerator"/>
    <s v="Violence Service Type/Age/Sex"/>
    <s v="Physical and/or Emotional Violence"/>
  </r>
  <r>
    <s v="GENDER"/>
    <s v="Required"/>
    <x v="2"/>
    <s v="45-49"/>
    <s v="Female"/>
    <x v="0"/>
    <s v="Numerator"/>
    <s v="Violence Service Type/Age/Sex"/>
    <s v="Sexual Violence"/>
  </r>
  <r>
    <s v="GENDER"/>
    <s v="Required"/>
    <x v="2"/>
    <s v="45-49"/>
    <s v="Male"/>
    <x v="0"/>
    <s v="Numerator"/>
    <s v="PEP Status/Age/Sex"/>
    <s v="Completed PEP"/>
  </r>
  <r>
    <s v="GENDER"/>
    <s v="Required"/>
    <x v="2"/>
    <s v="45-49"/>
    <s v="Male"/>
    <x v="0"/>
    <s v="Numerator"/>
    <s v="PEP Status/Age/Sex"/>
    <s v="Initiated PEP"/>
  </r>
  <r>
    <s v="GENDER"/>
    <s v="Required"/>
    <x v="2"/>
    <s v="45-49"/>
    <s v="Male"/>
    <x v="0"/>
    <s v="Numerator"/>
    <s v="Violence Service Type/Age/Sex"/>
    <s v="Physical and/or Emotional Violence"/>
  </r>
  <r>
    <s v="GENDER"/>
    <s v="Required"/>
    <x v="2"/>
    <s v="45-49"/>
    <s v="Male"/>
    <x v="0"/>
    <s v="Numerator"/>
    <s v="Violence Service Type/Age/Sex"/>
    <s v="Sexual Violence"/>
  </r>
  <r>
    <s v="GENDER"/>
    <s v="Required"/>
    <x v="2"/>
    <s v="50+"/>
    <s v="Female"/>
    <x v="0"/>
    <s v="Numerator"/>
    <s v="PEP Status/Age/Sex"/>
    <s v="Completed PEP"/>
  </r>
  <r>
    <s v="GENDER"/>
    <s v="Required"/>
    <x v="2"/>
    <s v="50+"/>
    <s v="Female"/>
    <x v="0"/>
    <s v="Numerator"/>
    <s v="PEP Status/Age/Sex"/>
    <s v="Initiated PEP"/>
  </r>
  <r>
    <s v="GENDER"/>
    <s v="Required"/>
    <x v="2"/>
    <s v="50+"/>
    <s v="Female"/>
    <x v="0"/>
    <s v="Numerator"/>
    <s v="Violence Service Type/Age/Sex"/>
    <s v="Physical and/or Emotional Violence"/>
  </r>
  <r>
    <s v="GENDER"/>
    <s v="Required"/>
    <x v="2"/>
    <s v="50+"/>
    <s v="Female"/>
    <x v="0"/>
    <s v="Numerator"/>
    <s v="Violence Service Type/Age/Sex"/>
    <s v="Sexual Violence"/>
  </r>
  <r>
    <s v="GENDER"/>
    <s v="Required"/>
    <x v="2"/>
    <s v="50+"/>
    <s v="Male"/>
    <x v="0"/>
    <s v="Numerator"/>
    <s v="PEP Status/Age/Sex"/>
    <s v="Completed PEP"/>
  </r>
  <r>
    <s v="GENDER"/>
    <s v="Required"/>
    <x v="2"/>
    <s v="50+"/>
    <s v="Male"/>
    <x v="0"/>
    <s v="Numerator"/>
    <s v="PEP Status/Age/Sex"/>
    <s v="Initiated PEP"/>
  </r>
  <r>
    <s v="GENDER"/>
    <s v="Required"/>
    <x v="2"/>
    <s v="50+"/>
    <s v="Male"/>
    <x v="0"/>
    <s v="Numerator"/>
    <s v="Violence Service Type/Age/Sex"/>
    <s v="Physical and/or Emotional Violence"/>
  </r>
  <r>
    <s v="GENDER"/>
    <s v="Required"/>
    <x v="2"/>
    <s v="50+"/>
    <s v="Male"/>
    <x v="0"/>
    <s v="Numerator"/>
    <s v="Violence Service Type/Age/Sex"/>
    <s v="Sexual Violence"/>
  </r>
  <r>
    <s v="GENDER"/>
    <s v="Required"/>
    <x v="2"/>
    <s v="Unknown Age"/>
    <s v="Female"/>
    <x v="0"/>
    <s v="Numerator"/>
    <s v="PEP Status/Age/Sex"/>
    <s v="Completed PEP"/>
  </r>
  <r>
    <s v="GENDER"/>
    <s v="Required"/>
    <x v="2"/>
    <s v="Unknown Age"/>
    <s v="Female"/>
    <x v="0"/>
    <s v="Numerator"/>
    <s v="PEP Status/Age/Sex"/>
    <s v="Initiated PEP"/>
  </r>
  <r>
    <s v="GENDER"/>
    <s v="Required"/>
    <x v="2"/>
    <s v="Unknown Age"/>
    <s v="Female"/>
    <x v="0"/>
    <s v="Numerator"/>
    <s v="Violence Service Type/Age/Sex"/>
    <s v="Physical and/or Emotional Violence"/>
  </r>
  <r>
    <s v="GENDER"/>
    <s v="Required"/>
    <x v="2"/>
    <s v="Unknown Age"/>
    <s v="Female"/>
    <x v="0"/>
    <s v="Numerator"/>
    <s v="Violence Service Type/Age/Sex"/>
    <s v="Sexual Violence"/>
  </r>
  <r>
    <s v="GENDER"/>
    <s v="Required"/>
    <x v="2"/>
    <s v="Unknown Age"/>
    <s v="Male"/>
    <x v="0"/>
    <s v="Numerator"/>
    <s v="PEP Status/Age/Sex"/>
    <s v="Completed PEP"/>
  </r>
  <r>
    <s v="GENDER"/>
    <s v="Required"/>
    <x v="2"/>
    <s v="Unknown Age"/>
    <s v="Male"/>
    <x v="0"/>
    <s v="Numerator"/>
    <s v="PEP Status/Age/Sex"/>
    <s v="Initiated PEP"/>
  </r>
  <r>
    <s v="GENDER"/>
    <s v="Required"/>
    <x v="2"/>
    <s v="Unknown Age"/>
    <s v="Male"/>
    <x v="0"/>
    <s v="Numerator"/>
    <s v="Violence Service Type/Age/Sex"/>
    <s v="Physical and/or Emotional Violence"/>
  </r>
  <r>
    <s v="GENDER"/>
    <s v="Required"/>
    <x v="2"/>
    <s v="Unknown Age"/>
    <s v="Male"/>
    <x v="0"/>
    <s v="Numerator"/>
    <s v="Violence Service Type/Age/Sex"/>
    <s v="Sexual Violence"/>
  </r>
  <r>
    <s v="OVC"/>
    <s v="Required"/>
    <x v="3"/>
    <s v="&lt;1"/>
    <s v="Female"/>
    <x v="0"/>
    <s v="Numerator"/>
    <s v="Age/Sex"/>
    <m/>
  </r>
  <r>
    <s v="OVC"/>
    <s v="Required"/>
    <x v="3"/>
    <s v="&lt;1"/>
    <s v="Male"/>
    <x v="0"/>
    <s v="Numerator"/>
    <s v="Age/Sex"/>
    <m/>
  </r>
  <r>
    <s v="OVC"/>
    <s v="Required"/>
    <x v="3"/>
    <s v="10-14"/>
    <s v="Female"/>
    <x v="0"/>
    <s v="Numerator"/>
    <s v="Age/Sex"/>
    <m/>
  </r>
  <r>
    <s v="OVC"/>
    <s v="Required"/>
    <x v="3"/>
    <s v="10-14"/>
    <s v="Male"/>
    <x v="0"/>
    <s v="Numerator"/>
    <s v="Age/Sex"/>
    <m/>
  </r>
  <r>
    <s v="OVC"/>
    <s v="Required"/>
    <x v="3"/>
    <s v="1-4"/>
    <s v="Female"/>
    <x v="0"/>
    <s v="Numerator"/>
    <s v="Age/Sex"/>
    <m/>
  </r>
  <r>
    <s v="OVC"/>
    <s v="Required"/>
    <x v="3"/>
    <s v="1-4"/>
    <s v="Male"/>
    <x v="0"/>
    <s v="Numerator"/>
    <s v="Age/Sex"/>
    <m/>
  </r>
  <r>
    <s v="OVC"/>
    <s v="Required"/>
    <x v="3"/>
    <s v="15-17"/>
    <s v="Female"/>
    <x v="0"/>
    <s v="Numerator"/>
    <s v="Age/Sex"/>
    <m/>
  </r>
  <r>
    <s v="OVC"/>
    <s v="Required"/>
    <x v="3"/>
    <s v="15-17"/>
    <s v="Male"/>
    <x v="0"/>
    <s v="Numerator"/>
    <s v="Age/Sex"/>
    <m/>
  </r>
  <r>
    <s v="OVC"/>
    <s v="Required"/>
    <x v="3"/>
    <s v="5-9"/>
    <s v="Female"/>
    <x v="0"/>
    <s v="Numerator"/>
    <s v="Age/Sex"/>
    <m/>
  </r>
  <r>
    <s v="OVC"/>
    <s v="Required"/>
    <x v="3"/>
    <s v="5-9"/>
    <s v="Male"/>
    <x v="0"/>
    <s v="Numerator"/>
    <s v="Age/Sex"/>
    <m/>
  </r>
  <r>
    <s v="OVC"/>
    <s v="Required"/>
    <x v="4"/>
    <s v="&lt;1"/>
    <s v="Female"/>
    <x v="0"/>
    <s v="Numerator"/>
    <s v="Age/Sex"/>
    <m/>
  </r>
  <r>
    <s v="OVC"/>
    <s v="Required"/>
    <x v="4"/>
    <s v="&lt;1"/>
    <s v="Male"/>
    <x v="0"/>
    <s v="Numerator"/>
    <s v="Age/Sex"/>
    <m/>
  </r>
  <r>
    <s v="OVC"/>
    <s v="Required"/>
    <x v="4"/>
    <s v="10-14"/>
    <s v="Female"/>
    <x v="0"/>
    <s v="Numerator"/>
    <s v="Age/Sex"/>
    <m/>
  </r>
  <r>
    <s v="OVC"/>
    <s v="Required"/>
    <x v="4"/>
    <s v="10-14"/>
    <s v="Male"/>
    <x v="0"/>
    <s v="Numerator"/>
    <s v="Age/Sex"/>
    <m/>
  </r>
  <r>
    <s v="OVC"/>
    <s v="Required"/>
    <x v="4"/>
    <s v="1-4"/>
    <s v="Female"/>
    <x v="0"/>
    <s v="Numerator"/>
    <s v="Age/Sex"/>
    <m/>
  </r>
  <r>
    <s v="OVC"/>
    <s v="Required"/>
    <x v="4"/>
    <s v="1-4"/>
    <s v="Male"/>
    <x v="0"/>
    <s v="Numerator"/>
    <s v="Age/Sex"/>
    <m/>
  </r>
  <r>
    <s v="OVC"/>
    <s v="Required"/>
    <x v="4"/>
    <s v="15-17"/>
    <s v="Female"/>
    <x v="0"/>
    <s v="Numerator"/>
    <s v="Age/Sex"/>
    <m/>
  </r>
  <r>
    <s v="OVC"/>
    <s v="Required"/>
    <x v="4"/>
    <s v="15-17"/>
    <s v="Male"/>
    <x v="0"/>
    <s v="Numerator"/>
    <s v="Age/Sex"/>
    <m/>
  </r>
  <r>
    <s v="OVC"/>
    <s v="Required"/>
    <x v="4"/>
    <s v="5-9"/>
    <s v="Female"/>
    <x v="0"/>
    <s v="Numerator"/>
    <s v="Age/Sex"/>
    <m/>
  </r>
  <r>
    <s v="OVC"/>
    <s v="Required"/>
    <x v="4"/>
    <s v="5-9"/>
    <s v="Male"/>
    <x v="0"/>
    <s v="Numerator"/>
    <s v="Age/Sex"/>
    <m/>
  </r>
  <r>
    <s v="OVC"/>
    <s v="Required"/>
    <x v="5"/>
    <s v="&lt;1"/>
    <s v="Female"/>
    <x v="0"/>
    <s v="Numerator"/>
    <s v="Age/Sex"/>
    <m/>
  </r>
  <r>
    <s v="OVC"/>
    <s v="Required"/>
    <x v="5"/>
    <s v="&lt;1"/>
    <s v="Male"/>
    <x v="0"/>
    <s v="Numerator"/>
    <s v="Age/Sex"/>
    <m/>
  </r>
  <r>
    <s v="OVC"/>
    <s v="Required"/>
    <x v="5"/>
    <s v="10-14"/>
    <s v="Female"/>
    <x v="0"/>
    <s v="Numerator"/>
    <s v="Age/Sex"/>
    <m/>
  </r>
  <r>
    <s v="OVC"/>
    <s v="Required"/>
    <x v="5"/>
    <s v="10-14"/>
    <s v="Male"/>
    <x v="0"/>
    <s v="Numerator"/>
    <s v="Age/Sex"/>
    <m/>
  </r>
  <r>
    <s v="OVC"/>
    <s v="Required"/>
    <x v="5"/>
    <s v="1-4"/>
    <s v="Female"/>
    <x v="0"/>
    <s v="Numerator"/>
    <s v="Age/Sex"/>
    <m/>
  </r>
  <r>
    <s v="OVC"/>
    <s v="Required"/>
    <x v="5"/>
    <s v="1-4"/>
    <s v="Male"/>
    <x v="0"/>
    <s v="Numerator"/>
    <s v="Age/Sex"/>
    <m/>
  </r>
  <r>
    <s v="OVC"/>
    <s v="Required"/>
    <x v="5"/>
    <s v="15-17"/>
    <s v="Female"/>
    <x v="0"/>
    <s v="Numerator"/>
    <s v="Age/Sex"/>
    <m/>
  </r>
  <r>
    <s v="OVC"/>
    <s v="Required"/>
    <x v="5"/>
    <s v="15-17"/>
    <s v="Male"/>
    <x v="0"/>
    <s v="Numerator"/>
    <s v="Age/Sex"/>
    <m/>
  </r>
  <r>
    <s v="OVC"/>
    <s v="Required"/>
    <x v="5"/>
    <s v="5-9"/>
    <s v="Female"/>
    <x v="0"/>
    <s v="Numerator"/>
    <s v="Age/Sex"/>
    <m/>
  </r>
  <r>
    <s v="OVC"/>
    <s v="Required"/>
    <x v="5"/>
    <s v="5-9"/>
    <s v="Male"/>
    <x v="0"/>
    <s v="Numerator"/>
    <s v="Age/Sex"/>
    <m/>
  </r>
  <r>
    <s v="OVC"/>
    <s v="Required"/>
    <x v="6"/>
    <s v="&lt;1"/>
    <s v="Female"/>
    <x v="0"/>
    <s v="Numerator"/>
    <s v="Confirmed or Self-reported/Age/Sex"/>
    <s v="Confirmed with Facility"/>
  </r>
  <r>
    <s v="OVC"/>
    <s v="Required"/>
    <x v="6"/>
    <s v="&lt;1"/>
    <s v="Female"/>
    <x v="0"/>
    <s v="Numerator"/>
    <s v="Confirmed or Self-reported/Age/Sex"/>
    <s v="Self Reported"/>
  </r>
  <r>
    <s v="OVC"/>
    <s v="Required"/>
    <x v="6"/>
    <s v="&lt;1"/>
    <s v="Male"/>
    <x v="0"/>
    <s v="Numerator"/>
    <s v="Confirmed or Self-reported/Age/Sex"/>
    <s v="Confirmed with Facility"/>
  </r>
  <r>
    <s v="OVC"/>
    <s v="Required"/>
    <x v="6"/>
    <s v="&lt;1"/>
    <s v="Male"/>
    <x v="0"/>
    <s v="Numerator"/>
    <s v="Confirmed or Self-reported/Age/Sex"/>
    <s v="Self Reported"/>
  </r>
  <r>
    <s v="OVC"/>
    <s v="Required"/>
    <x v="6"/>
    <s v="10-14"/>
    <s v="Female"/>
    <x v="0"/>
    <s v="Numerator"/>
    <s v="Confirmed or Self-reported/Age/Sex"/>
    <s v="Confirmed with Facility"/>
  </r>
  <r>
    <s v="OVC"/>
    <s v="Required"/>
    <x v="6"/>
    <s v="10-14"/>
    <s v="Female"/>
    <x v="0"/>
    <s v="Numerator"/>
    <s v="Confirmed or Self-reported/Age/Sex"/>
    <s v="Self Reported"/>
  </r>
  <r>
    <s v="OVC"/>
    <s v="Required"/>
    <x v="6"/>
    <s v="10-14"/>
    <s v="Male"/>
    <x v="0"/>
    <s v="Numerator"/>
    <s v="Confirmed or Self-reported/Age/Sex"/>
    <s v="Confirmed with Facility"/>
  </r>
  <r>
    <s v="OVC"/>
    <s v="Required"/>
    <x v="6"/>
    <s v="10-14"/>
    <s v="Male"/>
    <x v="0"/>
    <s v="Numerator"/>
    <s v="Confirmed or Self-reported/Age/Sex"/>
    <s v="Self Reported"/>
  </r>
  <r>
    <s v="OVC"/>
    <s v="Required"/>
    <x v="6"/>
    <s v="1-4"/>
    <s v="Female"/>
    <x v="0"/>
    <s v="Numerator"/>
    <s v="Confirmed or Self-reported/Age/Sex"/>
    <s v="Confirmed with Facility"/>
  </r>
  <r>
    <s v="OVC"/>
    <s v="Required"/>
    <x v="6"/>
    <s v="1-4"/>
    <s v="Female"/>
    <x v="0"/>
    <s v="Numerator"/>
    <s v="Confirmed or Self-reported/Age/Sex"/>
    <s v="Self Reported"/>
  </r>
  <r>
    <s v="OVC"/>
    <s v="Required"/>
    <x v="6"/>
    <s v="1-4"/>
    <s v="Male"/>
    <x v="0"/>
    <s v="Numerator"/>
    <s v="Confirmed or Self-reported/Age/Sex"/>
    <s v="Confirmed with Facility"/>
  </r>
  <r>
    <s v="OVC"/>
    <s v="Required"/>
    <x v="6"/>
    <s v="1-4"/>
    <s v="Male"/>
    <x v="0"/>
    <s v="Numerator"/>
    <s v="Confirmed or Self-reported/Age/Sex"/>
    <s v="Self Reported"/>
  </r>
  <r>
    <s v="OVC"/>
    <s v="Required"/>
    <x v="6"/>
    <s v="15-17"/>
    <s v="Female"/>
    <x v="0"/>
    <s v="Numerator"/>
    <s v="Confirmed or Self-reported/Age/Sex"/>
    <s v="Confirmed with Facility"/>
  </r>
  <r>
    <s v="OVC"/>
    <s v="Required"/>
    <x v="6"/>
    <s v="15-17"/>
    <s v="Female"/>
    <x v="0"/>
    <s v="Numerator"/>
    <s v="Confirmed or Self-reported/Age/Sex"/>
    <s v="Self Reported"/>
  </r>
  <r>
    <s v="OVC"/>
    <s v="Required"/>
    <x v="6"/>
    <s v="15-17"/>
    <s v="Male"/>
    <x v="0"/>
    <s v="Numerator"/>
    <s v="Confirmed or Self-reported/Age/Sex"/>
    <s v="Confirmed with Facility"/>
  </r>
  <r>
    <s v="OVC"/>
    <s v="Required"/>
    <x v="6"/>
    <s v="15-17"/>
    <s v="Male"/>
    <x v="0"/>
    <s v="Numerator"/>
    <s v="Confirmed or Self-reported/Age/Sex"/>
    <s v="Self Reported"/>
  </r>
  <r>
    <s v="OVC"/>
    <s v="Required"/>
    <x v="6"/>
    <s v="5-9"/>
    <s v="Female"/>
    <x v="0"/>
    <s v="Numerator"/>
    <s v="Confirmed or Self-reported/Age/Sex"/>
    <s v="Confirmed with Facility"/>
  </r>
  <r>
    <s v="OVC"/>
    <s v="Required"/>
    <x v="6"/>
    <s v="5-9"/>
    <s v="Female"/>
    <x v="0"/>
    <s v="Numerator"/>
    <s v="Confirmed or Self-reported/Age/Sex"/>
    <s v="Self Reported"/>
  </r>
  <r>
    <s v="OVC"/>
    <s v="Required"/>
    <x v="6"/>
    <s v="5-9"/>
    <s v="Male"/>
    <x v="0"/>
    <s v="Numerator"/>
    <s v="Confirmed or Self-reported/Age/Sex"/>
    <s v="Confirmed with Facility"/>
  </r>
  <r>
    <s v="OVC"/>
    <s v="Required"/>
    <x v="6"/>
    <s v="5-9"/>
    <s v="Male"/>
    <x v="0"/>
    <s v="Numerator"/>
    <s v="Confirmed or Self-reported/Age/Sex"/>
    <s v="Self Reported"/>
  </r>
  <r>
    <s v="OVC"/>
    <s v="Required"/>
    <x v="7"/>
    <s v="&lt;1"/>
    <s v="Female"/>
    <x v="0"/>
    <s v="Numerator"/>
    <s v="Confirmed or Self-reported/Age/Sex"/>
    <s v="Confirmed with Facility"/>
  </r>
  <r>
    <s v="OVC"/>
    <s v="Required"/>
    <x v="7"/>
    <s v="&lt;1"/>
    <s v="Female"/>
    <x v="0"/>
    <s v="Numerator"/>
    <s v="Confirmed or Self-reported/Age/Sex"/>
    <s v="Self Reported"/>
  </r>
  <r>
    <s v="OVC"/>
    <s v="Required"/>
    <x v="7"/>
    <s v="&lt;1"/>
    <s v="Male"/>
    <x v="0"/>
    <s v="Numerator"/>
    <s v="Confirmed or Self-reported/Age/Sex"/>
    <s v="Confirmed with Facility"/>
  </r>
  <r>
    <s v="OVC"/>
    <s v="Required"/>
    <x v="7"/>
    <s v="&lt;1"/>
    <s v="Male"/>
    <x v="0"/>
    <s v="Numerator"/>
    <s v="Confirmed or Self-reported/Age/Sex"/>
    <s v="Self Reported"/>
  </r>
  <r>
    <s v="OVC"/>
    <s v="Required"/>
    <x v="7"/>
    <s v="10-14"/>
    <s v="Female"/>
    <x v="0"/>
    <s v="Numerator"/>
    <s v="Confirmed or Self-reported/Age/Sex"/>
    <s v="Confirmed with Facility"/>
  </r>
  <r>
    <s v="OVC"/>
    <s v="Required"/>
    <x v="7"/>
    <s v="10-14"/>
    <s v="Female"/>
    <x v="0"/>
    <s v="Numerator"/>
    <s v="Confirmed or Self-reported/Age/Sex"/>
    <s v="Self Reported"/>
  </r>
  <r>
    <s v="OVC"/>
    <s v="Required"/>
    <x v="7"/>
    <s v="10-14"/>
    <s v="Male"/>
    <x v="0"/>
    <s v="Numerator"/>
    <s v="Confirmed or Self-reported/Age/Sex"/>
    <s v="Confirmed with Facility"/>
  </r>
  <r>
    <s v="OVC"/>
    <s v="Required"/>
    <x v="7"/>
    <s v="10-14"/>
    <s v="Male"/>
    <x v="0"/>
    <s v="Numerator"/>
    <s v="Confirmed or Self-reported/Age/Sex"/>
    <s v="Self Reported"/>
  </r>
  <r>
    <s v="OVC"/>
    <s v="Required"/>
    <x v="7"/>
    <s v="1-4"/>
    <s v="Female"/>
    <x v="0"/>
    <s v="Numerator"/>
    <s v="Confirmed or Self-reported/Age/Sex"/>
    <s v="Confirmed with Facility"/>
  </r>
  <r>
    <s v="OVC"/>
    <s v="Required"/>
    <x v="7"/>
    <s v="1-4"/>
    <s v="Female"/>
    <x v="0"/>
    <s v="Numerator"/>
    <s v="Confirmed or Self-reported/Age/Sex"/>
    <s v="Self Reported"/>
  </r>
  <r>
    <s v="OVC"/>
    <s v="Required"/>
    <x v="7"/>
    <s v="1-4"/>
    <s v="Male"/>
    <x v="0"/>
    <s v="Numerator"/>
    <s v="Confirmed or Self-reported/Age/Sex"/>
    <s v="Confirmed with Facility"/>
  </r>
  <r>
    <s v="OVC"/>
    <s v="Required"/>
    <x v="7"/>
    <s v="1-4"/>
    <s v="Male"/>
    <x v="0"/>
    <s v="Numerator"/>
    <s v="Confirmed or Self-reported/Age/Sex"/>
    <s v="Self Reported"/>
  </r>
  <r>
    <s v="OVC"/>
    <s v="Required"/>
    <x v="7"/>
    <s v="15-17"/>
    <s v="Female"/>
    <x v="0"/>
    <s v="Numerator"/>
    <s v="Confirmed or Self-reported/Age/Sex"/>
    <s v="Confirmed with Facility"/>
  </r>
  <r>
    <s v="OVC"/>
    <s v="Required"/>
    <x v="7"/>
    <s v="15-17"/>
    <s v="Female"/>
    <x v="0"/>
    <s v="Numerator"/>
    <s v="Confirmed or Self-reported/Age/Sex"/>
    <s v="Self Reported"/>
  </r>
  <r>
    <s v="OVC"/>
    <s v="Required"/>
    <x v="7"/>
    <s v="15-17"/>
    <s v="Male"/>
    <x v="0"/>
    <s v="Numerator"/>
    <s v="Confirmed or Self-reported/Age/Sex"/>
    <s v="Confirmed with Facility"/>
  </r>
  <r>
    <s v="OVC"/>
    <s v="Required"/>
    <x v="7"/>
    <s v="15-17"/>
    <s v="Male"/>
    <x v="0"/>
    <s v="Numerator"/>
    <s v="Confirmed or Self-reported/Age/Sex"/>
    <s v="Self Reported"/>
  </r>
  <r>
    <s v="OVC"/>
    <s v="Required"/>
    <x v="7"/>
    <s v="5-9"/>
    <s v="Female"/>
    <x v="0"/>
    <s v="Numerator"/>
    <s v="Confirmed or Self-reported/Age/Sex"/>
    <s v="Confirmed with Facility"/>
  </r>
  <r>
    <s v="OVC"/>
    <s v="Required"/>
    <x v="7"/>
    <s v="5-9"/>
    <s v="Female"/>
    <x v="0"/>
    <s v="Numerator"/>
    <s v="Confirmed or Self-reported/Age/Sex"/>
    <s v="Self Reported"/>
  </r>
  <r>
    <s v="OVC"/>
    <s v="Required"/>
    <x v="7"/>
    <s v="5-9"/>
    <s v="Male"/>
    <x v="0"/>
    <s v="Numerator"/>
    <s v="Confirmed or Self-reported/Age/Sex"/>
    <s v="Confirmed with Facility"/>
  </r>
  <r>
    <s v="OVC"/>
    <s v="Required"/>
    <x v="7"/>
    <s v="5-9"/>
    <s v="Male"/>
    <x v="0"/>
    <s v="Numerator"/>
    <s v="Confirmed or Self-reported/Age/Sex"/>
    <s v="Self Reported"/>
  </r>
  <r>
    <s v="LAB"/>
    <s v="Optional"/>
    <x v="8"/>
    <s v="&lt;2 months"/>
    <m/>
    <x v="0"/>
    <s v="Numerator"/>
    <s v="EID Status/Age"/>
    <s v="EID Eligible"/>
  </r>
  <r>
    <s v="LAB"/>
    <s v="Required"/>
    <x v="8"/>
    <s v="0-12 months"/>
    <m/>
    <x v="0"/>
    <s v="Numerator"/>
    <s v="EID Status/Age"/>
    <s v="EID Eligible"/>
  </r>
  <r>
    <s v="LAB"/>
    <s v="Optional"/>
    <x v="8"/>
    <s v="2-12 months"/>
    <m/>
    <x v="0"/>
    <s v="Numerator"/>
    <s v="EID Status/Age"/>
    <s v="EID Eligible"/>
  </r>
  <r>
    <s v="LAB"/>
    <s v="Required"/>
    <x v="9"/>
    <s v="&lt;2 months"/>
    <m/>
    <x v="0"/>
    <s v="Denominator"/>
    <s v="EID Status/Age"/>
    <s v="EID Result Documented"/>
  </r>
  <r>
    <s v="LAB"/>
    <s v="Required"/>
    <x v="9"/>
    <s v="&lt;2 months"/>
    <m/>
    <x v="0"/>
    <s v="Numerator"/>
    <s v="EID Status/Age"/>
    <s v="EID Result Reported to Caregiver"/>
  </r>
  <r>
    <s v="LAB"/>
    <s v="Required"/>
    <x v="9"/>
    <s v="2-12 months"/>
    <m/>
    <x v="0"/>
    <s v="Denominator"/>
    <s v="EID Status/Age"/>
    <s v="EID Result Documented"/>
  </r>
  <r>
    <s v="LAB"/>
    <s v="Required"/>
    <x v="9"/>
    <s v="2-12 months"/>
    <m/>
    <x v="0"/>
    <s v="Numerator"/>
    <s v="EID Status/Age"/>
    <s v="EID Result Reported to Caregiver"/>
  </r>
  <r>
    <s v="PrEP"/>
    <s v="Required"/>
    <x v="10"/>
    <s v="10-14"/>
    <s v="Female"/>
    <x v="0"/>
    <s v="Numerator"/>
    <s v="Age/Sex"/>
    <m/>
  </r>
  <r>
    <s v="PrEP"/>
    <s v="Required"/>
    <x v="10"/>
    <s v="10-14"/>
    <s v="Male"/>
    <x v="0"/>
    <s v="Numerator"/>
    <s v="Age/Sex"/>
    <m/>
  </r>
  <r>
    <s v="PrEP"/>
    <s v="Required"/>
    <x v="10"/>
    <s v="15-19"/>
    <s v="Female"/>
    <x v="0"/>
    <s v="Numerator"/>
    <s v="Age/Sex"/>
    <m/>
  </r>
  <r>
    <s v="PrEP"/>
    <s v="Required"/>
    <x v="10"/>
    <s v="15-19"/>
    <s v="Male"/>
    <x v="0"/>
    <s v="Numerator"/>
    <s v="Age/Sex"/>
    <m/>
  </r>
  <r>
    <s v="PrEP"/>
    <s v="Required"/>
    <x v="10"/>
    <s v="20-24"/>
    <s v="Female"/>
    <x v="0"/>
    <s v="Numerator"/>
    <s v="Age/Sex"/>
    <m/>
  </r>
  <r>
    <s v="PrEP"/>
    <s v="Required"/>
    <x v="10"/>
    <s v="20-24"/>
    <s v="Male"/>
    <x v="0"/>
    <s v="Numerator"/>
    <s v="Age/Sex"/>
    <m/>
  </r>
  <r>
    <s v="PrEP"/>
    <s v="Required"/>
    <x v="10"/>
    <s v="25-29"/>
    <s v="Female"/>
    <x v="0"/>
    <s v="Numerator"/>
    <s v="Age/Sex"/>
    <m/>
  </r>
  <r>
    <s v="PrEP"/>
    <s v="Required"/>
    <x v="10"/>
    <s v="25-29"/>
    <s v="Male"/>
    <x v="0"/>
    <s v="Numerator"/>
    <s v="Age/Sex"/>
    <m/>
  </r>
  <r>
    <s v="PrEP"/>
    <s v="Required"/>
    <x v="10"/>
    <s v="30-34"/>
    <s v="Female"/>
    <x v="0"/>
    <s v="Numerator"/>
    <s v="Age/Sex"/>
    <m/>
  </r>
  <r>
    <s v="PrEP"/>
    <s v="Required"/>
    <x v="10"/>
    <s v="30-34"/>
    <s v="Male"/>
    <x v="0"/>
    <s v="Numerator"/>
    <s v="Age/Sex"/>
    <m/>
  </r>
  <r>
    <s v="PrEP"/>
    <s v="Required"/>
    <x v="10"/>
    <s v="35-39"/>
    <s v="Female"/>
    <x v="0"/>
    <s v="Numerator"/>
    <s v="Age/Sex"/>
    <m/>
  </r>
  <r>
    <s v="PrEP"/>
    <s v="Required"/>
    <x v="10"/>
    <s v="35-39"/>
    <s v="Male"/>
    <x v="0"/>
    <s v="Numerator"/>
    <s v="Age/Sex"/>
    <m/>
  </r>
  <r>
    <s v="PrEP"/>
    <s v="Required"/>
    <x v="10"/>
    <s v="40-44"/>
    <s v="Female"/>
    <x v="0"/>
    <s v="Numerator"/>
    <s v="Age/Sex"/>
    <m/>
  </r>
  <r>
    <s v="PrEP"/>
    <s v="Required"/>
    <x v="10"/>
    <s v="40-44"/>
    <s v="Male"/>
    <x v="0"/>
    <s v="Numerator"/>
    <s v="Age/Sex"/>
    <m/>
  </r>
  <r>
    <s v="PrEP"/>
    <s v="Required"/>
    <x v="10"/>
    <s v="45-49"/>
    <s v="Female"/>
    <x v="0"/>
    <s v="Numerator"/>
    <s v="Age/Sex"/>
    <m/>
  </r>
  <r>
    <s v="PrEP"/>
    <s v="Required"/>
    <x v="10"/>
    <s v="45-49"/>
    <s v="Male"/>
    <x v="0"/>
    <s v="Numerator"/>
    <s v="Age/Sex"/>
    <m/>
  </r>
  <r>
    <s v="PrEP"/>
    <s v="Required"/>
    <x v="10"/>
    <s v="50+"/>
    <s v="Female"/>
    <x v="0"/>
    <s v="Numerator"/>
    <s v="Age/Sex"/>
    <m/>
  </r>
  <r>
    <s v="PrEP"/>
    <s v="Required"/>
    <x v="10"/>
    <s v="50+"/>
    <s v="Male"/>
    <x v="0"/>
    <s v="Numerator"/>
    <s v="Age/Sex"/>
    <m/>
  </r>
  <r>
    <s v="PrEP"/>
    <s v="Required"/>
    <x v="10"/>
    <s v="Unknown Age"/>
    <s v="Female"/>
    <x v="0"/>
    <s v="Numerator"/>
    <s v="Age/Sex"/>
    <m/>
  </r>
  <r>
    <s v="PrEP"/>
    <s v="Required"/>
    <x v="10"/>
    <s v="Unknown Age"/>
    <s v="Male"/>
    <x v="0"/>
    <s v="Numerator"/>
    <s v="Age/Sex"/>
    <m/>
  </r>
  <r>
    <s v="PrEP"/>
    <s v="Required"/>
    <x v="10"/>
    <m/>
    <s v="Female"/>
    <x v="0"/>
    <s v="Numerator"/>
    <s v="Pregnant/Breastfeeding"/>
    <s v="Breastfeeding"/>
  </r>
  <r>
    <s v="PrEP"/>
    <s v="Required"/>
    <x v="10"/>
    <m/>
    <s v="Female"/>
    <x v="0"/>
    <s v="Numerator"/>
    <s v="Pregnant/Breastfeeding"/>
    <s v="Pregnant"/>
  </r>
  <r>
    <s v="PrEP"/>
    <s v="Required"/>
    <x v="10"/>
    <m/>
    <m/>
    <x v="1"/>
    <s v="Numerator"/>
    <s v="Key Pop"/>
    <m/>
  </r>
  <r>
    <s v="PrEP"/>
    <s v="Required"/>
    <x v="10"/>
    <m/>
    <m/>
    <x v="2"/>
    <s v="Numerator"/>
    <s v="Key Pop"/>
    <m/>
  </r>
  <r>
    <s v="PrEP"/>
    <s v="Required"/>
    <x v="10"/>
    <m/>
    <m/>
    <x v="3"/>
    <s v="Numerator"/>
    <s v="Key Pop"/>
    <m/>
  </r>
  <r>
    <s v="PrEP"/>
    <s v="Required"/>
    <x v="10"/>
    <m/>
    <m/>
    <x v="4"/>
    <s v="Numerator"/>
    <s v="Key Pop"/>
    <m/>
  </r>
  <r>
    <s v="PrEP"/>
    <s v="Required"/>
    <x v="10"/>
    <m/>
    <m/>
    <x v="5"/>
    <s v="Numerator"/>
    <s v="Key Pop"/>
    <m/>
  </r>
  <r>
    <s v="PrEP"/>
    <s v="Required"/>
    <x v="10"/>
    <m/>
    <m/>
    <x v="6"/>
    <s v="Numerator"/>
    <s v="Key Pop"/>
    <m/>
  </r>
  <r>
    <s v="PrEP"/>
    <s v="Required"/>
    <x v="10"/>
    <m/>
    <m/>
    <x v="7"/>
    <s v="Numerator"/>
    <s v="Key Pop"/>
    <m/>
  </r>
  <r>
    <s v="PrEP"/>
    <s v="Required"/>
    <x v="11"/>
    <s v="10-14"/>
    <s v="Female"/>
    <x v="0"/>
    <s v="Numerator"/>
    <s v="Age/Sex"/>
    <m/>
  </r>
  <r>
    <s v="PrEP"/>
    <s v="Required"/>
    <x v="11"/>
    <s v="10-14"/>
    <s v="Male"/>
    <x v="0"/>
    <s v="Numerator"/>
    <s v="Age/Sex"/>
    <m/>
  </r>
  <r>
    <s v="PrEP"/>
    <s v="Required"/>
    <x v="11"/>
    <s v="15-19"/>
    <s v="Female"/>
    <x v="0"/>
    <s v="Numerator"/>
    <s v="Age/Sex"/>
    <m/>
  </r>
  <r>
    <s v="PrEP"/>
    <s v="Required"/>
    <x v="11"/>
    <s v="15-19"/>
    <s v="Male"/>
    <x v="0"/>
    <s v="Numerator"/>
    <s v="Age/Sex"/>
    <m/>
  </r>
  <r>
    <s v="PrEP"/>
    <s v="Required"/>
    <x v="11"/>
    <s v="20-24"/>
    <s v="Female"/>
    <x v="0"/>
    <s v="Numerator"/>
    <s v="Age/Sex"/>
    <m/>
  </r>
  <r>
    <s v="PrEP"/>
    <s v="Required"/>
    <x v="11"/>
    <s v="20-24"/>
    <s v="Male"/>
    <x v="0"/>
    <s v="Numerator"/>
    <s v="Age/Sex"/>
    <m/>
  </r>
  <r>
    <s v="PrEP"/>
    <s v="Required"/>
    <x v="11"/>
    <s v="25-29"/>
    <s v="Female"/>
    <x v="0"/>
    <s v="Numerator"/>
    <s v="Age/Sex"/>
    <m/>
  </r>
  <r>
    <s v="PrEP"/>
    <s v="Required"/>
    <x v="11"/>
    <s v="25-29"/>
    <s v="Male"/>
    <x v="0"/>
    <s v="Numerator"/>
    <s v="Age/Sex"/>
    <m/>
  </r>
  <r>
    <s v="PrEP"/>
    <s v="Required"/>
    <x v="11"/>
    <s v="30-34"/>
    <s v="Female"/>
    <x v="0"/>
    <s v="Numerator"/>
    <s v="Age/Sex"/>
    <m/>
  </r>
  <r>
    <s v="PrEP"/>
    <s v="Required"/>
    <x v="11"/>
    <s v="30-34"/>
    <s v="Male"/>
    <x v="0"/>
    <s v="Numerator"/>
    <s v="Age/Sex"/>
    <m/>
  </r>
  <r>
    <s v="PrEP"/>
    <s v="Required"/>
    <x v="11"/>
    <s v="35-39"/>
    <s v="Female"/>
    <x v="0"/>
    <s v="Numerator"/>
    <s v="Age/Sex"/>
    <m/>
  </r>
  <r>
    <s v="PrEP"/>
    <s v="Required"/>
    <x v="11"/>
    <s v="35-39"/>
    <s v="Male"/>
    <x v="0"/>
    <s v="Numerator"/>
    <s v="Age/Sex"/>
    <m/>
  </r>
  <r>
    <s v="PrEP"/>
    <s v="Required"/>
    <x v="11"/>
    <s v="40-44"/>
    <s v="Female"/>
    <x v="0"/>
    <s v="Numerator"/>
    <s v="Age/Sex"/>
    <m/>
  </r>
  <r>
    <s v="PrEP"/>
    <s v="Required"/>
    <x v="11"/>
    <s v="40-44"/>
    <s v="Male"/>
    <x v="0"/>
    <s v="Numerator"/>
    <s v="Age/Sex"/>
    <m/>
  </r>
  <r>
    <s v="PrEP"/>
    <s v="Required"/>
    <x v="11"/>
    <s v="45-49"/>
    <s v="Female"/>
    <x v="0"/>
    <s v="Numerator"/>
    <s v="Age/Sex"/>
    <m/>
  </r>
  <r>
    <s v="PrEP"/>
    <s v="Required"/>
    <x v="11"/>
    <s v="45-49"/>
    <s v="Male"/>
    <x v="0"/>
    <s v="Numerator"/>
    <s v="Age/Sex"/>
    <m/>
  </r>
  <r>
    <s v="PrEP"/>
    <s v="Required"/>
    <x v="11"/>
    <s v="50+"/>
    <s v="Female"/>
    <x v="0"/>
    <s v="Numerator"/>
    <s v="Age/Sex"/>
    <m/>
  </r>
  <r>
    <s v="PrEP"/>
    <s v="Required"/>
    <x v="11"/>
    <s v="50+"/>
    <s v="Male"/>
    <x v="0"/>
    <s v="Numerator"/>
    <s v="Age/Sex"/>
    <m/>
  </r>
  <r>
    <s v="PrEP"/>
    <s v="Required"/>
    <x v="11"/>
    <s v="Unknown Age"/>
    <s v="Female"/>
    <x v="0"/>
    <s v="Numerator"/>
    <s v="Age/Sex"/>
    <m/>
  </r>
  <r>
    <s v="PrEP"/>
    <s v="Required"/>
    <x v="11"/>
    <s v="Unknown Age"/>
    <s v="Male"/>
    <x v="0"/>
    <s v="Numerator"/>
    <s v="Age/Sex"/>
    <m/>
  </r>
  <r>
    <s v="PrEP"/>
    <s v="Required"/>
    <x v="11"/>
    <m/>
    <s v="Female"/>
    <x v="0"/>
    <s v="Numerator"/>
    <s v="Pregnant/Breastfeeding"/>
    <s v="Breastfeeding"/>
  </r>
  <r>
    <s v="PrEP"/>
    <s v="Required"/>
    <x v="11"/>
    <m/>
    <s v="Female"/>
    <x v="0"/>
    <s v="Numerator"/>
    <s v="Pregnant/Breastfeeding"/>
    <s v="Pregnant"/>
  </r>
  <r>
    <s v="PrEP"/>
    <s v="Required"/>
    <x v="11"/>
    <m/>
    <m/>
    <x v="1"/>
    <s v="Numerator"/>
    <s v="Key Pop"/>
    <m/>
  </r>
  <r>
    <s v="PrEP"/>
    <s v="Required"/>
    <x v="11"/>
    <m/>
    <m/>
    <x v="2"/>
    <s v="Numerator"/>
    <s v="Key Pop"/>
    <m/>
  </r>
  <r>
    <s v="PrEP"/>
    <s v="Required"/>
    <x v="11"/>
    <m/>
    <m/>
    <x v="3"/>
    <s v="Numerator"/>
    <s v="Key Pop"/>
    <m/>
  </r>
  <r>
    <s v="PrEP"/>
    <s v="Required"/>
    <x v="11"/>
    <m/>
    <m/>
    <x v="4"/>
    <s v="Numerator"/>
    <s v="Key Pop"/>
    <m/>
  </r>
  <r>
    <s v="PrEP"/>
    <s v="Required"/>
    <x v="11"/>
    <m/>
    <m/>
    <x v="5"/>
    <s v="Numerator"/>
    <s v="Key Pop"/>
    <m/>
  </r>
  <r>
    <s v="PrEP"/>
    <s v="Required"/>
    <x v="11"/>
    <m/>
    <m/>
    <x v="6"/>
    <s v="Numerator"/>
    <s v="Key Pop"/>
    <m/>
  </r>
  <r>
    <s v="PrEP"/>
    <s v="Required"/>
    <x v="11"/>
    <m/>
    <m/>
    <x v="7"/>
    <s v="Numerator"/>
    <s v="Key Pop"/>
    <m/>
  </r>
  <r>
    <s v="PrEP"/>
    <s v="Required"/>
    <x v="11"/>
    <m/>
    <m/>
    <x v="0"/>
    <s v="Numerator"/>
    <s v="HIV Test Result"/>
    <s v="Negative"/>
  </r>
  <r>
    <s v="PrEP"/>
    <s v="Required"/>
    <x v="11"/>
    <m/>
    <m/>
    <x v="0"/>
    <s v="Numerator"/>
    <s v="HIV Test Result"/>
    <s v="Other"/>
  </r>
  <r>
    <s v="PrEP"/>
    <s v="Required"/>
    <x v="11"/>
    <m/>
    <m/>
    <x v="0"/>
    <s v="Numerator"/>
    <s v="HIV Test Result"/>
    <s v="Positive"/>
  </r>
  <r>
    <s v="PrEP"/>
    <s v="Required"/>
    <x v="12"/>
    <s v="10-14"/>
    <s v="Female"/>
    <x v="0"/>
    <s v="Numerator"/>
    <s v="Age/Sex"/>
    <m/>
  </r>
  <r>
    <s v="PrEP"/>
    <s v="Required"/>
    <x v="12"/>
    <s v="10-14"/>
    <s v="Male"/>
    <x v="0"/>
    <s v="Numerator"/>
    <s v="Age/Sex"/>
    <m/>
  </r>
  <r>
    <s v="PrEP"/>
    <s v="Required"/>
    <x v="12"/>
    <s v="15-19"/>
    <s v="Female"/>
    <x v="0"/>
    <s v="Numerator"/>
    <s v="Age/Sex"/>
    <m/>
  </r>
  <r>
    <s v="PrEP"/>
    <s v="Required"/>
    <x v="12"/>
    <s v="15-19"/>
    <s v="Male"/>
    <x v="0"/>
    <s v="Numerator"/>
    <s v="Age/Sex"/>
    <m/>
  </r>
  <r>
    <s v="PrEP"/>
    <s v="Required"/>
    <x v="12"/>
    <s v="20-24"/>
    <s v="Female"/>
    <x v="0"/>
    <s v="Numerator"/>
    <s v="Age/Sex"/>
    <m/>
  </r>
  <r>
    <s v="PrEP"/>
    <s v="Required"/>
    <x v="12"/>
    <s v="20-24"/>
    <s v="Male"/>
    <x v="0"/>
    <s v="Numerator"/>
    <s v="Age/Sex"/>
    <m/>
  </r>
  <r>
    <s v="PrEP"/>
    <s v="Required"/>
    <x v="12"/>
    <s v="25-29"/>
    <s v="Female"/>
    <x v="0"/>
    <s v="Numerator"/>
    <s v="Age/Sex"/>
    <m/>
  </r>
  <r>
    <s v="PrEP"/>
    <s v="Required"/>
    <x v="12"/>
    <s v="25-29"/>
    <s v="Male"/>
    <x v="0"/>
    <s v="Numerator"/>
    <s v="Age/Sex"/>
    <m/>
  </r>
  <r>
    <s v="PrEP"/>
    <s v="Required"/>
    <x v="12"/>
    <s v="30-34"/>
    <s v="Female"/>
    <x v="0"/>
    <s v="Numerator"/>
    <s v="Age/Sex"/>
    <m/>
  </r>
  <r>
    <s v="PrEP"/>
    <s v="Required"/>
    <x v="12"/>
    <s v="30-34"/>
    <s v="Male"/>
    <x v="0"/>
    <s v="Numerator"/>
    <s v="Age/Sex"/>
    <m/>
  </r>
  <r>
    <s v="PrEP"/>
    <s v="Required"/>
    <x v="12"/>
    <s v="35-39"/>
    <s v="Female"/>
    <x v="0"/>
    <s v="Numerator"/>
    <s v="Age/Sex"/>
    <m/>
  </r>
  <r>
    <s v="PrEP"/>
    <s v="Required"/>
    <x v="12"/>
    <s v="35-39"/>
    <s v="Male"/>
    <x v="0"/>
    <s v="Numerator"/>
    <s v="Age/Sex"/>
    <m/>
  </r>
  <r>
    <s v="PrEP"/>
    <s v="Required"/>
    <x v="12"/>
    <s v="40-44"/>
    <s v="Female"/>
    <x v="0"/>
    <s v="Numerator"/>
    <s v="Age/Sex"/>
    <m/>
  </r>
  <r>
    <s v="PrEP"/>
    <s v="Required"/>
    <x v="12"/>
    <s v="40-44"/>
    <s v="Male"/>
    <x v="0"/>
    <s v="Numerator"/>
    <s v="Age/Sex"/>
    <m/>
  </r>
  <r>
    <s v="PrEP"/>
    <s v="Required"/>
    <x v="12"/>
    <s v="45-49"/>
    <s v="Female"/>
    <x v="0"/>
    <s v="Numerator"/>
    <s v="Age/Sex"/>
    <m/>
  </r>
  <r>
    <s v="PrEP"/>
    <s v="Required"/>
    <x v="12"/>
    <s v="45-49"/>
    <s v="Male"/>
    <x v="0"/>
    <s v="Numerator"/>
    <s v="Age/Sex"/>
    <m/>
  </r>
  <r>
    <s v="PrEP"/>
    <s v="Required"/>
    <x v="12"/>
    <s v="50+"/>
    <s v="Female"/>
    <x v="0"/>
    <s v="Numerator"/>
    <s v="Age/Sex"/>
    <m/>
  </r>
  <r>
    <s v="PrEP"/>
    <s v="Required"/>
    <x v="12"/>
    <s v="50+"/>
    <s v="Male"/>
    <x v="0"/>
    <s v="Numerator"/>
    <s v="Age/Sex"/>
    <m/>
  </r>
  <r>
    <s v="PrEP"/>
    <s v="Required"/>
    <x v="12"/>
    <s v="Unknown Age"/>
    <s v="Female"/>
    <x v="0"/>
    <s v="Numerator"/>
    <s v="Age/Sex"/>
    <m/>
  </r>
  <r>
    <s v="PrEP"/>
    <s v="Required"/>
    <x v="12"/>
    <s v="Unknown Age"/>
    <s v="Male"/>
    <x v="0"/>
    <s v="Numerator"/>
    <s v="Age/Sex"/>
    <m/>
  </r>
  <r>
    <s v="PrEP"/>
    <s v="Required"/>
    <x v="12"/>
    <m/>
    <s v="Female"/>
    <x v="0"/>
    <s v="Numerator"/>
    <s v="Pregnant/Breastfeeding"/>
    <s v="Breastfeeding"/>
  </r>
  <r>
    <s v="PrEP"/>
    <s v="Required"/>
    <x v="12"/>
    <m/>
    <s v="Female"/>
    <x v="0"/>
    <s v="Numerator"/>
    <s v="Pregnant/Breastfeeding"/>
    <s v="Pregnant"/>
  </r>
  <r>
    <s v="PrEP"/>
    <s v="Required"/>
    <x v="12"/>
    <m/>
    <m/>
    <x v="1"/>
    <s v="Numerator"/>
    <s v="Key Pop"/>
    <m/>
  </r>
  <r>
    <s v="PrEP"/>
    <s v="Required"/>
    <x v="12"/>
    <m/>
    <m/>
    <x v="2"/>
    <s v="Numerator"/>
    <s v="Key Pop"/>
    <m/>
  </r>
  <r>
    <s v="PrEP"/>
    <s v="Required"/>
    <x v="12"/>
    <m/>
    <m/>
    <x v="3"/>
    <s v="Numerator"/>
    <s v="Key Pop"/>
    <m/>
  </r>
  <r>
    <s v="PrEP"/>
    <s v="Required"/>
    <x v="12"/>
    <m/>
    <m/>
    <x v="4"/>
    <s v="Numerator"/>
    <s v="Key Pop"/>
    <m/>
  </r>
  <r>
    <s v="PrEP"/>
    <s v="Required"/>
    <x v="12"/>
    <m/>
    <m/>
    <x v="5"/>
    <s v="Numerator"/>
    <s v="Key Pop"/>
    <m/>
  </r>
  <r>
    <s v="PrEP"/>
    <s v="Required"/>
    <x v="12"/>
    <m/>
    <m/>
    <x v="6"/>
    <s v="Numerator"/>
    <s v="Key Pop"/>
    <m/>
  </r>
  <r>
    <s v="PrEP"/>
    <s v="Required"/>
    <x v="12"/>
    <m/>
    <m/>
    <x v="7"/>
    <s v="Numerator"/>
    <s v="Key Pop"/>
    <m/>
  </r>
  <r>
    <s v="PrEP"/>
    <s v="Required"/>
    <x v="13"/>
    <s v="10-14"/>
    <s v="Female"/>
    <x v="0"/>
    <s v="Numerator"/>
    <s v="Age/Sex"/>
    <m/>
  </r>
  <r>
    <s v="PrEP"/>
    <s v="Required"/>
    <x v="13"/>
    <s v="10-14"/>
    <s v="Male"/>
    <x v="0"/>
    <s v="Numerator"/>
    <s v="Age/Sex"/>
    <m/>
  </r>
  <r>
    <s v="PrEP"/>
    <s v="Required"/>
    <x v="13"/>
    <s v="15-19"/>
    <s v="Female"/>
    <x v="0"/>
    <s v="Numerator"/>
    <s v="Age/Sex"/>
    <m/>
  </r>
  <r>
    <s v="PrEP"/>
    <s v="Required"/>
    <x v="13"/>
    <s v="15-19"/>
    <s v="Male"/>
    <x v="0"/>
    <s v="Numerator"/>
    <s v="Age/Sex"/>
    <m/>
  </r>
  <r>
    <s v="PrEP"/>
    <s v="Required"/>
    <x v="13"/>
    <s v="20-24"/>
    <s v="Female"/>
    <x v="0"/>
    <s v="Numerator"/>
    <s v="Age/Sex"/>
    <m/>
  </r>
  <r>
    <s v="PrEP"/>
    <s v="Required"/>
    <x v="13"/>
    <s v="20-24"/>
    <s v="Male"/>
    <x v="0"/>
    <s v="Numerator"/>
    <s v="Age/Sex"/>
    <m/>
  </r>
  <r>
    <s v="PrEP"/>
    <s v="Required"/>
    <x v="13"/>
    <s v="25-29"/>
    <s v="Female"/>
    <x v="0"/>
    <s v="Numerator"/>
    <s v="Age/Sex"/>
    <m/>
  </r>
  <r>
    <s v="PrEP"/>
    <s v="Required"/>
    <x v="13"/>
    <s v="25-29"/>
    <s v="Male"/>
    <x v="0"/>
    <s v="Numerator"/>
    <s v="Age/Sex"/>
    <m/>
  </r>
  <r>
    <s v="PrEP"/>
    <s v="Required"/>
    <x v="13"/>
    <s v="30-34"/>
    <s v="Female"/>
    <x v="0"/>
    <s v="Numerator"/>
    <s v="Age/Sex"/>
    <m/>
  </r>
  <r>
    <s v="PrEP"/>
    <s v="Required"/>
    <x v="13"/>
    <s v="30-34"/>
    <s v="Male"/>
    <x v="0"/>
    <s v="Numerator"/>
    <s v="Age/Sex"/>
    <m/>
  </r>
  <r>
    <s v="PrEP"/>
    <s v="Required"/>
    <x v="13"/>
    <s v="35-39"/>
    <s v="Female"/>
    <x v="0"/>
    <s v="Numerator"/>
    <s v="Age/Sex"/>
    <m/>
  </r>
  <r>
    <s v="PrEP"/>
    <s v="Required"/>
    <x v="13"/>
    <s v="35-39"/>
    <s v="Male"/>
    <x v="0"/>
    <s v="Numerator"/>
    <s v="Age/Sex"/>
    <m/>
  </r>
  <r>
    <s v="PrEP"/>
    <s v="Required"/>
    <x v="13"/>
    <s v="40-44"/>
    <s v="Female"/>
    <x v="0"/>
    <s v="Numerator"/>
    <s v="Age/Sex"/>
    <m/>
  </r>
  <r>
    <s v="PrEP"/>
    <s v="Required"/>
    <x v="13"/>
    <s v="40-44"/>
    <s v="Male"/>
    <x v="0"/>
    <s v="Numerator"/>
    <s v="Age/Sex"/>
    <m/>
  </r>
  <r>
    <s v="PrEP"/>
    <s v="Required"/>
    <x v="13"/>
    <s v="45-49"/>
    <s v="Female"/>
    <x v="0"/>
    <s v="Numerator"/>
    <s v="Age/Sex"/>
    <m/>
  </r>
  <r>
    <s v="PrEP"/>
    <s v="Required"/>
    <x v="13"/>
    <s v="45-49"/>
    <s v="Male"/>
    <x v="0"/>
    <s v="Numerator"/>
    <s v="Age/Sex"/>
    <m/>
  </r>
  <r>
    <s v="PrEP"/>
    <s v="Required"/>
    <x v="13"/>
    <s v="50+"/>
    <s v="Female"/>
    <x v="0"/>
    <s v="Numerator"/>
    <s v="Age/Sex"/>
    <m/>
  </r>
  <r>
    <s v="PrEP"/>
    <s v="Required"/>
    <x v="13"/>
    <s v="50+"/>
    <s v="Male"/>
    <x v="0"/>
    <s v="Numerator"/>
    <s v="Age/Sex"/>
    <m/>
  </r>
  <r>
    <s v="PrEP"/>
    <s v="Required"/>
    <x v="13"/>
    <s v="Unknown Age"/>
    <s v="Female"/>
    <x v="0"/>
    <s v="Numerator"/>
    <s v="Age/Sex"/>
    <m/>
  </r>
  <r>
    <s v="PrEP"/>
    <s v="Required"/>
    <x v="13"/>
    <s v="Unknown Age"/>
    <s v="Male"/>
    <x v="0"/>
    <s v="Numerator"/>
    <s v="Age/Sex"/>
    <m/>
  </r>
  <r>
    <s v="PrEP"/>
    <s v="Required"/>
    <x v="13"/>
    <m/>
    <s v="Female"/>
    <x v="0"/>
    <s v="Numerator"/>
    <s v="Pregnant/Breastfeeding"/>
    <s v="Breastfeeding"/>
  </r>
  <r>
    <s v="PrEP"/>
    <s v="Required"/>
    <x v="13"/>
    <m/>
    <s v="Female"/>
    <x v="0"/>
    <s v="Numerator"/>
    <s v="Pregnant/Breastfeeding"/>
    <s v="Pregnant"/>
  </r>
  <r>
    <s v="PrEP"/>
    <s v="Required"/>
    <x v="13"/>
    <m/>
    <m/>
    <x v="1"/>
    <s v="Numerator"/>
    <s v="Key Pop"/>
    <m/>
  </r>
  <r>
    <s v="PrEP"/>
    <s v="Required"/>
    <x v="13"/>
    <m/>
    <m/>
    <x v="2"/>
    <s v="Numerator"/>
    <s v="Key Pop"/>
    <m/>
  </r>
  <r>
    <s v="PrEP"/>
    <s v="Required"/>
    <x v="13"/>
    <m/>
    <m/>
    <x v="3"/>
    <s v="Numerator"/>
    <s v="Key Pop"/>
    <m/>
  </r>
  <r>
    <s v="PrEP"/>
    <s v="Required"/>
    <x v="13"/>
    <m/>
    <m/>
    <x v="4"/>
    <s v="Numerator"/>
    <s v="Key Pop"/>
    <m/>
  </r>
  <r>
    <s v="PrEP"/>
    <s v="Required"/>
    <x v="13"/>
    <m/>
    <m/>
    <x v="5"/>
    <s v="Numerator"/>
    <s v="Key Pop"/>
    <m/>
  </r>
  <r>
    <s v="PrEP"/>
    <s v="Required"/>
    <x v="13"/>
    <m/>
    <m/>
    <x v="6"/>
    <s v="Numerator"/>
    <s v="Key Pop"/>
    <m/>
  </r>
  <r>
    <s v="PrEP"/>
    <s v="Required"/>
    <x v="13"/>
    <m/>
    <m/>
    <x v="7"/>
    <s v="Numerator"/>
    <s v="Key Pop"/>
    <m/>
  </r>
  <r>
    <s v="PrEP"/>
    <s v="Required"/>
    <x v="14"/>
    <s v="10-14"/>
    <s v="Female"/>
    <x v="0"/>
    <s v="Numerator"/>
    <s v="Age/Sex"/>
    <m/>
  </r>
  <r>
    <s v="PrEP"/>
    <s v="Required"/>
    <x v="14"/>
    <s v="10-14"/>
    <s v="Male"/>
    <x v="0"/>
    <s v="Numerator"/>
    <s v="Age/Sex"/>
    <m/>
  </r>
  <r>
    <s v="PrEP"/>
    <s v="Required"/>
    <x v="14"/>
    <s v="15-19"/>
    <s v="Female"/>
    <x v="0"/>
    <s v="Numerator"/>
    <s v="Age/Sex"/>
    <m/>
  </r>
  <r>
    <s v="PrEP"/>
    <s v="Required"/>
    <x v="14"/>
    <s v="15-19"/>
    <s v="Male"/>
    <x v="0"/>
    <s v="Numerator"/>
    <s v="Age/Sex"/>
    <m/>
  </r>
  <r>
    <s v="PrEP"/>
    <s v="Required"/>
    <x v="14"/>
    <s v="20-24"/>
    <s v="Female"/>
    <x v="0"/>
    <s v="Numerator"/>
    <s v="Age/Sex"/>
    <m/>
  </r>
  <r>
    <s v="PrEP"/>
    <s v="Required"/>
    <x v="14"/>
    <s v="20-24"/>
    <s v="Male"/>
    <x v="0"/>
    <s v="Numerator"/>
    <s v="Age/Sex"/>
    <m/>
  </r>
  <r>
    <s v="PrEP"/>
    <s v="Required"/>
    <x v="14"/>
    <s v="25-29"/>
    <s v="Female"/>
    <x v="0"/>
    <s v="Numerator"/>
    <s v="Age/Sex"/>
    <m/>
  </r>
  <r>
    <s v="PrEP"/>
    <s v="Required"/>
    <x v="14"/>
    <s v="25-29"/>
    <s v="Male"/>
    <x v="0"/>
    <s v="Numerator"/>
    <s v="Age/Sex"/>
    <m/>
  </r>
  <r>
    <s v="PrEP"/>
    <s v="Required"/>
    <x v="14"/>
    <s v="30-34"/>
    <s v="Female"/>
    <x v="0"/>
    <s v="Numerator"/>
    <s v="Age/Sex"/>
    <m/>
  </r>
  <r>
    <s v="PrEP"/>
    <s v="Required"/>
    <x v="14"/>
    <s v="30-34"/>
    <s v="Male"/>
    <x v="0"/>
    <s v="Numerator"/>
    <s v="Age/Sex"/>
    <m/>
  </r>
  <r>
    <s v="PrEP"/>
    <s v="Required"/>
    <x v="14"/>
    <s v="35-39"/>
    <s v="Female"/>
    <x v="0"/>
    <s v="Numerator"/>
    <s v="Age/Sex"/>
    <m/>
  </r>
  <r>
    <s v="PrEP"/>
    <s v="Required"/>
    <x v="14"/>
    <s v="35-39"/>
    <s v="Male"/>
    <x v="0"/>
    <s v="Numerator"/>
    <s v="Age/Sex"/>
    <m/>
  </r>
  <r>
    <s v="PrEP"/>
    <s v="Required"/>
    <x v="14"/>
    <s v="40-44"/>
    <s v="Female"/>
    <x v="0"/>
    <s v="Numerator"/>
    <s v="Age/Sex"/>
    <m/>
  </r>
  <r>
    <s v="PrEP"/>
    <s v="Required"/>
    <x v="14"/>
    <s v="40-44"/>
    <s v="Male"/>
    <x v="0"/>
    <s v="Numerator"/>
    <s v="Age/Sex"/>
    <m/>
  </r>
  <r>
    <s v="PrEP"/>
    <s v="Required"/>
    <x v="14"/>
    <s v="45-49"/>
    <s v="Female"/>
    <x v="0"/>
    <s v="Numerator"/>
    <s v="Age/Sex"/>
    <m/>
  </r>
  <r>
    <s v="PrEP"/>
    <s v="Required"/>
    <x v="14"/>
    <s v="45-49"/>
    <s v="Male"/>
    <x v="0"/>
    <s v="Numerator"/>
    <s v="Age/Sex"/>
    <m/>
  </r>
  <r>
    <s v="PrEP"/>
    <s v="Required"/>
    <x v="14"/>
    <s v="50+"/>
    <s v="Female"/>
    <x v="0"/>
    <s v="Numerator"/>
    <s v="Age/Sex"/>
    <m/>
  </r>
  <r>
    <s v="PrEP"/>
    <s v="Required"/>
    <x v="14"/>
    <s v="50+"/>
    <s v="Male"/>
    <x v="0"/>
    <s v="Numerator"/>
    <s v="Age/Sex"/>
    <m/>
  </r>
  <r>
    <s v="PrEP"/>
    <s v="Required"/>
    <x v="14"/>
    <s v="Unknown Age"/>
    <s v="Female"/>
    <x v="0"/>
    <s v="Numerator"/>
    <s v="Age/Sex"/>
    <m/>
  </r>
  <r>
    <s v="PrEP"/>
    <s v="Required"/>
    <x v="14"/>
    <s v="Unknown Age"/>
    <s v="Male"/>
    <x v="0"/>
    <s v="Numerator"/>
    <s v="Age/Sex"/>
    <m/>
  </r>
  <r>
    <s v="PrEP"/>
    <s v="Required"/>
    <x v="14"/>
    <m/>
    <s v="Female"/>
    <x v="0"/>
    <s v="Numerator"/>
    <s v="Pregnant/Breastfeeding"/>
    <s v="Breastfeeding"/>
  </r>
  <r>
    <s v="PrEP"/>
    <s v="Required"/>
    <x v="14"/>
    <m/>
    <s v="Female"/>
    <x v="0"/>
    <s v="Numerator"/>
    <s v="Pregnant/Breastfeeding"/>
    <s v="Pregnant"/>
  </r>
  <r>
    <s v="PrEP"/>
    <s v="Required"/>
    <x v="14"/>
    <m/>
    <m/>
    <x v="1"/>
    <s v="Numerator"/>
    <s v="Key Pop"/>
    <m/>
  </r>
  <r>
    <s v="PrEP"/>
    <s v="Required"/>
    <x v="14"/>
    <m/>
    <m/>
    <x v="2"/>
    <s v="Numerator"/>
    <s v="Key Pop"/>
    <m/>
  </r>
  <r>
    <s v="PrEP"/>
    <s v="Required"/>
    <x v="14"/>
    <m/>
    <m/>
    <x v="3"/>
    <s v="Numerator"/>
    <s v="Key Pop"/>
    <m/>
  </r>
  <r>
    <s v="PrEP"/>
    <s v="Required"/>
    <x v="14"/>
    <m/>
    <m/>
    <x v="4"/>
    <s v="Numerator"/>
    <s v="Key Pop"/>
    <m/>
  </r>
  <r>
    <s v="PrEP"/>
    <s v="Required"/>
    <x v="14"/>
    <m/>
    <m/>
    <x v="5"/>
    <s v="Numerator"/>
    <s v="Key Pop"/>
    <m/>
  </r>
  <r>
    <s v="PrEP"/>
    <s v="Required"/>
    <x v="14"/>
    <m/>
    <m/>
    <x v="6"/>
    <s v="Numerator"/>
    <s v="Key Pop"/>
    <m/>
  </r>
  <r>
    <s v="PrEP"/>
    <s v="Required"/>
    <x v="14"/>
    <m/>
    <m/>
    <x v="7"/>
    <s v="Numerator"/>
    <s v="Key Pop"/>
    <m/>
  </r>
  <r>
    <s v="SUPPLY CHAIN"/>
    <s v="Required"/>
    <x v="15"/>
    <m/>
    <m/>
    <x v="0"/>
    <s v="Numerator"/>
    <s v="ARV Category"/>
    <s v="DTG/10 90-count bottles"/>
  </r>
  <r>
    <s v="SUPPLY CHAIN"/>
    <s v="Required"/>
    <x v="15"/>
    <m/>
    <m/>
    <x v="0"/>
    <s v="Numerator"/>
    <s v="ARV Category"/>
    <s v="LPV/r 100/25 bottles"/>
  </r>
  <r>
    <s v="SUPPLY CHAIN"/>
    <s v="Required"/>
    <x v="15"/>
    <m/>
    <m/>
    <x v="0"/>
    <s v="Numerator"/>
    <s v="ARV Category"/>
    <s v="LPV/r 40/10 (pediatric) bottles"/>
  </r>
  <r>
    <s v="SUPPLY CHAIN"/>
    <s v="Required"/>
    <x v="15"/>
    <m/>
    <m/>
    <x v="0"/>
    <s v="Numerator"/>
    <s v="ARV Category"/>
    <s v="NVP (adult) bottles"/>
  </r>
  <r>
    <s v="SUPPLY CHAIN"/>
    <s v="Required"/>
    <x v="15"/>
    <m/>
    <m/>
    <x v="0"/>
    <s v="Numerator"/>
    <s v="ARV Category"/>
    <s v="NVP (pediatric)bottles"/>
  </r>
  <r>
    <s v="SUPPLY CHAIN"/>
    <s v="Required"/>
    <x v="15"/>
    <m/>
    <m/>
    <x v="0"/>
    <s v="Numerator"/>
    <s v="ARV Category"/>
    <s v="Other (adult) bottles"/>
  </r>
  <r>
    <s v="SUPPLY CHAIN"/>
    <s v="Required"/>
    <x v="15"/>
    <m/>
    <m/>
    <x v="0"/>
    <s v="Numerator"/>
    <s v="ARV Category"/>
    <s v="Other (pediatric) bottles"/>
  </r>
  <r>
    <s v="SUPPLY CHAIN"/>
    <s v="Required"/>
    <x v="15"/>
    <m/>
    <m/>
    <x v="0"/>
    <s v="Numerator"/>
    <s v="ARV Category"/>
    <s v="TLD 180-count bottles"/>
  </r>
  <r>
    <s v="SUPPLY CHAIN"/>
    <s v="Required"/>
    <x v="15"/>
    <m/>
    <m/>
    <x v="0"/>
    <s v="Numerator"/>
    <s v="ARV Category"/>
    <s v="TLD 30-count bottles"/>
  </r>
  <r>
    <s v="SUPPLY CHAIN"/>
    <s v="Required"/>
    <x v="15"/>
    <m/>
    <m/>
    <x v="0"/>
    <s v="Numerator"/>
    <s v="ARV Category"/>
    <s v="TLD 90-count bottles"/>
  </r>
  <r>
    <s v="SUPPLY CHAIN"/>
    <s v="Required"/>
    <x v="15"/>
    <m/>
    <m/>
    <x v="0"/>
    <s v="Numerator"/>
    <s v="ARV Category"/>
    <s v="TLE 600/TEE bottles"/>
  </r>
  <r>
    <s v="SUPPLY CHAIN"/>
    <s v="Required"/>
    <x v="15"/>
    <m/>
    <m/>
    <x v="0"/>
    <s v="Numerator"/>
    <s v="ARV Category"/>
    <s v="TLE/400 30-count bottles"/>
  </r>
  <r>
    <s v="SUPPLY CHAIN"/>
    <s v="Required"/>
    <x v="15"/>
    <m/>
    <m/>
    <x v="0"/>
    <s v="Numerator"/>
    <s v="ARV Category"/>
    <s v="TLE/400 90-count bottles"/>
  </r>
  <r>
    <s v="SUPPLY CHAIN"/>
    <s v="Required"/>
    <x v="16"/>
    <m/>
    <m/>
    <x v="0"/>
    <s v="Numerator"/>
    <s v="ARV Category"/>
    <s v="DTG/10 90-count bottles"/>
  </r>
  <r>
    <s v="SUPPLY CHAIN"/>
    <s v="Required"/>
    <x v="16"/>
    <m/>
    <m/>
    <x v="0"/>
    <s v="Numerator"/>
    <s v="ARV Category"/>
    <s v="LPV/r 100/25 bottles"/>
  </r>
  <r>
    <s v="SUPPLY CHAIN"/>
    <s v="Required"/>
    <x v="16"/>
    <m/>
    <m/>
    <x v="0"/>
    <s v="Numerator"/>
    <s v="ARV Category"/>
    <s v="LPV/r 40/10 (pediatric) bottles"/>
  </r>
  <r>
    <s v="SUPPLY CHAIN"/>
    <s v="Required"/>
    <x v="16"/>
    <m/>
    <m/>
    <x v="0"/>
    <s v="Numerator"/>
    <s v="ARV Category"/>
    <s v="NVP (adult) bottles"/>
  </r>
  <r>
    <s v="SUPPLY CHAIN"/>
    <s v="Required"/>
    <x v="16"/>
    <m/>
    <m/>
    <x v="0"/>
    <s v="Numerator"/>
    <s v="ARV Category"/>
    <s v="NVP (pediatric)bottles"/>
  </r>
  <r>
    <s v="SUPPLY CHAIN"/>
    <s v="Required"/>
    <x v="16"/>
    <m/>
    <m/>
    <x v="0"/>
    <s v="Numerator"/>
    <s v="ARV Category"/>
    <s v="Other (adult) bottles"/>
  </r>
  <r>
    <s v="SUPPLY CHAIN"/>
    <s v="Required"/>
    <x v="16"/>
    <m/>
    <m/>
    <x v="0"/>
    <s v="Numerator"/>
    <s v="ARV Category"/>
    <s v="Other (pediatric) bottles"/>
  </r>
  <r>
    <s v="SUPPLY CHAIN"/>
    <s v="Required"/>
    <x v="16"/>
    <m/>
    <m/>
    <x v="0"/>
    <s v="Numerator"/>
    <s v="ARV Category"/>
    <s v="TLD 180-count bottles"/>
  </r>
  <r>
    <s v="SUPPLY CHAIN"/>
    <s v="Required"/>
    <x v="16"/>
    <m/>
    <m/>
    <x v="0"/>
    <s v="Numerator"/>
    <s v="ARV Category"/>
    <s v="TLD 30-count bottles"/>
  </r>
  <r>
    <s v="SUPPLY CHAIN"/>
    <s v="Required"/>
    <x v="16"/>
    <m/>
    <m/>
    <x v="0"/>
    <s v="Numerator"/>
    <s v="ARV Category"/>
    <s v="TLD 90-count bottles"/>
  </r>
  <r>
    <s v="SUPPLY CHAIN"/>
    <s v="Required"/>
    <x v="16"/>
    <m/>
    <m/>
    <x v="0"/>
    <s v="Numerator"/>
    <s v="ARV Category"/>
    <s v="TLE 600/TEE bottles"/>
  </r>
  <r>
    <s v="SUPPLY CHAIN"/>
    <s v="Required"/>
    <x v="16"/>
    <m/>
    <m/>
    <x v="0"/>
    <s v="Numerator"/>
    <s v="ARV Category"/>
    <s v="TLE/400 30-count bottles"/>
  </r>
  <r>
    <s v="SUPPLY CHAIN"/>
    <s v="Required"/>
    <x v="16"/>
    <m/>
    <m/>
    <x v="0"/>
    <s v="Numerator"/>
    <s v="ARV Category"/>
    <s v="TLE/400 90-count bottles"/>
  </r>
  <r>
    <s v="SUPPLY CHAIN"/>
    <s v="Required"/>
    <x v="17"/>
    <m/>
    <m/>
    <x v="0"/>
    <s v="Denominator"/>
    <s v="Number of sites"/>
    <s v="PEPFAR supported"/>
  </r>
  <r>
    <s v="SUPPLY CHAIN"/>
    <s v="Required"/>
    <x v="17"/>
    <m/>
    <m/>
    <x v="0"/>
    <s v="Numerator"/>
    <s v="Number of sites"/>
    <s v="PEPFAR supported sites reporting into LMIS"/>
  </r>
  <r>
    <s v="KEY POPULATIONS"/>
    <s v="Optional"/>
    <x v="18"/>
    <s v="&lt;20"/>
    <s v="Female"/>
    <x v="0"/>
    <s v="Numerator"/>
    <s v="Age/Sex"/>
    <m/>
  </r>
  <r>
    <s v="KEY POPULATIONS"/>
    <s v="Optional"/>
    <x v="18"/>
    <s v="&lt;20"/>
    <s v="Male"/>
    <x v="0"/>
    <s v="Numerator"/>
    <s v="Age/Sex"/>
    <m/>
  </r>
  <r>
    <s v="KEY POPULATIONS"/>
    <s v="Optional"/>
    <x v="18"/>
    <s v="20-24"/>
    <s v="Female"/>
    <x v="0"/>
    <s v="Numerator"/>
    <s v="Age/Sex"/>
    <m/>
  </r>
  <r>
    <s v="KEY POPULATIONS"/>
    <s v="Optional"/>
    <x v="18"/>
    <s v="20-24"/>
    <s v="Male"/>
    <x v="0"/>
    <s v="Numerator"/>
    <s v="Age/Sex"/>
    <m/>
  </r>
  <r>
    <s v="KEY POPULATIONS"/>
    <s v="Optional"/>
    <x v="18"/>
    <s v="25-29"/>
    <s v="Female"/>
    <x v="0"/>
    <s v="Numerator"/>
    <s v="Age/Sex"/>
    <m/>
  </r>
  <r>
    <s v="KEY POPULATIONS"/>
    <s v="Optional"/>
    <x v="18"/>
    <s v="25-29"/>
    <s v="Male"/>
    <x v="0"/>
    <s v="Numerator"/>
    <s v="Age/Sex"/>
    <m/>
  </r>
  <r>
    <s v="KEY POPULATIONS"/>
    <s v="Optional"/>
    <x v="18"/>
    <s v="30-34"/>
    <s v="Female"/>
    <x v="0"/>
    <s v="Numerator"/>
    <s v="Age/Sex"/>
    <m/>
  </r>
  <r>
    <s v="KEY POPULATIONS"/>
    <s v="Optional"/>
    <x v="18"/>
    <s v="30-34"/>
    <s v="Male"/>
    <x v="0"/>
    <s v="Numerator"/>
    <s v="Age/Sex"/>
    <m/>
  </r>
  <r>
    <s v="KEY POPULATIONS"/>
    <s v="Optional"/>
    <x v="18"/>
    <s v="35-39"/>
    <s v="Female"/>
    <x v="0"/>
    <s v="Numerator"/>
    <s v="Age/Sex"/>
    <m/>
  </r>
  <r>
    <s v="KEY POPULATIONS"/>
    <s v="Optional"/>
    <x v="18"/>
    <s v="35-39"/>
    <s v="Male"/>
    <x v="0"/>
    <s v="Numerator"/>
    <s v="Age/Sex"/>
    <m/>
  </r>
  <r>
    <s v="KEY POPULATIONS"/>
    <s v="Optional"/>
    <x v="18"/>
    <s v="40-44"/>
    <s v="Female"/>
    <x v="0"/>
    <s v="Numerator"/>
    <s v="Age/Sex"/>
    <m/>
  </r>
  <r>
    <s v="KEY POPULATIONS"/>
    <s v="Optional"/>
    <x v="18"/>
    <s v="40-44"/>
    <s v="Male"/>
    <x v="0"/>
    <s v="Numerator"/>
    <s v="Age/Sex"/>
    <m/>
  </r>
  <r>
    <s v="KEY POPULATIONS"/>
    <s v="Optional"/>
    <x v="18"/>
    <s v="45-49"/>
    <s v="Female"/>
    <x v="0"/>
    <s v="Numerator"/>
    <s v="Age/Sex"/>
    <m/>
  </r>
  <r>
    <s v="KEY POPULATIONS"/>
    <s v="Optional"/>
    <x v="18"/>
    <s v="45-49"/>
    <s v="Male"/>
    <x v="0"/>
    <s v="Numerator"/>
    <s v="Age/Sex"/>
    <m/>
  </r>
  <r>
    <s v="KEY POPULATIONS"/>
    <s v="Optional"/>
    <x v="18"/>
    <s v="50-54"/>
    <s v="Female"/>
    <x v="0"/>
    <s v="Numerator"/>
    <s v="Age/Sex"/>
    <m/>
  </r>
  <r>
    <s v="KEY POPULATIONS"/>
    <s v="Optional"/>
    <x v="18"/>
    <s v="50-54"/>
    <s v="Male"/>
    <x v="0"/>
    <s v="Numerator"/>
    <s v="Age/Sex"/>
    <m/>
  </r>
  <r>
    <s v="KEY POPULATIONS"/>
    <s v="Optional"/>
    <x v="18"/>
    <s v="55-59"/>
    <s v="Female"/>
    <x v="0"/>
    <s v="Numerator"/>
    <s v="Age/Sex"/>
    <m/>
  </r>
  <r>
    <s v="KEY POPULATIONS"/>
    <s v="Optional"/>
    <x v="18"/>
    <s v="55-59"/>
    <s v="Male"/>
    <x v="0"/>
    <s v="Numerator"/>
    <s v="Age/Sex"/>
    <m/>
  </r>
  <r>
    <s v="KEY POPULATIONS"/>
    <s v="Optional"/>
    <x v="18"/>
    <s v="60-64"/>
    <s v="Female"/>
    <x v="0"/>
    <s v="Numerator"/>
    <s v="Age/Sex"/>
    <m/>
  </r>
  <r>
    <s v="KEY POPULATIONS"/>
    <s v="Optional"/>
    <x v="18"/>
    <s v="60-64"/>
    <s v="Male"/>
    <x v="0"/>
    <s v="Numerator"/>
    <s v="Age/Sex"/>
    <m/>
  </r>
  <r>
    <s v="KEY POPULATIONS"/>
    <s v="Optional"/>
    <x v="18"/>
    <s v="65+"/>
    <s v="Female"/>
    <x v="0"/>
    <s v="Numerator"/>
    <s v="Age/Sex"/>
    <m/>
  </r>
  <r>
    <s v="KEY POPULATIONS"/>
    <s v="Optional"/>
    <x v="18"/>
    <s v="65+"/>
    <s v="Male"/>
    <x v="0"/>
    <s v="Numerator"/>
    <s v="Age/Sex"/>
    <m/>
  </r>
  <r>
    <s v="KEY POPULATIONS"/>
    <s v="Optional"/>
    <x v="18"/>
    <s v="Unknown Age"/>
    <s v="Female"/>
    <x v="0"/>
    <s v="Numerator"/>
    <s v="Age/Sex"/>
    <m/>
  </r>
  <r>
    <s v="KEY POPULATIONS"/>
    <s v="Optional"/>
    <x v="18"/>
    <s v="Unknown Age"/>
    <s v="Male"/>
    <x v="0"/>
    <s v="Numerator"/>
    <s v="Age/Sex"/>
    <m/>
  </r>
  <r>
    <s v="KEY POPULATIONS"/>
    <s v="Required"/>
    <x v="18"/>
    <m/>
    <m/>
    <x v="1"/>
    <s v="Numerator"/>
    <s v="Key Pop"/>
    <m/>
  </r>
  <r>
    <s v="KEY POPULATIONS"/>
    <s v="Optional"/>
    <x v="18"/>
    <m/>
    <m/>
    <x v="1"/>
    <s v="Numerator"/>
    <s v="Key Pop/Site Support Type"/>
    <s v="non-PEPFAR supported"/>
  </r>
  <r>
    <s v="KEY POPULATIONS"/>
    <s v="Optional"/>
    <x v="18"/>
    <m/>
    <m/>
    <x v="1"/>
    <s v="Numerator"/>
    <s v="Key Pop/Site Support Type"/>
    <s v="PEPFAR supported"/>
  </r>
  <r>
    <s v="KEY POPULATIONS"/>
    <s v="Required"/>
    <x v="18"/>
    <m/>
    <m/>
    <x v="8"/>
    <s v="Numerator"/>
    <s v="Key Pop"/>
    <m/>
  </r>
  <r>
    <s v="KEY POPULATIONS"/>
    <s v="Optional"/>
    <x v="18"/>
    <m/>
    <m/>
    <x v="8"/>
    <s v="Numerator"/>
    <s v="Key Pop/Site Support Type"/>
    <s v="non-PEPFAR supported"/>
  </r>
  <r>
    <s v="KEY POPULATIONS"/>
    <s v="Optional"/>
    <x v="18"/>
    <m/>
    <m/>
    <x v="8"/>
    <s v="Numerator"/>
    <s v="Key Pop/Site Support Type"/>
    <s v="PEPFAR supported"/>
  </r>
  <r>
    <s v="KEY POPULATIONS"/>
    <s v="Required"/>
    <x v="18"/>
    <m/>
    <m/>
    <x v="2"/>
    <s v="Numerator"/>
    <s v="Key Pop"/>
    <m/>
  </r>
  <r>
    <s v="KEY POPULATIONS"/>
    <s v="Optional"/>
    <x v="18"/>
    <m/>
    <m/>
    <x v="2"/>
    <s v="Numerator"/>
    <s v="Key Pop/Site Support Type"/>
    <s v="non-PEPFAR supported"/>
  </r>
  <r>
    <s v="KEY POPULATIONS"/>
    <s v="Optional"/>
    <x v="18"/>
    <m/>
    <m/>
    <x v="2"/>
    <s v="Numerator"/>
    <s v="Key Pop/Site Support Type"/>
    <s v="PEPFAR supported"/>
  </r>
  <r>
    <s v="KEY POPULATIONS"/>
    <s v="Required"/>
    <x v="18"/>
    <m/>
    <m/>
    <x v="3"/>
    <s v="Numerator"/>
    <s v="Key Pop"/>
    <m/>
  </r>
  <r>
    <s v="KEY POPULATIONS"/>
    <s v="Optional"/>
    <x v="18"/>
    <m/>
    <m/>
    <x v="3"/>
    <s v="Numerator"/>
    <s v="Key Pop/Site Support Type"/>
    <s v="non-PEPFAR supported"/>
  </r>
  <r>
    <s v="KEY POPULATIONS"/>
    <s v="Optional"/>
    <x v="18"/>
    <m/>
    <m/>
    <x v="3"/>
    <s v="Numerator"/>
    <s v="Key Pop/Site Support Type"/>
    <s v="PEPFAR supported"/>
  </r>
  <r>
    <s v="KEY POPULATIONS"/>
    <s v="Required"/>
    <x v="18"/>
    <m/>
    <m/>
    <x v="5"/>
    <s v="Numerator"/>
    <s v="Key Pop"/>
    <m/>
  </r>
  <r>
    <s v="KEY POPULATIONS"/>
    <s v="Optional"/>
    <x v="18"/>
    <m/>
    <m/>
    <x v="5"/>
    <s v="Numerator"/>
    <s v="Key Pop/Site Support Type"/>
    <s v="non-PEPFAR supported"/>
  </r>
  <r>
    <s v="KEY POPULATIONS"/>
    <s v="Optional"/>
    <x v="18"/>
    <m/>
    <m/>
    <x v="5"/>
    <s v="Numerator"/>
    <s v="Key Pop/Site Support Type"/>
    <s v="PEPFAR supported"/>
  </r>
  <r>
    <s v="KEY POPULATIONS"/>
    <s v="Required"/>
    <x v="18"/>
    <m/>
    <m/>
    <x v="6"/>
    <s v="Numerator"/>
    <s v="Key Pop"/>
    <m/>
  </r>
  <r>
    <s v="KEY POPULATIONS"/>
    <s v="Optional"/>
    <x v="18"/>
    <m/>
    <m/>
    <x v="6"/>
    <s v="Numerator"/>
    <s v="Key Pop/Site Support Type"/>
    <s v="non-PEPFAR supported"/>
  </r>
  <r>
    <s v="KEY POPULATIONS"/>
    <s v="Optional"/>
    <x v="18"/>
    <m/>
    <m/>
    <x v="6"/>
    <s v="Numerator"/>
    <s v="Key Pop/Site Support Type"/>
    <s v="PEPFAR supported"/>
  </r>
  <r>
    <s v="KEY POPULATIONS"/>
    <s v="Required"/>
    <x v="18"/>
    <m/>
    <m/>
    <x v="7"/>
    <s v="Numerator"/>
    <s v="Key Pop"/>
    <m/>
  </r>
  <r>
    <s v="KEY POPULATIONS"/>
    <s v="Optional"/>
    <x v="18"/>
    <m/>
    <m/>
    <x v="7"/>
    <s v="Numerator"/>
    <s v="Key Pop/Site Support Type"/>
    <s v="non-PEPFAR supported"/>
  </r>
  <r>
    <s v="KEY POPULATIONS"/>
    <s v="Optional"/>
    <x v="18"/>
    <m/>
    <m/>
    <x v="7"/>
    <s v="Numerator"/>
    <s v="Key Pop/Site Support Type"/>
    <s v="PEPFAR supported"/>
  </r>
  <r>
    <s v="KEY POPULATIONS"/>
    <s v="Optional"/>
    <x v="18"/>
    <m/>
    <m/>
    <x v="0"/>
    <s v="Numerator"/>
    <s v="ARV Dispensing Quantity"/>
    <s v="&lt;3 months"/>
  </r>
  <r>
    <s v="KEY POPULATIONS"/>
    <s v="Optional"/>
    <x v="18"/>
    <m/>
    <m/>
    <x v="0"/>
    <s v="Numerator"/>
    <s v="ARV Dispensing Quantity"/>
    <s v="3-5 months"/>
  </r>
  <r>
    <s v="KEY POPULATIONS"/>
    <s v="Optional"/>
    <x v="18"/>
    <m/>
    <m/>
    <x v="0"/>
    <s v="Numerator"/>
    <s v="ARV Dispensing Quantity"/>
    <s v="6+ months"/>
  </r>
  <r>
    <s v="KEY POPULATIONS"/>
    <s v="Optional"/>
    <x v="19"/>
    <s v="&lt;20"/>
    <s v="Female"/>
    <x v="0"/>
    <s v="Numerator"/>
    <s v="Age/Sex"/>
    <m/>
  </r>
  <r>
    <s v="KEY POPULATIONS"/>
    <s v="Optional"/>
    <x v="19"/>
    <s v="&lt;20"/>
    <s v="Male"/>
    <x v="0"/>
    <s v="Numerator"/>
    <s v="Age/Sex"/>
    <m/>
  </r>
  <r>
    <s v="KEY POPULATIONS"/>
    <s v="Optional"/>
    <x v="19"/>
    <s v="20-24"/>
    <s v="Female"/>
    <x v="0"/>
    <s v="Numerator"/>
    <s v="Age/Sex"/>
    <m/>
  </r>
  <r>
    <s v="KEY POPULATIONS"/>
    <s v="Optional"/>
    <x v="19"/>
    <s v="20-24"/>
    <s v="Male"/>
    <x v="0"/>
    <s v="Numerator"/>
    <s v="Age/Sex"/>
    <m/>
  </r>
  <r>
    <s v="KEY POPULATIONS"/>
    <s v="Optional"/>
    <x v="19"/>
    <s v="25-29"/>
    <s v="Female"/>
    <x v="0"/>
    <s v="Numerator"/>
    <s v="Age/Sex"/>
    <m/>
  </r>
  <r>
    <s v="KEY POPULATIONS"/>
    <s v="Optional"/>
    <x v="19"/>
    <s v="25-29"/>
    <s v="Male"/>
    <x v="0"/>
    <s v="Numerator"/>
    <s v="Age/Sex"/>
    <m/>
  </r>
  <r>
    <s v="KEY POPULATIONS"/>
    <s v="Optional"/>
    <x v="19"/>
    <s v="30-34"/>
    <s v="Female"/>
    <x v="0"/>
    <s v="Numerator"/>
    <s v="Age/Sex"/>
    <m/>
  </r>
  <r>
    <s v="KEY POPULATIONS"/>
    <s v="Optional"/>
    <x v="19"/>
    <s v="30-34"/>
    <s v="Male"/>
    <x v="0"/>
    <s v="Numerator"/>
    <s v="Age/Sex"/>
    <m/>
  </r>
  <r>
    <s v="KEY POPULATIONS"/>
    <s v="Optional"/>
    <x v="19"/>
    <s v="35-39"/>
    <s v="Female"/>
    <x v="0"/>
    <s v="Numerator"/>
    <s v="Age/Sex"/>
    <m/>
  </r>
  <r>
    <s v="KEY POPULATIONS"/>
    <s v="Optional"/>
    <x v="19"/>
    <s v="35-39"/>
    <s v="Male"/>
    <x v="0"/>
    <s v="Numerator"/>
    <s v="Age/Sex"/>
    <m/>
  </r>
  <r>
    <s v="KEY POPULATIONS"/>
    <s v="Optional"/>
    <x v="19"/>
    <s v="40-44"/>
    <s v="Female"/>
    <x v="0"/>
    <s v="Numerator"/>
    <s v="Age/Sex"/>
    <m/>
  </r>
  <r>
    <s v="KEY POPULATIONS"/>
    <s v="Optional"/>
    <x v="19"/>
    <s v="40-44"/>
    <s v="Male"/>
    <x v="0"/>
    <s v="Numerator"/>
    <s v="Age/Sex"/>
    <m/>
  </r>
  <r>
    <s v="KEY POPULATIONS"/>
    <s v="Optional"/>
    <x v="19"/>
    <s v="45-49"/>
    <s v="Female"/>
    <x v="0"/>
    <s v="Numerator"/>
    <s v="Age/Sex"/>
    <m/>
  </r>
  <r>
    <s v="KEY POPULATIONS"/>
    <s v="Optional"/>
    <x v="19"/>
    <s v="45-49"/>
    <s v="Male"/>
    <x v="0"/>
    <s v="Numerator"/>
    <s v="Age/Sex"/>
    <m/>
  </r>
  <r>
    <s v="KEY POPULATIONS"/>
    <s v="Optional"/>
    <x v="19"/>
    <s v="50+"/>
    <s v="Female"/>
    <x v="0"/>
    <s v="Numerator"/>
    <s v="Age/Sex"/>
    <m/>
  </r>
  <r>
    <s v="KEY POPULATIONS"/>
    <s v="Optional"/>
    <x v="19"/>
    <s v="50+"/>
    <s v="Male"/>
    <x v="0"/>
    <s v="Numerator"/>
    <s v="Age/Sex"/>
    <m/>
  </r>
  <r>
    <s v="KEY POPULATIONS"/>
    <s v="Optional"/>
    <x v="19"/>
    <s v="Unknown Age"/>
    <s v="Female"/>
    <x v="0"/>
    <s v="Numerator"/>
    <s v="Age/Sex"/>
    <m/>
  </r>
  <r>
    <s v="KEY POPULATIONS"/>
    <s v="Optional"/>
    <x v="19"/>
    <s v="Unknown Age"/>
    <s v="Male"/>
    <x v="0"/>
    <s v="Numerator"/>
    <s v="Age/Sex"/>
    <m/>
  </r>
  <r>
    <s v="KEY POPULATIONS"/>
    <s v="Required"/>
    <x v="19"/>
    <m/>
    <m/>
    <x v="1"/>
    <s v="Numerator"/>
    <s v="Key Pop"/>
    <m/>
  </r>
  <r>
    <s v="KEY POPULATIONS"/>
    <s v="Optional"/>
    <x v="19"/>
    <m/>
    <m/>
    <x v="1"/>
    <s v="Numerator"/>
    <s v="Key Pop/Site Support Type"/>
    <s v="non-PEPFAR supported"/>
  </r>
  <r>
    <s v="KEY POPULATIONS"/>
    <s v="Optional"/>
    <x v="19"/>
    <m/>
    <m/>
    <x v="1"/>
    <s v="Numerator"/>
    <s v="Key Pop/Site Support Type"/>
    <s v="PEPFAR supported"/>
  </r>
  <r>
    <s v="KEY POPULATIONS"/>
    <s v="Required"/>
    <x v="19"/>
    <m/>
    <m/>
    <x v="8"/>
    <s v="Numerator"/>
    <s v="Key Pop"/>
    <m/>
  </r>
  <r>
    <s v="KEY POPULATIONS"/>
    <s v="Optional"/>
    <x v="19"/>
    <m/>
    <m/>
    <x v="8"/>
    <s v="Numerator"/>
    <s v="Key Pop/Site Support Type"/>
    <s v="non-PEPFAR supported"/>
  </r>
  <r>
    <s v="KEY POPULATIONS"/>
    <s v="Optional"/>
    <x v="19"/>
    <m/>
    <m/>
    <x v="8"/>
    <s v="Numerator"/>
    <s v="Key Pop/Site Support Type"/>
    <s v="PEPFAR supported"/>
  </r>
  <r>
    <s v="KEY POPULATIONS"/>
    <s v="Required"/>
    <x v="19"/>
    <m/>
    <m/>
    <x v="2"/>
    <s v="Numerator"/>
    <s v="Key Pop"/>
    <m/>
  </r>
  <r>
    <s v="KEY POPULATIONS"/>
    <s v="Optional"/>
    <x v="19"/>
    <m/>
    <m/>
    <x v="2"/>
    <s v="Numerator"/>
    <s v="Key Pop/Site Support Type"/>
    <s v="non-PEPFAR supported"/>
  </r>
  <r>
    <s v="KEY POPULATIONS"/>
    <s v="Optional"/>
    <x v="19"/>
    <m/>
    <m/>
    <x v="2"/>
    <s v="Numerator"/>
    <s v="Key Pop/Site Support Type"/>
    <s v="PEPFAR supported"/>
  </r>
  <r>
    <s v="KEY POPULATIONS"/>
    <s v="Required"/>
    <x v="19"/>
    <m/>
    <m/>
    <x v="3"/>
    <s v="Numerator"/>
    <s v="Key Pop"/>
    <m/>
  </r>
  <r>
    <s v="KEY POPULATIONS"/>
    <s v="Optional"/>
    <x v="19"/>
    <m/>
    <m/>
    <x v="3"/>
    <s v="Numerator"/>
    <s v="Key Pop/Site Support Type"/>
    <s v="non-PEPFAR supported"/>
  </r>
  <r>
    <s v="KEY POPULATIONS"/>
    <s v="Optional"/>
    <x v="19"/>
    <m/>
    <m/>
    <x v="3"/>
    <s v="Numerator"/>
    <s v="Key Pop/Site Support Type"/>
    <s v="PEPFAR supported"/>
  </r>
  <r>
    <s v="KEY POPULATIONS"/>
    <s v="Required"/>
    <x v="19"/>
    <m/>
    <m/>
    <x v="5"/>
    <s v="Numerator"/>
    <s v="Key Pop"/>
    <m/>
  </r>
  <r>
    <s v="KEY POPULATIONS"/>
    <s v="Optional"/>
    <x v="19"/>
    <m/>
    <m/>
    <x v="5"/>
    <s v="Numerator"/>
    <s v="Key Pop/Site Support Type"/>
    <s v="non-PEPFAR supported"/>
  </r>
  <r>
    <s v="KEY POPULATIONS"/>
    <s v="Optional"/>
    <x v="19"/>
    <m/>
    <m/>
    <x v="5"/>
    <s v="Numerator"/>
    <s v="Key Pop/Site Support Type"/>
    <s v="PEPFAR supported"/>
  </r>
  <r>
    <s v="KEY POPULATIONS"/>
    <s v="Required"/>
    <x v="19"/>
    <m/>
    <m/>
    <x v="6"/>
    <s v="Numerator"/>
    <s v="Key Pop"/>
    <m/>
  </r>
  <r>
    <s v="KEY POPULATIONS"/>
    <s v="Optional"/>
    <x v="19"/>
    <m/>
    <m/>
    <x v="6"/>
    <s v="Numerator"/>
    <s v="Key Pop/Site Support Type"/>
    <s v="non-PEPFAR supported"/>
  </r>
  <r>
    <s v="KEY POPULATIONS"/>
    <s v="Optional"/>
    <x v="19"/>
    <m/>
    <m/>
    <x v="6"/>
    <s v="Numerator"/>
    <s v="Key Pop/Site Support Type"/>
    <s v="PEPFAR supported"/>
  </r>
  <r>
    <s v="KEY POPULATIONS"/>
    <s v="Required"/>
    <x v="19"/>
    <m/>
    <m/>
    <x v="7"/>
    <s v="Numerator"/>
    <s v="Key Pop"/>
    <m/>
  </r>
  <r>
    <s v="KEY POPULATIONS"/>
    <s v="Optional"/>
    <x v="19"/>
    <m/>
    <m/>
    <x v="7"/>
    <s v="Numerator"/>
    <s v="Key Pop/Site Support Type"/>
    <s v="non-PEPFAR supported"/>
  </r>
  <r>
    <s v="KEY POPULATIONS"/>
    <s v="Optional"/>
    <x v="19"/>
    <m/>
    <m/>
    <x v="7"/>
    <s v="Numerator"/>
    <s v="Key Pop/Site Support Type"/>
    <s v="PEPFAR supported"/>
  </r>
  <r>
    <s v="LAB"/>
    <s v="Required"/>
    <x v="20"/>
    <s v="&lt;1"/>
    <s v="Female"/>
    <x v="0"/>
    <s v="Numerator"/>
    <s v="Age/Sex"/>
    <m/>
  </r>
  <r>
    <s v="LAB"/>
    <s v="Required"/>
    <x v="20"/>
    <s v="&lt;1"/>
    <s v="Male"/>
    <x v="0"/>
    <s v="Numerator"/>
    <s v="Age/Sex"/>
    <m/>
  </r>
  <r>
    <s v="LAB"/>
    <s v="Required"/>
    <x v="20"/>
    <s v="10-14"/>
    <s v="Female"/>
    <x v="0"/>
    <s v="Numerator"/>
    <s v="Age/Sex"/>
    <m/>
  </r>
  <r>
    <s v="LAB"/>
    <s v="Required"/>
    <x v="20"/>
    <s v="10-14"/>
    <s v="Male"/>
    <x v="0"/>
    <s v="Numerator"/>
    <s v="Age/Sex"/>
    <m/>
  </r>
  <r>
    <s v="LAB"/>
    <s v="Required"/>
    <x v="20"/>
    <s v="1-4"/>
    <s v="Female"/>
    <x v="0"/>
    <s v="Numerator"/>
    <s v="Age/Sex"/>
    <m/>
  </r>
  <r>
    <s v="LAB"/>
    <s v="Required"/>
    <x v="20"/>
    <s v="1-4"/>
    <s v="Male"/>
    <x v="0"/>
    <s v="Numerator"/>
    <s v="Age/Sex"/>
    <m/>
  </r>
  <r>
    <s v="LAB"/>
    <s v="Required"/>
    <x v="20"/>
    <s v="15-19"/>
    <s v="Female"/>
    <x v="0"/>
    <s v="Numerator"/>
    <s v="Age/Sex"/>
    <m/>
  </r>
  <r>
    <s v="LAB"/>
    <s v="Required"/>
    <x v="20"/>
    <s v="15-19"/>
    <s v="Male"/>
    <x v="0"/>
    <s v="Numerator"/>
    <s v="Age/Sex"/>
    <m/>
  </r>
  <r>
    <s v="LAB"/>
    <s v="Required"/>
    <x v="20"/>
    <s v="20-24"/>
    <s v="Female"/>
    <x v="0"/>
    <s v="Numerator"/>
    <s v="Age/Sex"/>
    <m/>
  </r>
  <r>
    <s v="LAB"/>
    <s v="Required"/>
    <x v="20"/>
    <s v="20-24"/>
    <s v="Male"/>
    <x v="0"/>
    <s v="Numerator"/>
    <s v="Age/Sex"/>
    <m/>
  </r>
  <r>
    <s v="LAB"/>
    <s v="Required"/>
    <x v="20"/>
    <s v="25-29"/>
    <s v="Female"/>
    <x v="0"/>
    <s v="Numerator"/>
    <s v="Age/Sex"/>
    <m/>
  </r>
  <r>
    <s v="LAB"/>
    <s v="Required"/>
    <x v="20"/>
    <s v="25-29"/>
    <s v="Male"/>
    <x v="0"/>
    <s v="Numerator"/>
    <s v="Age/Sex"/>
    <m/>
  </r>
  <r>
    <s v="LAB"/>
    <s v="Required"/>
    <x v="20"/>
    <s v="30-34"/>
    <s v="Female"/>
    <x v="0"/>
    <s v="Numerator"/>
    <s v="Age/Sex"/>
    <m/>
  </r>
  <r>
    <s v="LAB"/>
    <s v="Required"/>
    <x v="20"/>
    <s v="30-34"/>
    <s v="Male"/>
    <x v="0"/>
    <s v="Numerator"/>
    <s v="Age/Sex"/>
    <m/>
  </r>
  <r>
    <s v="LAB"/>
    <s v="Required"/>
    <x v="20"/>
    <s v="35-39"/>
    <s v="Female"/>
    <x v="0"/>
    <s v="Numerator"/>
    <s v="Age/Sex"/>
    <m/>
  </r>
  <r>
    <s v="LAB"/>
    <s v="Required"/>
    <x v="20"/>
    <s v="35-39"/>
    <s v="Male"/>
    <x v="0"/>
    <s v="Numerator"/>
    <s v="Age/Sex"/>
    <m/>
  </r>
  <r>
    <s v="LAB"/>
    <s v="Required"/>
    <x v="20"/>
    <s v="40-44"/>
    <s v="Female"/>
    <x v="0"/>
    <s v="Numerator"/>
    <s v="Age/Sex"/>
    <m/>
  </r>
  <r>
    <s v="LAB"/>
    <s v="Required"/>
    <x v="20"/>
    <s v="40-44"/>
    <s v="Male"/>
    <x v="0"/>
    <s v="Numerator"/>
    <s v="Age/Sex"/>
    <m/>
  </r>
  <r>
    <s v="LAB"/>
    <s v="Required"/>
    <x v="20"/>
    <s v="45-49"/>
    <s v="Female"/>
    <x v="0"/>
    <s v="Numerator"/>
    <s v="Age/Sex"/>
    <m/>
  </r>
  <r>
    <s v="LAB"/>
    <s v="Required"/>
    <x v="20"/>
    <s v="45-49"/>
    <s v="Male"/>
    <x v="0"/>
    <s v="Numerator"/>
    <s v="Age/Sex"/>
    <m/>
  </r>
  <r>
    <s v="LAB"/>
    <s v="Required"/>
    <x v="20"/>
    <s v="50+"/>
    <s v="Female"/>
    <x v="0"/>
    <s v="Numerator"/>
    <s v="Age/Sex"/>
    <m/>
  </r>
  <r>
    <s v="LAB"/>
    <s v="Required"/>
    <x v="20"/>
    <s v="50+"/>
    <s v="Male"/>
    <x v="0"/>
    <s v="Numerator"/>
    <s v="Age/Sex"/>
    <m/>
  </r>
  <r>
    <s v="LAB"/>
    <s v="Required"/>
    <x v="20"/>
    <s v="5-9"/>
    <s v="Female"/>
    <x v="0"/>
    <s v="Numerator"/>
    <s v="Age/Sex"/>
    <m/>
  </r>
  <r>
    <s v="LAB"/>
    <s v="Required"/>
    <x v="20"/>
    <s v="5-9"/>
    <s v="Male"/>
    <x v="0"/>
    <s v="Numerator"/>
    <s v="Age/Sex"/>
    <m/>
  </r>
  <r>
    <s v="LAB"/>
    <s v="Required"/>
    <x v="20"/>
    <s v="Unknown Age"/>
    <s v="Female"/>
    <x v="0"/>
    <s v="Numerator"/>
    <s v="Age/Sex"/>
    <m/>
  </r>
  <r>
    <s v="LAB"/>
    <s v="Required"/>
    <x v="20"/>
    <s v="Unknown Age"/>
    <s v="Male"/>
    <x v="0"/>
    <s v="Numerator"/>
    <s v="Age/Sex"/>
    <m/>
  </r>
  <r>
    <s v="LAB"/>
    <s v="Required"/>
    <x v="20"/>
    <m/>
    <s v="Female"/>
    <x v="0"/>
    <s v="Numerator"/>
    <s v="Pregnant/Breastfeeding"/>
    <s v="Breastfeeding"/>
  </r>
  <r>
    <s v="LAB"/>
    <s v="Required"/>
    <x v="20"/>
    <m/>
    <s v="Female"/>
    <x v="0"/>
    <s v="Numerator"/>
    <s v="Pregnant/Breastfeeding"/>
    <s v="Pregnant"/>
  </r>
  <r>
    <s v="LAB"/>
    <s v="Optional"/>
    <x v="20"/>
    <m/>
    <m/>
    <x v="1"/>
    <s v="Numerator"/>
    <s v="Key Pop"/>
    <m/>
  </r>
  <r>
    <s v="LAB"/>
    <s v="Optional"/>
    <x v="20"/>
    <m/>
    <m/>
    <x v="2"/>
    <s v="Numerator"/>
    <s v="Key Pop"/>
    <m/>
  </r>
  <r>
    <s v="LAB"/>
    <s v="Optional"/>
    <x v="20"/>
    <m/>
    <m/>
    <x v="5"/>
    <s v="Numerator"/>
    <s v="Key Pop"/>
    <m/>
  </r>
  <r>
    <s v="LAB"/>
    <s v="Optional"/>
    <x v="20"/>
    <m/>
    <m/>
    <x v="6"/>
    <s v="Numerator"/>
    <s v="Key Pop"/>
    <m/>
  </r>
  <r>
    <s v="LAB"/>
    <s v="Optional"/>
    <x v="20"/>
    <m/>
    <m/>
    <x v="7"/>
    <s v="Numerator"/>
    <s v="Key Pop"/>
    <m/>
  </r>
  <r>
    <s v="LAB"/>
    <s v="Required"/>
    <x v="21"/>
    <s v="&lt;1"/>
    <s v="Female"/>
    <x v="0"/>
    <s v="Denominator"/>
    <s v="Age/Sex"/>
    <m/>
  </r>
  <r>
    <s v="LAB"/>
    <s v="Required"/>
    <x v="21"/>
    <s v="&lt;1"/>
    <s v="Female"/>
    <x v="0"/>
    <s v="Numerator"/>
    <s v="Age/Sex"/>
    <m/>
  </r>
  <r>
    <s v="LAB"/>
    <s v="Required"/>
    <x v="21"/>
    <s v="&lt;1"/>
    <s v="Male"/>
    <x v="0"/>
    <s v="Denominator"/>
    <s v="Age/Sex"/>
    <m/>
  </r>
  <r>
    <s v="LAB"/>
    <s v="Required"/>
    <x v="21"/>
    <s v="&lt;1"/>
    <s v="Male"/>
    <x v="0"/>
    <s v="Numerator"/>
    <s v="Age/Sex"/>
    <m/>
  </r>
  <r>
    <s v="LAB"/>
    <s v="Required"/>
    <x v="21"/>
    <s v="10-14"/>
    <s v="Female"/>
    <x v="0"/>
    <s v="Denominator"/>
    <s v="Age/Sex"/>
    <m/>
  </r>
  <r>
    <s v="LAB"/>
    <s v="Required"/>
    <x v="21"/>
    <s v="10-14"/>
    <s v="Female"/>
    <x v="0"/>
    <s v="Numerator"/>
    <s v="Age/Sex"/>
    <m/>
  </r>
  <r>
    <s v="LAB"/>
    <s v="Required"/>
    <x v="21"/>
    <s v="10-14"/>
    <s v="Male"/>
    <x v="0"/>
    <s v="Denominator"/>
    <s v="Age/Sex"/>
    <m/>
  </r>
  <r>
    <s v="LAB"/>
    <s v="Required"/>
    <x v="21"/>
    <s v="10-14"/>
    <s v="Male"/>
    <x v="0"/>
    <s v="Numerator"/>
    <s v="Age/Sex"/>
    <m/>
  </r>
  <r>
    <s v="LAB"/>
    <s v="Required"/>
    <x v="21"/>
    <s v="1-4"/>
    <s v="Female"/>
    <x v="0"/>
    <s v="Denominator"/>
    <s v="Age/Sex"/>
    <m/>
  </r>
  <r>
    <s v="LAB"/>
    <s v="Required"/>
    <x v="21"/>
    <s v="1-4"/>
    <s v="Female"/>
    <x v="0"/>
    <s v="Numerator"/>
    <s v="Age/Sex"/>
    <m/>
  </r>
  <r>
    <s v="LAB"/>
    <s v="Required"/>
    <x v="21"/>
    <s v="1-4"/>
    <s v="Male"/>
    <x v="0"/>
    <s v="Denominator"/>
    <s v="Age/Sex"/>
    <m/>
  </r>
  <r>
    <s v="LAB"/>
    <s v="Required"/>
    <x v="21"/>
    <s v="1-4"/>
    <s v="Male"/>
    <x v="0"/>
    <s v="Numerator"/>
    <s v="Age/Sex"/>
    <m/>
  </r>
  <r>
    <s v="LAB"/>
    <s v="Required"/>
    <x v="21"/>
    <s v="15-19"/>
    <s v="Female"/>
    <x v="0"/>
    <s v="Denominator"/>
    <s v="Age/Sex"/>
    <m/>
  </r>
  <r>
    <s v="LAB"/>
    <s v="Required"/>
    <x v="21"/>
    <s v="15-19"/>
    <s v="Female"/>
    <x v="0"/>
    <s v="Numerator"/>
    <s v="Age/Sex"/>
    <m/>
  </r>
  <r>
    <s v="LAB"/>
    <s v="Required"/>
    <x v="21"/>
    <s v="15-19"/>
    <s v="Male"/>
    <x v="0"/>
    <s v="Denominator"/>
    <s v="Age/Sex"/>
    <m/>
  </r>
  <r>
    <s v="LAB"/>
    <s v="Required"/>
    <x v="21"/>
    <s v="15-19"/>
    <s v="Male"/>
    <x v="0"/>
    <s v="Numerator"/>
    <s v="Age/Sex"/>
    <m/>
  </r>
  <r>
    <s v="LAB"/>
    <s v="Required"/>
    <x v="21"/>
    <s v="20-24"/>
    <s v="Female"/>
    <x v="0"/>
    <s v="Denominator"/>
    <s v="Age/Sex"/>
    <m/>
  </r>
  <r>
    <s v="LAB"/>
    <s v="Required"/>
    <x v="21"/>
    <s v="20-24"/>
    <s v="Female"/>
    <x v="0"/>
    <s v="Numerator"/>
    <s v="Age/Sex"/>
    <m/>
  </r>
  <r>
    <s v="LAB"/>
    <s v="Required"/>
    <x v="21"/>
    <s v="20-24"/>
    <s v="Male"/>
    <x v="0"/>
    <s v="Denominator"/>
    <s v="Age/Sex"/>
    <m/>
  </r>
  <r>
    <s v="LAB"/>
    <s v="Required"/>
    <x v="21"/>
    <s v="20-24"/>
    <s v="Male"/>
    <x v="0"/>
    <s v="Numerator"/>
    <s v="Age/Sex"/>
    <m/>
  </r>
  <r>
    <s v="LAB"/>
    <s v="Required"/>
    <x v="21"/>
    <s v="25-29"/>
    <s v="Female"/>
    <x v="0"/>
    <s v="Denominator"/>
    <s v="Age/Sex"/>
    <m/>
  </r>
  <r>
    <s v="LAB"/>
    <s v="Required"/>
    <x v="21"/>
    <s v="25-29"/>
    <s v="Female"/>
    <x v="0"/>
    <s v="Numerator"/>
    <s v="Age/Sex"/>
    <m/>
  </r>
  <r>
    <s v="LAB"/>
    <s v="Required"/>
    <x v="21"/>
    <s v="25-29"/>
    <s v="Male"/>
    <x v="0"/>
    <s v="Denominator"/>
    <s v="Age/Sex"/>
    <m/>
  </r>
  <r>
    <s v="LAB"/>
    <s v="Required"/>
    <x v="21"/>
    <s v="25-29"/>
    <s v="Male"/>
    <x v="0"/>
    <s v="Numerator"/>
    <s v="Age/Sex"/>
    <m/>
  </r>
  <r>
    <s v="LAB"/>
    <s v="Required"/>
    <x v="21"/>
    <s v="30-34"/>
    <s v="Female"/>
    <x v="0"/>
    <s v="Denominator"/>
    <s v="Age/Sex"/>
    <m/>
  </r>
  <r>
    <s v="LAB"/>
    <s v="Required"/>
    <x v="21"/>
    <s v="30-34"/>
    <s v="Female"/>
    <x v="0"/>
    <s v="Numerator"/>
    <s v="Age/Sex"/>
    <m/>
  </r>
  <r>
    <s v="LAB"/>
    <s v="Required"/>
    <x v="21"/>
    <s v="30-34"/>
    <s v="Male"/>
    <x v="0"/>
    <s v="Denominator"/>
    <s v="Age/Sex"/>
    <m/>
  </r>
  <r>
    <s v="LAB"/>
    <s v="Required"/>
    <x v="21"/>
    <s v="30-34"/>
    <s v="Male"/>
    <x v="0"/>
    <s v="Numerator"/>
    <s v="Age/Sex"/>
    <m/>
  </r>
  <r>
    <s v="LAB"/>
    <s v="Required"/>
    <x v="21"/>
    <s v="35-39"/>
    <s v="Female"/>
    <x v="0"/>
    <s v="Denominator"/>
    <s v="Age/Sex"/>
    <m/>
  </r>
  <r>
    <s v="LAB"/>
    <s v="Required"/>
    <x v="21"/>
    <s v="35-39"/>
    <s v="Female"/>
    <x v="0"/>
    <s v="Numerator"/>
    <s v="Age/Sex"/>
    <m/>
  </r>
  <r>
    <s v="LAB"/>
    <s v="Required"/>
    <x v="21"/>
    <s v="35-39"/>
    <s v="Male"/>
    <x v="0"/>
    <s v="Denominator"/>
    <s v="Age/Sex"/>
    <m/>
  </r>
  <r>
    <s v="LAB"/>
    <s v="Required"/>
    <x v="21"/>
    <s v="35-39"/>
    <s v="Male"/>
    <x v="0"/>
    <s v="Numerator"/>
    <s v="Age/Sex"/>
    <m/>
  </r>
  <r>
    <s v="LAB"/>
    <s v="Required"/>
    <x v="21"/>
    <s v="40-44"/>
    <s v="Female"/>
    <x v="0"/>
    <s v="Denominator"/>
    <s v="Age/Sex"/>
    <m/>
  </r>
  <r>
    <s v="LAB"/>
    <s v="Required"/>
    <x v="21"/>
    <s v="40-44"/>
    <s v="Female"/>
    <x v="0"/>
    <s v="Numerator"/>
    <s v="Age/Sex"/>
    <m/>
  </r>
  <r>
    <s v="LAB"/>
    <s v="Required"/>
    <x v="21"/>
    <s v="40-44"/>
    <s v="Male"/>
    <x v="0"/>
    <s v="Denominator"/>
    <s v="Age/Sex"/>
    <m/>
  </r>
  <r>
    <s v="LAB"/>
    <s v="Required"/>
    <x v="21"/>
    <s v="40-44"/>
    <s v="Male"/>
    <x v="0"/>
    <s v="Numerator"/>
    <s v="Age/Sex"/>
    <m/>
  </r>
  <r>
    <s v="LAB"/>
    <s v="Required"/>
    <x v="21"/>
    <s v="45-49"/>
    <s v="Female"/>
    <x v="0"/>
    <s v="Denominator"/>
    <s v="Age/Sex"/>
    <m/>
  </r>
  <r>
    <s v="LAB"/>
    <s v="Required"/>
    <x v="21"/>
    <s v="45-49"/>
    <s v="Female"/>
    <x v="0"/>
    <s v="Numerator"/>
    <s v="Age/Sex"/>
    <m/>
  </r>
  <r>
    <s v="LAB"/>
    <s v="Required"/>
    <x v="21"/>
    <s v="45-49"/>
    <s v="Male"/>
    <x v="0"/>
    <s v="Denominator"/>
    <s v="Age/Sex"/>
    <m/>
  </r>
  <r>
    <s v="LAB"/>
    <s v="Required"/>
    <x v="21"/>
    <s v="45-49"/>
    <s v="Male"/>
    <x v="0"/>
    <s v="Numerator"/>
    <s v="Age/Sex"/>
    <m/>
  </r>
  <r>
    <s v="LAB"/>
    <s v="Required"/>
    <x v="21"/>
    <s v="50+"/>
    <s v="Female"/>
    <x v="0"/>
    <s v="Denominator"/>
    <s v="Age/Sex"/>
    <m/>
  </r>
  <r>
    <s v="LAB"/>
    <s v="Required"/>
    <x v="21"/>
    <s v="50+"/>
    <s v="Female"/>
    <x v="0"/>
    <s v="Numerator"/>
    <s v="Age/Sex"/>
    <m/>
  </r>
  <r>
    <s v="LAB"/>
    <s v="Required"/>
    <x v="21"/>
    <s v="50+"/>
    <s v="Male"/>
    <x v="0"/>
    <s v="Denominator"/>
    <s v="Age/Sex"/>
    <m/>
  </r>
  <r>
    <s v="LAB"/>
    <s v="Required"/>
    <x v="21"/>
    <s v="50+"/>
    <s v="Male"/>
    <x v="0"/>
    <s v="Numerator"/>
    <s v="Age/Sex"/>
    <m/>
  </r>
  <r>
    <s v="LAB"/>
    <s v="Required"/>
    <x v="21"/>
    <s v="5-9"/>
    <s v="Female"/>
    <x v="0"/>
    <s v="Denominator"/>
    <s v="Age/Sex"/>
    <m/>
  </r>
  <r>
    <s v="LAB"/>
    <s v="Required"/>
    <x v="21"/>
    <s v="5-9"/>
    <s v="Female"/>
    <x v="0"/>
    <s v="Numerator"/>
    <s v="Age/Sex"/>
    <m/>
  </r>
  <r>
    <s v="LAB"/>
    <s v="Required"/>
    <x v="21"/>
    <s v="5-9"/>
    <s v="Male"/>
    <x v="0"/>
    <s v="Denominator"/>
    <s v="Age/Sex"/>
    <m/>
  </r>
  <r>
    <s v="LAB"/>
    <s v="Required"/>
    <x v="21"/>
    <s v="5-9"/>
    <s v="Male"/>
    <x v="0"/>
    <s v="Numerator"/>
    <s v="Age/Sex"/>
    <m/>
  </r>
  <r>
    <s v="LAB"/>
    <s v="Required"/>
    <x v="21"/>
    <s v="Unknown Age"/>
    <s v="Female"/>
    <x v="0"/>
    <s v="Denominator"/>
    <s v="Age/Sex"/>
    <m/>
  </r>
  <r>
    <s v="LAB"/>
    <s v="Required"/>
    <x v="21"/>
    <s v="Unknown Age"/>
    <s v="Female"/>
    <x v="0"/>
    <s v="Numerator"/>
    <s v="Age/Sex"/>
    <m/>
  </r>
  <r>
    <s v="LAB"/>
    <s v="Required"/>
    <x v="21"/>
    <s v="Unknown Age"/>
    <s v="Male"/>
    <x v="0"/>
    <s v="Denominator"/>
    <s v="Age/Sex"/>
    <m/>
  </r>
  <r>
    <s v="LAB"/>
    <s v="Required"/>
    <x v="21"/>
    <s v="Unknown Age"/>
    <s v="Male"/>
    <x v="0"/>
    <s v="Numerator"/>
    <s v="Age/Sex"/>
    <m/>
  </r>
  <r>
    <s v="LAB"/>
    <s v="Required"/>
    <x v="21"/>
    <m/>
    <s v="Female"/>
    <x v="0"/>
    <s v="Denominator"/>
    <s v="Pregnant/Breastfeeding"/>
    <s v="Breastfeeding"/>
  </r>
  <r>
    <s v="LAB"/>
    <s v="Required"/>
    <x v="21"/>
    <m/>
    <s v="Female"/>
    <x v="0"/>
    <s v="Denominator"/>
    <s v="Pregnant/Breastfeeding"/>
    <s v="Pregnant"/>
  </r>
  <r>
    <s v="LAB"/>
    <s v="Required"/>
    <x v="21"/>
    <m/>
    <s v="Female"/>
    <x v="0"/>
    <s v="Numerator"/>
    <s v="Pregnant/Breastfeeding"/>
    <s v="Breastfeeding"/>
  </r>
  <r>
    <s v="LAB"/>
    <s v="Required"/>
    <x v="21"/>
    <m/>
    <s v="Female"/>
    <x v="0"/>
    <s v="Numerator"/>
    <s v="Pregnant/Breastfeeding"/>
    <s v="Pregnant"/>
  </r>
  <r>
    <s v="LAB"/>
    <s v="Optional"/>
    <x v="21"/>
    <m/>
    <m/>
    <x v="1"/>
    <s v="Denominator"/>
    <s v="Key Pop"/>
    <m/>
  </r>
  <r>
    <s v="LAB"/>
    <s v="Optional"/>
    <x v="21"/>
    <m/>
    <m/>
    <x v="1"/>
    <s v="Numerator"/>
    <s v="Key Pop"/>
    <m/>
  </r>
  <r>
    <s v="LAB"/>
    <s v="Optional"/>
    <x v="21"/>
    <m/>
    <m/>
    <x v="2"/>
    <s v="Denominator"/>
    <s v="Key Pop"/>
    <m/>
  </r>
  <r>
    <s v="LAB"/>
    <s v="Optional"/>
    <x v="21"/>
    <m/>
    <m/>
    <x v="2"/>
    <s v="Numerator"/>
    <s v="Key Pop"/>
    <m/>
  </r>
  <r>
    <s v="LAB"/>
    <s v="Optional"/>
    <x v="21"/>
    <m/>
    <m/>
    <x v="5"/>
    <s v="Denominator"/>
    <s v="Key Pop"/>
    <m/>
  </r>
  <r>
    <s v="LAB"/>
    <s v="Optional"/>
    <x v="21"/>
    <m/>
    <m/>
    <x v="5"/>
    <s v="Numerator"/>
    <s v="Key Pop"/>
    <m/>
  </r>
  <r>
    <s v="LAB"/>
    <s v="Optional"/>
    <x v="21"/>
    <m/>
    <m/>
    <x v="6"/>
    <s v="Denominator"/>
    <s v="Key Pop"/>
    <m/>
  </r>
  <r>
    <s v="LAB"/>
    <s v="Optional"/>
    <x v="21"/>
    <m/>
    <m/>
    <x v="6"/>
    <s v="Numerator"/>
    <s v="Key Pop"/>
    <m/>
  </r>
  <r>
    <s v="LAB"/>
    <s v="Optional"/>
    <x v="21"/>
    <m/>
    <m/>
    <x v="7"/>
    <s v="Denominator"/>
    <s v="Key Pop"/>
    <m/>
  </r>
  <r>
    <s v="LAB"/>
    <s v="Optional"/>
    <x v="21"/>
    <m/>
    <m/>
    <x v="7"/>
    <s v="Numerator"/>
    <s v="Key Pop"/>
    <m/>
  </r>
  <r>
    <s v="LAB"/>
    <s v="Required"/>
    <x v="22"/>
    <s v="&lt;1"/>
    <s v="Female"/>
    <x v="0"/>
    <s v="Numerator"/>
    <s v="Age/Sex"/>
    <m/>
  </r>
  <r>
    <s v="LAB"/>
    <s v="Required"/>
    <x v="22"/>
    <s v="&lt;1"/>
    <s v="Male"/>
    <x v="0"/>
    <s v="Numerator"/>
    <s v="Age/Sex"/>
    <m/>
  </r>
  <r>
    <s v="LAB"/>
    <s v="Required"/>
    <x v="22"/>
    <s v="10-14"/>
    <s v="Female"/>
    <x v="0"/>
    <s v="Numerator"/>
    <s v="Age/Sex"/>
    <m/>
  </r>
  <r>
    <s v="LAB"/>
    <s v="Required"/>
    <x v="22"/>
    <s v="10-14"/>
    <s v="Male"/>
    <x v="0"/>
    <s v="Numerator"/>
    <s v="Age/Sex"/>
    <m/>
  </r>
  <r>
    <s v="LAB"/>
    <s v="Required"/>
    <x v="22"/>
    <s v="1-4"/>
    <s v="Female"/>
    <x v="0"/>
    <s v="Numerator"/>
    <s v="Age/Sex"/>
    <m/>
  </r>
  <r>
    <s v="LAB"/>
    <s v="Required"/>
    <x v="22"/>
    <s v="1-4"/>
    <s v="Male"/>
    <x v="0"/>
    <s v="Numerator"/>
    <s v="Age/Sex"/>
    <m/>
  </r>
  <r>
    <s v="LAB"/>
    <s v="Required"/>
    <x v="22"/>
    <s v="15-19"/>
    <s v="Female"/>
    <x v="0"/>
    <s v="Numerator"/>
    <s v="Age/Sex"/>
    <m/>
  </r>
  <r>
    <s v="LAB"/>
    <s v="Required"/>
    <x v="22"/>
    <s v="15-19"/>
    <s v="Male"/>
    <x v="0"/>
    <s v="Numerator"/>
    <s v="Age/Sex"/>
    <m/>
  </r>
  <r>
    <s v="LAB"/>
    <s v="Required"/>
    <x v="22"/>
    <s v="20-24"/>
    <s v="Female"/>
    <x v="0"/>
    <s v="Numerator"/>
    <s v="Age/Sex"/>
    <m/>
  </r>
  <r>
    <s v="LAB"/>
    <s v="Required"/>
    <x v="22"/>
    <s v="20-24"/>
    <s v="Male"/>
    <x v="0"/>
    <s v="Numerator"/>
    <s v="Age/Sex"/>
    <m/>
  </r>
  <r>
    <s v="LAB"/>
    <s v="Required"/>
    <x v="22"/>
    <s v="25-29"/>
    <s v="Female"/>
    <x v="0"/>
    <s v="Numerator"/>
    <s v="Age/Sex"/>
    <m/>
  </r>
  <r>
    <s v="LAB"/>
    <s v="Required"/>
    <x v="22"/>
    <s v="25-29"/>
    <s v="Male"/>
    <x v="0"/>
    <s v="Numerator"/>
    <s v="Age/Sex"/>
    <m/>
  </r>
  <r>
    <s v="LAB"/>
    <s v="Required"/>
    <x v="22"/>
    <s v="30-34"/>
    <s v="Female"/>
    <x v="0"/>
    <s v="Numerator"/>
    <s v="Age/Sex"/>
    <m/>
  </r>
  <r>
    <s v="LAB"/>
    <s v="Required"/>
    <x v="22"/>
    <s v="30-34"/>
    <s v="Male"/>
    <x v="0"/>
    <s v="Numerator"/>
    <s v="Age/Sex"/>
    <m/>
  </r>
  <r>
    <s v="LAB"/>
    <s v="Required"/>
    <x v="22"/>
    <s v="35-39"/>
    <s v="Female"/>
    <x v="0"/>
    <s v="Numerator"/>
    <s v="Age/Sex"/>
    <m/>
  </r>
  <r>
    <s v="LAB"/>
    <s v="Required"/>
    <x v="22"/>
    <s v="35-39"/>
    <s v="Male"/>
    <x v="0"/>
    <s v="Numerator"/>
    <s v="Age/Sex"/>
    <m/>
  </r>
  <r>
    <s v="LAB"/>
    <s v="Required"/>
    <x v="22"/>
    <s v="40-44"/>
    <s v="Female"/>
    <x v="0"/>
    <s v="Numerator"/>
    <s v="Age/Sex"/>
    <m/>
  </r>
  <r>
    <s v="LAB"/>
    <s v="Required"/>
    <x v="22"/>
    <s v="40-44"/>
    <s v="Male"/>
    <x v="0"/>
    <s v="Numerator"/>
    <s v="Age/Sex"/>
    <m/>
  </r>
  <r>
    <s v="LAB"/>
    <s v="Required"/>
    <x v="22"/>
    <s v="45-49"/>
    <s v="Female"/>
    <x v="0"/>
    <s v="Numerator"/>
    <s v="Age/Sex"/>
    <m/>
  </r>
  <r>
    <s v="LAB"/>
    <s v="Required"/>
    <x v="22"/>
    <s v="45-49"/>
    <s v="Male"/>
    <x v="0"/>
    <s v="Numerator"/>
    <s v="Age/Sex"/>
    <m/>
  </r>
  <r>
    <s v="LAB"/>
    <s v="Required"/>
    <x v="22"/>
    <s v="50+"/>
    <s v="Female"/>
    <x v="0"/>
    <s v="Numerator"/>
    <s v="Age/Sex"/>
    <m/>
  </r>
  <r>
    <s v="LAB"/>
    <s v="Required"/>
    <x v="22"/>
    <s v="50+"/>
    <s v="Male"/>
    <x v="0"/>
    <s v="Numerator"/>
    <s v="Age/Sex"/>
    <m/>
  </r>
  <r>
    <s v="LAB"/>
    <s v="Required"/>
    <x v="22"/>
    <s v="5-9"/>
    <s v="Female"/>
    <x v="0"/>
    <s v="Numerator"/>
    <s v="Age/Sex"/>
    <m/>
  </r>
  <r>
    <s v="LAB"/>
    <s v="Required"/>
    <x v="22"/>
    <s v="5-9"/>
    <s v="Male"/>
    <x v="0"/>
    <s v="Numerator"/>
    <s v="Age/Sex"/>
    <m/>
  </r>
  <r>
    <s v="LAB"/>
    <s v="Required"/>
    <x v="22"/>
    <s v="Unknown Age"/>
    <s v="Female"/>
    <x v="0"/>
    <s v="Numerator"/>
    <s v="Age/Sex"/>
    <m/>
  </r>
  <r>
    <s v="LAB"/>
    <s v="Required"/>
    <x v="22"/>
    <s v="Unknown Age"/>
    <s v="Male"/>
    <x v="0"/>
    <s v="Numerator"/>
    <s v="Age/Sex"/>
    <m/>
  </r>
  <r>
    <s v="LAB"/>
    <s v="Required"/>
    <x v="22"/>
    <m/>
    <s v="Female"/>
    <x v="0"/>
    <s v="Numerator"/>
    <s v="Pregnant/Breastfeeding"/>
    <s v="Breastfeeding"/>
  </r>
  <r>
    <s v="LAB"/>
    <s v="Required"/>
    <x v="22"/>
    <m/>
    <s v="Female"/>
    <x v="0"/>
    <s v="Numerator"/>
    <s v="Pregnant/Breastfeeding"/>
    <s v="Pregnant"/>
  </r>
  <r>
    <s v="LAB"/>
    <s v="Optional"/>
    <x v="22"/>
    <m/>
    <m/>
    <x v="1"/>
    <s v="Numerator"/>
    <s v="Key Pop"/>
    <m/>
  </r>
  <r>
    <s v="LAB"/>
    <s v="Optional"/>
    <x v="22"/>
    <m/>
    <m/>
    <x v="2"/>
    <s v="Numerator"/>
    <s v="Key Pop"/>
    <m/>
  </r>
  <r>
    <s v="LAB"/>
    <s v="Optional"/>
    <x v="22"/>
    <m/>
    <m/>
    <x v="5"/>
    <s v="Numerator"/>
    <s v="Key Pop"/>
    <m/>
  </r>
  <r>
    <s v="LAB"/>
    <s v="Optional"/>
    <x v="22"/>
    <m/>
    <m/>
    <x v="6"/>
    <s v="Numerator"/>
    <s v="Key Pop"/>
    <m/>
  </r>
  <r>
    <s v="LAB"/>
    <s v="Optional"/>
    <x v="22"/>
    <m/>
    <m/>
    <x v="7"/>
    <s v="Numerator"/>
    <s v="Key Pop"/>
    <m/>
  </r>
  <r>
    <s v="KEY POPULATIONS"/>
    <s v="Optional"/>
    <x v="23"/>
    <s v="&lt;20"/>
    <s v="Female"/>
    <x v="0"/>
    <s v="Denominator"/>
    <s v="Age/Sex"/>
    <m/>
  </r>
  <r>
    <s v="KEY POPULATIONS"/>
    <s v="Optional"/>
    <x v="23"/>
    <s v="&lt;20"/>
    <s v="Female"/>
    <x v="0"/>
    <s v="Numerator"/>
    <s v="Age/Sex"/>
    <m/>
  </r>
  <r>
    <s v="KEY POPULATIONS"/>
    <s v="Optional"/>
    <x v="23"/>
    <s v="&lt;20"/>
    <s v="Male"/>
    <x v="0"/>
    <s v="Denominator"/>
    <s v="Age/Sex"/>
    <m/>
  </r>
  <r>
    <s v="KEY POPULATIONS"/>
    <s v="Optional"/>
    <x v="23"/>
    <s v="&lt;20"/>
    <s v="Male"/>
    <x v="0"/>
    <s v="Numerator"/>
    <s v="Age/Sex"/>
    <m/>
  </r>
  <r>
    <s v="KEY POPULATIONS"/>
    <s v="Optional"/>
    <x v="23"/>
    <s v="20-24"/>
    <s v="Female"/>
    <x v="0"/>
    <s v="Denominator"/>
    <s v="Age/Sex"/>
    <m/>
  </r>
  <r>
    <s v="KEY POPULATIONS"/>
    <s v="Optional"/>
    <x v="23"/>
    <s v="20-24"/>
    <s v="Female"/>
    <x v="0"/>
    <s v="Numerator"/>
    <s v="Age/Sex"/>
    <m/>
  </r>
  <r>
    <s v="KEY POPULATIONS"/>
    <s v="Optional"/>
    <x v="23"/>
    <s v="20-24"/>
    <s v="Male"/>
    <x v="0"/>
    <s v="Denominator"/>
    <s v="Age/Sex"/>
    <m/>
  </r>
  <r>
    <s v="KEY POPULATIONS"/>
    <s v="Optional"/>
    <x v="23"/>
    <s v="20-24"/>
    <s v="Male"/>
    <x v="0"/>
    <s v="Numerator"/>
    <s v="Age/Sex"/>
    <m/>
  </r>
  <r>
    <s v="KEY POPULATIONS"/>
    <s v="Optional"/>
    <x v="23"/>
    <s v="25-29"/>
    <s v="Female"/>
    <x v="0"/>
    <s v="Denominator"/>
    <s v="Age/Sex"/>
    <m/>
  </r>
  <r>
    <s v="KEY POPULATIONS"/>
    <s v="Optional"/>
    <x v="23"/>
    <s v="25-29"/>
    <s v="Female"/>
    <x v="0"/>
    <s v="Numerator"/>
    <s v="Age/Sex"/>
    <m/>
  </r>
  <r>
    <s v="KEY POPULATIONS"/>
    <s v="Optional"/>
    <x v="23"/>
    <s v="25-29"/>
    <s v="Male"/>
    <x v="0"/>
    <s v="Denominator"/>
    <s v="Age/Sex"/>
    <m/>
  </r>
  <r>
    <s v="KEY POPULATIONS"/>
    <s v="Optional"/>
    <x v="23"/>
    <s v="25-29"/>
    <s v="Male"/>
    <x v="0"/>
    <s v="Numerator"/>
    <s v="Age/Sex"/>
    <m/>
  </r>
  <r>
    <s v="KEY POPULATIONS"/>
    <s v="Optional"/>
    <x v="23"/>
    <s v="30-34"/>
    <s v="Female"/>
    <x v="0"/>
    <s v="Denominator"/>
    <s v="Age/Sex"/>
    <m/>
  </r>
  <r>
    <s v="KEY POPULATIONS"/>
    <s v="Optional"/>
    <x v="23"/>
    <s v="30-34"/>
    <s v="Female"/>
    <x v="0"/>
    <s v="Numerator"/>
    <s v="Age/Sex"/>
    <m/>
  </r>
  <r>
    <s v="KEY POPULATIONS"/>
    <s v="Optional"/>
    <x v="23"/>
    <s v="30-34"/>
    <s v="Male"/>
    <x v="0"/>
    <s v="Denominator"/>
    <s v="Age/Sex"/>
    <m/>
  </r>
  <r>
    <s v="KEY POPULATIONS"/>
    <s v="Optional"/>
    <x v="23"/>
    <s v="30-34"/>
    <s v="Male"/>
    <x v="0"/>
    <s v="Numerator"/>
    <s v="Age/Sex"/>
    <m/>
  </r>
  <r>
    <s v="KEY POPULATIONS"/>
    <s v="Optional"/>
    <x v="23"/>
    <s v="35-39"/>
    <s v="Female"/>
    <x v="0"/>
    <s v="Denominator"/>
    <s v="Age/Sex"/>
    <m/>
  </r>
  <r>
    <s v="KEY POPULATIONS"/>
    <s v="Optional"/>
    <x v="23"/>
    <s v="35-39"/>
    <s v="Female"/>
    <x v="0"/>
    <s v="Numerator"/>
    <s v="Age/Sex"/>
    <m/>
  </r>
  <r>
    <s v="KEY POPULATIONS"/>
    <s v="Optional"/>
    <x v="23"/>
    <s v="35-39"/>
    <s v="Male"/>
    <x v="0"/>
    <s v="Denominator"/>
    <s v="Age/Sex"/>
    <m/>
  </r>
  <r>
    <s v="KEY POPULATIONS"/>
    <s v="Optional"/>
    <x v="23"/>
    <s v="35-39"/>
    <s v="Male"/>
    <x v="0"/>
    <s v="Numerator"/>
    <s v="Age/Sex"/>
    <m/>
  </r>
  <r>
    <s v="KEY POPULATIONS"/>
    <s v="Optional"/>
    <x v="23"/>
    <s v="40-44"/>
    <s v="Female"/>
    <x v="0"/>
    <s v="Denominator"/>
    <s v="Age/Sex"/>
    <m/>
  </r>
  <r>
    <s v="KEY POPULATIONS"/>
    <s v="Optional"/>
    <x v="23"/>
    <s v="40-44"/>
    <s v="Female"/>
    <x v="0"/>
    <s v="Numerator"/>
    <s v="Age/Sex"/>
    <m/>
  </r>
  <r>
    <s v="KEY POPULATIONS"/>
    <s v="Optional"/>
    <x v="23"/>
    <s v="40-44"/>
    <s v="Male"/>
    <x v="0"/>
    <s v="Denominator"/>
    <s v="Age/Sex"/>
    <m/>
  </r>
  <r>
    <s v="KEY POPULATIONS"/>
    <s v="Optional"/>
    <x v="23"/>
    <s v="40-44"/>
    <s v="Male"/>
    <x v="0"/>
    <s v="Numerator"/>
    <s v="Age/Sex"/>
    <m/>
  </r>
  <r>
    <s v="KEY POPULATIONS"/>
    <s v="Optional"/>
    <x v="23"/>
    <s v="45-49"/>
    <s v="Female"/>
    <x v="0"/>
    <s v="Denominator"/>
    <s v="Age/Sex"/>
    <m/>
  </r>
  <r>
    <s v="KEY POPULATIONS"/>
    <s v="Optional"/>
    <x v="23"/>
    <s v="45-49"/>
    <s v="Female"/>
    <x v="0"/>
    <s v="Numerator"/>
    <s v="Age/Sex"/>
    <m/>
  </r>
  <r>
    <s v="KEY POPULATIONS"/>
    <s v="Optional"/>
    <x v="23"/>
    <s v="45-49"/>
    <s v="Male"/>
    <x v="0"/>
    <s v="Denominator"/>
    <s v="Age/Sex"/>
    <m/>
  </r>
  <r>
    <s v="KEY POPULATIONS"/>
    <s v="Optional"/>
    <x v="23"/>
    <s v="45-49"/>
    <s v="Male"/>
    <x v="0"/>
    <s v="Numerator"/>
    <s v="Age/Sex"/>
    <m/>
  </r>
  <r>
    <s v="KEY POPULATIONS"/>
    <s v="Optional"/>
    <x v="23"/>
    <s v="50+"/>
    <s v="Female"/>
    <x v="0"/>
    <s v="Denominator"/>
    <s v="Age/Sex"/>
    <m/>
  </r>
  <r>
    <s v="KEY POPULATIONS"/>
    <s v="Optional"/>
    <x v="23"/>
    <s v="50+"/>
    <s v="Female"/>
    <x v="0"/>
    <s v="Numerator"/>
    <s v="Age/Sex"/>
    <m/>
  </r>
  <r>
    <s v="KEY POPULATIONS"/>
    <s v="Optional"/>
    <x v="23"/>
    <s v="50+"/>
    <s v="Male"/>
    <x v="0"/>
    <s v="Denominator"/>
    <s v="Age/Sex"/>
    <m/>
  </r>
  <r>
    <s v="KEY POPULATIONS"/>
    <s v="Optional"/>
    <x v="23"/>
    <s v="50+"/>
    <s v="Male"/>
    <x v="0"/>
    <s v="Numerator"/>
    <s v="Age/Sex"/>
    <m/>
  </r>
  <r>
    <s v="KEY POPULATIONS"/>
    <s v="Optional"/>
    <x v="23"/>
    <s v="Unknown Age"/>
    <s v="Female"/>
    <x v="0"/>
    <s v="Denominator"/>
    <s v="Age/Sex"/>
    <m/>
  </r>
  <r>
    <s v="KEY POPULATIONS"/>
    <s v="Optional"/>
    <x v="23"/>
    <s v="Unknown Age"/>
    <s v="Female"/>
    <x v="0"/>
    <s v="Numerator"/>
    <s v="Age/Sex"/>
    <m/>
  </r>
  <r>
    <s v="KEY POPULATIONS"/>
    <s v="Optional"/>
    <x v="23"/>
    <s v="Unknown Age"/>
    <s v="Male"/>
    <x v="0"/>
    <s v="Denominator"/>
    <s v="Age/Sex"/>
    <m/>
  </r>
  <r>
    <s v="KEY POPULATIONS"/>
    <s v="Optional"/>
    <x v="23"/>
    <s v="Unknown Age"/>
    <s v="Male"/>
    <x v="0"/>
    <s v="Numerator"/>
    <s v="Age/Sex"/>
    <m/>
  </r>
  <r>
    <s v="KEY POPULATIONS"/>
    <s v="Required"/>
    <x v="23"/>
    <m/>
    <m/>
    <x v="1"/>
    <s v="Denominator"/>
    <s v="Key Pop"/>
    <m/>
  </r>
  <r>
    <s v="KEY POPULATIONS"/>
    <s v="Optional"/>
    <x v="23"/>
    <m/>
    <m/>
    <x v="1"/>
    <s v="Denominator"/>
    <s v="Key Pop/Site Support Type"/>
    <s v="non-PEPFAR supported"/>
  </r>
  <r>
    <s v="KEY POPULATIONS"/>
    <s v="Optional"/>
    <x v="23"/>
    <m/>
    <m/>
    <x v="1"/>
    <s v="Denominator"/>
    <s v="Key Pop/Site Support Type"/>
    <s v="PEPFAR supported"/>
  </r>
  <r>
    <s v="KEY POPULATIONS"/>
    <s v="Required"/>
    <x v="23"/>
    <m/>
    <m/>
    <x v="1"/>
    <s v="Numerator"/>
    <s v="Key Pop"/>
    <m/>
  </r>
  <r>
    <s v="KEY POPULATIONS"/>
    <s v="Optional"/>
    <x v="23"/>
    <m/>
    <m/>
    <x v="1"/>
    <s v="Numerator"/>
    <s v="Key Pop/Site Support Type"/>
    <s v="non-PEPFAR supported"/>
  </r>
  <r>
    <s v="KEY POPULATIONS"/>
    <s v="Optional"/>
    <x v="23"/>
    <m/>
    <m/>
    <x v="1"/>
    <s v="Numerator"/>
    <s v="Key Pop/Site Support Type"/>
    <s v="PEPFAR supported"/>
  </r>
  <r>
    <s v="KEY POPULATIONS"/>
    <s v="Required"/>
    <x v="23"/>
    <m/>
    <m/>
    <x v="2"/>
    <s v="Denominator"/>
    <s v="Key Pop"/>
    <m/>
  </r>
  <r>
    <s v="KEY POPULATIONS"/>
    <s v="Optional"/>
    <x v="23"/>
    <m/>
    <m/>
    <x v="2"/>
    <s v="Denominator"/>
    <s v="Key Pop/Site Support Type"/>
    <s v="non-PEPFAR supported"/>
  </r>
  <r>
    <s v="KEY POPULATIONS"/>
    <s v="Optional"/>
    <x v="23"/>
    <m/>
    <m/>
    <x v="2"/>
    <s v="Denominator"/>
    <s v="Key Pop/Site Support Type"/>
    <s v="PEPFAR supported"/>
  </r>
  <r>
    <s v="KEY POPULATIONS"/>
    <s v="Required"/>
    <x v="23"/>
    <m/>
    <m/>
    <x v="2"/>
    <s v="Numerator"/>
    <s v="Key Pop"/>
    <m/>
  </r>
  <r>
    <s v="KEY POPULATIONS"/>
    <s v="Optional"/>
    <x v="23"/>
    <m/>
    <m/>
    <x v="2"/>
    <s v="Numerator"/>
    <s v="Key Pop/Site Support Type"/>
    <s v="non-PEPFAR supported"/>
  </r>
  <r>
    <s v="KEY POPULATIONS"/>
    <s v="Optional"/>
    <x v="23"/>
    <m/>
    <m/>
    <x v="2"/>
    <s v="Numerator"/>
    <s v="Key Pop/Site Support Type"/>
    <s v="PEPFAR supported"/>
  </r>
  <r>
    <s v="KEY POPULATIONS"/>
    <s v="Required"/>
    <x v="23"/>
    <m/>
    <m/>
    <x v="3"/>
    <s v="Denominator"/>
    <s v="Key Pop"/>
    <m/>
  </r>
  <r>
    <s v="KEY POPULATIONS"/>
    <s v="Optional"/>
    <x v="23"/>
    <m/>
    <m/>
    <x v="3"/>
    <s v="Denominator"/>
    <s v="Key Pop/Site Support Type"/>
    <s v="non-PEPFAR supported"/>
  </r>
  <r>
    <s v="KEY POPULATIONS"/>
    <s v="Optional"/>
    <x v="23"/>
    <m/>
    <m/>
    <x v="3"/>
    <s v="Denominator"/>
    <s v="Key Pop/Site Support Type"/>
    <s v="PEPFAR supported"/>
  </r>
  <r>
    <s v="KEY POPULATIONS"/>
    <s v="Required"/>
    <x v="23"/>
    <m/>
    <m/>
    <x v="3"/>
    <s v="Numerator"/>
    <s v="Key Pop"/>
    <m/>
  </r>
  <r>
    <s v="KEY POPULATIONS"/>
    <s v="Optional"/>
    <x v="23"/>
    <m/>
    <m/>
    <x v="3"/>
    <s v="Numerator"/>
    <s v="Key Pop/Site Support Type"/>
    <s v="non-PEPFAR supported"/>
  </r>
  <r>
    <s v="KEY POPULATIONS"/>
    <s v="Optional"/>
    <x v="23"/>
    <m/>
    <m/>
    <x v="3"/>
    <s v="Numerator"/>
    <s v="Key Pop/Site Support Type"/>
    <s v="PEPFAR supported"/>
  </r>
  <r>
    <s v="KEY POPULATIONS"/>
    <s v="Required"/>
    <x v="23"/>
    <m/>
    <m/>
    <x v="5"/>
    <s v="Denominator"/>
    <s v="Key Pop"/>
    <m/>
  </r>
  <r>
    <s v="KEY POPULATIONS"/>
    <s v="Optional"/>
    <x v="23"/>
    <m/>
    <m/>
    <x v="5"/>
    <s v="Denominator"/>
    <s v="Key Pop/Site Support Type"/>
    <s v="non-PEPFAR supported"/>
  </r>
  <r>
    <s v="KEY POPULATIONS"/>
    <s v="Optional"/>
    <x v="23"/>
    <m/>
    <m/>
    <x v="5"/>
    <s v="Denominator"/>
    <s v="Key Pop/Site Support Type"/>
    <s v="PEPFAR supported"/>
  </r>
  <r>
    <s v="KEY POPULATIONS"/>
    <s v="Required"/>
    <x v="23"/>
    <m/>
    <m/>
    <x v="5"/>
    <s v="Numerator"/>
    <s v="Key Pop"/>
    <m/>
  </r>
  <r>
    <s v="KEY POPULATIONS"/>
    <s v="Optional"/>
    <x v="23"/>
    <m/>
    <m/>
    <x v="5"/>
    <s v="Numerator"/>
    <s v="Key Pop/Site Support Type"/>
    <s v="non-PEPFAR supported"/>
  </r>
  <r>
    <s v="KEY POPULATIONS"/>
    <s v="Optional"/>
    <x v="23"/>
    <m/>
    <m/>
    <x v="5"/>
    <s v="Numerator"/>
    <s v="Key Pop/Site Support Type"/>
    <s v="PEPFAR supported"/>
  </r>
  <r>
    <s v="KEY POPULATIONS"/>
    <s v="Required"/>
    <x v="23"/>
    <m/>
    <m/>
    <x v="6"/>
    <s v="Denominator"/>
    <s v="Key Pop"/>
    <m/>
  </r>
  <r>
    <s v="KEY POPULATIONS"/>
    <s v="Optional"/>
    <x v="23"/>
    <m/>
    <m/>
    <x v="6"/>
    <s v="Denominator"/>
    <s v="Key Pop/Site Support Type"/>
    <s v="non-PEPFAR supported"/>
  </r>
  <r>
    <s v="KEY POPULATIONS"/>
    <s v="Optional"/>
    <x v="23"/>
    <m/>
    <m/>
    <x v="6"/>
    <s v="Denominator"/>
    <s v="Key Pop/Site Support Type"/>
    <s v="PEPFAR supported"/>
  </r>
  <r>
    <s v="KEY POPULATIONS"/>
    <s v="Required"/>
    <x v="23"/>
    <m/>
    <m/>
    <x v="6"/>
    <s v="Numerator"/>
    <s v="Key Pop"/>
    <m/>
  </r>
  <r>
    <s v="KEY POPULATIONS"/>
    <s v="Optional"/>
    <x v="23"/>
    <m/>
    <m/>
    <x v="6"/>
    <s v="Numerator"/>
    <s v="Key Pop/Site Support Type"/>
    <s v="non-PEPFAR supported"/>
  </r>
  <r>
    <s v="KEY POPULATIONS"/>
    <s v="Optional"/>
    <x v="23"/>
    <m/>
    <m/>
    <x v="6"/>
    <s v="Numerator"/>
    <s v="Key Pop/Site Support Type"/>
    <s v="PEPFAR supported"/>
  </r>
  <r>
    <s v="KEY POPULATIONS"/>
    <s v="Required"/>
    <x v="23"/>
    <m/>
    <m/>
    <x v="7"/>
    <s v="Denominator"/>
    <s v="Key Pop"/>
    <m/>
  </r>
  <r>
    <s v="KEY POPULATIONS"/>
    <s v="Optional"/>
    <x v="23"/>
    <m/>
    <m/>
    <x v="7"/>
    <s v="Denominator"/>
    <s v="Key Pop/Site Support Type"/>
    <s v="non-PEPFAR supported"/>
  </r>
  <r>
    <s v="KEY POPULATIONS"/>
    <s v="Optional"/>
    <x v="23"/>
    <m/>
    <m/>
    <x v="7"/>
    <s v="Denominator"/>
    <s v="Key Pop/Site Support Type"/>
    <s v="PEPFAR supported"/>
  </r>
  <r>
    <s v="KEY POPULATIONS"/>
    <s v="Required"/>
    <x v="23"/>
    <m/>
    <m/>
    <x v="7"/>
    <s v="Numerator"/>
    <s v="Key Pop"/>
    <m/>
  </r>
  <r>
    <s v="KEY POPULATIONS"/>
    <s v="Optional"/>
    <x v="23"/>
    <m/>
    <m/>
    <x v="7"/>
    <s v="Numerator"/>
    <s v="Key Pop/Site Support Type"/>
    <s v="non-PEPFAR supported"/>
  </r>
  <r>
    <s v="KEY POPULATIONS"/>
    <s v="Optional"/>
    <x v="23"/>
    <m/>
    <m/>
    <x v="7"/>
    <s v="Numerator"/>
    <s v="Key Pop/Site Support Type"/>
    <s v="PEPFAR supported"/>
  </r>
  <r>
    <s v="KEY POPULATIONS"/>
    <s v="Optional"/>
    <x v="24"/>
    <s v="&lt;20"/>
    <s v="Female"/>
    <x v="0"/>
    <s v="Numerator"/>
    <s v="Age/Sex"/>
    <m/>
  </r>
  <r>
    <s v="KEY POPULATIONS"/>
    <s v="Optional"/>
    <x v="24"/>
    <s v="&lt;20"/>
    <s v="Male"/>
    <x v="0"/>
    <s v="Numerator"/>
    <s v="Age/Sex"/>
    <m/>
  </r>
  <r>
    <s v="KEY POPULATIONS"/>
    <s v="Optional"/>
    <x v="24"/>
    <s v="20-24"/>
    <s v="Female"/>
    <x v="0"/>
    <s v="Numerator"/>
    <s v="Age/Sex"/>
    <m/>
  </r>
  <r>
    <s v="KEY POPULATIONS"/>
    <s v="Optional"/>
    <x v="24"/>
    <s v="20-24"/>
    <s v="Male"/>
    <x v="0"/>
    <s v="Numerator"/>
    <s v="Age/Sex"/>
    <m/>
  </r>
  <r>
    <s v="KEY POPULATIONS"/>
    <s v="Optional"/>
    <x v="24"/>
    <s v="25-29"/>
    <s v="Female"/>
    <x v="0"/>
    <s v="Numerator"/>
    <s v="Age/Sex"/>
    <m/>
  </r>
  <r>
    <s v="KEY POPULATIONS"/>
    <s v="Optional"/>
    <x v="24"/>
    <s v="25-29"/>
    <s v="Male"/>
    <x v="0"/>
    <s v="Numerator"/>
    <s v="Age/Sex"/>
    <m/>
  </r>
  <r>
    <s v="KEY POPULATIONS"/>
    <s v="Optional"/>
    <x v="24"/>
    <s v="30-34"/>
    <s v="Female"/>
    <x v="0"/>
    <s v="Numerator"/>
    <s v="Age/Sex"/>
    <m/>
  </r>
  <r>
    <s v="KEY POPULATIONS"/>
    <s v="Optional"/>
    <x v="24"/>
    <s v="30-34"/>
    <s v="Male"/>
    <x v="0"/>
    <s v="Numerator"/>
    <s v="Age/Sex"/>
    <m/>
  </r>
  <r>
    <s v="KEY POPULATIONS"/>
    <s v="Optional"/>
    <x v="24"/>
    <s v="35-39"/>
    <s v="Female"/>
    <x v="0"/>
    <s v="Numerator"/>
    <s v="Age/Sex"/>
    <m/>
  </r>
  <r>
    <s v="KEY POPULATIONS"/>
    <s v="Optional"/>
    <x v="24"/>
    <s v="35-39"/>
    <s v="Male"/>
    <x v="0"/>
    <s v="Numerator"/>
    <s v="Age/Sex"/>
    <m/>
  </r>
  <r>
    <s v="KEY POPULATIONS"/>
    <s v="Optional"/>
    <x v="24"/>
    <s v="40-44"/>
    <s v="Female"/>
    <x v="0"/>
    <s v="Numerator"/>
    <s v="Age/Sex"/>
    <m/>
  </r>
  <r>
    <s v="KEY POPULATIONS"/>
    <s v="Optional"/>
    <x v="24"/>
    <s v="40-44"/>
    <s v="Male"/>
    <x v="0"/>
    <s v="Numerator"/>
    <s v="Age/Sex"/>
    <m/>
  </r>
  <r>
    <s v="KEY POPULATIONS"/>
    <s v="Optional"/>
    <x v="24"/>
    <s v="45-49"/>
    <s v="Female"/>
    <x v="0"/>
    <s v="Numerator"/>
    <s v="Age/Sex"/>
    <m/>
  </r>
  <r>
    <s v="KEY POPULATIONS"/>
    <s v="Optional"/>
    <x v="24"/>
    <s v="45-49"/>
    <s v="Male"/>
    <x v="0"/>
    <s v="Numerator"/>
    <s v="Age/Sex"/>
    <m/>
  </r>
  <r>
    <s v="KEY POPULATIONS"/>
    <s v="Optional"/>
    <x v="24"/>
    <s v="50+"/>
    <s v="Female"/>
    <x v="0"/>
    <s v="Numerator"/>
    <s v="Age/Sex"/>
    <m/>
  </r>
  <r>
    <s v="KEY POPULATIONS"/>
    <s v="Optional"/>
    <x v="24"/>
    <s v="50+"/>
    <s v="Male"/>
    <x v="0"/>
    <s v="Numerator"/>
    <s v="Age/Sex"/>
    <m/>
  </r>
  <r>
    <s v="KEY POPULATIONS"/>
    <s v="Optional"/>
    <x v="24"/>
    <s v="Unknown Age"/>
    <s v="Female"/>
    <x v="0"/>
    <s v="Numerator"/>
    <s v="Age/Sex"/>
    <m/>
  </r>
  <r>
    <s v="KEY POPULATIONS"/>
    <s v="Optional"/>
    <x v="24"/>
    <s v="Unknown Age"/>
    <s v="Male"/>
    <x v="0"/>
    <s v="Numerator"/>
    <s v="Age/Sex"/>
    <m/>
  </r>
  <r>
    <s v="KEY POPULATIONS"/>
    <s v="Required"/>
    <x v="24"/>
    <m/>
    <m/>
    <x v="1"/>
    <s v="Numerator"/>
    <s v="Key Pop"/>
    <m/>
  </r>
  <r>
    <s v="KEY POPULATIONS"/>
    <s v="Required"/>
    <x v="24"/>
    <m/>
    <m/>
    <x v="2"/>
    <s v="Numerator"/>
    <s v="Key Pop"/>
    <m/>
  </r>
  <r>
    <s v="KEY POPULATIONS"/>
    <s v="Required"/>
    <x v="24"/>
    <m/>
    <m/>
    <x v="3"/>
    <s v="Numerator"/>
    <s v="Key Pop"/>
    <m/>
  </r>
  <r>
    <s v="KEY POPULATIONS"/>
    <s v="Required"/>
    <x v="24"/>
    <m/>
    <m/>
    <x v="5"/>
    <s v="Numerator"/>
    <s v="Key Pop"/>
    <m/>
  </r>
  <r>
    <s v="KEY POPULATIONS"/>
    <s v="Required"/>
    <x v="24"/>
    <m/>
    <m/>
    <x v="6"/>
    <s v="Numerator"/>
    <s v="Key Pop"/>
    <m/>
  </r>
  <r>
    <s v="KEY POPULATIONS"/>
    <s v="Required"/>
    <x v="24"/>
    <m/>
    <m/>
    <x v="7"/>
    <s v="Numerator"/>
    <s v="Key Pop"/>
    <m/>
  </r>
  <r>
    <s v="KEY POPULATIONS"/>
    <s v="Required"/>
    <x v="24"/>
    <m/>
    <m/>
    <x v="0"/>
    <s v="Numerator"/>
    <s v="Outcome"/>
    <s v="&lt;3 months when IIT"/>
  </r>
  <r>
    <s v="KEY POPULATIONS"/>
    <s v="Required"/>
    <x v="24"/>
    <m/>
    <m/>
    <x v="0"/>
    <s v="Numerator"/>
    <s v="Outcome"/>
    <s v="3-5 months when IIT"/>
  </r>
  <r>
    <s v="KEY POPULATIONS"/>
    <s v="Required"/>
    <x v="24"/>
    <m/>
    <m/>
    <x v="0"/>
    <s v="Numerator"/>
    <s v="Outcome"/>
    <s v="6+ months when IIT"/>
  </r>
  <r>
    <s v="VMMC"/>
    <s v="Required"/>
    <x v="25"/>
    <s v="10-14"/>
    <s v="Male"/>
    <x v="0"/>
    <s v="Numerator"/>
    <s v="Age/Sex"/>
    <m/>
  </r>
  <r>
    <s v="VMMC"/>
    <s v="Required"/>
    <x v="25"/>
    <s v="15-19"/>
    <s v="Male"/>
    <x v="0"/>
    <s v="Numerator"/>
    <s v="Age/Sex"/>
    <m/>
  </r>
  <r>
    <s v="VMMC"/>
    <s v="Required"/>
    <x v="25"/>
    <s v="20-24"/>
    <s v="Male"/>
    <x v="0"/>
    <s v="Numerator"/>
    <s v="Age/Sex"/>
    <m/>
  </r>
  <r>
    <s v="VMMC"/>
    <s v="Required"/>
    <x v="25"/>
    <s v="25-29"/>
    <s v="Male"/>
    <x v="0"/>
    <s v="Numerator"/>
    <s v="Age/Sex"/>
    <m/>
  </r>
  <r>
    <s v="VMMC"/>
    <s v="Required"/>
    <x v="25"/>
    <s v="30-34"/>
    <s v="Male"/>
    <x v="0"/>
    <s v="Numerator"/>
    <s v="Age/Sex"/>
    <m/>
  </r>
  <r>
    <s v="VMMC"/>
    <s v="Required"/>
    <x v="25"/>
    <s v="35-39"/>
    <s v="Male"/>
    <x v="0"/>
    <s v="Numerator"/>
    <s v="Age/Sex"/>
    <m/>
  </r>
  <r>
    <s v="VMMC"/>
    <s v="Required"/>
    <x v="25"/>
    <s v="40-44"/>
    <s v="Male"/>
    <x v="0"/>
    <s v="Numerator"/>
    <s v="Age/Sex"/>
    <m/>
  </r>
  <r>
    <s v="VMMC"/>
    <s v="Required"/>
    <x v="25"/>
    <s v="45-49"/>
    <s v="Male"/>
    <x v="0"/>
    <s v="Numerator"/>
    <s v="Age/Sex"/>
    <m/>
  </r>
  <r>
    <s v="VMMC"/>
    <s v="Required"/>
    <x v="25"/>
    <s v="50+"/>
    <s v="Male"/>
    <x v="0"/>
    <s v="Numerator"/>
    <s v="Age/Sex"/>
    <m/>
  </r>
  <r>
    <s v="VMMC"/>
    <s v="Required"/>
    <x v="25"/>
    <s v="Unknown Age"/>
    <s v="Male"/>
    <x v="0"/>
    <s v="Numerator"/>
    <s v="Age/Sex"/>
    <m/>
  </r>
  <r>
    <s v="VMMC"/>
    <s v="Required"/>
    <x v="25"/>
    <m/>
    <s v="Male"/>
    <x v="0"/>
    <s v="Numerator"/>
    <s v="AE Type"/>
    <s v="Moderate"/>
  </r>
  <r>
    <s v="VMMC"/>
    <s v="Required"/>
    <x v="25"/>
    <m/>
    <s v="Male"/>
    <x v="0"/>
    <s v="Numerator"/>
    <s v="AE Type"/>
    <s v="Severe"/>
  </r>
  <r>
    <s v="VMMC"/>
    <s v="Required"/>
    <x v="25"/>
    <m/>
    <s v="Male"/>
    <x v="0"/>
    <s v="Numerator"/>
    <s v="AE Type"/>
    <s v="Unknown"/>
  </r>
  <r>
    <s v="VMMC"/>
    <s v="Required"/>
    <x v="25"/>
    <m/>
    <s v="Male"/>
    <x v="0"/>
    <s v="Numerator"/>
    <s v="Circumcision Method"/>
    <s v="Device - Shang Ring"/>
  </r>
  <r>
    <s v="VMMC"/>
    <s v="Required"/>
    <x v="25"/>
    <m/>
    <s v="Male"/>
    <x v="0"/>
    <s v="Numerator"/>
    <s v="Circumcision Method"/>
    <s v="Surgical method - Dorsal Slit"/>
  </r>
  <r>
    <s v="VMMC"/>
    <s v="Required"/>
    <x v="25"/>
    <m/>
    <s v="Male"/>
    <x v="0"/>
    <s v="Numerator"/>
    <s v="Circumcision Method"/>
    <s v="Surgical method - Forceps guided"/>
  </r>
  <r>
    <s v="VMMC"/>
    <s v="Required"/>
    <x v="25"/>
    <m/>
    <s v="Male"/>
    <x v="0"/>
    <s v="Numerator"/>
    <s v="Circumcision Method"/>
    <s v="Surgical method - Other"/>
  </r>
  <r>
    <s v="VMMC"/>
    <s v="Required"/>
    <x v="25"/>
    <m/>
    <s v="Male"/>
    <x v="0"/>
    <s v="Numerator"/>
    <s v="Circumcision Method"/>
    <s v="Surgical method - Sleeve Resection"/>
  </r>
  <r>
    <s v="VMMC"/>
    <s v="Required"/>
    <x v="25"/>
    <m/>
    <s v="Male"/>
    <x v="0"/>
    <s v="Numerator"/>
    <s v="Circumcision Method"/>
    <s v="Surgical method - Unknown"/>
  </r>
  <r>
    <s v="VMMC"/>
    <s v="Required"/>
    <x v="25"/>
    <m/>
    <s v="Male"/>
    <x v="0"/>
    <s v="Numerator"/>
    <s v="Site Type"/>
    <s v="Mobile"/>
  </r>
  <r>
    <s v="VMMC"/>
    <s v="Required"/>
    <x v="25"/>
    <m/>
    <s v="Male"/>
    <x v="0"/>
    <s v="Numerator"/>
    <s v="Site Type"/>
    <s v="Outreach"/>
  </r>
  <r>
    <s v="VMMC"/>
    <s v="Required"/>
    <x v="25"/>
    <m/>
    <s v="Male"/>
    <x v="0"/>
    <s v="Numerator"/>
    <s v="Site Type"/>
    <s v="Static"/>
  </r>
  <r>
    <s v="VMMC"/>
    <s v="Required"/>
    <x v="25"/>
    <m/>
    <s v="Male"/>
    <x v="0"/>
    <s v="Numerator"/>
    <s v="Site Type"/>
    <s v="Unknow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8DE39-31A5-49B0-A5A7-FDBA40C1119A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C105" firstHeaderRow="1" firstDataRow="1" firstDataCol="2"/>
  <pivotFields count="9">
    <pivotField dataField="1" compact="0" outline="0" showAll="0" defaultSubtotal="0"/>
    <pivotField compact="0" outline="0" showAll="0" defaultSubtotal="0"/>
    <pivotField axis="axisRow" compact="0" outline="0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9">
        <item x="1"/>
        <item x="8"/>
        <item x="2"/>
        <item x="3"/>
        <item x="4"/>
        <item x="5"/>
        <item x="6"/>
        <item x="7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5"/>
    <field x="2"/>
  </rowFields>
  <rowItems count="102">
    <i>
      <x/>
      <x v="10"/>
    </i>
    <i r="1">
      <x v="11"/>
    </i>
    <i r="1">
      <x v="12"/>
    </i>
    <i r="1">
      <x v="13"/>
    </i>
    <i r="1">
      <x v="14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"/>
      <x v="18"/>
    </i>
    <i r="1">
      <x v="19"/>
    </i>
    <i>
      <x v="2"/>
      <x v="10"/>
    </i>
    <i r="1">
      <x v="11"/>
    </i>
    <i r="1">
      <x v="12"/>
    </i>
    <i r="1">
      <x v="13"/>
    </i>
    <i r="1">
      <x v="14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"/>
      <x v="10"/>
    </i>
    <i r="1">
      <x v="11"/>
    </i>
    <i r="1">
      <x v="12"/>
    </i>
    <i r="1">
      <x v="13"/>
    </i>
    <i r="1">
      <x v="14"/>
    </i>
    <i r="1">
      <x v="18"/>
    </i>
    <i r="1">
      <x v="19"/>
    </i>
    <i r="1">
      <x v="23"/>
    </i>
    <i r="1">
      <x v="24"/>
    </i>
    <i>
      <x v="4"/>
      <x v="10"/>
    </i>
    <i r="1">
      <x v="11"/>
    </i>
    <i r="1">
      <x v="12"/>
    </i>
    <i r="1">
      <x v="13"/>
    </i>
    <i r="1">
      <x v="14"/>
    </i>
    <i>
      <x v="5"/>
      <x v="10"/>
    </i>
    <i r="1">
      <x v="11"/>
    </i>
    <i r="1">
      <x v="12"/>
    </i>
    <i r="1">
      <x v="13"/>
    </i>
    <i r="1">
      <x v="14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  <x v="10"/>
    </i>
    <i r="1">
      <x v="11"/>
    </i>
    <i r="1">
      <x v="12"/>
    </i>
    <i r="1">
      <x v="13"/>
    </i>
    <i r="1">
      <x v="14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"/>
      <x v="10"/>
    </i>
    <i r="1">
      <x v="11"/>
    </i>
    <i r="1">
      <x v="12"/>
    </i>
    <i r="1">
      <x v="13"/>
    </i>
    <i r="1">
      <x v="14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</rowItems>
  <colItems count="1">
    <i/>
  </colItems>
  <dataFields count="1">
    <dataField name="Count of Tech Are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F61C-1FBD-4C47-91E0-F88446076792}">
  <dimension ref="A1:AC884"/>
  <sheetViews>
    <sheetView topLeftCell="F1" zoomScale="70" zoomScaleNormal="70" workbookViewId="0">
      <selection activeCell="M561" sqref="M561"/>
    </sheetView>
  </sheetViews>
  <sheetFormatPr defaultColWidth="9.140625" defaultRowHeight="15" x14ac:dyDescent="0.25"/>
  <cols>
    <col min="1" max="2" width="9.140625" style="4"/>
    <col min="3" max="3" width="39.140625" style="5" bestFit="1" customWidth="1"/>
    <col min="4" max="4" width="13.42578125" style="5" bestFit="1" customWidth="1"/>
    <col min="5" max="5" width="8" style="5" bestFit="1" customWidth="1"/>
    <col min="6" max="6" width="58.140625" style="5" bestFit="1" customWidth="1"/>
    <col min="7" max="7" width="25.7109375" style="5" bestFit="1" customWidth="1"/>
    <col min="8" max="8" width="29.28515625" style="5" bestFit="1" customWidth="1"/>
    <col min="9" max="9" width="65" style="5" bestFit="1" customWidth="1"/>
    <col min="10" max="12" width="9.140625" style="4"/>
    <col min="13" max="13" width="34.5703125" style="4" bestFit="1" customWidth="1"/>
    <col min="14" max="18" width="9.140625" style="4"/>
    <col min="19" max="19" width="39.85546875" style="4" bestFit="1" customWidth="1"/>
    <col min="20" max="16384" width="9.140625" style="4"/>
  </cols>
  <sheetData>
    <row r="1" spans="1:19" x14ac:dyDescent="0.25">
      <c r="A1" s="2" t="s">
        <v>114</v>
      </c>
      <c r="B1" s="2" t="s">
        <v>124</v>
      </c>
      <c r="C1" s="3" t="s">
        <v>0</v>
      </c>
      <c r="D1" s="3" t="s">
        <v>170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K1" s="2" t="s">
        <v>114</v>
      </c>
      <c r="L1" s="2" t="s">
        <v>124</v>
      </c>
      <c r="M1" s="3" t="s">
        <v>0</v>
      </c>
      <c r="N1" s="3" t="s">
        <v>170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</row>
    <row r="2" spans="1:19" customFormat="1" x14ac:dyDescent="0.25">
      <c r="A2" s="4" t="s">
        <v>115</v>
      </c>
      <c r="B2" s="4" t="s">
        <v>125</v>
      </c>
      <c r="C2" s="5" t="s">
        <v>23</v>
      </c>
      <c r="D2" s="5" t="s">
        <v>49</v>
      </c>
      <c r="E2" s="5" t="s">
        <v>17</v>
      </c>
      <c r="F2" s="5"/>
      <c r="G2" s="5" t="s">
        <v>13</v>
      </c>
      <c r="H2" s="5" t="s">
        <v>133</v>
      </c>
      <c r="I2" s="5"/>
      <c r="K2" t="str">
        <f t="shared" ref="K2:K65" si="0">TRIM(A2)</f>
        <v>DREAMS</v>
      </c>
      <c r="L2" t="str">
        <f t="shared" ref="L2:L65" si="1">TRIM(B2)</f>
        <v>Required</v>
      </c>
      <c r="M2" t="str">
        <f t="shared" ref="M2:M65" si="2">TRIM(C2)</f>
        <v>DREAMS_FP</v>
      </c>
      <c r="N2" t="str">
        <f t="shared" ref="N2:N65" si="3">TRIM(D2)</f>
        <v>10-14</v>
      </c>
      <c r="O2" t="str">
        <f t="shared" ref="O2:O65" si="4">TRIM(E2)</f>
        <v>Female</v>
      </c>
      <c r="P2" t="str">
        <f t="shared" ref="P2:P65" si="5">TRIM(F2)</f>
        <v/>
      </c>
      <c r="Q2" t="str">
        <f t="shared" ref="Q2:Q65" si="6">TRIM(G2)</f>
        <v>Denominator</v>
      </c>
      <c r="R2" t="str">
        <f t="shared" ref="R2:R65" si="7">TRIM(H2)</f>
        <v>Age/Sex</v>
      </c>
      <c r="S2" t="str">
        <f t="shared" ref="S2:S65" si="8">TRIM(I2)</f>
        <v/>
      </c>
    </row>
    <row r="3" spans="1:19" customFormat="1" x14ac:dyDescent="0.25">
      <c r="A3" s="4" t="s">
        <v>115</v>
      </c>
      <c r="B3" s="4" t="s">
        <v>125</v>
      </c>
      <c r="C3" s="5" t="s">
        <v>23</v>
      </c>
      <c r="D3" s="5" t="s">
        <v>49</v>
      </c>
      <c r="E3" s="5" t="s">
        <v>17</v>
      </c>
      <c r="F3" s="5"/>
      <c r="G3" s="5" t="s">
        <v>8</v>
      </c>
      <c r="H3" s="5" t="s">
        <v>133</v>
      </c>
      <c r="I3" s="5"/>
      <c r="K3" t="str">
        <f t="shared" si="0"/>
        <v>DREAMS</v>
      </c>
      <c r="L3" t="str">
        <f t="shared" si="1"/>
        <v>Required</v>
      </c>
      <c r="M3" t="str">
        <f t="shared" si="2"/>
        <v>DREAMS_FP</v>
      </c>
      <c r="N3" t="str">
        <f t="shared" si="3"/>
        <v>10-14</v>
      </c>
      <c r="O3" t="str">
        <f t="shared" si="4"/>
        <v>Female</v>
      </c>
      <c r="P3" t="str">
        <f t="shared" si="5"/>
        <v/>
      </c>
      <c r="Q3" t="str">
        <f t="shared" si="6"/>
        <v>Numerator</v>
      </c>
      <c r="R3" t="str">
        <f t="shared" si="7"/>
        <v>Age/Sex</v>
      </c>
      <c r="S3" t="str">
        <f t="shared" si="8"/>
        <v/>
      </c>
    </row>
    <row r="4" spans="1:19" customFormat="1" x14ac:dyDescent="0.25">
      <c r="A4" s="4" t="s">
        <v>115</v>
      </c>
      <c r="B4" s="4" t="s">
        <v>125</v>
      </c>
      <c r="C4" s="5" t="s">
        <v>23</v>
      </c>
      <c r="D4" s="5" t="s">
        <v>58</v>
      </c>
      <c r="E4" s="5" t="s">
        <v>17</v>
      </c>
      <c r="F4" s="5"/>
      <c r="G4" s="5" t="s">
        <v>13</v>
      </c>
      <c r="H4" s="5" t="s">
        <v>133</v>
      </c>
      <c r="I4" s="5"/>
      <c r="K4" t="str">
        <f t="shared" si="0"/>
        <v>DREAMS</v>
      </c>
      <c r="L4" t="str">
        <f t="shared" si="1"/>
        <v>Required</v>
      </c>
      <c r="M4" t="str">
        <f t="shared" si="2"/>
        <v>DREAMS_FP</v>
      </c>
      <c r="N4" t="str">
        <f t="shared" si="3"/>
        <v>15-19</v>
      </c>
      <c r="O4" t="str">
        <f t="shared" si="4"/>
        <v>Female</v>
      </c>
      <c r="P4" t="str">
        <f t="shared" si="5"/>
        <v/>
      </c>
      <c r="Q4" t="str">
        <f t="shared" si="6"/>
        <v>Denominator</v>
      </c>
      <c r="R4" t="str">
        <f t="shared" si="7"/>
        <v>Age/Sex</v>
      </c>
      <c r="S4" t="str">
        <f t="shared" si="8"/>
        <v/>
      </c>
    </row>
    <row r="5" spans="1:19" customFormat="1" x14ac:dyDescent="0.25">
      <c r="A5" s="4" t="s">
        <v>115</v>
      </c>
      <c r="B5" s="4" t="s">
        <v>125</v>
      </c>
      <c r="C5" s="5" t="s">
        <v>23</v>
      </c>
      <c r="D5" s="5" t="s">
        <v>58</v>
      </c>
      <c r="E5" s="5" t="s">
        <v>17</v>
      </c>
      <c r="F5" s="5"/>
      <c r="G5" s="5" t="s">
        <v>8</v>
      </c>
      <c r="H5" s="5" t="s">
        <v>133</v>
      </c>
      <c r="I5" s="5"/>
      <c r="K5" t="str">
        <f t="shared" si="0"/>
        <v>DREAMS</v>
      </c>
      <c r="L5" t="str">
        <f t="shared" si="1"/>
        <v>Required</v>
      </c>
      <c r="M5" t="str">
        <f t="shared" si="2"/>
        <v>DREAMS_FP</v>
      </c>
      <c r="N5" t="str">
        <f t="shared" si="3"/>
        <v>15-19</v>
      </c>
      <c r="O5" t="str">
        <f t="shared" si="4"/>
        <v>Female</v>
      </c>
      <c r="P5" t="str">
        <f t="shared" si="5"/>
        <v/>
      </c>
      <c r="Q5" t="str">
        <f t="shared" si="6"/>
        <v>Numerator</v>
      </c>
      <c r="R5" t="str">
        <f t="shared" si="7"/>
        <v>Age/Sex</v>
      </c>
      <c r="S5" t="str">
        <f t="shared" si="8"/>
        <v/>
      </c>
    </row>
    <row r="6" spans="1:19" customFormat="1" x14ac:dyDescent="0.25">
      <c r="A6" s="4" t="s">
        <v>115</v>
      </c>
      <c r="B6" s="4" t="s">
        <v>125</v>
      </c>
      <c r="C6" s="5" t="s">
        <v>23</v>
      </c>
      <c r="D6" s="5" t="s">
        <v>59</v>
      </c>
      <c r="E6" s="5" t="s">
        <v>17</v>
      </c>
      <c r="F6" s="5"/>
      <c r="G6" s="5" t="s">
        <v>13</v>
      </c>
      <c r="H6" s="5" t="s">
        <v>133</v>
      </c>
      <c r="I6" s="5"/>
      <c r="K6" t="str">
        <f t="shared" si="0"/>
        <v>DREAMS</v>
      </c>
      <c r="L6" t="str">
        <f t="shared" si="1"/>
        <v>Required</v>
      </c>
      <c r="M6" t="str">
        <f t="shared" si="2"/>
        <v>DREAMS_FP</v>
      </c>
      <c r="N6" t="str">
        <f t="shared" si="3"/>
        <v>20-24</v>
      </c>
      <c r="O6" t="str">
        <f t="shared" si="4"/>
        <v>Female</v>
      </c>
      <c r="P6" t="str">
        <f t="shared" si="5"/>
        <v/>
      </c>
      <c r="Q6" t="str">
        <f t="shared" si="6"/>
        <v>Denominator</v>
      </c>
      <c r="R6" t="str">
        <f t="shared" si="7"/>
        <v>Age/Sex</v>
      </c>
      <c r="S6" t="str">
        <f t="shared" si="8"/>
        <v/>
      </c>
    </row>
    <row r="7" spans="1:19" customFormat="1" x14ac:dyDescent="0.25">
      <c r="A7" s="4" t="s">
        <v>115</v>
      </c>
      <c r="B7" s="4" t="s">
        <v>125</v>
      </c>
      <c r="C7" s="5" t="s">
        <v>23</v>
      </c>
      <c r="D7" s="5" t="s">
        <v>59</v>
      </c>
      <c r="E7" s="5" t="s">
        <v>17</v>
      </c>
      <c r="F7" s="5"/>
      <c r="G7" s="5" t="s">
        <v>8</v>
      </c>
      <c r="H7" s="5" t="s">
        <v>133</v>
      </c>
      <c r="I7" s="5"/>
      <c r="K7" t="str">
        <f t="shared" si="0"/>
        <v>DREAMS</v>
      </c>
      <c r="L7" t="str">
        <f t="shared" si="1"/>
        <v>Required</v>
      </c>
      <c r="M7" t="str">
        <f t="shared" si="2"/>
        <v>DREAMS_FP</v>
      </c>
      <c r="N7" t="str">
        <f t="shared" si="3"/>
        <v>20-24</v>
      </c>
      <c r="O7" t="str">
        <f t="shared" si="4"/>
        <v>Female</v>
      </c>
      <c r="P7" t="str">
        <f t="shared" si="5"/>
        <v/>
      </c>
      <c r="Q7" t="str">
        <f t="shared" si="6"/>
        <v>Numerator</v>
      </c>
      <c r="R7" t="str">
        <f t="shared" si="7"/>
        <v>Age/Sex</v>
      </c>
      <c r="S7" t="str">
        <f t="shared" si="8"/>
        <v/>
      </c>
    </row>
    <row r="8" spans="1:19" customFormat="1" x14ac:dyDescent="0.25">
      <c r="A8" s="4" t="s">
        <v>115</v>
      </c>
      <c r="B8" s="4" t="s">
        <v>125</v>
      </c>
      <c r="C8" s="5" t="s">
        <v>23</v>
      </c>
      <c r="D8" s="5" t="s">
        <v>60</v>
      </c>
      <c r="E8" s="5" t="s">
        <v>17</v>
      </c>
      <c r="F8" s="5"/>
      <c r="G8" s="5" t="s">
        <v>13</v>
      </c>
      <c r="H8" s="5" t="s">
        <v>133</v>
      </c>
      <c r="I8" s="5"/>
      <c r="K8" t="str">
        <f t="shared" si="0"/>
        <v>DREAMS</v>
      </c>
      <c r="L8" t="str">
        <f t="shared" si="1"/>
        <v>Required</v>
      </c>
      <c r="M8" t="str">
        <f t="shared" si="2"/>
        <v>DREAMS_FP</v>
      </c>
      <c r="N8" t="str">
        <f t="shared" si="3"/>
        <v>25-29</v>
      </c>
      <c r="O8" t="str">
        <f t="shared" si="4"/>
        <v>Female</v>
      </c>
      <c r="P8" t="str">
        <f t="shared" si="5"/>
        <v/>
      </c>
      <c r="Q8" t="str">
        <f t="shared" si="6"/>
        <v>Denominator</v>
      </c>
      <c r="R8" t="str">
        <f t="shared" si="7"/>
        <v>Age/Sex</v>
      </c>
      <c r="S8" t="str">
        <f t="shared" si="8"/>
        <v/>
      </c>
    </row>
    <row r="9" spans="1:19" customFormat="1" x14ac:dyDescent="0.25">
      <c r="A9" s="4" t="s">
        <v>115</v>
      </c>
      <c r="B9" s="4" t="s">
        <v>125</v>
      </c>
      <c r="C9" s="5" t="s">
        <v>23</v>
      </c>
      <c r="D9" s="5" t="s">
        <v>60</v>
      </c>
      <c r="E9" s="5" t="s">
        <v>17</v>
      </c>
      <c r="F9" s="5"/>
      <c r="G9" s="5" t="s">
        <v>8</v>
      </c>
      <c r="H9" s="5" t="s">
        <v>133</v>
      </c>
      <c r="I9" s="5"/>
      <c r="K9" t="str">
        <f t="shared" si="0"/>
        <v>DREAMS</v>
      </c>
      <c r="L9" t="str">
        <f t="shared" si="1"/>
        <v>Required</v>
      </c>
      <c r="M9" t="str">
        <f t="shared" si="2"/>
        <v>DREAMS_FP</v>
      </c>
      <c r="N9" t="str">
        <f t="shared" si="3"/>
        <v>25-29</v>
      </c>
      <c r="O9" t="str">
        <f t="shared" si="4"/>
        <v>Female</v>
      </c>
      <c r="P9" t="str">
        <f t="shared" si="5"/>
        <v/>
      </c>
      <c r="Q9" t="str">
        <f t="shared" si="6"/>
        <v>Numerator</v>
      </c>
      <c r="R9" t="str">
        <f t="shared" si="7"/>
        <v>Age/Sex</v>
      </c>
      <c r="S9" t="str">
        <f t="shared" si="8"/>
        <v/>
      </c>
    </row>
    <row r="10" spans="1:19" customFormat="1" x14ac:dyDescent="0.25">
      <c r="A10" s="4" t="s">
        <v>115</v>
      </c>
      <c r="B10" s="4" t="s">
        <v>125</v>
      </c>
      <c r="C10" s="5" t="s">
        <v>23</v>
      </c>
      <c r="D10" s="5" t="s">
        <v>122</v>
      </c>
      <c r="E10" s="5" t="s">
        <v>17</v>
      </c>
      <c r="F10" s="5"/>
      <c r="G10" s="5" t="s">
        <v>13</v>
      </c>
      <c r="H10" s="5" t="s">
        <v>133</v>
      </c>
      <c r="I10" s="5"/>
      <c r="K10" t="str">
        <f t="shared" si="0"/>
        <v>DREAMS</v>
      </c>
      <c r="L10" t="str">
        <f t="shared" si="1"/>
        <v>Required</v>
      </c>
      <c r="M10" t="str">
        <f t="shared" si="2"/>
        <v>DREAMS_FP</v>
      </c>
      <c r="N10" t="str">
        <f t="shared" si="3"/>
        <v>Unknown Age</v>
      </c>
      <c r="O10" t="str">
        <f t="shared" si="4"/>
        <v>Female</v>
      </c>
      <c r="P10" t="str">
        <f t="shared" si="5"/>
        <v/>
      </c>
      <c r="Q10" t="str">
        <f t="shared" si="6"/>
        <v>Denominator</v>
      </c>
      <c r="R10" t="str">
        <f t="shared" si="7"/>
        <v>Age/Sex</v>
      </c>
      <c r="S10" t="str">
        <f t="shared" si="8"/>
        <v/>
      </c>
    </row>
    <row r="11" spans="1:19" customFormat="1" x14ac:dyDescent="0.25">
      <c r="A11" s="4" t="s">
        <v>115</v>
      </c>
      <c r="B11" s="4" t="s">
        <v>125</v>
      </c>
      <c r="C11" s="5" t="s">
        <v>23</v>
      </c>
      <c r="D11" s="5" t="s">
        <v>122</v>
      </c>
      <c r="E11" s="5" t="s">
        <v>17</v>
      </c>
      <c r="F11" s="5"/>
      <c r="G11" s="5" t="s">
        <v>8</v>
      </c>
      <c r="H11" s="5" t="s">
        <v>133</v>
      </c>
      <c r="I11" s="5"/>
      <c r="K11" t="str">
        <f t="shared" si="0"/>
        <v>DREAMS</v>
      </c>
      <c r="L11" t="str">
        <f t="shared" si="1"/>
        <v>Required</v>
      </c>
      <c r="M11" t="str">
        <f t="shared" si="2"/>
        <v>DREAMS_FP</v>
      </c>
      <c r="N11" t="str">
        <f t="shared" si="3"/>
        <v>Unknown Age</v>
      </c>
      <c r="O11" t="str">
        <f t="shared" si="4"/>
        <v>Female</v>
      </c>
      <c r="P11" t="str">
        <f t="shared" si="5"/>
        <v/>
      </c>
      <c r="Q11" t="str">
        <f t="shared" si="6"/>
        <v>Numerator</v>
      </c>
      <c r="R11" t="str">
        <f t="shared" si="7"/>
        <v>Age/Sex</v>
      </c>
      <c r="S11" t="str">
        <f t="shared" si="8"/>
        <v/>
      </c>
    </row>
    <row r="12" spans="1:19" customFormat="1" x14ac:dyDescent="0.25">
      <c r="A12" s="4" t="s">
        <v>115</v>
      </c>
      <c r="B12" s="4" t="s">
        <v>125</v>
      </c>
      <c r="C12" s="5" t="s">
        <v>23</v>
      </c>
      <c r="D12" s="5"/>
      <c r="E12" s="5"/>
      <c r="F12" s="5"/>
      <c r="G12" s="5" t="s">
        <v>13</v>
      </c>
      <c r="H12" s="5" t="s">
        <v>62</v>
      </c>
      <c r="I12" s="5" t="s">
        <v>63</v>
      </c>
      <c r="K12" t="str">
        <f t="shared" si="0"/>
        <v>DREAMS</v>
      </c>
      <c r="L12" t="str">
        <f t="shared" si="1"/>
        <v>Required</v>
      </c>
      <c r="M12" t="str">
        <f t="shared" si="2"/>
        <v>DREAMS_FP</v>
      </c>
      <c r="N12" t="str">
        <f t="shared" si="3"/>
        <v/>
      </c>
      <c r="O12" t="str">
        <f t="shared" si="4"/>
        <v/>
      </c>
      <c r="P12" t="str">
        <f t="shared" si="5"/>
        <v/>
      </c>
      <c r="Q12" t="str">
        <f t="shared" si="6"/>
        <v>Denominator</v>
      </c>
      <c r="R12" t="str">
        <f t="shared" si="7"/>
        <v>Site Type</v>
      </c>
      <c r="S12" t="str">
        <f t="shared" si="8"/>
        <v>Community</v>
      </c>
    </row>
    <row r="13" spans="1:19" customFormat="1" x14ac:dyDescent="0.25">
      <c r="A13" s="4" t="s">
        <v>115</v>
      </c>
      <c r="B13" s="4" t="s">
        <v>125</v>
      </c>
      <c r="C13" s="5" t="s">
        <v>23</v>
      </c>
      <c r="D13" s="5"/>
      <c r="E13" s="5"/>
      <c r="F13" s="5"/>
      <c r="G13" s="5" t="s">
        <v>13</v>
      </c>
      <c r="H13" s="5" t="s">
        <v>62</v>
      </c>
      <c r="I13" s="5" t="s">
        <v>64</v>
      </c>
      <c r="K13" t="str">
        <f t="shared" si="0"/>
        <v>DREAMS</v>
      </c>
      <c r="L13" t="str">
        <f t="shared" si="1"/>
        <v>Required</v>
      </c>
      <c r="M13" t="str">
        <f t="shared" si="2"/>
        <v>DREAMS_FP</v>
      </c>
      <c r="N13" t="str">
        <f t="shared" si="3"/>
        <v/>
      </c>
      <c r="O13" t="str">
        <f t="shared" si="4"/>
        <v/>
      </c>
      <c r="P13" t="str">
        <f t="shared" si="5"/>
        <v/>
      </c>
      <c r="Q13" t="str">
        <f t="shared" si="6"/>
        <v>Denominator</v>
      </c>
      <c r="R13" t="str">
        <f t="shared" si="7"/>
        <v>Site Type</v>
      </c>
      <c r="S13" t="str">
        <f t="shared" si="8"/>
        <v>Health center</v>
      </c>
    </row>
    <row r="14" spans="1:19" customFormat="1" x14ac:dyDescent="0.25">
      <c r="A14" s="4" t="s">
        <v>115</v>
      </c>
      <c r="B14" s="4" t="s">
        <v>125</v>
      </c>
      <c r="C14" s="5" t="s">
        <v>23</v>
      </c>
      <c r="D14" s="5"/>
      <c r="E14" s="5"/>
      <c r="F14" s="5"/>
      <c r="G14" s="5" t="s">
        <v>13</v>
      </c>
      <c r="H14" s="5" t="s">
        <v>62</v>
      </c>
      <c r="I14" s="5" t="s">
        <v>65</v>
      </c>
      <c r="K14" t="str">
        <f t="shared" si="0"/>
        <v>DREAMS</v>
      </c>
      <c r="L14" t="str">
        <f t="shared" si="1"/>
        <v>Required</v>
      </c>
      <c r="M14" t="str">
        <f t="shared" si="2"/>
        <v>DREAMS_FP</v>
      </c>
      <c r="N14" t="str">
        <f t="shared" si="3"/>
        <v/>
      </c>
      <c r="O14" t="str">
        <f t="shared" si="4"/>
        <v/>
      </c>
      <c r="P14" t="str">
        <f t="shared" si="5"/>
        <v/>
      </c>
      <c r="Q14" t="str">
        <f t="shared" si="6"/>
        <v>Denominator</v>
      </c>
      <c r="R14" t="str">
        <f t="shared" si="7"/>
        <v>Site Type</v>
      </c>
      <c r="S14" t="str">
        <f t="shared" si="8"/>
        <v>Hospital</v>
      </c>
    </row>
    <row r="15" spans="1:19" customFormat="1" x14ac:dyDescent="0.25">
      <c r="A15" s="4" t="s">
        <v>115</v>
      </c>
      <c r="B15" s="4" t="s">
        <v>125</v>
      </c>
      <c r="C15" s="5" t="s">
        <v>23</v>
      </c>
      <c r="D15" s="5"/>
      <c r="E15" s="5"/>
      <c r="F15" s="5"/>
      <c r="G15" s="5" t="s">
        <v>13</v>
      </c>
      <c r="H15" s="5" t="s">
        <v>62</v>
      </c>
      <c r="I15" s="5" t="s">
        <v>109</v>
      </c>
      <c r="K15" t="str">
        <f t="shared" si="0"/>
        <v>DREAMS</v>
      </c>
      <c r="L15" t="str">
        <f t="shared" si="1"/>
        <v>Required</v>
      </c>
      <c r="M15" t="str">
        <f t="shared" si="2"/>
        <v>DREAMS_FP</v>
      </c>
      <c r="N15" t="str">
        <f t="shared" si="3"/>
        <v/>
      </c>
      <c r="O15" t="str">
        <f t="shared" si="4"/>
        <v/>
      </c>
      <c r="P15" t="str">
        <f t="shared" si="5"/>
        <v/>
      </c>
      <c r="Q15" t="str">
        <f t="shared" si="6"/>
        <v>Denominator</v>
      </c>
      <c r="R15" t="str">
        <f t="shared" si="7"/>
        <v>Site Type</v>
      </c>
      <c r="S15" t="str">
        <f t="shared" si="8"/>
        <v>Mobile</v>
      </c>
    </row>
    <row r="16" spans="1:19" customFormat="1" x14ac:dyDescent="0.25">
      <c r="A16" s="4" t="s">
        <v>115</v>
      </c>
      <c r="B16" s="4" t="s">
        <v>125</v>
      </c>
      <c r="C16" s="5" t="s">
        <v>23</v>
      </c>
      <c r="D16" s="5"/>
      <c r="E16" s="5"/>
      <c r="F16" s="5"/>
      <c r="G16" s="5" t="s">
        <v>13</v>
      </c>
      <c r="H16" s="5" t="s">
        <v>62</v>
      </c>
      <c r="I16" s="5" t="s">
        <v>71</v>
      </c>
      <c r="K16" t="str">
        <f t="shared" si="0"/>
        <v>DREAMS</v>
      </c>
      <c r="L16" t="str">
        <f t="shared" si="1"/>
        <v>Required</v>
      </c>
      <c r="M16" t="str">
        <f t="shared" si="2"/>
        <v>DREAMS_FP</v>
      </c>
      <c r="N16" t="str">
        <f t="shared" si="3"/>
        <v/>
      </c>
      <c r="O16" t="str">
        <f t="shared" si="4"/>
        <v/>
      </c>
      <c r="P16" t="str">
        <f t="shared" si="5"/>
        <v/>
      </c>
      <c r="Q16" t="str">
        <f t="shared" si="6"/>
        <v>Denominator</v>
      </c>
      <c r="R16" t="str">
        <f t="shared" si="7"/>
        <v>Site Type</v>
      </c>
      <c r="S16" t="str">
        <f t="shared" si="8"/>
        <v>Other</v>
      </c>
    </row>
    <row r="17" spans="1:19" customFormat="1" x14ac:dyDescent="0.25">
      <c r="A17" s="4" t="s">
        <v>115</v>
      </c>
      <c r="B17" s="4" t="s">
        <v>125</v>
      </c>
      <c r="C17" s="5" t="s">
        <v>23</v>
      </c>
      <c r="D17" s="5"/>
      <c r="E17" s="5"/>
      <c r="F17" s="5"/>
      <c r="G17" s="5" t="s">
        <v>13</v>
      </c>
      <c r="H17" s="5" t="s">
        <v>62</v>
      </c>
      <c r="I17" s="5" t="s">
        <v>75</v>
      </c>
      <c r="K17" t="str">
        <f t="shared" si="0"/>
        <v>DREAMS</v>
      </c>
      <c r="L17" t="str">
        <f t="shared" si="1"/>
        <v>Required</v>
      </c>
      <c r="M17" t="str">
        <f t="shared" si="2"/>
        <v>DREAMS_FP</v>
      </c>
      <c r="N17" t="str">
        <f t="shared" si="3"/>
        <v/>
      </c>
      <c r="O17" t="str">
        <f t="shared" si="4"/>
        <v/>
      </c>
      <c r="P17" t="str">
        <f t="shared" si="5"/>
        <v/>
      </c>
      <c r="Q17" t="str">
        <f t="shared" si="6"/>
        <v>Denominator</v>
      </c>
      <c r="R17" t="str">
        <f t="shared" si="7"/>
        <v>Site Type</v>
      </c>
      <c r="S17" t="str">
        <f t="shared" si="8"/>
        <v>School</v>
      </c>
    </row>
    <row r="18" spans="1:19" customFormat="1" x14ac:dyDescent="0.25">
      <c r="A18" s="4" t="s">
        <v>115</v>
      </c>
      <c r="B18" s="4" t="s">
        <v>125</v>
      </c>
      <c r="C18" s="5" t="s">
        <v>23</v>
      </c>
      <c r="D18" s="5"/>
      <c r="E18" s="5"/>
      <c r="F18" s="5"/>
      <c r="G18" s="5" t="s">
        <v>8</v>
      </c>
      <c r="H18" s="5" t="s">
        <v>53</v>
      </c>
      <c r="I18" s="5" t="s">
        <v>54</v>
      </c>
      <c r="K18" t="str">
        <f t="shared" si="0"/>
        <v>DREAMS</v>
      </c>
      <c r="L18" t="str">
        <f t="shared" si="1"/>
        <v>Required</v>
      </c>
      <c r="M18" t="str">
        <f t="shared" si="2"/>
        <v>DREAMS_FP</v>
      </c>
      <c r="N18" t="str">
        <f t="shared" si="3"/>
        <v/>
      </c>
      <c r="O18" t="str">
        <f t="shared" si="4"/>
        <v/>
      </c>
      <c r="P18" t="str">
        <f t="shared" si="5"/>
        <v/>
      </c>
      <c r="Q18" t="str">
        <f t="shared" si="6"/>
        <v>Numerator</v>
      </c>
      <c r="R18" t="str">
        <f t="shared" si="7"/>
        <v>Contraceptive Service</v>
      </c>
      <c r="S18" t="str">
        <f t="shared" si="8"/>
        <v>FP counseling only</v>
      </c>
    </row>
    <row r="19" spans="1:19" customFormat="1" x14ac:dyDescent="0.25">
      <c r="A19" s="4" t="s">
        <v>115</v>
      </c>
      <c r="B19" s="4" t="s">
        <v>125</v>
      </c>
      <c r="C19" s="5" t="s">
        <v>23</v>
      </c>
      <c r="D19" s="5"/>
      <c r="E19" s="5"/>
      <c r="F19" s="5"/>
      <c r="G19" s="5" t="s">
        <v>8</v>
      </c>
      <c r="H19" s="5" t="s">
        <v>53</v>
      </c>
      <c r="I19" s="5" t="s">
        <v>55</v>
      </c>
      <c r="K19" t="str">
        <f t="shared" si="0"/>
        <v>DREAMS</v>
      </c>
      <c r="L19" t="str">
        <f t="shared" si="1"/>
        <v>Required</v>
      </c>
      <c r="M19" t="str">
        <f t="shared" si="2"/>
        <v>DREAMS_FP</v>
      </c>
      <c r="N19" t="str">
        <f t="shared" si="3"/>
        <v/>
      </c>
      <c r="O19" t="str">
        <f t="shared" si="4"/>
        <v/>
      </c>
      <c r="P19" t="str">
        <f t="shared" si="5"/>
        <v/>
      </c>
      <c r="Q19" t="str">
        <f t="shared" si="6"/>
        <v>Numerator</v>
      </c>
      <c r="R19" t="str">
        <f t="shared" si="7"/>
        <v>Contraceptive Service</v>
      </c>
      <c r="S19" t="str">
        <f t="shared" si="8"/>
        <v>FP counseling plus referral for a method to another SDP</v>
      </c>
    </row>
    <row r="20" spans="1:19" customFormat="1" x14ac:dyDescent="0.25">
      <c r="A20" s="4" t="s">
        <v>115</v>
      </c>
      <c r="B20" s="4" t="s">
        <v>125</v>
      </c>
      <c r="C20" s="5" t="s">
        <v>23</v>
      </c>
      <c r="D20" s="5"/>
      <c r="E20" s="5"/>
      <c r="F20" s="5"/>
      <c r="G20" s="5" t="s">
        <v>8</v>
      </c>
      <c r="H20" s="5" t="s">
        <v>24</v>
      </c>
      <c r="I20" s="5" t="s">
        <v>123</v>
      </c>
      <c r="K20" t="str">
        <f t="shared" si="0"/>
        <v>DREAMS</v>
      </c>
      <c r="L20" t="str">
        <f t="shared" si="1"/>
        <v>Required</v>
      </c>
      <c r="M20" t="str">
        <f t="shared" si="2"/>
        <v>DREAMS_FP</v>
      </c>
      <c r="N20" t="str">
        <f t="shared" si="3"/>
        <v/>
      </c>
      <c r="O20" t="str">
        <f t="shared" si="4"/>
        <v/>
      </c>
      <c r="P20" t="str">
        <f t="shared" si="5"/>
        <v/>
      </c>
      <c r="Q20" t="str">
        <f t="shared" si="6"/>
        <v>Numerator</v>
      </c>
      <c r="R20" t="str">
        <f t="shared" si="7"/>
        <v>Contraceptive Service/Method</v>
      </c>
      <c r="S20" t="str">
        <f t="shared" si="8"/>
        <v>FP counseling plus method provisions - Condoms only</v>
      </c>
    </row>
    <row r="21" spans="1:19" customFormat="1" x14ac:dyDescent="0.25">
      <c r="A21" s="4" t="s">
        <v>115</v>
      </c>
      <c r="B21" s="4" t="s">
        <v>125</v>
      </c>
      <c r="C21" s="5" t="s">
        <v>23</v>
      </c>
      <c r="D21" s="5"/>
      <c r="E21" s="5"/>
      <c r="F21" s="5"/>
      <c r="G21" s="5" t="s">
        <v>8</v>
      </c>
      <c r="H21" s="5" t="s">
        <v>24</v>
      </c>
      <c r="I21" s="5" t="s">
        <v>25</v>
      </c>
      <c r="K21" t="str">
        <f t="shared" si="0"/>
        <v>DREAMS</v>
      </c>
      <c r="L21" t="str">
        <f t="shared" si="1"/>
        <v>Required</v>
      </c>
      <c r="M21" t="str">
        <f t="shared" si="2"/>
        <v>DREAMS_FP</v>
      </c>
      <c r="N21" t="str">
        <f t="shared" si="3"/>
        <v/>
      </c>
      <c r="O21" t="str">
        <f t="shared" si="4"/>
        <v/>
      </c>
      <c r="P21" t="str">
        <f t="shared" si="5"/>
        <v/>
      </c>
      <c r="Q21" t="str">
        <f t="shared" si="6"/>
        <v>Numerator</v>
      </c>
      <c r="R21" t="str">
        <f t="shared" si="7"/>
        <v>Contraceptive Service/Method</v>
      </c>
      <c r="S21" t="str">
        <f t="shared" si="8"/>
        <v>FP counseling plus method provisions - Emergency contraception</v>
      </c>
    </row>
    <row r="22" spans="1:19" customFormat="1" x14ac:dyDescent="0.25">
      <c r="A22" s="4" t="s">
        <v>115</v>
      </c>
      <c r="B22" s="4" t="s">
        <v>125</v>
      </c>
      <c r="C22" s="5" t="s">
        <v>23</v>
      </c>
      <c r="D22" s="5"/>
      <c r="E22" s="5"/>
      <c r="F22" s="5"/>
      <c r="G22" s="5" t="s">
        <v>8</v>
      </c>
      <c r="H22" s="5" t="s">
        <v>24</v>
      </c>
      <c r="I22" s="5" t="s">
        <v>37</v>
      </c>
      <c r="K22" t="str">
        <f t="shared" si="0"/>
        <v>DREAMS</v>
      </c>
      <c r="L22" t="str">
        <f t="shared" si="1"/>
        <v>Required</v>
      </c>
      <c r="M22" t="str">
        <f t="shared" si="2"/>
        <v>DREAMS_FP</v>
      </c>
      <c r="N22" t="str">
        <f t="shared" si="3"/>
        <v/>
      </c>
      <c r="O22" t="str">
        <f t="shared" si="4"/>
        <v/>
      </c>
      <c r="P22" t="str">
        <f t="shared" si="5"/>
        <v/>
      </c>
      <c r="Q22" t="str">
        <f t="shared" si="6"/>
        <v>Numerator</v>
      </c>
      <c r="R22" t="str">
        <f t="shared" si="7"/>
        <v>Contraceptive Service/Method</v>
      </c>
      <c r="S22" t="str">
        <f t="shared" si="8"/>
        <v>FP counseling plus method provisions - Fertility awareness method</v>
      </c>
    </row>
    <row r="23" spans="1:19" customFormat="1" x14ac:dyDescent="0.25">
      <c r="A23" s="4" t="s">
        <v>115</v>
      </c>
      <c r="B23" s="4" t="s">
        <v>125</v>
      </c>
      <c r="C23" s="5" t="s">
        <v>23</v>
      </c>
      <c r="D23" s="5"/>
      <c r="E23" s="5"/>
      <c r="F23" s="5"/>
      <c r="G23" s="5" t="s">
        <v>8</v>
      </c>
      <c r="H23" s="5" t="s">
        <v>24</v>
      </c>
      <c r="I23" s="5" t="s">
        <v>38</v>
      </c>
      <c r="K23" t="str">
        <f t="shared" si="0"/>
        <v>DREAMS</v>
      </c>
      <c r="L23" t="str">
        <f t="shared" si="1"/>
        <v>Required</v>
      </c>
      <c r="M23" t="str">
        <f t="shared" si="2"/>
        <v>DREAMS_FP</v>
      </c>
      <c r="N23" t="str">
        <f t="shared" si="3"/>
        <v/>
      </c>
      <c r="O23" t="str">
        <f t="shared" si="4"/>
        <v/>
      </c>
      <c r="P23" t="str">
        <f t="shared" si="5"/>
        <v/>
      </c>
      <c r="Q23" t="str">
        <f t="shared" si="6"/>
        <v>Numerator</v>
      </c>
      <c r="R23" t="str">
        <f t="shared" si="7"/>
        <v>Contraceptive Service/Method</v>
      </c>
      <c r="S23" t="str">
        <f t="shared" si="8"/>
        <v>FP counseling plus method provisions - Implant</v>
      </c>
    </row>
    <row r="24" spans="1:19" customFormat="1" x14ac:dyDescent="0.25">
      <c r="A24" s="4" t="s">
        <v>115</v>
      </c>
      <c r="B24" s="4" t="s">
        <v>125</v>
      </c>
      <c r="C24" s="5" t="s">
        <v>23</v>
      </c>
      <c r="D24" s="5"/>
      <c r="E24" s="5"/>
      <c r="F24" s="5"/>
      <c r="G24" s="5" t="s">
        <v>8</v>
      </c>
      <c r="H24" s="5" t="s">
        <v>24</v>
      </c>
      <c r="I24" s="5" t="s">
        <v>39</v>
      </c>
      <c r="K24" t="str">
        <f t="shared" si="0"/>
        <v>DREAMS</v>
      </c>
      <c r="L24" t="str">
        <f t="shared" si="1"/>
        <v>Required</v>
      </c>
      <c r="M24" t="str">
        <f t="shared" si="2"/>
        <v>DREAMS_FP</v>
      </c>
      <c r="N24" t="str">
        <f t="shared" si="3"/>
        <v/>
      </c>
      <c r="O24" t="str">
        <f t="shared" si="4"/>
        <v/>
      </c>
      <c r="P24" t="str">
        <f t="shared" si="5"/>
        <v/>
      </c>
      <c r="Q24" t="str">
        <f t="shared" si="6"/>
        <v>Numerator</v>
      </c>
      <c r="R24" t="str">
        <f t="shared" si="7"/>
        <v>Contraceptive Service/Method</v>
      </c>
      <c r="S24" t="str">
        <f t="shared" si="8"/>
        <v>FP counseling plus method provisions - Injectable</v>
      </c>
    </row>
    <row r="25" spans="1:19" customFormat="1" x14ac:dyDescent="0.25">
      <c r="A25" s="4" t="s">
        <v>115</v>
      </c>
      <c r="B25" s="4" t="s">
        <v>125</v>
      </c>
      <c r="C25" s="5" t="s">
        <v>23</v>
      </c>
      <c r="D25" s="5"/>
      <c r="E25" s="5"/>
      <c r="F25" s="5"/>
      <c r="G25" s="5" t="s">
        <v>8</v>
      </c>
      <c r="H25" s="5" t="s">
        <v>24</v>
      </c>
      <c r="I25" s="5" t="s">
        <v>40</v>
      </c>
      <c r="K25" t="str">
        <f t="shared" si="0"/>
        <v>DREAMS</v>
      </c>
      <c r="L25" t="str">
        <f t="shared" si="1"/>
        <v>Required</v>
      </c>
      <c r="M25" t="str">
        <f t="shared" si="2"/>
        <v>DREAMS_FP</v>
      </c>
      <c r="N25" t="str">
        <f t="shared" si="3"/>
        <v/>
      </c>
      <c r="O25" t="str">
        <f t="shared" si="4"/>
        <v/>
      </c>
      <c r="P25" t="str">
        <f t="shared" si="5"/>
        <v/>
      </c>
      <c r="Q25" t="str">
        <f t="shared" si="6"/>
        <v>Numerator</v>
      </c>
      <c r="R25" t="str">
        <f t="shared" si="7"/>
        <v>Contraceptive Service/Method</v>
      </c>
      <c r="S25" t="str">
        <f t="shared" si="8"/>
        <v>FP counseling plus method provisions - Intrauterine device (IUD)</v>
      </c>
    </row>
    <row r="26" spans="1:19" customFormat="1" x14ac:dyDescent="0.25">
      <c r="A26" s="4" t="s">
        <v>115</v>
      </c>
      <c r="B26" s="4" t="s">
        <v>125</v>
      </c>
      <c r="C26" s="5" t="s">
        <v>23</v>
      </c>
      <c r="D26" s="5"/>
      <c r="E26" s="5"/>
      <c r="F26" s="5"/>
      <c r="G26" s="5" t="s">
        <v>8</v>
      </c>
      <c r="H26" s="5" t="s">
        <v>24</v>
      </c>
      <c r="I26" s="5" t="s">
        <v>51</v>
      </c>
      <c r="K26" t="str">
        <f t="shared" si="0"/>
        <v>DREAMS</v>
      </c>
      <c r="L26" t="str">
        <f t="shared" si="1"/>
        <v>Required</v>
      </c>
      <c r="M26" t="str">
        <f t="shared" si="2"/>
        <v>DREAMS_FP</v>
      </c>
      <c r="N26" t="str">
        <f t="shared" si="3"/>
        <v/>
      </c>
      <c r="O26" t="str">
        <f t="shared" si="4"/>
        <v/>
      </c>
      <c r="P26" t="str">
        <f t="shared" si="5"/>
        <v/>
      </c>
      <c r="Q26" t="str">
        <f t="shared" si="6"/>
        <v>Numerator</v>
      </c>
      <c r="R26" t="str">
        <f t="shared" si="7"/>
        <v>Contraceptive Service/Method</v>
      </c>
      <c r="S26" t="str">
        <f t="shared" si="8"/>
        <v>FP counseling plus method provisions - Oral contraceptive pills</v>
      </c>
    </row>
    <row r="27" spans="1:19" customFormat="1" x14ac:dyDescent="0.25">
      <c r="A27" s="4" t="s">
        <v>115</v>
      </c>
      <c r="B27" s="4" t="s">
        <v>125</v>
      </c>
      <c r="C27" s="5" t="s">
        <v>23</v>
      </c>
      <c r="D27" s="5"/>
      <c r="E27" s="5"/>
      <c r="F27" s="5"/>
      <c r="G27" s="5" t="s">
        <v>8</v>
      </c>
      <c r="H27" s="5" t="s">
        <v>24</v>
      </c>
      <c r="I27" s="5" t="s">
        <v>52</v>
      </c>
      <c r="K27" t="str">
        <f t="shared" si="0"/>
        <v>DREAMS</v>
      </c>
      <c r="L27" t="str">
        <f t="shared" si="1"/>
        <v>Required</v>
      </c>
      <c r="M27" t="str">
        <f t="shared" si="2"/>
        <v>DREAMS_FP</v>
      </c>
      <c r="N27" t="str">
        <f t="shared" si="3"/>
        <v/>
      </c>
      <c r="O27" t="str">
        <f t="shared" si="4"/>
        <v/>
      </c>
      <c r="P27" t="str">
        <f t="shared" si="5"/>
        <v/>
      </c>
      <c r="Q27" t="str">
        <f t="shared" si="6"/>
        <v>Numerator</v>
      </c>
      <c r="R27" t="str">
        <f t="shared" si="7"/>
        <v>Contraceptive Service/Method</v>
      </c>
      <c r="S27" t="str">
        <f t="shared" si="8"/>
        <v>FP counseling plus method provisions - Other (excluding condoms)</v>
      </c>
    </row>
    <row r="28" spans="1:19" customFormat="1" x14ac:dyDescent="0.25">
      <c r="A28" s="4" t="s">
        <v>115</v>
      </c>
      <c r="B28" s="4" t="s">
        <v>125</v>
      </c>
      <c r="C28" s="5" t="s">
        <v>23</v>
      </c>
      <c r="D28" s="5"/>
      <c r="E28" s="5"/>
      <c r="F28" s="5"/>
      <c r="G28" s="5" t="s">
        <v>8</v>
      </c>
      <c r="H28" s="5" t="s">
        <v>62</v>
      </c>
      <c r="I28" s="5" t="s">
        <v>63</v>
      </c>
      <c r="K28" t="str">
        <f t="shared" si="0"/>
        <v>DREAMS</v>
      </c>
      <c r="L28" t="str">
        <f t="shared" si="1"/>
        <v>Required</v>
      </c>
      <c r="M28" t="str">
        <f t="shared" si="2"/>
        <v>DREAMS_FP</v>
      </c>
      <c r="N28" t="str">
        <f t="shared" si="3"/>
        <v/>
      </c>
      <c r="O28" t="str">
        <f t="shared" si="4"/>
        <v/>
      </c>
      <c r="P28" t="str">
        <f t="shared" si="5"/>
        <v/>
      </c>
      <c r="Q28" t="str">
        <f t="shared" si="6"/>
        <v>Numerator</v>
      </c>
      <c r="R28" t="str">
        <f t="shared" si="7"/>
        <v>Site Type</v>
      </c>
      <c r="S28" t="str">
        <f t="shared" si="8"/>
        <v>Community</v>
      </c>
    </row>
    <row r="29" spans="1:19" customFormat="1" x14ac:dyDescent="0.25">
      <c r="A29" s="4" t="s">
        <v>115</v>
      </c>
      <c r="B29" s="4" t="s">
        <v>125</v>
      </c>
      <c r="C29" s="5" t="s">
        <v>23</v>
      </c>
      <c r="D29" s="5"/>
      <c r="E29" s="5"/>
      <c r="F29" s="5"/>
      <c r="G29" s="5" t="s">
        <v>8</v>
      </c>
      <c r="H29" s="5" t="s">
        <v>62</v>
      </c>
      <c r="I29" s="5" t="s">
        <v>64</v>
      </c>
      <c r="K29" t="str">
        <f t="shared" si="0"/>
        <v>DREAMS</v>
      </c>
      <c r="L29" t="str">
        <f t="shared" si="1"/>
        <v>Required</v>
      </c>
      <c r="M29" t="str">
        <f t="shared" si="2"/>
        <v>DREAMS_FP</v>
      </c>
      <c r="N29" t="str">
        <f t="shared" si="3"/>
        <v/>
      </c>
      <c r="O29" t="str">
        <f t="shared" si="4"/>
        <v/>
      </c>
      <c r="P29" t="str">
        <f t="shared" si="5"/>
        <v/>
      </c>
      <c r="Q29" t="str">
        <f t="shared" si="6"/>
        <v>Numerator</v>
      </c>
      <c r="R29" t="str">
        <f t="shared" si="7"/>
        <v>Site Type</v>
      </c>
      <c r="S29" t="str">
        <f t="shared" si="8"/>
        <v>Health center</v>
      </c>
    </row>
    <row r="30" spans="1:19" customFormat="1" x14ac:dyDescent="0.25">
      <c r="A30" s="4" t="s">
        <v>115</v>
      </c>
      <c r="B30" s="4" t="s">
        <v>125</v>
      </c>
      <c r="C30" s="5" t="s">
        <v>23</v>
      </c>
      <c r="D30" s="5"/>
      <c r="E30" s="5"/>
      <c r="F30" s="5"/>
      <c r="G30" s="5" t="s">
        <v>8</v>
      </c>
      <c r="H30" s="5" t="s">
        <v>62</v>
      </c>
      <c r="I30" s="5" t="s">
        <v>65</v>
      </c>
      <c r="K30" t="str">
        <f t="shared" si="0"/>
        <v>DREAMS</v>
      </c>
      <c r="L30" t="str">
        <f t="shared" si="1"/>
        <v>Required</v>
      </c>
      <c r="M30" t="str">
        <f t="shared" si="2"/>
        <v>DREAMS_FP</v>
      </c>
      <c r="N30" t="str">
        <f t="shared" si="3"/>
        <v/>
      </c>
      <c r="O30" t="str">
        <f t="shared" si="4"/>
        <v/>
      </c>
      <c r="P30" t="str">
        <f t="shared" si="5"/>
        <v/>
      </c>
      <c r="Q30" t="str">
        <f t="shared" si="6"/>
        <v>Numerator</v>
      </c>
      <c r="R30" t="str">
        <f t="shared" si="7"/>
        <v>Site Type</v>
      </c>
      <c r="S30" t="str">
        <f t="shared" si="8"/>
        <v>Hospital</v>
      </c>
    </row>
    <row r="31" spans="1:19" customFormat="1" x14ac:dyDescent="0.25">
      <c r="A31" s="4" t="s">
        <v>115</v>
      </c>
      <c r="B31" s="4" t="s">
        <v>125</v>
      </c>
      <c r="C31" s="5" t="s">
        <v>23</v>
      </c>
      <c r="D31" s="5"/>
      <c r="E31" s="5"/>
      <c r="F31" s="5"/>
      <c r="G31" s="5" t="s">
        <v>8</v>
      </c>
      <c r="H31" s="5" t="s">
        <v>62</v>
      </c>
      <c r="I31" s="5" t="s">
        <v>109</v>
      </c>
      <c r="K31" t="str">
        <f t="shared" si="0"/>
        <v>DREAMS</v>
      </c>
      <c r="L31" t="str">
        <f t="shared" si="1"/>
        <v>Required</v>
      </c>
      <c r="M31" t="str">
        <f t="shared" si="2"/>
        <v>DREAMS_FP</v>
      </c>
      <c r="N31" t="str">
        <f t="shared" si="3"/>
        <v/>
      </c>
      <c r="O31" t="str">
        <f t="shared" si="4"/>
        <v/>
      </c>
      <c r="P31" t="str">
        <f t="shared" si="5"/>
        <v/>
      </c>
      <c r="Q31" t="str">
        <f t="shared" si="6"/>
        <v>Numerator</v>
      </c>
      <c r="R31" t="str">
        <f t="shared" si="7"/>
        <v>Site Type</v>
      </c>
      <c r="S31" t="str">
        <f t="shared" si="8"/>
        <v>Mobile</v>
      </c>
    </row>
    <row r="32" spans="1:19" customFormat="1" x14ac:dyDescent="0.25">
      <c r="A32" s="4" t="s">
        <v>115</v>
      </c>
      <c r="B32" s="4" t="s">
        <v>125</v>
      </c>
      <c r="C32" s="5" t="s">
        <v>23</v>
      </c>
      <c r="D32" s="5"/>
      <c r="E32" s="5"/>
      <c r="F32" s="5"/>
      <c r="G32" s="5" t="s">
        <v>8</v>
      </c>
      <c r="H32" s="5" t="s">
        <v>62</v>
      </c>
      <c r="I32" s="5" t="s">
        <v>71</v>
      </c>
      <c r="K32" t="str">
        <f t="shared" si="0"/>
        <v>DREAMS</v>
      </c>
      <c r="L32" t="str">
        <f t="shared" si="1"/>
        <v>Required</v>
      </c>
      <c r="M32" t="str">
        <f t="shared" si="2"/>
        <v>DREAMS_FP</v>
      </c>
      <c r="N32" t="str">
        <f t="shared" si="3"/>
        <v/>
      </c>
      <c r="O32" t="str">
        <f t="shared" si="4"/>
        <v/>
      </c>
      <c r="P32" t="str">
        <f t="shared" si="5"/>
        <v/>
      </c>
      <c r="Q32" t="str">
        <f t="shared" si="6"/>
        <v>Numerator</v>
      </c>
      <c r="R32" t="str">
        <f t="shared" si="7"/>
        <v>Site Type</v>
      </c>
      <c r="S32" t="str">
        <f t="shared" si="8"/>
        <v>Other</v>
      </c>
    </row>
    <row r="33" spans="1:19" customFormat="1" x14ac:dyDescent="0.25">
      <c r="A33" s="4" t="s">
        <v>115</v>
      </c>
      <c r="B33" s="4" t="s">
        <v>125</v>
      </c>
      <c r="C33" s="5" t="s">
        <v>23</v>
      </c>
      <c r="D33" s="5"/>
      <c r="E33" s="5"/>
      <c r="F33" s="5"/>
      <c r="G33" s="5" t="s">
        <v>8</v>
      </c>
      <c r="H33" s="5" t="s">
        <v>62</v>
      </c>
      <c r="I33" s="5" t="s">
        <v>75</v>
      </c>
      <c r="K33" t="str">
        <f t="shared" si="0"/>
        <v>DREAMS</v>
      </c>
      <c r="L33" t="str">
        <f t="shared" si="1"/>
        <v>Required</v>
      </c>
      <c r="M33" t="str">
        <f t="shared" si="2"/>
        <v>DREAMS_FP</v>
      </c>
      <c r="N33" t="str">
        <f t="shared" si="3"/>
        <v/>
      </c>
      <c r="O33" t="str">
        <f t="shared" si="4"/>
        <v/>
      </c>
      <c r="P33" t="str">
        <f t="shared" si="5"/>
        <v/>
      </c>
      <c r="Q33" t="str">
        <f t="shared" si="6"/>
        <v>Numerator</v>
      </c>
      <c r="R33" t="str">
        <f t="shared" si="7"/>
        <v>Site Type</v>
      </c>
      <c r="S33" t="str">
        <f t="shared" si="8"/>
        <v>School</v>
      </c>
    </row>
    <row r="34" spans="1:19" customFormat="1" x14ac:dyDescent="0.25">
      <c r="A34" s="4" t="s">
        <v>115</v>
      </c>
      <c r="B34" s="4" t="s">
        <v>125</v>
      </c>
      <c r="C34" s="5" t="s">
        <v>19</v>
      </c>
      <c r="D34" s="5" t="s">
        <v>76</v>
      </c>
      <c r="E34" s="5" t="s">
        <v>17</v>
      </c>
      <c r="F34" s="5"/>
      <c r="G34" s="5" t="s">
        <v>8</v>
      </c>
      <c r="H34" s="5" t="s">
        <v>129</v>
      </c>
      <c r="I34" s="5" t="s">
        <v>20</v>
      </c>
      <c r="K34" t="str">
        <f t="shared" si="0"/>
        <v>DREAMS</v>
      </c>
      <c r="L34" t="str">
        <f t="shared" si="1"/>
        <v>Required</v>
      </c>
      <c r="M34" t="str">
        <f t="shared" si="2"/>
        <v>DREAMS_GEND_NORM</v>
      </c>
      <c r="N34" t="str">
        <f t="shared" si="3"/>
        <v>&lt;10</v>
      </c>
      <c r="O34" t="str">
        <f t="shared" si="4"/>
        <v>Female</v>
      </c>
      <c r="P34" t="str">
        <f t="shared" si="5"/>
        <v/>
      </c>
      <c r="Q34" t="str">
        <f t="shared" si="6"/>
        <v>Numerator</v>
      </c>
      <c r="R34" t="str">
        <f t="shared" si="7"/>
        <v>Activity Type/Age/Sex</v>
      </c>
      <c r="S34" t="str">
        <f t="shared" si="8"/>
        <v>Community Level</v>
      </c>
    </row>
    <row r="35" spans="1:19" customFormat="1" x14ac:dyDescent="0.25">
      <c r="A35" s="4" t="s">
        <v>115</v>
      </c>
      <c r="B35" s="4" t="s">
        <v>125</v>
      </c>
      <c r="C35" s="5" t="s">
        <v>19</v>
      </c>
      <c r="D35" s="5" t="s">
        <v>76</v>
      </c>
      <c r="E35" s="5" t="s">
        <v>17</v>
      </c>
      <c r="F35" s="5"/>
      <c r="G35" s="5" t="s">
        <v>8</v>
      </c>
      <c r="H35" s="5" t="s">
        <v>129</v>
      </c>
      <c r="I35" s="5" t="s">
        <v>21</v>
      </c>
      <c r="K35" t="str">
        <f t="shared" si="0"/>
        <v>DREAMS</v>
      </c>
      <c r="L35" t="str">
        <f t="shared" si="1"/>
        <v>Required</v>
      </c>
      <c r="M35" t="str">
        <f t="shared" si="2"/>
        <v>DREAMS_GEND_NORM</v>
      </c>
      <c r="N35" t="str">
        <f t="shared" si="3"/>
        <v>&lt;10</v>
      </c>
      <c r="O35" t="str">
        <f t="shared" si="4"/>
        <v>Female</v>
      </c>
      <c r="P35" t="str">
        <f t="shared" si="5"/>
        <v/>
      </c>
      <c r="Q35" t="str">
        <f t="shared" si="6"/>
        <v>Numerator</v>
      </c>
      <c r="R35" t="str">
        <f t="shared" si="7"/>
        <v>Activity Type/Age/Sex</v>
      </c>
      <c r="S35" t="str">
        <f t="shared" si="8"/>
        <v>Individual</v>
      </c>
    </row>
    <row r="36" spans="1:19" customFormat="1" x14ac:dyDescent="0.25">
      <c r="A36" s="4" t="s">
        <v>115</v>
      </c>
      <c r="B36" s="4" t="s">
        <v>125</v>
      </c>
      <c r="C36" s="5" t="s">
        <v>19</v>
      </c>
      <c r="D36" s="5" t="s">
        <v>76</v>
      </c>
      <c r="E36" s="5" t="s">
        <v>17</v>
      </c>
      <c r="F36" s="5"/>
      <c r="G36" s="5" t="s">
        <v>8</v>
      </c>
      <c r="H36" s="5" t="s">
        <v>129</v>
      </c>
      <c r="I36" s="5" t="s">
        <v>22</v>
      </c>
      <c r="K36" t="str">
        <f t="shared" si="0"/>
        <v>DREAMS</v>
      </c>
      <c r="L36" t="str">
        <f t="shared" si="1"/>
        <v>Required</v>
      </c>
      <c r="M36" t="str">
        <f t="shared" si="2"/>
        <v>DREAMS_GEND_NORM</v>
      </c>
      <c r="N36" t="str">
        <f t="shared" si="3"/>
        <v>&lt;10</v>
      </c>
      <c r="O36" t="str">
        <f t="shared" si="4"/>
        <v>Female</v>
      </c>
      <c r="P36" t="str">
        <f t="shared" si="5"/>
        <v/>
      </c>
      <c r="Q36" t="str">
        <f t="shared" si="6"/>
        <v>Numerator</v>
      </c>
      <c r="R36" t="str">
        <f t="shared" si="7"/>
        <v>Activity Type/Age/Sex</v>
      </c>
      <c r="S36" t="str">
        <f t="shared" si="8"/>
        <v>Small group</v>
      </c>
    </row>
    <row r="37" spans="1:19" customFormat="1" x14ac:dyDescent="0.25">
      <c r="A37" s="4" t="s">
        <v>115</v>
      </c>
      <c r="B37" s="4" t="s">
        <v>125</v>
      </c>
      <c r="C37" s="5" t="s">
        <v>19</v>
      </c>
      <c r="D37" s="5" t="s">
        <v>76</v>
      </c>
      <c r="E37" s="5" t="s">
        <v>50</v>
      </c>
      <c r="F37" s="5"/>
      <c r="G37" s="5" t="s">
        <v>8</v>
      </c>
      <c r="H37" s="5" t="s">
        <v>129</v>
      </c>
      <c r="I37" s="5" t="s">
        <v>20</v>
      </c>
      <c r="K37" t="str">
        <f t="shared" si="0"/>
        <v>DREAMS</v>
      </c>
      <c r="L37" t="str">
        <f t="shared" si="1"/>
        <v>Required</v>
      </c>
      <c r="M37" t="str">
        <f t="shared" si="2"/>
        <v>DREAMS_GEND_NORM</v>
      </c>
      <c r="N37" t="str">
        <f t="shared" si="3"/>
        <v>&lt;10</v>
      </c>
      <c r="O37" t="str">
        <f t="shared" si="4"/>
        <v>Male</v>
      </c>
      <c r="P37" t="str">
        <f t="shared" si="5"/>
        <v/>
      </c>
      <c r="Q37" t="str">
        <f t="shared" si="6"/>
        <v>Numerator</v>
      </c>
      <c r="R37" t="str">
        <f t="shared" si="7"/>
        <v>Activity Type/Age/Sex</v>
      </c>
      <c r="S37" t="str">
        <f t="shared" si="8"/>
        <v>Community Level</v>
      </c>
    </row>
    <row r="38" spans="1:19" customFormat="1" x14ac:dyDescent="0.25">
      <c r="A38" s="4" t="s">
        <v>115</v>
      </c>
      <c r="B38" s="4" t="s">
        <v>125</v>
      </c>
      <c r="C38" s="5" t="s">
        <v>19</v>
      </c>
      <c r="D38" s="5" t="s">
        <v>76</v>
      </c>
      <c r="E38" s="5" t="s">
        <v>50</v>
      </c>
      <c r="F38" s="5"/>
      <c r="G38" s="5" t="s">
        <v>8</v>
      </c>
      <c r="H38" s="5" t="s">
        <v>129</v>
      </c>
      <c r="I38" s="5" t="s">
        <v>21</v>
      </c>
      <c r="K38" t="str">
        <f t="shared" si="0"/>
        <v>DREAMS</v>
      </c>
      <c r="L38" t="str">
        <f t="shared" si="1"/>
        <v>Required</v>
      </c>
      <c r="M38" t="str">
        <f t="shared" si="2"/>
        <v>DREAMS_GEND_NORM</v>
      </c>
      <c r="N38" t="str">
        <f t="shared" si="3"/>
        <v>&lt;10</v>
      </c>
      <c r="O38" t="str">
        <f t="shared" si="4"/>
        <v>Male</v>
      </c>
      <c r="P38" t="str">
        <f t="shared" si="5"/>
        <v/>
      </c>
      <c r="Q38" t="str">
        <f t="shared" si="6"/>
        <v>Numerator</v>
      </c>
      <c r="R38" t="str">
        <f t="shared" si="7"/>
        <v>Activity Type/Age/Sex</v>
      </c>
      <c r="S38" t="str">
        <f t="shared" si="8"/>
        <v>Individual</v>
      </c>
    </row>
    <row r="39" spans="1:19" customFormat="1" x14ac:dyDescent="0.25">
      <c r="A39" s="4" t="s">
        <v>115</v>
      </c>
      <c r="B39" s="4" t="s">
        <v>125</v>
      </c>
      <c r="C39" s="5" t="s">
        <v>19</v>
      </c>
      <c r="D39" s="5" t="s">
        <v>76</v>
      </c>
      <c r="E39" s="5" t="s">
        <v>50</v>
      </c>
      <c r="F39" s="5"/>
      <c r="G39" s="5" t="s">
        <v>8</v>
      </c>
      <c r="H39" s="5" t="s">
        <v>129</v>
      </c>
      <c r="I39" s="5" t="s">
        <v>22</v>
      </c>
      <c r="K39" t="str">
        <f t="shared" si="0"/>
        <v>DREAMS</v>
      </c>
      <c r="L39" t="str">
        <f t="shared" si="1"/>
        <v>Required</v>
      </c>
      <c r="M39" t="str">
        <f t="shared" si="2"/>
        <v>DREAMS_GEND_NORM</v>
      </c>
      <c r="N39" t="str">
        <f t="shared" si="3"/>
        <v>&lt;10</v>
      </c>
      <c r="O39" t="str">
        <f t="shared" si="4"/>
        <v>Male</v>
      </c>
      <c r="P39" t="str">
        <f t="shared" si="5"/>
        <v/>
      </c>
      <c r="Q39" t="str">
        <f t="shared" si="6"/>
        <v>Numerator</v>
      </c>
      <c r="R39" t="str">
        <f t="shared" si="7"/>
        <v>Activity Type/Age/Sex</v>
      </c>
      <c r="S39" t="str">
        <f t="shared" si="8"/>
        <v>Small group</v>
      </c>
    </row>
    <row r="40" spans="1:19" customFormat="1" x14ac:dyDescent="0.25">
      <c r="A40" s="4" t="s">
        <v>115</v>
      </c>
      <c r="B40" s="4" t="s">
        <v>125</v>
      </c>
      <c r="C40" s="5" t="s">
        <v>19</v>
      </c>
      <c r="D40" s="5" t="s">
        <v>49</v>
      </c>
      <c r="E40" s="5" t="s">
        <v>17</v>
      </c>
      <c r="F40" s="5"/>
      <c r="G40" s="5" t="s">
        <v>8</v>
      </c>
      <c r="H40" s="5" t="s">
        <v>129</v>
      </c>
      <c r="I40" s="5" t="s">
        <v>20</v>
      </c>
      <c r="K40" t="str">
        <f t="shared" si="0"/>
        <v>DREAMS</v>
      </c>
      <c r="L40" t="str">
        <f t="shared" si="1"/>
        <v>Required</v>
      </c>
      <c r="M40" t="str">
        <f t="shared" si="2"/>
        <v>DREAMS_GEND_NORM</v>
      </c>
      <c r="N40" t="str">
        <f t="shared" si="3"/>
        <v>10-14</v>
      </c>
      <c r="O40" t="str">
        <f t="shared" si="4"/>
        <v>Female</v>
      </c>
      <c r="P40" t="str">
        <f t="shared" si="5"/>
        <v/>
      </c>
      <c r="Q40" t="str">
        <f t="shared" si="6"/>
        <v>Numerator</v>
      </c>
      <c r="R40" t="str">
        <f t="shared" si="7"/>
        <v>Activity Type/Age/Sex</v>
      </c>
      <c r="S40" t="str">
        <f t="shared" si="8"/>
        <v>Community Level</v>
      </c>
    </row>
    <row r="41" spans="1:19" customFormat="1" x14ac:dyDescent="0.25">
      <c r="A41" s="4" t="s">
        <v>115</v>
      </c>
      <c r="B41" s="4" t="s">
        <v>125</v>
      </c>
      <c r="C41" s="5" t="s">
        <v>19</v>
      </c>
      <c r="D41" s="5" t="s">
        <v>49</v>
      </c>
      <c r="E41" s="5" t="s">
        <v>17</v>
      </c>
      <c r="F41" s="5"/>
      <c r="G41" s="5" t="s">
        <v>8</v>
      </c>
      <c r="H41" s="5" t="s">
        <v>129</v>
      </c>
      <c r="I41" s="5" t="s">
        <v>21</v>
      </c>
      <c r="K41" t="str">
        <f t="shared" si="0"/>
        <v>DREAMS</v>
      </c>
      <c r="L41" t="str">
        <f t="shared" si="1"/>
        <v>Required</v>
      </c>
      <c r="M41" t="str">
        <f t="shared" si="2"/>
        <v>DREAMS_GEND_NORM</v>
      </c>
      <c r="N41" t="str">
        <f t="shared" si="3"/>
        <v>10-14</v>
      </c>
      <c r="O41" t="str">
        <f t="shared" si="4"/>
        <v>Female</v>
      </c>
      <c r="P41" t="str">
        <f t="shared" si="5"/>
        <v/>
      </c>
      <c r="Q41" t="str">
        <f t="shared" si="6"/>
        <v>Numerator</v>
      </c>
      <c r="R41" t="str">
        <f t="shared" si="7"/>
        <v>Activity Type/Age/Sex</v>
      </c>
      <c r="S41" t="str">
        <f t="shared" si="8"/>
        <v>Individual</v>
      </c>
    </row>
    <row r="42" spans="1:19" customFormat="1" x14ac:dyDescent="0.25">
      <c r="A42" s="4" t="s">
        <v>115</v>
      </c>
      <c r="B42" s="4" t="s">
        <v>125</v>
      </c>
      <c r="C42" s="5" t="s">
        <v>19</v>
      </c>
      <c r="D42" s="5" t="s">
        <v>49</v>
      </c>
      <c r="E42" s="5" t="s">
        <v>17</v>
      </c>
      <c r="F42" s="5"/>
      <c r="G42" s="5" t="s">
        <v>8</v>
      </c>
      <c r="H42" s="5" t="s">
        <v>129</v>
      </c>
      <c r="I42" s="5" t="s">
        <v>22</v>
      </c>
      <c r="K42" t="str">
        <f t="shared" si="0"/>
        <v>DREAMS</v>
      </c>
      <c r="L42" t="str">
        <f t="shared" si="1"/>
        <v>Required</v>
      </c>
      <c r="M42" t="str">
        <f t="shared" si="2"/>
        <v>DREAMS_GEND_NORM</v>
      </c>
      <c r="N42" t="str">
        <f t="shared" si="3"/>
        <v>10-14</v>
      </c>
      <c r="O42" t="str">
        <f t="shared" si="4"/>
        <v>Female</v>
      </c>
      <c r="P42" t="str">
        <f t="shared" si="5"/>
        <v/>
      </c>
      <c r="Q42" t="str">
        <f t="shared" si="6"/>
        <v>Numerator</v>
      </c>
      <c r="R42" t="str">
        <f t="shared" si="7"/>
        <v>Activity Type/Age/Sex</v>
      </c>
      <c r="S42" t="str">
        <f t="shared" si="8"/>
        <v>Small group</v>
      </c>
    </row>
    <row r="43" spans="1:19" customFormat="1" x14ac:dyDescent="0.25">
      <c r="A43" s="4" t="s">
        <v>115</v>
      </c>
      <c r="B43" s="4" t="s">
        <v>125</v>
      </c>
      <c r="C43" s="5" t="s">
        <v>19</v>
      </c>
      <c r="D43" s="5" t="s">
        <v>49</v>
      </c>
      <c r="E43" s="5" t="s">
        <v>50</v>
      </c>
      <c r="F43" s="5"/>
      <c r="G43" s="5" t="s">
        <v>8</v>
      </c>
      <c r="H43" s="5" t="s">
        <v>129</v>
      </c>
      <c r="I43" s="5" t="s">
        <v>20</v>
      </c>
      <c r="K43" t="str">
        <f t="shared" si="0"/>
        <v>DREAMS</v>
      </c>
      <c r="L43" t="str">
        <f t="shared" si="1"/>
        <v>Required</v>
      </c>
      <c r="M43" t="str">
        <f t="shared" si="2"/>
        <v>DREAMS_GEND_NORM</v>
      </c>
      <c r="N43" t="str">
        <f t="shared" si="3"/>
        <v>10-14</v>
      </c>
      <c r="O43" t="str">
        <f t="shared" si="4"/>
        <v>Male</v>
      </c>
      <c r="P43" t="str">
        <f t="shared" si="5"/>
        <v/>
      </c>
      <c r="Q43" t="str">
        <f t="shared" si="6"/>
        <v>Numerator</v>
      </c>
      <c r="R43" t="str">
        <f t="shared" si="7"/>
        <v>Activity Type/Age/Sex</v>
      </c>
      <c r="S43" t="str">
        <f t="shared" si="8"/>
        <v>Community Level</v>
      </c>
    </row>
    <row r="44" spans="1:19" customFormat="1" x14ac:dyDescent="0.25">
      <c r="A44" s="4" t="s">
        <v>115</v>
      </c>
      <c r="B44" s="4" t="s">
        <v>125</v>
      </c>
      <c r="C44" s="5" t="s">
        <v>19</v>
      </c>
      <c r="D44" s="5" t="s">
        <v>49</v>
      </c>
      <c r="E44" s="5" t="s">
        <v>50</v>
      </c>
      <c r="F44" s="5"/>
      <c r="G44" s="5" t="s">
        <v>8</v>
      </c>
      <c r="H44" s="5" t="s">
        <v>129</v>
      </c>
      <c r="I44" s="5" t="s">
        <v>21</v>
      </c>
      <c r="K44" t="str">
        <f t="shared" si="0"/>
        <v>DREAMS</v>
      </c>
      <c r="L44" t="str">
        <f t="shared" si="1"/>
        <v>Required</v>
      </c>
      <c r="M44" t="str">
        <f t="shared" si="2"/>
        <v>DREAMS_GEND_NORM</v>
      </c>
      <c r="N44" t="str">
        <f t="shared" si="3"/>
        <v>10-14</v>
      </c>
      <c r="O44" t="str">
        <f t="shared" si="4"/>
        <v>Male</v>
      </c>
      <c r="P44" t="str">
        <f t="shared" si="5"/>
        <v/>
      </c>
      <c r="Q44" t="str">
        <f t="shared" si="6"/>
        <v>Numerator</v>
      </c>
      <c r="R44" t="str">
        <f t="shared" si="7"/>
        <v>Activity Type/Age/Sex</v>
      </c>
      <c r="S44" t="str">
        <f t="shared" si="8"/>
        <v>Individual</v>
      </c>
    </row>
    <row r="45" spans="1:19" customFormat="1" x14ac:dyDescent="0.25">
      <c r="A45" s="4" t="s">
        <v>115</v>
      </c>
      <c r="B45" s="4" t="s">
        <v>125</v>
      </c>
      <c r="C45" s="5" t="s">
        <v>19</v>
      </c>
      <c r="D45" s="5" t="s">
        <v>49</v>
      </c>
      <c r="E45" s="5" t="s">
        <v>50</v>
      </c>
      <c r="F45" s="5"/>
      <c r="G45" s="5" t="s">
        <v>8</v>
      </c>
      <c r="H45" s="5" t="s">
        <v>129</v>
      </c>
      <c r="I45" s="5" t="s">
        <v>22</v>
      </c>
      <c r="K45" t="str">
        <f t="shared" si="0"/>
        <v>DREAMS</v>
      </c>
      <c r="L45" t="str">
        <f t="shared" si="1"/>
        <v>Required</v>
      </c>
      <c r="M45" t="str">
        <f t="shared" si="2"/>
        <v>DREAMS_GEND_NORM</v>
      </c>
      <c r="N45" t="str">
        <f t="shared" si="3"/>
        <v>10-14</v>
      </c>
      <c r="O45" t="str">
        <f t="shared" si="4"/>
        <v>Male</v>
      </c>
      <c r="P45" t="str">
        <f t="shared" si="5"/>
        <v/>
      </c>
      <c r="Q45" t="str">
        <f t="shared" si="6"/>
        <v>Numerator</v>
      </c>
      <c r="R45" t="str">
        <f t="shared" si="7"/>
        <v>Activity Type/Age/Sex</v>
      </c>
      <c r="S45" t="str">
        <f t="shared" si="8"/>
        <v>Small group</v>
      </c>
    </row>
    <row r="46" spans="1:19" customFormat="1" x14ac:dyDescent="0.25">
      <c r="A46" s="4" t="s">
        <v>115</v>
      </c>
      <c r="B46" s="4" t="s">
        <v>125</v>
      </c>
      <c r="C46" s="5" t="s">
        <v>19</v>
      </c>
      <c r="D46" s="5" t="s">
        <v>58</v>
      </c>
      <c r="E46" s="5" t="s">
        <v>17</v>
      </c>
      <c r="F46" s="5"/>
      <c r="G46" s="5" t="s">
        <v>8</v>
      </c>
      <c r="H46" s="5" t="s">
        <v>129</v>
      </c>
      <c r="I46" s="5" t="s">
        <v>20</v>
      </c>
      <c r="K46" t="str">
        <f t="shared" si="0"/>
        <v>DREAMS</v>
      </c>
      <c r="L46" t="str">
        <f t="shared" si="1"/>
        <v>Required</v>
      </c>
      <c r="M46" t="str">
        <f t="shared" si="2"/>
        <v>DREAMS_GEND_NORM</v>
      </c>
      <c r="N46" t="str">
        <f t="shared" si="3"/>
        <v>15-19</v>
      </c>
      <c r="O46" t="str">
        <f t="shared" si="4"/>
        <v>Female</v>
      </c>
      <c r="P46" t="str">
        <f t="shared" si="5"/>
        <v/>
      </c>
      <c r="Q46" t="str">
        <f t="shared" si="6"/>
        <v>Numerator</v>
      </c>
      <c r="R46" t="str">
        <f t="shared" si="7"/>
        <v>Activity Type/Age/Sex</v>
      </c>
      <c r="S46" t="str">
        <f t="shared" si="8"/>
        <v>Community Level</v>
      </c>
    </row>
    <row r="47" spans="1:19" customFormat="1" x14ac:dyDescent="0.25">
      <c r="A47" s="4" t="s">
        <v>115</v>
      </c>
      <c r="B47" s="4" t="s">
        <v>125</v>
      </c>
      <c r="C47" s="5" t="s">
        <v>19</v>
      </c>
      <c r="D47" s="5" t="s">
        <v>58</v>
      </c>
      <c r="E47" s="5" t="s">
        <v>17</v>
      </c>
      <c r="F47" s="5"/>
      <c r="G47" s="5" t="s">
        <v>8</v>
      </c>
      <c r="H47" s="5" t="s">
        <v>129</v>
      </c>
      <c r="I47" s="5" t="s">
        <v>21</v>
      </c>
      <c r="K47" t="str">
        <f t="shared" si="0"/>
        <v>DREAMS</v>
      </c>
      <c r="L47" t="str">
        <f t="shared" si="1"/>
        <v>Required</v>
      </c>
      <c r="M47" t="str">
        <f t="shared" si="2"/>
        <v>DREAMS_GEND_NORM</v>
      </c>
      <c r="N47" t="str">
        <f t="shared" si="3"/>
        <v>15-19</v>
      </c>
      <c r="O47" t="str">
        <f t="shared" si="4"/>
        <v>Female</v>
      </c>
      <c r="P47" t="str">
        <f t="shared" si="5"/>
        <v/>
      </c>
      <c r="Q47" t="str">
        <f t="shared" si="6"/>
        <v>Numerator</v>
      </c>
      <c r="R47" t="str">
        <f t="shared" si="7"/>
        <v>Activity Type/Age/Sex</v>
      </c>
      <c r="S47" t="str">
        <f t="shared" si="8"/>
        <v>Individual</v>
      </c>
    </row>
    <row r="48" spans="1:19" customFormat="1" x14ac:dyDescent="0.25">
      <c r="A48" s="4" t="s">
        <v>115</v>
      </c>
      <c r="B48" s="4" t="s">
        <v>125</v>
      </c>
      <c r="C48" s="5" t="s">
        <v>19</v>
      </c>
      <c r="D48" s="5" t="s">
        <v>58</v>
      </c>
      <c r="E48" s="5" t="s">
        <v>17</v>
      </c>
      <c r="F48" s="5"/>
      <c r="G48" s="5" t="s">
        <v>8</v>
      </c>
      <c r="H48" s="5" t="s">
        <v>129</v>
      </c>
      <c r="I48" s="5" t="s">
        <v>22</v>
      </c>
      <c r="K48" t="str">
        <f t="shared" si="0"/>
        <v>DREAMS</v>
      </c>
      <c r="L48" t="str">
        <f t="shared" si="1"/>
        <v>Required</v>
      </c>
      <c r="M48" t="str">
        <f t="shared" si="2"/>
        <v>DREAMS_GEND_NORM</v>
      </c>
      <c r="N48" t="str">
        <f t="shared" si="3"/>
        <v>15-19</v>
      </c>
      <c r="O48" t="str">
        <f t="shared" si="4"/>
        <v>Female</v>
      </c>
      <c r="P48" t="str">
        <f t="shared" si="5"/>
        <v/>
      </c>
      <c r="Q48" t="str">
        <f t="shared" si="6"/>
        <v>Numerator</v>
      </c>
      <c r="R48" t="str">
        <f t="shared" si="7"/>
        <v>Activity Type/Age/Sex</v>
      </c>
      <c r="S48" t="str">
        <f t="shared" si="8"/>
        <v>Small group</v>
      </c>
    </row>
    <row r="49" spans="1:19" customFormat="1" x14ac:dyDescent="0.25">
      <c r="A49" s="4" t="s">
        <v>115</v>
      </c>
      <c r="B49" s="4" t="s">
        <v>125</v>
      </c>
      <c r="C49" s="5" t="s">
        <v>19</v>
      </c>
      <c r="D49" s="5" t="s">
        <v>58</v>
      </c>
      <c r="E49" s="5" t="s">
        <v>50</v>
      </c>
      <c r="F49" s="5"/>
      <c r="G49" s="5" t="s">
        <v>8</v>
      </c>
      <c r="H49" s="5" t="s">
        <v>129</v>
      </c>
      <c r="I49" s="5" t="s">
        <v>20</v>
      </c>
      <c r="K49" t="str">
        <f t="shared" si="0"/>
        <v>DREAMS</v>
      </c>
      <c r="L49" t="str">
        <f t="shared" si="1"/>
        <v>Required</v>
      </c>
      <c r="M49" t="str">
        <f t="shared" si="2"/>
        <v>DREAMS_GEND_NORM</v>
      </c>
      <c r="N49" t="str">
        <f t="shared" si="3"/>
        <v>15-19</v>
      </c>
      <c r="O49" t="str">
        <f t="shared" si="4"/>
        <v>Male</v>
      </c>
      <c r="P49" t="str">
        <f t="shared" si="5"/>
        <v/>
      </c>
      <c r="Q49" t="str">
        <f t="shared" si="6"/>
        <v>Numerator</v>
      </c>
      <c r="R49" t="str">
        <f t="shared" si="7"/>
        <v>Activity Type/Age/Sex</v>
      </c>
      <c r="S49" t="str">
        <f t="shared" si="8"/>
        <v>Community Level</v>
      </c>
    </row>
    <row r="50" spans="1:19" customFormat="1" x14ac:dyDescent="0.25">
      <c r="A50" s="4" t="s">
        <v>115</v>
      </c>
      <c r="B50" s="4" t="s">
        <v>125</v>
      </c>
      <c r="C50" s="5" t="s">
        <v>19</v>
      </c>
      <c r="D50" s="5" t="s">
        <v>58</v>
      </c>
      <c r="E50" s="5" t="s">
        <v>50</v>
      </c>
      <c r="F50" s="5"/>
      <c r="G50" s="5" t="s">
        <v>8</v>
      </c>
      <c r="H50" s="5" t="s">
        <v>129</v>
      </c>
      <c r="I50" s="5" t="s">
        <v>21</v>
      </c>
      <c r="K50" t="str">
        <f t="shared" si="0"/>
        <v>DREAMS</v>
      </c>
      <c r="L50" t="str">
        <f t="shared" si="1"/>
        <v>Required</v>
      </c>
      <c r="M50" t="str">
        <f t="shared" si="2"/>
        <v>DREAMS_GEND_NORM</v>
      </c>
      <c r="N50" t="str">
        <f t="shared" si="3"/>
        <v>15-19</v>
      </c>
      <c r="O50" t="str">
        <f t="shared" si="4"/>
        <v>Male</v>
      </c>
      <c r="P50" t="str">
        <f t="shared" si="5"/>
        <v/>
      </c>
      <c r="Q50" t="str">
        <f t="shared" si="6"/>
        <v>Numerator</v>
      </c>
      <c r="R50" t="str">
        <f t="shared" si="7"/>
        <v>Activity Type/Age/Sex</v>
      </c>
      <c r="S50" t="str">
        <f t="shared" si="8"/>
        <v>Individual</v>
      </c>
    </row>
    <row r="51" spans="1:19" customFormat="1" x14ac:dyDescent="0.25">
      <c r="A51" s="4" t="s">
        <v>115</v>
      </c>
      <c r="B51" s="4" t="s">
        <v>125</v>
      </c>
      <c r="C51" s="5" t="s">
        <v>19</v>
      </c>
      <c r="D51" s="5" t="s">
        <v>58</v>
      </c>
      <c r="E51" s="5" t="s">
        <v>50</v>
      </c>
      <c r="F51" s="5"/>
      <c r="G51" s="5" t="s">
        <v>8</v>
      </c>
      <c r="H51" s="5" t="s">
        <v>129</v>
      </c>
      <c r="I51" s="5" t="s">
        <v>22</v>
      </c>
      <c r="K51" t="str">
        <f t="shared" si="0"/>
        <v>DREAMS</v>
      </c>
      <c r="L51" t="str">
        <f t="shared" si="1"/>
        <v>Required</v>
      </c>
      <c r="M51" t="str">
        <f t="shared" si="2"/>
        <v>DREAMS_GEND_NORM</v>
      </c>
      <c r="N51" t="str">
        <f t="shared" si="3"/>
        <v>15-19</v>
      </c>
      <c r="O51" t="str">
        <f t="shared" si="4"/>
        <v>Male</v>
      </c>
      <c r="P51" t="str">
        <f t="shared" si="5"/>
        <v/>
      </c>
      <c r="Q51" t="str">
        <f t="shared" si="6"/>
        <v>Numerator</v>
      </c>
      <c r="R51" t="str">
        <f t="shared" si="7"/>
        <v>Activity Type/Age/Sex</v>
      </c>
      <c r="S51" t="str">
        <f t="shared" si="8"/>
        <v>Small group</v>
      </c>
    </row>
    <row r="52" spans="1:19" customFormat="1" x14ac:dyDescent="0.25">
      <c r="A52" s="4" t="s">
        <v>115</v>
      </c>
      <c r="B52" s="4" t="s">
        <v>125</v>
      </c>
      <c r="C52" s="5" t="s">
        <v>19</v>
      </c>
      <c r="D52" s="5" t="s">
        <v>59</v>
      </c>
      <c r="E52" s="5" t="s">
        <v>17</v>
      </c>
      <c r="F52" s="5"/>
      <c r="G52" s="5" t="s">
        <v>8</v>
      </c>
      <c r="H52" s="5" t="s">
        <v>129</v>
      </c>
      <c r="I52" s="5" t="s">
        <v>20</v>
      </c>
      <c r="K52" t="str">
        <f t="shared" si="0"/>
        <v>DREAMS</v>
      </c>
      <c r="L52" t="str">
        <f t="shared" si="1"/>
        <v>Required</v>
      </c>
      <c r="M52" t="str">
        <f t="shared" si="2"/>
        <v>DREAMS_GEND_NORM</v>
      </c>
      <c r="N52" t="str">
        <f t="shared" si="3"/>
        <v>20-24</v>
      </c>
      <c r="O52" t="str">
        <f t="shared" si="4"/>
        <v>Female</v>
      </c>
      <c r="P52" t="str">
        <f t="shared" si="5"/>
        <v/>
      </c>
      <c r="Q52" t="str">
        <f t="shared" si="6"/>
        <v>Numerator</v>
      </c>
      <c r="R52" t="str">
        <f t="shared" si="7"/>
        <v>Activity Type/Age/Sex</v>
      </c>
      <c r="S52" t="str">
        <f t="shared" si="8"/>
        <v>Community Level</v>
      </c>
    </row>
    <row r="53" spans="1:19" customFormat="1" x14ac:dyDescent="0.25">
      <c r="A53" s="4" t="s">
        <v>115</v>
      </c>
      <c r="B53" s="4" t="s">
        <v>125</v>
      </c>
      <c r="C53" s="5" t="s">
        <v>19</v>
      </c>
      <c r="D53" s="5" t="s">
        <v>59</v>
      </c>
      <c r="E53" s="5" t="s">
        <v>17</v>
      </c>
      <c r="F53" s="5"/>
      <c r="G53" s="5" t="s">
        <v>8</v>
      </c>
      <c r="H53" s="5" t="s">
        <v>129</v>
      </c>
      <c r="I53" s="5" t="s">
        <v>21</v>
      </c>
      <c r="K53" t="str">
        <f t="shared" si="0"/>
        <v>DREAMS</v>
      </c>
      <c r="L53" t="str">
        <f t="shared" si="1"/>
        <v>Required</v>
      </c>
      <c r="M53" t="str">
        <f t="shared" si="2"/>
        <v>DREAMS_GEND_NORM</v>
      </c>
      <c r="N53" t="str">
        <f t="shared" si="3"/>
        <v>20-24</v>
      </c>
      <c r="O53" t="str">
        <f t="shared" si="4"/>
        <v>Female</v>
      </c>
      <c r="P53" t="str">
        <f t="shared" si="5"/>
        <v/>
      </c>
      <c r="Q53" t="str">
        <f t="shared" si="6"/>
        <v>Numerator</v>
      </c>
      <c r="R53" t="str">
        <f t="shared" si="7"/>
        <v>Activity Type/Age/Sex</v>
      </c>
      <c r="S53" t="str">
        <f t="shared" si="8"/>
        <v>Individual</v>
      </c>
    </row>
    <row r="54" spans="1:19" customFormat="1" x14ac:dyDescent="0.25">
      <c r="A54" s="4" t="s">
        <v>115</v>
      </c>
      <c r="B54" s="4" t="s">
        <v>125</v>
      </c>
      <c r="C54" s="5" t="s">
        <v>19</v>
      </c>
      <c r="D54" s="5" t="s">
        <v>59</v>
      </c>
      <c r="E54" s="5" t="s">
        <v>17</v>
      </c>
      <c r="F54" s="5"/>
      <c r="G54" s="5" t="s">
        <v>8</v>
      </c>
      <c r="H54" s="5" t="s">
        <v>129</v>
      </c>
      <c r="I54" s="5" t="s">
        <v>22</v>
      </c>
      <c r="K54" t="str">
        <f t="shared" si="0"/>
        <v>DREAMS</v>
      </c>
      <c r="L54" t="str">
        <f t="shared" si="1"/>
        <v>Required</v>
      </c>
      <c r="M54" t="str">
        <f t="shared" si="2"/>
        <v>DREAMS_GEND_NORM</v>
      </c>
      <c r="N54" t="str">
        <f t="shared" si="3"/>
        <v>20-24</v>
      </c>
      <c r="O54" t="str">
        <f t="shared" si="4"/>
        <v>Female</v>
      </c>
      <c r="P54" t="str">
        <f t="shared" si="5"/>
        <v/>
      </c>
      <c r="Q54" t="str">
        <f t="shared" si="6"/>
        <v>Numerator</v>
      </c>
      <c r="R54" t="str">
        <f t="shared" si="7"/>
        <v>Activity Type/Age/Sex</v>
      </c>
      <c r="S54" t="str">
        <f t="shared" si="8"/>
        <v>Small group</v>
      </c>
    </row>
    <row r="55" spans="1:19" customFormat="1" x14ac:dyDescent="0.25">
      <c r="A55" s="4" t="s">
        <v>115</v>
      </c>
      <c r="B55" s="4" t="s">
        <v>125</v>
      </c>
      <c r="C55" s="5" t="s">
        <v>19</v>
      </c>
      <c r="D55" s="5" t="s">
        <v>59</v>
      </c>
      <c r="E55" s="5" t="s">
        <v>50</v>
      </c>
      <c r="F55" s="5"/>
      <c r="G55" s="5" t="s">
        <v>8</v>
      </c>
      <c r="H55" s="5" t="s">
        <v>129</v>
      </c>
      <c r="I55" s="5" t="s">
        <v>20</v>
      </c>
      <c r="K55" t="str">
        <f t="shared" si="0"/>
        <v>DREAMS</v>
      </c>
      <c r="L55" t="str">
        <f t="shared" si="1"/>
        <v>Required</v>
      </c>
      <c r="M55" t="str">
        <f t="shared" si="2"/>
        <v>DREAMS_GEND_NORM</v>
      </c>
      <c r="N55" t="str">
        <f t="shared" si="3"/>
        <v>20-24</v>
      </c>
      <c r="O55" t="str">
        <f t="shared" si="4"/>
        <v>Male</v>
      </c>
      <c r="P55" t="str">
        <f t="shared" si="5"/>
        <v/>
      </c>
      <c r="Q55" t="str">
        <f t="shared" si="6"/>
        <v>Numerator</v>
      </c>
      <c r="R55" t="str">
        <f t="shared" si="7"/>
        <v>Activity Type/Age/Sex</v>
      </c>
      <c r="S55" t="str">
        <f t="shared" si="8"/>
        <v>Community Level</v>
      </c>
    </row>
    <row r="56" spans="1:19" customFormat="1" x14ac:dyDescent="0.25">
      <c r="A56" s="4" t="s">
        <v>115</v>
      </c>
      <c r="B56" s="4" t="s">
        <v>125</v>
      </c>
      <c r="C56" s="5" t="s">
        <v>19</v>
      </c>
      <c r="D56" s="5" t="s">
        <v>59</v>
      </c>
      <c r="E56" s="5" t="s">
        <v>50</v>
      </c>
      <c r="F56" s="5"/>
      <c r="G56" s="5" t="s">
        <v>8</v>
      </c>
      <c r="H56" s="5" t="s">
        <v>129</v>
      </c>
      <c r="I56" s="5" t="s">
        <v>21</v>
      </c>
      <c r="K56" t="str">
        <f t="shared" si="0"/>
        <v>DREAMS</v>
      </c>
      <c r="L56" t="str">
        <f t="shared" si="1"/>
        <v>Required</v>
      </c>
      <c r="M56" t="str">
        <f t="shared" si="2"/>
        <v>DREAMS_GEND_NORM</v>
      </c>
      <c r="N56" t="str">
        <f t="shared" si="3"/>
        <v>20-24</v>
      </c>
      <c r="O56" t="str">
        <f t="shared" si="4"/>
        <v>Male</v>
      </c>
      <c r="P56" t="str">
        <f t="shared" si="5"/>
        <v/>
      </c>
      <c r="Q56" t="str">
        <f t="shared" si="6"/>
        <v>Numerator</v>
      </c>
      <c r="R56" t="str">
        <f t="shared" si="7"/>
        <v>Activity Type/Age/Sex</v>
      </c>
      <c r="S56" t="str">
        <f t="shared" si="8"/>
        <v>Individual</v>
      </c>
    </row>
    <row r="57" spans="1:19" customFormat="1" x14ac:dyDescent="0.25">
      <c r="A57" s="4" t="s">
        <v>115</v>
      </c>
      <c r="B57" s="4" t="s">
        <v>125</v>
      </c>
      <c r="C57" s="5" t="s">
        <v>19</v>
      </c>
      <c r="D57" s="5" t="s">
        <v>59</v>
      </c>
      <c r="E57" s="5" t="s">
        <v>50</v>
      </c>
      <c r="F57" s="5"/>
      <c r="G57" s="5" t="s">
        <v>8</v>
      </c>
      <c r="H57" s="5" t="s">
        <v>129</v>
      </c>
      <c r="I57" s="5" t="s">
        <v>22</v>
      </c>
      <c r="K57" t="str">
        <f t="shared" si="0"/>
        <v>DREAMS</v>
      </c>
      <c r="L57" t="str">
        <f t="shared" si="1"/>
        <v>Required</v>
      </c>
      <c r="M57" t="str">
        <f t="shared" si="2"/>
        <v>DREAMS_GEND_NORM</v>
      </c>
      <c r="N57" t="str">
        <f t="shared" si="3"/>
        <v>20-24</v>
      </c>
      <c r="O57" t="str">
        <f t="shared" si="4"/>
        <v>Male</v>
      </c>
      <c r="P57" t="str">
        <f t="shared" si="5"/>
        <v/>
      </c>
      <c r="Q57" t="str">
        <f t="shared" si="6"/>
        <v>Numerator</v>
      </c>
      <c r="R57" t="str">
        <f t="shared" si="7"/>
        <v>Activity Type/Age/Sex</v>
      </c>
      <c r="S57" t="str">
        <f t="shared" si="8"/>
        <v>Small group</v>
      </c>
    </row>
    <row r="58" spans="1:19" customFormat="1" x14ac:dyDescent="0.25">
      <c r="A58" s="4" t="s">
        <v>115</v>
      </c>
      <c r="B58" s="4" t="s">
        <v>125</v>
      </c>
      <c r="C58" s="5" t="s">
        <v>19</v>
      </c>
      <c r="D58" s="5" t="s">
        <v>60</v>
      </c>
      <c r="E58" s="5" t="s">
        <v>17</v>
      </c>
      <c r="F58" s="5"/>
      <c r="G58" s="5" t="s">
        <v>8</v>
      </c>
      <c r="H58" s="5" t="s">
        <v>129</v>
      </c>
      <c r="I58" s="5" t="s">
        <v>20</v>
      </c>
      <c r="K58" t="str">
        <f t="shared" si="0"/>
        <v>DREAMS</v>
      </c>
      <c r="L58" t="str">
        <f t="shared" si="1"/>
        <v>Required</v>
      </c>
      <c r="M58" t="str">
        <f t="shared" si="2"/>
        <v>DREAMS_GEND_NORM</v>
      </c>
      <c r="N58" t="str">
        <f t="shared" si="3"/>
        <v>25-29</v>
      </c>
      <c r="O58" t="str">
        <f t="shared" si="4"/>
        <v>Female</v>
      </c>
      <c r="P58" t="str">
        <f t="shared" si="5"/>
        <v/>
      </c>
      <c r="Q58" t="str">
        <f t="shared" si="6"/>
        <v>Numerator</v>
      </c>
      <c r="R58" t="str">
        <f t="shared" si="7"/>
        <v>Activity Type/Age/Sex</v>
      </c>
      <c r="S58" t="str">
        <f t="shared" si="8"/>
        <v>Community Level</v>
      </c>
    </row>
    <row r="59" spans="1:19" customFormat="1" x14ac:dyDescent="0.25">
      <c r="A59" s="4" t="s">
        <v>115</v>
      </c>
      <c r="B59" s="4" t="s">
        <v>125</v>
      </c>
      <c r="C59" s="5" t="s">
        <v>19</v>
      </c>
      <c r="D59" s="5" t="s">
        <v>60</v>
      </c>
      <c r="E59" s="5" t="s">
        <v>17</v>
      </c>
      <c r="F59" s="5"/>
      <c r="G59" s="5" t="s">
        <v>8</v>
      </c>
      <c r="H59" s="5" t="s">
        <v>129</v>
      </c>
      <c r="I59" s="5" t="s">
        <v>21</v>
      </c>
      <c r="K59" t="str">
        <f t="shared" si="0"/>
        <v>DREAMS</v>
      </c>
      <c r="L59" t="str">
        <f t="shared" si="1"/>
        <v>Required</v>
      </c>
      <c r="M59" t="str">
        <f t="shared" si="2"/>
        <v>DREAMS_GEND_NORM</v>
      </c>
      <c r="N59" t="str">
        <f t="shared" si="3"/>
        <v>25-29</v>
      </c>
      <c r="O59" t="str">
        <f t="shared" si="4"/>
        <v>Female</v>
      </c>
      <c r="P59" t="str">
        <f t="shared" si="5"/>
        <v/>
      </c>
      <c r="Q59" t="str">
        <f t="shared" si="6"/>
        <v>Numerator</v>
      </c>
      <c r="R59" t="str">
        <f t="shared" si="7"/>
        <v>Activity Type/Age/Sex</v>
      </c>
      <c r="S59" t="str">
        <f t="shared" si="8"/>
        <v>Individual</v>
      </c>
    </row>
    <row r="60" spans="1:19" customFormat="1" x14ac:dyDescent="0.25">
      <c r="A60" s="4" t="s">
        <v>115</v>
      </c>
      <c r="B60" s="4" t="s">
        <v>125</v>
      </c>
      <c r="C60" s="5" t="s">
        <v>19</v>
      </c>
      <c r="D60" s="5" t="s">
        <v>60</v>
      </c>
      <c r="E60" s="5" t="s">
        <v>17</v>
      </c>
      <c r="F60" s="5"/>
      <c r="G60" s="5" t="s">
        <v>8</v>
      </c>
      <c r="H60" s="5" t="s">
        <v>129</v>
      </c>
      <c r="I60" s="5" t="s">
        <v>22</v>
      </c>
      <c r="K60" t="str">
        <f t="shared" si="0"/>
        <v>DREAMS</v>
      </c>
      <c r="L60" t="str">
        <f t="shared" si="1"/>
        <v>Required</v>
      </c>
      <c r="M60" t="str">
        <f t="shared" si="2"/>
        <v>DREAMS_GEND_NORM</v>
      </c>
      <c r="N60" t="str">
        <f t="shared" si="3"/>
        <v>25-29</v>
      </c>
      <c r="O60" t="str">
        <f t="shared" si="4"/>
        <v>Female</v>
      </c>
      <c r="P60" t="str">
        <f t="shared" si="5"/>
        <v/>
      </c>
      <c r="Q60" t="str">
        <f t="shared" si="6"/>
        <v>Numerator</v>
      </c>
      <c r="R60" t="str">
        <f t="shared" si="7"/>
        <v>Activity Type/Age/Sex</v>
      </c>
      <c r="S60" t="str">
        <f t="shared" si="8"/>
        <v>Small group</v>
      </c>
    </row>
    <row r="61" spans="1:19" customFormat="1" x14ac:dyDescent="0.25">
      <c r="A61" s="4" t="s">
        <v>115</v>
      </c>
      <c r="B61" s="4" t="s">
        <v>125</v>
      </c>
      <c r="C61" s="5" t="s">
        <v>19</v>
      </c>
      <c r="D61" s="5" t="s">
        <v>60</v>
      </c>
      <c r="E61" s="5" t="s">
        <v>50</v>
      </c>
      <c r="F61" s="5"/>
      <c r="G61" s="5" t="s">
        <v>8</v>
      </c>
      <c r="H61" s="5" t="s">
        <v>129</v>
      </c>
      <c r="I61" s="5" t="s">
        <v>20</v>
      </c>
      <c r="K61" t="str">
        <f t="shared" si="0"/>
        <v>DREAMS</v>
      </c>
      <c r="L61" t="str">
        <f t="shared" si="1"/>
        <v>Required</v>
      </c>
      <c r="M61" t="str">
        <f t="shared" si="2"/>
        <v>DREAMS_GEND_NORM</v>
      </c>
      <c r="N61" t="str">
        <f t="shared" si="3"/>
        <v>25-29</v>
      </c>
      <c r="O61" t="str">
        <f t="shared" si="4"/>
        <v>Male</v>
      </c>
      <c r="P61" t="str">
        <f t="shared" si="5"/>
        <v/>
      </c>
      <c r="Q61" t="str">
        <f t="shared" si="6"/>
        <v>Numerator</v>
      </c>
      <c r="R61" t="str">
        <f t="shared" si="7"/>
        <v>Activity Type/Age/Sex</v>
      </c>
      <c r="S61" t="str">
        <f t="shared" si="8"/>
        <v>Community Level</v>
      </c>
    </row>
    <row r="62" spans="1:19" customFormat="1" x14ac:dyDescent="0.25">
      <c r="A62" s="4" t="s">
        <v>115</v>
      </c>
      <c r="B62" s="4" t="s">
        <v>125</v>
      </c>
      <c r="C62" s="5" t="s">
        <v>19</v>
      </c>
      <c r="D62" s="5" t="s">
        <v>60</v>
      </c>
      <c r="E62" s="5" t="s">
        <v>50</v>
      </c>
      <c r="F62" s="5"/>
      <c r="G62" s="5" t="s">
        <v>8</v>
      </c>
      <c r="H62" s="5" t="s">
        <v>129</v>
      </c>
      <c r="I62" s="5" t="s">
        <v>21</v>
      </c>
      <c r="K62" t="str">
        <f t="shared" si="0"/>
        <v>DREAMS</v>
      </c>
      <c r="L62" t="str">
        <f t="shared" si="1"/>
        <v>Required</v>
      </c>
      <c r="M62" t="str">
        <f t="shared" si="2"/>
        <v>DREAMS_GEND_NORM</v>
      </c>
      <c r="N62" t="str">
        <f t="shared" si="3"/>
        <v>25-29</v>
      </c>
      <c r="O62" t="str">
        <f t="shared" si="4"/>
        <v>Male</v>
      </c>
      <c r="P62" t="str">
        <f t="shared" si="5"/>
        <v/>
      </c>
      <c r="Q62" t="str">
        <f t="shared" si="6"/>
        <v>Numerator</v>
      </c>
      <c r="R62" t="str">
        <f t="shared" si="7"/>
        <v>Activity Type/Age/Sex</v>
      </c>
      <c r="S62" t="str">
        <f t="shared" si="8"/>
        <v>Individual</v>
      </c>
    </row>
    <row r="63" spans="1:19" customFormat="1" x14ac:dyDescent="0.25">
      <c r="A63" s="4" t="s">
        <v>115</v>
      </c>
      <c r="B63" s="4" t="s">
        <v>125</v>
      </c>
      <c r="C63" s="5" t="s">
        <v>19</v>
      </c>
      <c r="D63" s="5" t="s">
        <v>60</v>
      </c>
      <c r="E63" s="5" t="s">
        <v>50</v>
      </c>
      <c r="F63" s="5"/>
      <c r="G63" s="5" t="s">
        <v>8</v>
      </c>
      <c r="H63" s="5" t="s">
        <v>129</v>
      </c>
      <c r="I63" s="5" t="s">
        <v>22</v>
      </c>
      <c r="K63" t="str">
        <f t="shared" si="0"/>
        <v>DREAMS</v>
      </c>
      <c r="L63" t="str">
        <f t="shared" si="1"/>
        <v>Required</v>
      </c>
      <c r="M63" t="str">
        <f t="shared" si="2"/>
        <v>DREAMS_GEND_NORM</v>
      </c>
      <c r="N63" t="str">
        <f t="shared" si="3"/>
        <v>25-29</v>
      </c>
      <c r="O63" t="str">
        <f t="shared" si="4"/>
        <v>Male</v>
      </c>
      <c r="P63" t="str">
        <f t="shared" si="5"/>
        <v/>
      </c>
      <c r="Q63" t="str">
        <f t="shared" si="6"/>
        <v>Numerator</v>
      </c>
      <c r="R63" t="str">
        <f t="shared" si="7"/>
        <v>Activity Type/Age/Sex</v>
      </c>
      <c r="S63" t="str">
        <f t="shared" si="8"/>
        <v>Small group</v>
      </c>
    </row>
    <row r="64" spans="1:19" customFormat="1" x14ac:dyDescent="0.25">
      <c r="A64" s="4" t="s">
        <v>115</v>
      </c>
      <c r="B64" s="4" t="s">
        <v>125</v>
      </c>
      <c r="C64" s="5" t="s">
        <v>19</v>
      </c>
      <c r="D64" s="5" t="s">
        <v>66</v>
      </c>
      <c r="E64" s="5" t="s">
        <v>17</v>
      </c>
      <c r="F64" s="5"/>
      <c r="G64" s="5" t="s">
        <v>8</v>
      </c>
      <c r="H64" s="5" t="s">
        <v>129</v>
      </c>
      <c r="I64" s="5" t="s">
        <v>20</v>
      </c>
      <c r="K64" t="str">
        <f t="shared" si="0"/>
        <v>DREAMS</v>
      </c>
      <c r="L64" t="str">
        <f t="shared" si="1"/>
        <v>Required</v>
      </c>
      <c r="M64" t="str">
        <f t="shared" si="2"/>
        <v>DREAMS_GEND_NORM</v>
      </c>
      <c r="N64" t="str">
        <f t="shared" si="3"/>
        <v>30-34</v>
      </c>
      <c r="O64" t="str">
        <f t="shared" si="4"/>
        <v>Female</v>
      </c>
      <c r="P64" t="str">
        <f t="shared" si="5"/>
        <v/>
      </c>
      <c r="Q64" t="str">
        <f t="shared" si="6"/>
        <v>Numerator</v>
      </c>
      <c r="R64" t="str">
        <f t="shared" si="7"/>
        <v>Activity Type/Age/Sex</v>
      </c>
      <c r="S64" t="str">
        <f t="shared" si="8"/>
        <v>Community Level</v>
      </c>
    </row>
    <row r="65" spans="1:19" customFormat="1" x14ac:dyDescent="0.25">
      <c r="A65" s="4" t="s">
        <v>115</v>
      </c>
      <c r="B65" s="4" t="s">
        <v>125</v>
      </c>
      <c r="C65" s="5" t="s">
        <v>19</v>
      </c>
      <c r="D65" s="5" t="s">
        <v>66</v>
      </c>
      <c r="E65" s="5" t="s">
        <v>17</v>
      </c>
      <c r="F65" s="5"/>
      <c r="G65" s="5" t="s">
        <v>8</v>
      </c>
      <c r="H65" s="5" t="s">
        <v>129</v>
      </c>
      <c r="I65" s="5" t="s">
        <v>21</v>
      </c>
      <c r="K65" t="str">
        <f t="shared" si="0"/>
        <v>DREAMS</v>
      </c>
      <c r="L65" t="str">
        <f t="shared" si="1"/>
        <v>Required</v>
      </c>
      <c r="M65" t="str">
        <f t="shared" si="2"/>
        <v>DREAMS_GEND_NORM</v>
      </c>
      <c r="N65" t="str">
        <f t="shared" si="3"/>
        <v>30-34</v>
      </c>
      <c r="O65" t="str">
        <f t="shared" si="4"/>
        <v>Female</v>
      </c>
      <c r="P65" t="str">
        <f t="shared" si="5"/>
        <v/>
      </c>
      <c r="Q65" t="str">
        <f t="shared" si="6"/>
        <v>Numerator</v>
      </c>
      <c r="R65" t="str">
        <f t="shared" si="7"/>
        <v>Activity Type/Age/Sex</v>
      </c>
      <c r="S65" t="str">
        <f t="shared" si="8"/>
        <v>Individual</v>
      </c>
    </row>
    <row r="66" spans="1:19" customFormat="1" x14ac:dyDescent="0.25">
      <c r="A66" s="4" t="s">
        <v>115</v>
      </c>
      <c r="B66" s="4" t="s">
        <v>125</v>
      </c>
      <c r="C66" s="5" t="s">
        <v>19</v>
      </c>
      <c r="D66" s="5" t="s">
        <v>66</v>
      </c>
      <c r="E66" s="5" t="s">
        <v>17</v>
      </c>
      <c r="F66" s="5"/>
      <c r="G66" s="5" t="s">
        <v>8</v>
      </c>
      <c r="H66" s="5" t="s">
        <v>129</v>
      </c>
      <c r="I66" s="5" t="s">
        <v>22</v>
      </c>
      <c r="K66" t="str">
        <f t="shared" ref="K66:K129" si="9">TRIM(A66)</f>
        <v>DREAMS</v>
      </c>
      <c r="L66" t="str">
        <f t="shared" ref="L66:L129" si="10">TRIM(B66)</f>
        <v>Required</v>
      </c>
      <c r="M66" t="str">
        <f t="shared" ref="M66:M129" si="11">TRIM(C66)</f>
        <v>DREAMS_GEND_NORM</v>
      </c>
      <c r="N66" t="str">
        <f t="shared" ref="N66:N129" si="12">TRIM(D66)</f>
        <v>30-34</v>
      </c>
      <c r="O66" t="str">
        <f t="shared" ref="O66:O129" si="13">TRIM(E66)</f>
        <v>Female</v>
      </c>
      <c r="P66" t="str">
        <f t="shared" ref="P66:P129" si="14">TRIM(F66)</f>
        <v/>
      </c>
      <c r="Q66" t="str">
        <f t="shared" ref="Q66:Q129" si="15">TRIM(G66)</f>
        <v>Numerator</v>
      </c>
      <c r="R66" t="str">
        <f t="shared" ref="R66:R129" si="16">TRIM(H66)</f>
        <v>Activity Type/Age/Sex</v>
      </c>
      <c r="S66" t="str">
        <f t="shared" ref="S66:S129" si="17">TRIM(I66)</f>
        <v>Small group</v>
      </c>
    </row>
    <row r="67" spans="1:19" customFormat="1" x14ac:dyDescent="0.25">
      <c r="A67" s="4" t="s">
        <v>115</v>
      </c>
      <c r="B67" s="4" t="s">
        <v>125</v>
      </c>
      <c r="C67" s="5" t="s">
        <v>19</v>
      </c>
      <c r="D67" s="5" t="s">
        <v>66</v>
      </c>
      <c r="E67" s="5" t="s">
        <v>50</v>
      </c>
      <c r="F67" s="5"/>
      <c r="G67" s="5" t="s">
        <v>8</v>
      </c>
      <c r="H67" s="5" t="s">
        <v>129</v>
      </c>
      <c r="I67" s="5" t="s">
        <v>20</v>
      </c>
      <c r="K67" t="str">
        <f t="shared" si="9"/>
        <v>DREAMS</v>
      </c>
      <c r="L67" t="str">
        <f t="shared" si="10"/>
        <v>Required</v>
      </c>
      <c r="M67" t="str">
        <f t="shared" si="11"/>
        <v>DREAMS_GEND_NORM</v>
      </c>
      <c r="N67" t="str">
        <f t="shared" si="12"/>
        <v>30-34</v>
      </c>
      <c r="O67" t="str">
        <f t="shared" si="13"/>
        <v>Male</v>
      </c>
      <c r="P67" t="str">
        <f t="shared" si="14"/>
        <v/>
      </c>
      <c r="Q67" t="str">
        <f t="shared" si="15"/>
        <v>Numerator</v>
      </c>
      <c r="R67" t="str">
        <f t="shared" si="16"/>
        <v>Activity Type/Age/Sex</v>
      </c>
      <c r="S67" t="str">
        <f t="shared" si="17"/>
        <v>Community Level</v>
      </c>
    </row>
    <row r="68" spans="1:19" customFormat="1" x14ac:dyDescent="0.25">
      <c r="A68" s="4" t="s">
        <v>115</v>
      </c>
      <c r="B68" s="4" t="s">
        <v>125</v>
      </c>
      <c r="C68" s="5" t="s">
        <v>19</v>
      </c>
      <c r="D68" s="5" t="s">
        <v>66</v>
      </c>
      <c r="E68" s="5" t="s">
        <v>50</v>
      </c>
      <c r="F68" s="5"/>
      <c r="G68" s="5" t="s">
        <v>8</v>
      </c>
      <c r="H68" s="5" t="s">
        <v>129</v>
      </c>
      <c r="I68" s="5" t="s">
        <v>21</v>
      </c>
      <c r="K68" t="str">
        <f t="shared" si="9"/>
        <v>DREAMS</v>
      </c>
      <c r="L68" t="str">
        <f t="shared" si="10"/>
        <v>Required</v>
      </c>
      <c r="M68" t="str">
        <f t="shared" si="11"/>
        <v>DREAMS_GEND_NORM</v>
      </c>
      <c r="N68" t="str">
        <f t="shared" si="12"/>
        <v>30-34</v>
      </c>
      <c r="O68" t="str">
        <f t="shared" si="13"/>
        <v>Male</v>
      </c>
      <c r="P68" t="str">
        <f t="shared" si="14"/>
        <v/>
      </c>
      <c r="Q68" t="str">
        <f t="shared" si="15"/>
        <v>Numerator</v>
      </c>
      <c r="R68" t="str">
        <f t="shared" si="16"/>
        <v>Activity Type/Age/Sex</v>
      </c>
      <c r="S68" t="str">
        <f t="shared" si="17"/>
        <v>Individual</v>
      </c>
    </row>
    <row r="69" spans="1:19" customFormat="1" x14ac:dyDescent="0.25">
      <c r="A69" s="4" t="s">
        <v>115</v>
      </c>
      <c r="B69" s="4" t="s">
        <v>125</v>
      </c>
      <c r="C69" s="5" t="s">
        <v>19</v>
      </c>
      <c r="D69" s="5" t="s">
        <v>66</v>
      </c>
      <c r="E69" s="5" t="s">
        <v>50</v>
      </c>
      <c r="F69" s="5"/>
      <c r="G69" s="5" t="s">
        <v>8</v>
      </c>
      <c r="H69" s="5" t="s">
        <v>129</v>
      </c>
      <c r="I69" s="5" t="s">
        <v>22</v>
      </c>
      <c r="K69" t="str">
        <f t="shared" si="9"/>
        <v>DREAMS</v>
      </c>
      <c r="L69" t="str">
        <f t="shared" si="10"/>
        <v>Required</v>
      </c>
      <c r="M69" t="str">
        <f t="shared" si="11"/>
        <v>DREAMS_GEND_NORM</v>
      </c>
      <c r="N69" t="str">
        <f t="shared" si="12"/>
        <v>30-34</v>
      </c>
      <c r="O69" t="str">
        <f t="shared" si="13"/>
        <v>Male</v>
      </c>
      <c r="P69" t="str">
        <f t="shared" si="14"/>
        <v/>
      </c>
      <c r="Q69" t="str">
        <f t="shared" si="15"/>
        <v>Numerator</v>
      </c>
      <c r="R69" t="str">
        <f t="shared" si="16"/>
        <v>Activity Type/Age/Sex</v>
      </c>
      <c r="S69" t="str">
        <f t="shared" si="17"/>
        <v>Small group</v>
      </c>
    </row>
    <row r="70" spans="1:19" customFormat="1" x14ac:dyDescent="0.25">
      <c r="A70" s="4" t="s">
        <v>115</v>
      </c>
      <c r="B70" s="4" t="s">
        <v>125</v>
      </c>
      <c r="C70" s="5" t="s">
        <v>19</v>
      </c>
      <c r="D70" s="5" t="s">
        <v>67</v>
      </c>
      <c r="E70" s="5" t="s">
        <v>17</v>
      </c>
      <c r="F70" s="5"/>
      <c r="G70" s="5" t="s">
        <v>8</v>
      </c>
      <c r="H70" s="5" t="s">
        <v>129</v>
      </c>
      <c r="I70" s="5" t="s">
        <v>20</v>
      </c>
      <c r="K70" t="str">
        <f t="shared" si="9"/>
        <v>DREAMS</v>
      </c>
      <c r="L70" t="str">
        <f t="shared" si="10"/>
        <v>Required</v>
      </c>
      <c r="M70" t="str">
        <f t="shared" si="11"/>
        <v>DREAMS_GEND_NORM</v>
      </c>
      <c r="N70" t="str">
        <f t="shared" si="12"/>
        <v>35-39</v>
      </c>
      <c r="O70" t="str">
        <f t="shared" si="13"/>
        <v>Female</v>
      </c>
      <c r="P70" t="str">
        <f t="shared" si="14"/>
        <v/>
      </c>
      <c r="Q70" t="str">
        <f t="shared" si="15"/>
        <v>Numerator</v>
      </c>
      <c r="R70" t="str">
        <f t="shared" si="16"/>
        <v>Activity Type/Age/Sex</v>
      </c>
      <c r="S70" t="str">
        <f t="shared" si="17"/>
        <v>Community Level</v>
      </c>
    </row>
    <row r="71" spans="1:19" customFormat="1" x14ac:dyDescent="0.25">
      <c r="A71" s="4" t="s">
        <v>115</v>
      </c>
      <c r="B71" s="4" t="s">
        <v>125</v>
      </c>
      <c r="C71" s="5" t="s">
        <v>19</v>
      </c>
      <c r="D71" s="5" t="s">
        <v>67</v>
      </c>
      <c r="E71" s="5" t="s">
        <v>17</v>
      </c>
      <c r="F71" s="5"/>
      <c r="G71" s="5" t="s">
        <v>8</v>
      </c>
      <c r="H71" s="5" t="s">
        <v>129</v>
      </c>
      <c r="I71" s="5" t="s">
        <v>21</v>
      </c>
      <c r="K71" t="str">
        <f t="shared" si="9"/>
        <v>DREAMS</v>
      </c>
      <c r="L71" t="str">
        <f t="shared" si="10"/>
        <v>Required</v>
      </c>
      <c r="M71" t="str">
        <f t="shared" si="11"/>
        <v>DREAMS_GEND_NORM</v>
      </c>
      <c r="N71" t="str">
        <f t="shared" si="12"/>
        <v>35-39</v>
      </c>
      <c r="O71" t="str">
        <f t="shared" si="13"/>
        <v>Female</v>
      </c>
      <c r="P71" t="str">
        <f t="shared" si="14"/>
        <v/>
      </c>
      <c r="Q71" t="str">
        <f t="shared" si="15"/>
        <v>Numerator</v>
      </c>
      <c r="R71" t="str">
        <f t="shared" si="16"/>
        <v>Activity Type/Age/Sex</v>
      </c>
      <c r="S71" t="str">
        <f t="shared" si="17"/>
        <v>Individual</v>
      </c>
    </row>
    <row r="72" spans="1:19" customFormat="1" x14ac:dyDescent="0.25">
      <c r="A72" s="4" t="s">
        <v>115</v>
      </c>
      <c r="B72" s="4" t="s">
        <v>125</v>
      </c>
      <c r="C72" s="5" t="s">
        <v>19</v>
      </c>
      <c r="D72" s="5" t="s">
        <v>67</v>
      </c>
      <c r="E72" s="5" t="s">
        <v>17</v>
      </c>
      <c r="F72" s="5"/>
      <c r="G72" s="5" t="s">
        <v>8</v>
      </c>
      <c r="H72" s="5" t="s">
        <v>129</v>
      </c>
      <c r="I72" s="5" t="s">
        <v>22</v>
      </c>
      <c r="K72" t="str">
        <f t="shared" si="9"/>
        <v>DREAMS</v>
      </c>
      <c r="L72" t="str">
        <f t="shared" si="10"/>
        <v>Required</v>
      </c>
      <c r="M72" t="str">
        <f t="shared" si="11"/>
        <v>DREAMS_GEND_NORM</v>
      </c>
      <c r="N72" t="str">
        <f t="shared" si="12"/>
        <v>35-39</v>
      </c>
      <c r="O72" t="str">
        <f t="shared" si="13"/>
        <v>Female</v>
      </c>
      <c r="P72" t="str">
        <f t="shared" si="14"/>
        <v/>
      </c>
      <c r="Q72" t="str">
        <f t="shared" si="15"/>
        <v>Numerator</v>
      </c>
      <c r="R72" t="str">
        <f t="shared" si="16"/>
        <v>Activity Type/Age/Sex</v>
      </c>
      <c r="S72" t="str">
        <f t="shared" si="17"/>
        <v>Small group</v>
      </c>
    </row>
    <row r="73" spans="1:19" customFormat="1" x14ac:dyDescent="0.25">
      <c r="A73" s="4" t="s">
        <v>115</v>
      </c>
      <c r="B73" s="4" t="s">
        <v>125</v>
      </c>
      <c r="C73" s="5" t="s">
        <v>19</v>
      </c>
      <c r="D73" s="5" t="s">
        <v>67</v>
      </c>
      <c r="E73" s="5" t="s">
        <v>50</v>
      </c>
      <c r="F73" s="5"/>
      <c r="G73" s="5" t="s">
        <v>8</v>
      </c>
      <c r="H73" s="5" t="s">
        <v>129</v>
      </c>
      <c r="I73" s="5" t="s">
        <v>20</v>
      </c>
      <c r="K73" t="str">
        <f t="shared" si="9"/>
        <v>DREAMS</v>
      </c>
      <c r="L73" t="str">
        <f t="shared" si="10"/>
        <v>Required</v>
      </c>
      <c r="M73" t="str">
        <f t="shared" si="11"/>
        <v>DREAMS_GEND_NORM</v>
      </c>
      <c r="N73" t="str">
        <f t="shared" si="12"/>
        <v>35-39</v>
      </c>
      <c r="O73" t="str">
        <f t="shared" si="13"/>
        <v>Male</v>
      </c>
      <c r="P73" t="str">
        <f t="shared" si="14"/>
        <v/>
      </c>
      <c r="Q73" t="str">
        <f t="shared" si="15"/>
        <v>Numerator</v>
      </c>
      <c r="R73" t="str">
        <f t="shared" si="16"/>
        <v>Activity Type/Age/Sex</v>
      </c>
      <c r="S73" t="str">
        <f t="shared" si="17"/>
        <v>Community Level</v>
      </c>
    </row>
    <row r="74" spans="1:19" customFormat="1" x14ac:dyDescent="0.25">
      <c r="A74" s="4" t="s">
        <v>115</v>
      </c>
      <c r="B74" s="4" t="s">
        <v>125</v>
      </c>
      <c r="C74" s="5" t="s">
        <v>19</v>
      </c>
      <c r="D74" s="5" t="s">
        <v>67</v>
      </c>
      <c r="E74" s="5" t="s">
        <v>50</v>
      </c>
      <c r="F74" s="5"/>
      <c r="G74" s="5" t="s">
        <v>8</v>
      </c>
      <c r="H74" s="5" t="s">
        <v>129</v>
      </c>
      <c r="I74" s="5" t="s">
        <v>21</v>
      </c>
      <c r="K74" t="str">
        <f t="shared" si="9"/>
        <v>DREAMS</v>
      </c>
      <c r="L74" t="str">
        <f t="shared" si="10"/>
        <v>Required</v>
      </c>
      <c r="M74" t="str">
        <f t="shared" si="11"/>
        <v>DREAMS_GEND_NORM</v>
      </c>
      <c r="N74" t="str">
        <f t="shared" si="12"/>
        <v>35-39</v>
      </c>
      <c r="O74" t="str">
        <f t="shared" si="13"/>
        <v>Male</v>
      </c>
      <c r="P74" t="str">
        <f t="shared" si="14"/>
        <v/>
      </c>
      <c r="Q74" t="str">
        <f t="shared" si="15"/>
        <v>Numerator</v>
      </c>
      <c r="R74" t="str">
        <f t="shared" si="16"/>
        <v>Activity Type/Age/Sex</v>
      </c>
      <c r="S74" t="str">
        <f t="shared" si="17"/>
        <v>Individual</v>
      </c>
    </row>
    <row r="75" spans="1:19" customFormat="1" x14ac:dyDescent="0.25">
      <c r="A75" s="4" t="s">
        <v>115</v>
      </c>
      <c r="B75" s="4" t="s">
        <v>125</v>
      </c>
      <c r="C75" s="5" t="s">
        <v>19</v>
      </c>
      <c r="D75" s="5" t="s">
        <v>67</v>
      </c>
      <c r="E75" s="5" t="s">
        <v>50</v>
      </c>
      <c r="F75" s="5"/>
      <c r="G75" s="5" t="s">
        <v>8</v>
      </c>
      <c r="H75" s="5" t="s">
        <v>129</v>
      </c>
      <c r="I75" s="5" t="s">
        <v>22</v>
      </c>
      <c r="K75" t="str">
        <f t="shared" si="9"/>
        <v>DREAMS</v>
      </c>
      <c r="L75" t="str">
        <f t="shared" si="10"/>
        <v>Required</v>
      </c>
      <c r="M75" t="str">
        <f t="shared" si="11"/>
        <v>DREAMS_GEND_NORM</v>
      </c>
      <c r="N75" t="str">
        <f t="shared" si="12"/>
        <v>35-39</v>
      </c>
      <c r="O75" t="str">
        <f t="shared" si="13"/>
        <v>Male</v>
      </c>
      <c r="P75" t="str">
        <f t="shared" si="14"/>
        <v/>
      </c>
      <c r="Q75" t="str">
        <f t="shared" si="15"/>
        <v>Numerator</v>
      </c>
      <c r="R75" t="str">
        <f t="shared" si="16"/>
        <v>Activity Type/Age/Sex</v>
      </c>
      <c r="S75" t="str">
        <f t="shared" si="17"/>
        <v>Small group</v>
      </c>
    </row>
    <row r="76" spans="1:19" customFormat="1" x14ac:dyDescent="0.25">
      <c r="A76" s="4" t="s">
        <v>115</v>
      </c>
      <c r="B76" s="4" t="s">
        <v>125</v>
      </c>
      <c r="C76" s="5" t="s">
        <v>19</v>
      </c>
      <c r="D76" s="5" t="s">
        <v>68</v>
      </c>
      <c r="E76" s="5" t="s">
        <v>17</v>
      </c>
      <c r="F76" s="5"/>
      <c r="G76" s="5" t="s">
        <v>8</v>
      </c>
      <c r="H76" s="5" t="s">
        <v>129</v>
      </c>
      <c r="I76" s="5" t="s">
        <v>20</v>
      </c>
      <c r="K76" t="str">
        <f t="shared" si="9"/>
        <v>DREAMS</v>
      </c>
      <c r="L76" t="str">
        <f t="shared" si="10"/>
        <v>Required</v>
      </c>
      <c r="M76" t="str">
        <f t="shared" si="11"/>
        <v>DREAMS_GEND_NORM</v>
      </c>
      <c r="N76" t="str">
        <f t="shared" si="12"/>
        <v>40-44</v>
      </c>
      <c r="O76" t="str">
        <f t="shared" si="13"/>
        <v>Female</v>
      </c>
      <c r="P76" t="str">
        <f t="shared" si="14"/>
        <v/>
      </c>
      <c r="Q76" t="str">
        <f t="shared" si="15"/>
        <v>Numerator</v>
      </c>
      <c r="R76" t="str">
        <f t="shared" si="16"/>
        <v>Activity Type/Age/Sex</v>
      </c>
      <c r="S76" t="str">
        <f t="shared" si="17"/>
        <v>Community Level</v>
      </c>
    </row>
    <row r="77" spans="1:19" customFormat="1" x14ac:dyDescent="0.25">
      <c r="A77" s="4" t="s">
        <v>115</v>
      </c>
      <c r="B77" s="4" t="s">
        <v>125</v>
      </c>
      <c r="C77" s="5" t="s">
        <v>19</v>
      </c>
      <c r="D77" s="5" t="s">
        <v>68</v>
      </c>
      <c r="E77" s="5" t="s">
        <v>17</v>
      </c>
      <c r="F77" s="5"/>
      <c r="G77" s="5" t="s">
        <v>8</v>
      </c>
      <c r="H77" s="5" t="s">
        <v>129</v>
      </c>
      <c r="I77" s="5" t="s">
        <v>21</v>
      </c>
      <c r="K77" t="str">
        <f t="shared" si="9"/>
        <v>DREAMS</v>
      </c>
      <c r="L77" t="str">
        <f t="shared" si="10"/>
        <v>Required</v>
      </c>
      <c r="M77" t="str">
        <f t="shared" si="11"/>
        <v>DREAMS_GEND_NORM</v>
      </c>
      <c r="N77" t="str">
        <f t="shared" si="12"/>
        <v>40-44</v>
      </c>
      <c r="O77" t="str">
        <f t="shared" si="13"/>
        <v>Female</v>
      </c>
      <c r="P77" t="str">
        <f t="shared" si="14"/>
        <v/>
      </c>
      <c r="Q77" t="str">
        <f t="shared" si="15"/>
        <v>Numerator</v>
      </c>
      <c r="R77" t="str">
        <f t="shared" si="16"/>
        <v>Activity Type/Age/Sex</v>
      </c>
      <c r="S77" t="str">
        <f t="shared" si="17"/>
        <v>Individual</v>
      </c>
    </row>
    <row r="78" spans="1:19" customFormat="1" x14ac:dyDescent="0.25">
      <c r="A78" s="4" t="s">
        <v>115</v>
      </c>
      <c r="B78" s="4" t="s">
        <v>125</v>
      </c>
      <c r="C78" s="5" t="s">
        <v>19</v>
      </c>
      <c r="D78" s="5" t="s">
        <v>68</v>
      </c>
      <c r="E78" s="5" t="s">
        <v>17</v>
      </c>
      <c r="F78" s="5"/>
      <c r="G78" s="5" t="s">
        <v>8</v>
      </c>
      <c r="H78" s="5" t="s">
        <v>129</v>
      </c>
      <c r="I78" s="5" t="s">
        <v>22</v>
      </c>
      <c r="K78" t="str">
        <f t="shared" si="9"/>
        <v>DREAMS</v>
      </c>
      <c r="L78" t="str">
        <f t="shared" si="10"/>
        <v>Required</v>
      </c>
      <c r="M78" t="str">
        <f t="shared" si="11"/>
        <v>DREAMS_GEND_NORM</v>
      </c>
      <c r="N78" t="str">
        <f t="shared" si="12"/>
        <v>40-44</v>
      </c>
      <c r="O78" t="str">
        <f t="shared" si="13"/>
        <v>Female</v>
      </c>
      <c r="P78" t="str">
        <f t="shared" si="14"/>
        <v/>
      </c>
      <c r="Q78" t="str">
        <f t="shared" si="15"/>
        <v>Numerator</v>
      </c>
      <c r="R78" t="str">
        <f t="shared" si="16"/>
        <v>Activity Type/Age/Sex</v>
      </c>
      <c r="S78" t="str">
        <f t="shared" si="17"/>
        <v>Small group</v>
      </c>
    </row>
    <row r="79" spans="1:19" customFormat="1" x14ac:dyDescent="0.25">
      <c r="A79" s="4" t="s">
        <v>115</v>
      </c>
      <c r="B79" s="4" t="s">
        <v>125</v>
      </c>
      <c r="C79" s="5" t="s">
        <v>19</v>
      </c>
      <c r="D79" s="5" t="s">
        <v>68</v>
      </c>
      <c r="E79" s="5" t="s">
        <v>50</v>
      </c>
      <c r="F79" s="5"/>
      <c r="G79" s="5" t="s">
        <v>8</v>
      </c>
      <c r="H79" s="5" t="s">
        <v>129</v>
      </c>
      <c r="I79" s="5" t="s">
        <v>20</v>
      </c>
      <c r="K79" t="str">
        <f t="shared" si="9"/>
        <v>DREAMS</v>
      </c>
      <c r="L79" t="str">
        <f t="shared" si="10"/>
        <v>Required</v>
      </c>
      <c r="M79" t="str">
        <f t="shared" si="11"/>
        <v>DREAMS_GEND_NORM</v>
      </c>
      <c r="N79" t="str">
        <f t="shared" si="12"/>
        <v>40-44</v>
      </c>
      <c r="O79" t="str">
        <f t="shared" si="13"/>
        <v>Male</v>
      </c>
      <c r="P79" t="str">
        <f t="shared" si="14"/>
        <v/>
      </c>
      <c r="Q79" t="str">
        <f t="shared" si="15"/>
        <v>Numerator</v>
      </c>
      <c r="R79" t="str">
        <f t="shared" si="16"/>
        <v>Activity Type/Age/Sex</v>
      </c>
      <c r="S79" t="str">
        <f t="shared" si="17"/>
        <v>Community Level</v>
      </c>
    </row>
    <row r="80" spans="1:19" customFormat="1" x14ac:dyDescent="0.25">
      <c r="A80" s="4" t="s">
        <v>115</v>
      </c>
      <c r="B80" s="4" t="s">
        <v>125</v>
      </c>
      <c r="C80" s="5" t="s">
        <v>19</v>
      </c>
      <c r="D80" s="5" t="s">
        <v>68</v>
      </c>
      <c r="E80" s="5" t="s">
        <v>50</v>
      </c>
      <c r="F80" s="5"/>
      <c r="G80" s="5" t="s">
        <v>8</v>
      </c>
      <c r="H80" s="5" t="s">
        <v>129</v>
      </c>
      <c r="I80" s="5" t="s">
        <v>21</v>
      </c>
      <c r="K80" t="str">
        <f t="shared" si="9"/>
        <v>DREAMS</v>
      </c>
      <c r="L80" t="str">
        <f t="shared" si="10"/>
        <v>Required</v>
      </c>
      <c r="M80" t="str">
        <f t="shared" si="11"/>
        <v>DREAMS_GEND_NORM</v>
      </c>
      <c r="N80" t="str">
        <f t="shared" si="12"/>
        <v>40-44</v>
      </c>
      <c r="O80" t="str">
        <f t="shared" si="13"/>
        <v>Male</v>
      </c>
      <c r="P80" t="str">
        <f t="shared" si="14"/>
        <v/>
      </c>
      <c r="Q80" t="str">
        <f t="shared" si="15"/>
        <v>Numerator</v>
      </c>
      <c r="R80" t="str">
        <f t="shared" si="16"/>
        <v>Activity Type/Age/Sex</v>
      </c>
      <c r="S80" t="str">
        <f t="shared" si="17"/>
        <v>Individual</v>
      </c>
    </row>
    <row r="81" spans="1:19" customFormat="1" x14ac:dyDescent="0.25">
      <c r="A81" s="4" t="s">
        <v>115</v>
      </c>
      <c r="B81" s="4" t="s">
        <v>125</v>
      </c>
      <c r="C81" s="5" t="s">
        <v>19</v>
      </c>
      <c r="D81" s="5" t="s">
        <v>68</v>
      </c>
      <c r="E81" s="5" t="s">
        <v>50</v>
      </c>
      <c r="F81" s="5"/>
      <c r="G81" s="5" t="s">
        <v>8</v>
      </c>
      <c r="H81" s="5" t="s">
        <v>129</v>
      </c>
      <c r="I81" s="5" t="s">
        <v>22</v>
      </c>
      <c r="K81" t="str">
        <f t="shared" si="9"/>
        <v>DREAMS</v>
      </c>
      <c r="L81" t="str">
        <f t="shared" si="10"/>
        <v>Required</v>
      </c>
      <c r="M81" t="str">
        <f t="shared" si="11"/>
        <v>DREAMS_GEND_NORM</v>
      </c>
      <c r="N81" t="str">
        <f t="shared" si="12"/>
        <v>40-44</v>
      </c>
      <c r="O81" t="str">
        <f t="shared" si="13"/>
        <v>Male</v>
      </c>
      <c r="P81" t="str">
        <f t="shared" si="14"/>
        <v/>
      </c>
      <c r="Q81" t="str">
        <f t="shared" si="15"/>
        <v>Numerator</v>
      </c>
      <c r="R81" t="str">
        <f t="shared" si="16"/>
        <v>Activity Type/Age/Sex</v>
      </c>
      <c r="S81" t="str">
        <f t="shared" si="17"/>
        <v>Small group</v>
      </c>
    </row>
    <row r="82" spans="1:19" customFormat="1" x14ac:dyDescent="0.25">
      <c r="A82" s="4" t="s">
        <v>115</v>
      </c>
      <c r="B82" s="4" t="s">
        <v>125</v>
      </c>
      <c r="C82" s="5" t="s">
        <v>19</v>
      </c>
      <c r="D82" s="5" t="s">
        <v>69</v>
      </c>
      <c r="E82" s="5" t="s">
        <v>17</v>
      </c>
      <c r="F82" s="5"/>
      <c r="G82" s="5" t="s">
        <v>8</v>
      </c>
      <c r="H82" s="5" t="s">
        <v>129</v>
      </c>
      <c r="I82" s="5" t="s">
        <v>20</v>
      </c>
      <c r="K82" t="str">
        <f t="shared" si="9"/>
        <v>DREAMS</v>
      </c>
      <c r="L82" t="str">
        <f t="shared" si="10"/>
        <v>Required</v>
      </c>
      <c r="M82" t="str">
        <f t="shared" si="11"/>
        <v>DREAMS_GEND_NORM</v>
      </c>
      <c r="N82" t="str">
        <f t="shared" si="12"/>
        <v>45-49</v>
      </c>
      <c r="O82" t="str">
        <f t="shared" si="13"/>
        <v>Female</v>
      </c>
      <c r="P82" t="str">
        <f t="shared" si="14"/>
        <v/>
      </c>
      <c r="Q82" t="str">
        <f t="shared" si="15"/>
        <v>Numerator</v>
      </c>
      <c r="R82" t="str">
        <f t="shared" si="16"/>
        <v>Activity Type/Age/Sex</v>
      </c>
      <c r="S82" t="str">
        <f t="shared" si="17"/>
        <v>Community Level</v>
      </c>
    </row>
    <row r="83" spans="1:19" customFormat="1" x14ac:dyDescent="0.25">
      <c r="A83" s="4" t="s">
        <v>115</v>
      </c>
      <c r="B83" s="4" t="s">
        <v>125</v>
      </c>
      <c r="C83" s="5" t="s">
        <v>19</v>
      </c>
      <c r="D83" s="5" t="s">
        <v>69</v>
      </c>
      <c r="E83" s="5" t="s">
        <v>17</v>
      </c>
      <c r="F83" s="5"/>
      <c r="G83" s="5" t="s">
        <v>8</v>
      </c>
      <c r="H83" s="5" t="s">
        <v>129</v>
      </c>
      <c r="I83" s="5" t="s">
        <v>21</v>
      </c>
      <c r="K83" t="str">
        <f t="shared" si="9"/>
        <v>DREAMS</v>
      </c>
      <c r="L83" t="str">
        <f t="shared" si="10"/>
        <v>Required</v>
      </c>
      <c r="M83" t="str">
        <f t="shared" si="11"/>
        <v>DREAMS_GEND_NORM</v>
      </c>
      <c r="N83" t="str">
        <f t="shared" si="12"/>
        <v>45-49</v>
      </c>
      <c r="O83" t="str">
        <f t="shared" si="13"/>
        <v>Female</v>
      </c>
      <c r="P83" t="str">
        <f t="shared" si="14"/>
        <v/>
      </c>
      <c r="Q83" t="str">
        <f t="shared" si="15"/>
        <v>Numerator</v>
      </c>
      <c r="R83" t="str">
        <f t="shared" si="16"/>
        <v>Activity Type/Age/Sex</v>
      </c>
      <c r="S83" t="str">
        <f t="shared" si="17"/>
        <v>Individual</v>
      </c>
    </row>
    <row r="84" spans="1:19" customFormat="1" x14ac:dyDescent="0.25">
      <c r="A84" s="4" t="s">
        <v>115</v>
      </c>
      <c r="B84" s="4" t="s">
        <v>125</v>
      </c>
      <c r="C84" s="5" t="s">
        <v>19</v>
      </c>
      <c r="D84" s="5" t="s">
        <v>69</v>
      </c>
      <c r="E84" s="5" t="s">
        <v>17</v>
      </c>
      <c r="F84" s="5"/>
      <c r="G84" s="5" t="s">
        <v>8</v>
      </c>
      <c r="H84" s="5" t="s">
        <v>129</v>
      </c>
      <c r="I84" s="5" t="s">
        <v>22</v>
      </c>
      <c r="K84" t="str">
        <f t="shared" si="9"/>
        <v>DREAMS</v>
      </c>
      <c r="L84" t="str">
        <f t="shared" si="10"/>
        <v>Required</v>
      </c>
      <c r="M84" t="str">
        <f t="shared" si="11"/>
        <v>DREAMS_GEND_NORM</v>
      </c>
      <c r="N84" t="str">
        <f t="shared" si="12"/>
        <v>45-49</v>
      </c>
      <c r="O84" t="str">
        <f t="shared" si="13"/>
        <v>Female</v>
      </c>
      <c r="P84" t="str">
        <f t="shared" si="14"/>
        <v/>
      </c>
      <c r="Q84" t="str">
        <f t="shared" si="15"/>
        <v>Numerator</v>
      </c>
      <c r="R84" t="str">
        <f t="shared" si="16"/>
        <v>Activity Type/Age/Sex</v>
      </c>
      <c r="S84" t="str">
        <f t="shared" si="17"/>
        <v>Small group</v>
      </c>
    </row>
    <row r="85" spans="1:19" customFormat="1" x14ac:dyDescent="0.25">
      <c r="A85" s="4" t="s">
        <v>115</v>
      </c>
      <c r="B85" s="4" t="s">
        <v>125</v>
      </c>
      <c r="C85" s="5" t="s">
        <v>19</v>
      </c>
      <c r="D85" s="5" t="s">
        <v>69</v>
      </c>
      <c r="E85" s="5" t="s">
        <v>50</v>
      </c>
      <c r="F85" s="5"/>
      <c r="G85" s="5" t="s">
        <v>8</v>
      </c>
      <c r="H85" s="5" t="s">
        <v>129</v>
      </c>
      <c r="I85" s="5" t="s">
        <v>20</v>
      </c>
      <c r="K85" t="str">
        <f t="shared" si="9"/>
        <v>DREAMS</v>
      </c>
      <c r="L85" t="str">
        <f t="shared" si="10"/>
        <v>Required</v>
      </c>
      <c r="M85" t="str">
        <f t="shared" si="11"/>
        <v>DREAMS_GEND_NORM</v>
      </c>
      <c r="N85" t="str">
        <f t="shared" si="12"/>
        <v>45-49</v>
      </c>
      <c r="O85" t="str">
        <f t="shared" si="13"/>
        <v>Male</v>
      </c>
      <c r="P85" t="str">
        <f t="shared" si="14"/>
        <v/>
      </c>
      <c r="Q85" t="str">
        <f t="shared" si="15"/>
        <v>Numerator</v>
      </c>
      <c r="R85" t="str">
        <f t="shared" si="16"/>
        <v>Activity Type/Age/Sex</v>
      </c>
      <c r="S85" t="str">
        <f t="shared" si="17"/>
        <v>Community Level</v>
      </c>
    </row>
    <row r="86" spans="1:19" customFormat="1" x14ac:dyDescent="0.25">
      <c r="A86" s="4" t="s">
        <v>115</v>
      </c>
      <c r="B86" s="4" t="s">
        <v>125</v>
      </c>
      <c r="C86" s="5" t="s">
        <v>19</v>
      </c>
      <c r="D86" s="5" t="s">
        <v>69</v>
      </c>
      <c r="E86" s="5" t="s">
        <v>50</v>
      </c>
      <c r="F86" s="5"/>
      <c r="G86" s="5" t="s">
        <v>8</v>
      </c>
      <c r="H86" s="5" t="s">
        <v>129</v>
      </c>
      <c r="I86" s="5" t="s">
        <v>21</v>
      </c>
      <c r="K86" t="str">
        <f t="shared" si="9"/>
        <v>DREAMS</v>
      </c>
      <c r="L86" t="str">
        <f t="shared" si="10"/>
        <v>Required</v>
      </c>
      <c r="M86" t="str">
        <f t="shared" si="11"/>
        <v>DREAMS_GEND_NORM</v>
      </c>
      <c r="N86" t="str">
        <f t="shared" si="12"/>
        <v>45-49</v>
      </c>
      <c r="O86" t="str">
        <f t="shared" si="13"/>
        <v>Male</v>
      </c>
      <c r="P86" t="str">
        <f t="shared" si="14"/>
        <v/>
      </c>
      <c r="Q86" t="str">
        <f t="shared" si="15"/>
        <v>Numerator</v>
      </c>
      <c r="R86" t="str">
        <f t="shared" si="16"/>
        <v>Activity Type/Age/Sex</v>
      </c>
      <c r="S86" t="str">
        <f t="shared" si="17"/>
        <v>Individual</v>
      </c>
    </row>
    <row r="87" spans="1:19" customFormat="1" x14ac:dyDescent="0.25">
      <c r="A87" s="4" t="s">
        <v>115</v>
      </c>
      <c r="B87" s="4" t="s">
        <v>125</v>
      </c>
      <c r="C87" s="5" t="s">
        <v>19</v>
      </c>
      <c r="D87" s="5" t="s">
        <v>69</v>
      </c>
      <c r="E87" s="5" t="s">
        <v>50</v>
      </c>
      <c r="F87" s="5"/>
      <c r="G87" s="5" t="s">
        <v>8</v>
      </c>
      <c r="H87" s="5" t="s">
        <v>129</v>
      </c>
      <c r="I87" s="5" t="s">
        <v>22</v>
      </c>
      <c r="K87" t="str">
        <f t="shared" si="9"/>
        <v>DREAMS</v>
      </c>
      <c r="L87" t="str">
        <f t="shared" si="10"/>
        <v>Required</v>
      </c>
      <c r="M87" t="str">
        <f t="shared" si="11"/>
        <v>DREAMS_GEND_NORM</v>
      </c>
      <c r="N87" t="str">
        <f t="shared" si="12"/>
        <v>45-49</v>
      </c>
      <c r="O87" t="str">
        <f t="shared" si="13"/>
        <v>Male</v>
      </c>
      <c r="P87" t="str">
        <f t="shared" si="14"/>
        <v/>
      </c>
      <c r="Q87" t="str">
        <f t="shared" si="15"/>
        <v>Numerator</v>
      </c>
      <c r="R87" t="str">
        <f t="shared" si="16"/>
        <v>Activity Type/Age/Sex</v>
      </c>
      <c r="S87" t="str">
        <f t="shared" si="17"/>
        <v>Small group</v>
      </c>
    </row>
    <row r="88" spans="1:19" customFormat="1" x14ac:dyDescent="0.25">
      <c r="A88" s="4" t="s">
        <v>115</v>
      </c>
      <c r="B88" s="4" t="s">
        <v>125</v>
      </c>
      <c r="C88" s="5" t="s">
        <v>19</v>
      </c>
      <c r="D88" s="5" t="s">
        <v>1050</v>
      </c>
      <c r="E88" s="5" t="s">
        <v>17</v>
      </c>
      <c r="F88" s="5"/>
      <c r="G88" s="5" t="s">
        <v>8</v>
      </c>
      <c r="H88" s="5" t="s">
        <v>129</v>
      </c>
      <c r="I88" s="5" t="s">
        <v>20</v>
      </c>
      <c r="K88" t="str">
        <f t="shared" si="9"/>
        <v>DREAMS</v>
      </c>
      <c r="L88" t="str">
        <f t="shared" si="10"/>
        <v>Required</v>
      </c>
      <c r="M88" t="str">
        <f t="shared" si="11"/>
        <v>DREAMS_GEND_NORM</v>
      </c>
      <c r="N88" t="str">
        <f t="shared" si="12"/>
        <v>50+</v>
      </c>
      <c r="O88" t="str">
        <f t="shared" si="13"/>
        <v>Female</v>
      </c>
      <c r="P88" t="str">
        <f t="shared" si="14"/>
        <v/>
      </c>
      <c r="Q88" t="str">
        <f t="shared" si="15"/>
        <v>Numerator</v>
      </c>
      <c r="R88" t="str">
        <f t="shared" si="16"/>
        <v>Activity Type/Age/Sex</v>
      </c>
      <c r="S88" t="str">
        <f t="shared" si="17"/>
        <v>Community Level</v>
      </c>
    </row>
    <row r="89" spans="1:19" customFormat="1" x14ac:dyDescent="0.25">
      <c r="A89" s="4" t="s">
        <v>115</v>
      </c>
      <c r="B89" s="4" t="s">
        <v>125</v>
      </c>
      <c r="C89" s="5" t="s">
        <v>19</v>
      </c>
      <c r="D89" s="5" t="s">
        <v>1050</v>
      </c>
      <c r="E89" s="5" t="s">
        <v>17</v>
      </c>
      <c r="F89" s="5"/>
      <c r="G89" s="5" t="s">
        <v>8</v>
      </c>
      <c r="H89" s="5" t="s">
        <v>129</v>
      </c>
      <c r="I89" s="5" t="s">
        <v>21</v>
      </c>
      <c r="K89" t="str">
        <f t="shared" si="9"/>
        <v>DREAMS</v>
      </c>
      <c r="L89" t="str">
        <f t="shared" si="10"/>
        <v>Required</v>
      </c>
      <c r="M89" t="str">
        <f t="shared" si="11"/>
        <v>DREAMS_GEND_NORM</v>
      </c>
      <c r="N89" t="str">
        <f t="shared" si="12"/>
        <v>50+</v>
      </c>
      <c r="O89" t="str">
        <f t="shared" si="13"/>
        <v>Female</v>
      </c>
      <c r="P89" t="str">
        <f t="shared" si="14"/>
        <v/>
      </c>
      <c r="Q89" t="str">
        <f t="shared" si="15"/>
        <v>Numerator</v>
      </c>
      <c r="R89" t="str">
        <f t="shared" si="16"/>
        <v>Activity Type/Age/Sex</v>
      </c>
      <c r="S89" t="str">
        <f t="shared" si="17"/>
        <v>Individual</v>
      </c>
    </row>
    <row r="90" spans="1:19" customFormat="1" x14ac:dyDescent="0.25">
      <c r="A90" s="4" t="s">
        <v>115</v>
      </c>
      <c r="B90" s="4" t="s">
        <v>125</v>
      </c>
      <c r="C90" s="5" t="s">
        <v>19</v>
      </c>
      <c r="D90" s="5" t="s">
        <v>1050</v>
      </c>
      <c r="E90" s="5" t="s">
        <v>17</v>
      </c>
      <c r="F90" s="5"/>
      <c r="G90" s="5" t="s">
        <v>8</v>
      </c>
      <c r="H90" s="5" t="s">
        <v>129</v>
      </c>
      <c r="I90" s="5" t="s">
        <v>22</v>
      </c>
      <c r="K90" t="str">
        <f t="shared" si="9"/>
        <v>DREAMS</v>
      </c>
      <c r="L90" t="str">
        <f t="shared" si="10"/>
        <v>Required</v>
      </c>
      <c r="M90" t="str">
        <f t="shared" si="11"/>
        <v>DREAMS_GEND_NORM</v>
      </c>
      <c r="N90" t="str">
        <f t="shared" si="12"/>
        <v>50+</v>
      </c>
      <c r="O90" t="str">
        <f t="shared" si="13"/>
        <v>Female</v>
      </c>
      <c r="P90" t="str">
        <f t="shared" si="14"/>
        <v/>
      </c>
      <c r="Q90" t="str">
        <f t="shared" si="15"/>
        <v>Numerator</v>
      </c>
      <c r="R90" t="str">
        <f t="shared" si="16"/>
        <v>Activity Type/Age/Sex</v>
      </c>
      <c r="S90" t="str">
        <f t="shared" si="17"/>
        <v>Small group</v>
      </c>
    </row>
    <row r="91" spans="1:19" customFormat="1" x14ac:dyDescent="0.25">
      <c r="A91" s="4" t="s">
        <v>115</v>
      </c>
      <c r="B91" s="4" t="s">
        <v>125</v>
      </c>
      <c r="C91" s="5" t="s">
        <v>19</v>
      </c>
      <c r="D91" s="5" t="s">
        <v>1050</v>
      </c>
      <c r="E91" s="5" t="s">
        <v>50</v>
      </c>
      <c r="F91" s="5"/>
      <c r="G91" s="5" t="s">
        <v>8</v>
      </c>
      <c r="H91" s="5" t="s">
        <v>129</v>
      </c>
      <c r="I91" s="5" t="s">
        <v>20</v>
      </c>
      <c r="K91" t="str">
        <f t="shared" si="9"/>
        <v>DREAMS</v>
      </c>
      <c r="L91" t="str">
        <f t="shared" si="10"/>
        <v>Required</v>
      </c>
      <c r="M91" t="str">
        <f t="shared" si="11"/>
        <v>DREAMS_GEND_NORM</v>
      </c>
      <c r="N91" t="str">
        <f t="shared" si="12"/>
        <v>50+</v>
      </c>
      <c r="O91" t="str">
        <f t="shared" si="13"/>
        <v>Male</v>
      </c>
      <c r="P91" t="str">
        <f t="shared" si="14"/>
        <v/>
      </c>
      <c r="Q91" t="str">
        <f t="shared" si="15"/>
        <v>Numerator</v>
      </c>
      <c r="R91" t="str">
        <f t="shared" si="16"/>
        <v>Activity Type/Age/Sex</v>
      </c>
      <c r="S91" t="str">
        <f t="shared" si="17"/>
        <v>Community Level</v>
      </c>
    </row>
    <row r="92" spans="1:19" customFormat="1" x14ac:dyDescent="0.25">
      <c r="A92" s="4" t="s">
        <v>115</v>
      </c>
      <c r="B92" s="4" t="s">
        <v>125</v>
      </c>
      <c r="C92" s="5" t="s">
        <v>19</v>
      </c>
      <c r="D92" s="5" t="s">
        <v>1050</v>
      </c>
      <c r="E92" s="5" t="s">
        <v>50</v>
      </c>
      <c r="F92" s="5"/>
      <c r="G92" s="5" t="s">
        <v>8</v>
      </c>
      <c r="H92" s="5" t="s">
        <v>129</v>
      </c>
      <c r="I92" s="5" t="s">
        <v>21</v>
      </c>
      <c r="K92" t="str">
        <f t="shared" si="9"/>
        <v>DREAMS</v>
      </c>
      <c r="L92" t="str">
        <f t="shared" si="10"/>
        <v>Required</v>
      </c>
      <c r="M92" t="str">
        <f t="shared" si="11"/>
        <v>DREAMS_GEND_NORM</v>
      </c>
      <c r="N92" t="str">
        <f t="shared" si="12"/>
        <v>50+</v>
      </c>
      <c r="O92" t="str">
        <f t="shared" si="13"/>
        <v>Male</v>
      </c>
      <c r="P92" t="str">
        <f t="shared" si="14"/>
        <v/>
      </c>
      <c r="Q92" t="str">
        <f t="shared" si="15"/>
        <v>Numerator</v>
      </c>
      <c r="R92" t="str">
        <f t="shared" si="16"/>
        <v>Activity Type/Age/Sex</v>
      </c>
      <c r="S92" t="str">
        <f t="shared" si="17"/>
        <v>Individual</v>
      </c>
    </row>
    <row r="93" spans="1:19" customFormat="1" x14ac:dyDescent="0.25">
      <c r="A93" s="4" t="s">
        <v>115</v>
      </c>
      <c r="B93" s="4" t="s">
        <v>125</v>
      </c>
      <c r="C93" s="5" t="s">
        <v>19</v>
      </c>
      <c r="D93" s="5" t="s">
        <v>1050</v>
      </c>
      <c r="E93" s="5" t="s">
        <v>50</v>
      </c>
      <c r="F93" s="5"/>
      <c r="G93" s="5" t="s">
        <v>8</v>
      </c>
      <c r="H93" s="5" t="s">
        <v>129</v>
      </c>
      <c r="I93" s="5" t="s">
        <v>22</v>
      </c>
      <c r="K93" t="str">
        <f t="shared" si="9"/>
        <v>DREAMS</v>
      </c>
      <c r="L93" t="str">
        <f t="shared" si="10"/>
        <v>Required</v>
      </c>
      <c r="M93" t="str">
        <f t="shared" si="11"/>
        <v>DREAMS_GEND_NORM</v>
      </c>
      <c r="N93" t="str">
        <f t="shared" si="12"/>
        <v>50+</v>
      </c>
      <c r="O93" t="str">
        <f t="shared" si="13"/>
        <v>Male</v>
      </c>
      <c r="P93" t="str">
        <f t="shared" si="14"/>
        <v/>
      </c>
      <c r="Q93" t="str">
        <f t="shared" si="15"/>
        <v>Numerator</v>
      </c>
      <c r="R93" t="str">
        <f t="shared" si="16"/>
        <v>Activity Type/Age/Sex</v>
      </c>
      <c r="S93" t="str">
        <f t="shared" si="17"/>
        <v>Small group</v>
      </c>
    </row>
    <row r="94" spans="1:19" customFormat="1" x14ac:dyDescent="0.25">
      <c r="A94" s="4" t="s">
        <v>115</v>
      </c>
      <c r="B94" s="4" t="s">
        <v>125</v>
      </c>
      <c r="C94" s="5" t="s">
        <v>19</v>
      </c>
      <c r="D94" s="5" t="s">
        <v>122</v>
      </c>
      <c r="E94" s="5" t="s">
        <v>17</v>
      </c>
      <c r="F94" s="5"/>
      <c r="G94" s="5" t="s">
        <v>8</v>
      </c>
      <c r="H94" s="5" t="s">
        <v>129</v>
      </c>
      <c r="I94" s="5" t="s">
        <v>20</v>
      </c>
      <c r="K94" t="str">
        <f t="shared" si="9"/>
        <v>DREAMS</v>
      </c>
      <c r="L94" t="str">
        <f t="shared" si="10"/>
        <v>Required</v>
      </c>
      <c r="M94" t="str">
        <f t="shared" si="11"/>
        <v>DREAMS_GEND_NORM</v>
      </c>
      <c r="N94" t="str">
        <f t="shared" si="12"/>
        <v>Unknown Age</v>
      </c>
      <c r="O94" t="str">
        <f t="shared" si="13"/>
        <v>Female</v>
      </c>
      <c r="P94" t="str">
        <f t="shared" si="14"/>
        <v/>
      </c>
      <c r="Q94" t="str">
        <f t="shared" si="15"/>
        <v>Numerator</v>
      </c>
      <c r="R94" t="str">
        <f t="shared" si="16"/>
        <v>Activity Type/Age/Sex</v>
      </c>
      <c r="S94" t="str">
        <f t="shared" si="17"/>
        <v>Community Level</v>
      </c>
    </row>
    <row r="95" spans="1:19" customFormat="1" x14ac:dyDescent="0.25">
      <c r="A95" s="4" t="s">
        <v>115</v>
      </c>
      <c r="B95" s="4" t="s">
        <v>125</v>
      </c>
      <c r="C95" s="5" t="s">
        <v>19</v>
      </c>
      <c r="D95" s="5" t="s">
        <v>122</v>
      </c>
      <c r="E95" s="5" t="s">
        <v>17</v>
      </c>
      <c r="F95" s="5"/>
      <c r="G95" s="5" t="s">
        <v>8</v>
      </c>
      <c r="H95" s="5" t="s">
        <v>129</v>
      </c>
      <c r="I95" s="5" t="s">
        <v>21</v>
      </c>
      <c r="K95" t="str">
        <f t="shared" si="9"/>
        <v>DREAMS</v>
      </c>
      <c r="L95" t="str">
        <f t="shared" si="10"/>
        <v>Required</v>
      </c>
      <c r="M95" t="str">
        <f t="shared" si="11"/>
        <v>DREAMS_GEND_NORM</v>
      </c>
      <c r="N95" t="str">
        <f t="shared" si="12"/>
        <v>Unknown Age</v>
      </c>
      <c r="O95" t="str">
        <f t="shared" si="13"/>
        <v>Female</v>
      </c>
      <c r="P95" t="str">
        <f t="shared" si="14"/>
        <v/>
      </c>
      <c r="Q95" t="str">
        <f t="shared" si="15"/>
        <v>Numerator</v>
      </c>
      <c r="R95" t="str">
        <f t="shared" si="16"/>
        <v>Activity Type/Age/Sex</v>
      </c>
      <c r="S95" t="str">
        <f t="shared" si="17"/>
        <v>Individual</v>
      </c>
    </row>
    <row r="96" spans="1:19" customFormat="1" x14ac:dyDescent="0.25">
      <c r="A96" s="4" t="s">
        <v>115</v>
      </c>
      <c r="B96" s="4" t="s">
        <v>125</v>
      </c>
      <c r="C96" s="5" t="s">
        <v>19</v>
      </c>
      <c r="D96" s="5" t="s">
        <v>122</v>
      </c>
      <c r="E96" s="5" t="s">
        <v>17</v>
      </c>
      <c r="F96" s="5"/>
      <c r="G96" s="5" t="s">
        <v>8</v>
      </c>
      <c r="H96" s="5" t="s">
        <v>129</v>
      </c>
      <c r="I96" s="5" t="s">
        <v>22</v>
      </c>
      <c r="K96" t="str">
        <f t="shared" si="9"/>
        <v>DREAMS</v>
      </c>
      <c r="L96" t="str">
        <f t="shared" si="10"/>
        <v>Required</v>
      </c>
      <c r="M96" t="str">
        <f t="shared" si="11"/>
        <v>DREAMS_GEND_NORM</v>
      </c>
      <c r="N96" t="str">
        <f t="shared" si="12"/>
        <v>Unknown Age</v>
      </c>
      <c r="O96" t="str">
        <f t="shared" si="13"/>
        <v>Female</v>
      </c>
      <c r="P96" t="str">
        <f t="shared" si="14"/>
        <v/>
      </c>
      <c r="Q96" t="str">
        <f t="shared" si="15"/>
        <v>Numerator</v>
      </c>
      <c r="R96" t="str">
        <f t="shared" si="16"/>
        <v>Activity Type/Age/Sex</v>
      </c>
      <c r="S96" t="str">
        <f t="shared" si="17"/>
        <v>Small group</v>
      </c>
    </row>
    <row r="97" spans="1:19" customFormat="1" x14ac:dyDescent="0.25">
      <c r="A97" s="4" t="s">
        <v>115</v>
      </c>
      <c r="B97" s="4" t="s">
        <v>125</v>
      </c>
      <c r="C97" s="5" t="s">
        <v>19</v>
      </c>
      <c r="D97" s="5" t="s">
        <v>122</v>
      </c>
      <c r="E97" s="5" t="s">
        <v>50</v>
      </c>
      <c r="F97" s="5"/>
      <c r="G97" s="5" t="s">
        <v>8</v>
      </c>
      <c r="H97" s="5" t="s">
        <v>129</v>
      </c>
      <c r="I97" s="5" t="s">
        <v>20</v>
      </c>
      <c r="K97" t="str">
        <f t="shared" si="9"/>
        <v>DREAMS</v>
      </c>
      <c r="L97" t="str">
        <f t="shared" si="10"/>
        <v>Required</v>
      </c>
      <c r="M97" t="str">
        <f t="shared" si="11"/>
        <v>DREAMS_GEND_NORM</v>
      </c>
      <c r="N97" t="str">
        <f t="shared" si="12"/>
        <v>Unknown Age</v>
      </c>
      <c r="O97" t="str">
        <f t="shared" si="13"/>
        <v>Male</v>
      </c>
      <c r="P97" t="str">
        <f t="shared" si="14"/>
        <v/>
      </c>
      <c r="Q97" t="str">
        <f t="shared" si="15"/>
        <v>Numerator</v>
      </c>
      <c r="R97" t="str">
        <f t="shared" si="16"/>
        <v>Activity Type/Age/Sex</v>
      </c>
      <c r="S97" t="str">
        <f t="shared" si="17"/>
        <v>Community Level</v>
      </c>
    </row>
    <row r="98" spans="1:19" customFormat="1" x14ac:dyDescent="0.25">
      <c r="A98" s="4" t="s">
        <v>115</v>
      </c>
      <c r="B98" s="4" t="s">
        <v>125</v>
      </c>
      <c r="C98" s="5" t="s">
        <v>19</v>
      </c>
      <c r="D98" s="5" t="s">
        <v>122</v>
      </c>
      <c r="E98" s="5" t="s">
        <v>50</v>
      </c>
      <c r="F98" s="5"/>
      <c r="G98" s="5" t="s">
        <v>8</v>
      </c>
      <c r="H98" s="5" t="s">
        <v>129</v>
      </c>
      <c r="I98" s="5" t="s">
        <v>21</v>
      </c>
      <c r="K98" t="str">
        <f t="shared" si="9"/>
        <v>DREAMS</v>
      </c>
      <c r="L98" t="str">
        <f t="shared" si="10"/>
        <v>Required</v>
      </c>
      <c r="M98" t="str">
        <f t="shared" si="11"/>
        <v>DREAMS_GEND_NORM</v>
      </c>
      <c r="N98" t="str">
        <f t="shared" si="12"/>
        <v>Unknown Age</v>
      </c>
      <c r="O98" t="str">
        <f t="shared" si="13"/>
        <v>Male</v>
      </c>
      <c r="P98" t="str">
        <f t="shared" si="14"/>
        <v/>
      </c>
      <c r="Q98" t="str">
        <f t="shared" si="15"/>
        <v>Numerator</v>
      </c>
      <c r="R98" t="str">
        <f t="shared" si="16"/>
        <v>Activity Type/Age/Sex</v>
      </c>
      <c r="S98" t="str">
        <f t="shared" si="17"/>
        <v>Individual</v>
      </c>
    </row>
    <row r="99" spans="1:19" customFormat="1" x14ac:dyDescent="0.25">
      <c r="A99" s="4" t="s">
        <v>115</v>
      </c>
      <c r="B99" s="4" t="s">
        <v>125</v>
      </c>
      <c r="C99" s="5" t="s">
        <v>19</v>
      </c>
      <c r="D99" s="5" t="s">
        <v>122</v>
      </c>
      <c r="E99" s="5" t="s">
        <v>50</v>
      </c>
      <c r="F99" s="5"/>
      <c r="G99" s="5" t="s">
        <v>8</v>
      </c>
      <c r="H99" s="5" t="s">
        <v>129</v>
      </c>
      <c r="I99" s="5" t="s">
        <v>22</v>
      </c>
      <c r="K99" t="str">
        <f t="shared" si="9"/>
        <v>DREAMS</v>
      </c>
      <c r="L99" t="str">
        <f t="shared" si="10"/>
        <v>Required</v>
      </c>
      <c r="M99" t="str">
        <f t="shared" si="11"/>
        <v>DREAMS_GEND_NORM</v>
      </c>
      <c r="N99" t="str">
        <f t="shared" si="12"/>
        <v>Unknown Age</v>
      </c>
      <c r="O99" t="str">
        <f t="shared" si="13"/>
        <v>Male</v>
      </c>
      <c r="P99" t="str">
        <f t="shared" si="14"/>
        <v/>
      </c>
      <c r="Q99" t="str">
        <f t="shared" si="15"/>
        <v>Numerator</v>
      </c>
      <c r="R99" t="str">
        <f t="shared" si="16"/>
        <v>Activity Type/Age/Sex</v>
      </c>
      <c r="S99" t="str">
        <f t="shared" si="17"/>
        <v>Small group</v>
      </c>
    </row>
    <row r="100" spans="1:19" customFormat="1" x14ac:dyDescent="0.25">
      <c r="A100" s="4" t="s">
        <v>116</v>
      </c>
      <c r="B100" s="4" t="s">
        <v>125</v>
      </c>
      <c r="C100" s="5" t="s">
        <v>106</v>
      </c>
      <c r="D100" s="5" t="s">
        <v>76</v>
      </c>
      <c r="E100" s="5" t="s">
        <v>17</v>
      </c>
      <c r="F100" s="5"/>
      <c r="G100" s="5" t="s">
        <v>8</v>
      </c>
      <c r="H100" s="5" t="s">
        <v>131</v>
      </c>
      <c r="I100" s="5" t="s">
        <v>107</v>
      </c>
      <c r="K100" t="str">
        <f t="shared" si="9"/>
        <v>GENDER</v>
      </c>
      <c r="L100" t="str">
        <f t="shared" si="10"/>
        <v>Required</v>
      </c>
      <c r="M100" t="str">
        <f t="shared" si="11"/>
        <v>GEND_GBV</v>
      </c>
      <c r="N100" t="str">
        <f t="shared" si="12"/>
        <v>&lt;10</v>
      </c>
      <c r="O100" t="str">
        <f t="shared" si="13"/>
        <v>Female</v>
      </c>
      <c r="P100" t="str">
        <f t="shared" si="14"/>
        <v/>
      </c>
      <c r="Q100" t="str">
        <f t="shared" si="15"/>
        <v>Numerator</v>
      </c>
      <c r="R100" t="str">
        <f t="shared" si="16"/>
        <v>PEP Status/Age/Sex</v>
      </c>
      <c r="S100" t="str">
        <f t="shared" si="17"/>
        <v>Completed PEP</v>
      </c>
    </row>
    <row r="101" spans="1:19" customFormat="1" x14ac:dyDescent="0.25">
      <c r="A101" s="4" t="s">
        <v>116</v>
      </c>
      <c r="B101" s="4" t="s">
        <v>125</v>
      </c>
      <c r="C101" s="5" t="s">
        <v>106</v>
      </c>
      <c r="D101" s="5" t="s">
        <v>76</v>
      </c>
      <c r="E101" s="5" t="s">
        <v>17</v>
      </c>
      <c r="F101" s="5"/>
      <c r="G101" s="5" t="s">
        <v>8</v>
      </c>
      <c r="H101" s="5" t="s">
        <v>131</v>
      </c>
      <c r="I101" s="5" t="s">
        <v>130</v>
      </c>
      <c r="K101" t="str">
        <f t="shared" si="9"/>
        <v>GENDER</v>
      </c>
      <c r="L101" t="str">
        <f t="shared" si="10"/>
        <v>Required</v>
      </c>
      <c r="M101" t="str">
        <f t="shared" si="11"/>
        <v>GEND_GBV</v>
      </c>
      <c r="N101" t="str">
        <f t="shared" si="12"/>
        <v>&lt;10</v>
      </c>
      <c r="O101" t="str">
        <f t="shared" si="13"/>
        <v>Female</v>
      </c>
      <c r="P101" t="str">
        <f t="shared" si="14"/>
        <v/>
      </c>
      <c r="Q101" t="str">
        <f t="shared" si="15"/>
        <v>Numerator</v>
      </c>
      <c r="R101" t="str">
        <f t="shared" si="16"/>
        <v>PEP Status/Age/Sex</v>
      </c>
      <c r="S101" t="str">
        <f t="shared" si="17"/>
        <v>Initiated PEP</v>
      </c>
    </row>
    <row r="102" spans="1:19" customFormat="1" x14ac:dyDescent="0.25">
      <c r="A102" s="4" t="s">
        <v>116</v>
      </c>
      <c r="B102" s="4" t="s">
        <v>125</v>
      </c>
      <c r="C102" s="5" t="s">
        <v>106</v>
      </c>
      <c r="D102" s="5" t="s">
        <v>76</v>
      </c>
      <c r="E102" s="5" t="s">
        <v>17</v>
      </c>
      <c r="F102" s="5"/>
      <c r="G102" s="5" t="s">
        <v>8</v>
      </c>
      <c r="H102" s="5" t="s">
        <v>132</v>
      </c>
      <c r="I102" s="5" t="s">
        <v>112</v>
      </c>
      <c r="K102" t="str">
        <f t="shared" si="9"/>
        <v>GENDER</v>
      </c>
      <c r="L102" t="str">
        <f t="shared" si="10"/>
        <v>Required</v>
      </c>
      <c r="M102" t="str">
        <f t="shared" si="11"/>
        <v>GEND_GBV</v>
      </c>
      <c r="N102" t="str">
        <f t="shared" si="12"/>
        <v>&lt;10</v>
      </c>
      <c r="O102" t="str">
        <f t="shared" si="13"/>
        <v>Female</v>
      </c>
      <c r="P102" t="str">
        <f t="shared" si="14"/>
        <v/>
      </c>
      <c r="Q102" t="str">
        <f t="shared" si="15"/>
        <v>Numerator</v>
      </c>
      <c r="R102" t="str">
        <f t="shared" si="16"/>
        <v>Violence Service Type/Age/Sex</v>
      </c>
      <c r="S102" t="str">
        <f t="shared" si="17"/>
        <v>Physical and/or Emotional Violence</v>
      </c>
    </row>
    <row r="103" spans="1:19" customFormat="1" x14ac:dyDescent="0.25">
      <c r="A103" s="4" t="s">
        <v>116</v>
      </c>
      <c r="B103" s="4" t="s">
        <v>125</v>
      </c>
      <c r="C103" s="5" t="s">
        <v>106</v>
      </c>
      <c r="D103" s="5" t="s">
        <v>76</v>
      </c>
      <c r="E103" s="5" t="s">
        <v>17</v>
      </c>
      <c r="F103" s="5"/>
      <c r="G103" s="5" t="s">
        <v>8</v>
      </c>
      <c r="H103" s="5" t="s">
        <v>132</v>
      </c>
      <c r="I103" s="5" t="s">
        <v>113</v>
      </c>
      <c r="K103" t="str">
        <f t="shared" si="9"/>
        <v>GENDER</v>
      </c>
      <c r="L103" t="str">
        <f t="shared" si="10"/>
        <v>Required</v>
      </c>
      <c r="M103" t="str">
        <f t="shared" si="11"/>
        <v>GEND_GBV</v>
      </c>
      <c r="N103" t="str">
        <f t="shared" si="12"/>
        <v>&lt;10</v>
      </c>
      <c r="O103" t="str">
        <f t="shared" si="13"/>
        <v>Female</v>
      </c>
      <c r="P103" t="str">
        <f t="shared" si="14"/>
        <v/>
      </c>
      <c r="Q103" t="str">
        <f t="shared" si="15"/>
        <v>Numerator</v>
      </c>
      <c r="R103" t="str">
        <f t="shared" si="16"/>
        <v>Violence Service Type/Age/Sex</v>
      </c>
      <c r="S103" t="str">
        <f t="shared" si="17"/>
        <v>Sexual Violence</v>
      </c>
    </row>
    <row r="104" spans="1:19" customFormat="1" x14ac:dyDescent="0.25">
      <c r="A104" s="4" t="s">
        <v>116</v>
      </c>
      <c r="B104" s="4" t="s">
        <v>125</v>
      </c>
      <c r="C104" s="5" t="s">
        <v>106</v>
      </c>
      <c r="D104" s="5" t="s">
        <v>76</v>
      </c>
      <c r="E104" s="5" t="s">
        <v>50</v>
      </c>
      <c r="F104" s="5"/>
      <c r="G104" s="5" t="s">
        <v>8</v>
      </c>
      <c r="H104" s="5" t="s">
        <v>131</v>
      </c>
      <c r="I104" s="5" t="s">
        <v>107</v>
      </c>
      <c r="K104" t="str">
        <f t="shared" si="9"/>
        <v>GENDER</v>
      </c>
      <c r="L104" t="str">
        <f t="shared" si="10"/>
        <v>Required</v>
      </c>
      <c r="M104" t="str">
        <f t="shared" si="11"/>
        <v>GEND_GBV</v>
      </c>
      <c r="N104" t="str">
        <f t="shared" si="12"/>
        <v>&lt;10</v>
      </c>
      <c r="O104" t="str">
        <f t="shared" si="13"/>
        <v>Male</v>
      </c>
      <c r="P104" t="str">
        <f t="shared" si="14"/>
        <v/>
      </c>
      <c r="Q104" t="str">
        <f t="shared" si="15"/>
        <v>Numerator</v>
      </c>
      <c r="R104" t="str">
        <f t="shared" si="16"/>
        <v>PEP Status/Age/Sex</v>
      </c>
      <c r="S104" t="str">
        <f t="shared" si="17"/>
        <v>Completed PEP</v>
      </c>
    </row>
    <row r="105" spans="1:19" customFormat="1" x14ac:dyDescent="0.25">
      <c r="A105" s="4" t="s">
        <v>116</v>
      </c>
      <c r="B105" s="4" t="s">
        <v>125</v>
      </c>
      <c r="C105" s="5" t="s">
        <v>106</v>
      </c>
      <c r="D105" s="5" t="s">
        <v>76</v>
      </c>
      <c r="E105" s="5" t="s">
        <v>50</v>
      </c>
      <c r="F105" s="5"/>
      <c r="G105" s="5" t="s">
        <v>8</v>
      </c>
      <c r="H105" s="5" t="s">
        <v>131</v>
      </c>
      <c r="I105" s="5" t="s">
        <v>130</v>
      </c>
      <c r="K105" t="str">
        <f t="shared" si="9"/>
        <v>GENDER</v>
      </c>
      <c r="L105" t="str">
        <f t="shared" si="10"/>
        <v>Required</v>
      </c>
      <c r="M105" t="str">
        <f t="shared" si="11"/>
        <v>GEND_GBV</v>
      </c>
      <c r="N105" t="str">
        <f t="shared" si="12"/>
        <v>&lt;10</v>
      </c>
      <c r="O105" t="str">
        <f t="shared" si="13"/>
        <v>Male</v>
      </c>
      <c r="P105" t="str">
        <f t="shared" si="14"/>
        <v/>
      </c>
      <c r="Q105" t="str">
        <f t="shared" si="15"/>
        <v>Numerator</v>
      </c>
      <c r="R105" t="str">
        <f t="shared" si="16"/>
        <v>PEP Status/Age/Sex</v>
      </c>
      <c r="S105" t="str">
        <f t="shared" si="17"/>
        <v>Initiated PEP</v>
      </c>
    </row>
    <row r="106" spans="1:19" customFormat="1" x14ac:dyDescent="0.25">
      <c r="A106" s="4" t="s">
        <v>116</v>
      </c>
      <c r="B106" s="4" t="s">
        <v>125</v>
      </c>
      <c r="C106" s="5" t="s">
        <v>106</v>
      </c>
      <c r="D106" s="5" t="s">
        <v>76</v>
      </c>
      <c r="E106" s="5" t="s">
        <v>50</v>
      </c>
      <c r="F106" s="5"/>
      <c r="G106" s="5" t="s">
        <v>8</v>
      </c>
      <c r="H106" s="5" t="s">
        <v>132</v>
      </c>
      <c r="I106" s="5" t="s">
        <v>112</v>
      </c>
      <c r="K106" t="str">
        <f t="shared" si="9"/>
        <v>GENDER</v>
      </c>
      <c r="L106" t="str">
        <f t="shared" si="10"/>
        <v>Required</v>
      </c>
      <c r="M106" t="str">
        <f t="shared" si="11"/>
        <v>GEND_GBV</v>
      </c>
      <c r="N106" t="str">
        <f t="shared" si="12"/>
        <v>&lt;10</v>
      </c>
      <c r="O106" t="str">
        <f t="shared" si="13"/>
        <v>Male</v>
      </c>
      <c r="P106" t="str">
        <f t="shared" si="14"/>
        <v/>
      </c>
      <c r="Q106" t="str">
        <f t="shared" si="15"/>
        <v>Numerator</v>
      </c>
      <c r="R106" t="str">
        <f t="shared" si="16"/>
        <v>Violence Service Type/Age/Sex</v>
      </c>
      <c r="S106" t="str">
        <f t="shared" si="17"/>
        <v>Physical and/or Emotional Violence</v>
      </c>
    </row>
    <row r="107" spans="1:19" customFormat="1" x14ac:dyDescent="0.25">
      <c r="A107" s="4" t="s">
        <v>116</v>
      </c>
      <c r="B107" s="4" t="s">
        <v>125</v>
      </c>
      <c r="C107" s="5" t="s">
        <v>106</v>
      </c>
      <c r="D107" s="5" t="s">
        <v>76</v>
      </c>
      <c r="E107" s="5" t="s">
        <v>50</v>
      </c>
      <c r="F107" s="5"/>
      <c r="G107" s="5" t="s">
        <v>8</v>
      </c>
      <c r="H107" s="5" t="s">
        <v>132</v>
      </c>
      <c r="I107" s="5" t="s">
        <v>113</v>
      </c>
      <c r="K107" t="str">
        <f t="shared" si="9"/>
        <v>GENDER</v>
      </c>
      <c r="L107" t="str">
        <f t="shared" si="10"/>
        <v>Required</v>
      </c>
      <c r="M107" t="str">
        <f t="shared" si="11"/>
        <v>GEND_GBV</v>
      </c>
      <c r="N107" t="str">
        <f t="shared" si="12"/>
        <v>&lt;10</v>
      </c>
      <c r="O107" t="str">
        <f t="shared" si="13"/>
        <v>Male</v>
      </c>
      <c r="P107" t="str">
        <f t="shared" si="14"/>
        <v/>
      </c>
      <c r="Q107" t="str">
        <f t="shared" si="15"/>
        <v>Numerator</v>
      </c>
      <c r="R107" t="str">
        <f t="shared" si="16"/>
        <v>Violence Service Type/Age/Sex</v>
      </c>
      <c r="S107" t="str">
        <f t="shared" si="17"/>
        <v>Sexual Violence</v>
      </c>
    </row>
    <row r="108" spans="1:19" customFormat="1" x14ac:dyDescent="0.25">
      <c r="A108" s="4" t="s">
        <v>116</v>
      </c>
      <c r="B108" s="4" t="s">
        <v>125</v>
      </c>
      <c r="C108" s="5" t="s">
        <v>106</v>
      </c>
      <c r="D108" s="5" t="s">
        <v>49</v>
      </c>
      <c r="E108" s="5" t="s">
        <v>17</v>
      </c>
      <c r="F108" s="5"/>
      <c r="G108" s="5" t="s">
        <v>8</v>
      </c>
      <c r="H108" s="5" t="s">
        <v>131</v>
      </c>
      <c r="I108" s="5" t="s">
        <v>107</v>
      </c>
      <c r="K108" t="str">
        <f t="shared" si="9"/>
        <v>GENDER</v>
      </c>
      <c r="L108" t="str">
        <f t="shared" si="10"/>
        <v>Required</v>
      </c>
      <c r="M108" t="str">
        <f t="shared" si="11"/>
        <v>GEND_GBV</v>
      </c>
      <c r="N108" t="str">
        <f t="shared" si="12"/>
        <v>10-14</v>
      </c>
      <c r="O108" t="str">
        <f t="shared" si="13"/>
        <v>Female</v>
      </c>
      <c r="P108" t="str">
        <f t="shared" si="14"/>
        <v/>
      </c>
      <c r="Q108" t="str">
        <f t="shared" si="15"/>
        <v>Numerator</v>
      </c>
      <c r="R108" t="str">
        <f t="shared" si="16"/>
        <v>PEP Status/Age/Sex</v>
      </c>
      <c r="S108" t="str">
        <f t="shared" si="17"/>
        <v>Completed PEP</v>
      </c>
    </row>
    <row r="109" spans="1:19" customFormat="1" x14ac:dyDescent="0.25">
      <c r="A109" s="4" t="s">
        <v>116</v>
      </c>
      <c r="B109" s="4" t="s">
        <v>125</v>
      </c>
      <c r="C109" s="5" t="s">
        <v>106</v>
      </c>
      <c r="D109" s="5" t="s">
        <v>49</v>
      </c>
      <c r="E109" s="5" t="s">
        <v>17</v>
      </c>
      <c r="F109" s="5"/>
      <c r="G109" s="5" t="s">
        <v>8</v>
      </c>
      <c r="H109" s="5" t="s">
        <v>131</v>
      </c>
      <c r="I109" s="5" t="s">
        <v>130</v>
      </c>
      <c r="K109" t="str">
        <f t="shared" si="9"/>
        <v>GENDER</v>
      </c>
      <c r="L109" t="str">
        <f t="shared" si="10"/>
        <v>Required</v>
      </c>
      <c r="M109" t="str">
        <f t="shared" si="11"/>
        <v>GEND_GBV</v>
      </c>
      <c r="N109" t="str">
        <f t="shared" si="12"/>
        <v>10-14</v>
      </c>
      <c r="O109" t="str">
        <f t="shared" si="13"/>
        <v>Female</v>
      </c>
      <c r="P109" t="str">
        <f t="shared" si="14"/>
        <v/>
      </c>
      <c r="Q109" t="str">
        <f t="shared" si="15"/>
        <v>Numerator</v>
      </c>
      <c r="R109" t="str">
        <f t="shared" si="16"/>
        <v>PEP Status/Age/Sex</v>
      </c>
      <c r="S109" t="str">
        <f t="shared" si="17"/>
        <v>Initiated PEP</v>
      </c>
    </row>
    <row r="110" spans="1:19" customFormat="1" x14ac:dyDescent="0.25">
      <c r="A110" s="4" t="s">
        <v>116</v>
      </c>
      <c r="B110" s="4" t="s">
        <v>125</v>
      </c>
      <c r="C110" s="5" t="s">
        <v>106</v>
      </c>
      <c r="D110" s="5" t="s">
        <v>49</v>
      </c>
      <c r="E110" s="5" t="s">
        <v>17</v>
      </c>
      <c r="F110" s="5"/>
      <c r="G110" s="5" t="s">
        <v>8</v>
      </c>
      <c r="H110" s="5" t="s">
        <v>132</v>
      </c>
      <c r="I110" s="5" t="s">
        <v>112</v>
      </c>
      <c r="K110" t="str">
        <f t="shared" si="9"/>
        <v>GENDER</v>
      </c>
      <c r="L110" t="str">
        <f t="shared" si="10"/>
        <v>Required</v>
      </c>
      <c r="M110" t="str">
        <f t="shared" si="11"/>
        <v>GEND_GBV</v>
      </c>
      <c r="N110" t="str">
        <f t="shared" si="12"/>
        <v>10-14</v>
      </c>
      <c r="O110" t="str">
        <f t="shared" si="13"/>
        <v>Female</v>
      </c>
      <c r="P110" t="str">
        <f t="shared" si="14"/>
        <v/>
      </c>
      <c r="Q110" t="str">
        <f t="shared" si="15"/>
        <v>Numerator</v>
      </c>
      <c r="R110" t="str">
        <f t="shared" si="16"/>
        <v>Violence Service Type/Age/Sex</v>
      </c>
      <c r="S110" t="str">
        <f t="shared" si="17"/>
        <v>Physical and/or Emotional Violence</v>
      </c>
    </row>
    <row r="111" spans="1:19" customFormat="1" x14ac:dyDescent="0.25">
      <c r="A111" s="4" t="s">
        <v>116</v>
      </c>
      <c r="B111" s="4" t="s">
        <v>125</v>
      </c>
      <c r="C111" s="5" t="s">
        <v>106</v>
      </c>
      <c r="D111" s="5" t="s">
        <v>49</v>
      </c>
      <c r="E111" s="5" t="s">
        <v>17</v>
      </c>
      <c r="F111" s="5"/>
      <c r="G111" s="5" t="s">
        <v>8</v>
      </c>
      <c r="H111" s="5" t="s">
        <v>132</v>
      </c>
      <c r="I111" s="5" t="s">
        <v>113</v>
      </c>
      <c r="K111" t="str">
        <f t="shared" si="9"/>
        <v>GENDER</v>
      </c>
      <c r="L111" t="str">
        <f t="shared" si="10"/>
        <v>Required</v>
      </c>
      <c r="M111" t="str">
        <f t="shared" si="11"/>
        <v>GEND_GBV</v>
      </c>
      <c r="N111" t="str">
        <f t="shared" si="12"/>
        <v>10-14</v>
      </c>
      <c r="O111" t="str">
        <f t="shared" si="13"/>
        <v>Female</v>
      </c>
      <c r="P111" t="str">
        <f t="shared" si="14"/>
        <v/>
      </c>
      <c r="Q111" t="str">
        <f t="shared" si="15"/>
        <v>Numerator</v>
      </c>
      <c r="R111" t="str">
        <f t="shared" si="16"/>
        <v>Violence Service Type/Age/Sex</v>
      </c>
      <c r="S111" t="str">
        <f t="shared" si="17"/>
        <v>Sexual Violence</v>
      </c>
    </row>
    <row r="112" spans="1:19" customFormat="1" x14ac:dyDescent="0.25">
      <c r="A112" s="4" t="s">
        <v>116</v>
      </c>
      <c r="B112" s="4" t="s">
        <v>125</v>
      </c>
      <c r="C112" s="5" t="s">
        <v>106</v>
      </c>
      <c r="D112" s="5" t="s">
        <v>49</v>
      </c>
      <c r="E112" s="5" t="s">
        <v>50</v>
      </c>
      <c r="F112" s="5"/>
      <c r="G112" s="5" t="s">
        <v>8</v>
      </c>
      <c r="H112" s="5" t="s">
        <v>131</v>
      </c>
      <c r="I112" s="5" t="s">
        <v>107</v>
      </c>
      <c r="K112" t="str">
        <f t="shared" si="9"/>
        <v>GENDER</v>
      </c>
      <c r="L112" t="str">
        <f t="shared" si="10"/>
        <v>Required</v>
      </c>
      <c r="M112" t="str">
        <f t="shared" si="11"/>
        <v>GEND_GBV</v>
      </c>
      <c r="N112" t="str">
        <f t="shared" si="12"/>
        <v>10-14</v>
      </c>
      <c r="O112" t="str">
        <f t="shared" si="13"/>
        <v>Male</v>
      </c>
      <c r="P112" t="str">
        <f t="shared" si="14"/>
        <v/>
      </c>
      <c r="Q112" t="str">
        <f t="shared" si="15"/>
        <v>Numerator</v>
      </c>
      <c r="R112" t="str">
        <f t="shared" si="16"/>
        <v>PEP Status/Age/Sex</v>
      </c>
      <c r="S112" t="str">
        <f t="shared" si="17"/>
        <v>Completed PEP</v>
      </c>
    </row>
    <row r="113" spans="1:19" customFormat="1" x14ac:dyDescent="0.25">
      <c r="A113" s="4" t="s">
        <v>116</v>
      </c>
      <c r="B113" s="4" t="s">
        <v>125</v>
      </c>
      <c r="C113" s="5" t="s">
        <v>106</v>
      </c>
      <c r="D113" s="5" t="s">
        <v>49</v>
      </c>
      <c r="E113" s="5" t="s">
        <v>50</v>
      </c>
      <c r="F113" s="5"/>
      <c r="G113" s="5" t="s">
        <v>8</v>
      </c>
      <c r="H113" s="5" t="s">
        <v>131</v>
      </c>
      <c r="I113" s="5" t="s">
        <v>130</v>
      </c>
      <c r="K113" t="str">
        <f t="shared" si="9"/>
        <v>GENDER</v>
      </c>
      <c r="L113" t="str">
        <f t="shared" si="10"/>
        <v>Required</v>
      </c>
      <c r="M113" t="str">
        <f t="shared" si="11"/>
        <v>GEND_GBV</v>
      </c>
      <c r="N113" t="str">
        <f t="shared" si="12"/>
        <v>10-14</v>
      </c>
      <c r="O113" t="str">
        <f t="shared" si="13"/>
        <v>Male</v>
      </c>
      <c r="P113" t="str">
        <f t="shared" si="14"/>
        <v/>
      </c>
      <c r="Q113" t="str">
        <f t="shared" si="15"/>
        <v>Numerator</v>
      </c>
      <c r="R113" t="str">
        <f t="shared" si="16"/>
        <v>PEP Status/Age/Sex</v>
      </c>
      <c r="S113" t="str">
        <f t="shared" si="17"/>
        <v>Initiated PEP</v>
      </c>
    </row>
    <row r="114" spans="1:19" customFormat="1" x14ac:dyDescent="0.25">
      <c r="A114" s="4" t="s">
        <v>116</v>
      </c>
      <c r="B114" s="4" t="s">
        <v>125</v>
      </c>
      <c r="C114" s="5" t="s">
        <v>106</v>
      </c>
      <c r="D114" s="5" t="s">
        <v>49</v>
      </c>
      <c r="E114" s="5" t="s">
        <v>50</v>
      </c>
      <c r="F114" s="5"/>
      <c r="G114" s="5" t="s">
        <v>8</v>
      </c>
      <c r="H114" s="5" t="s">
        <v>132</v>
      </c>
      <c r="I114" s="5" t="s">
        <v>112</v>
      </c>
      <c r="K114" t="str">
        <f t="shared" si="9"/>
        <v>GENDER</v>
      </c>
      <c r="L114" t="str">
        <f t="shared" si="10"/>
        <v>Required</v>
      </c>
      <c r="M114" t="str">
        <f t="shared" si="11"/>
        <v>GEND_GBV</v>
      </c>
      <c r="N114" t="str">
        <f t="shared" si="12"/>
        <v>10-14</v>
      </c>
      <c r="O114" t="str">
        <f t="shared" si="13"/>
        <v>Male</v>
      </c>
      <c r="P114" t="str">
        <f t="shared" si="14"/>
        <v/>
      </c>
      <c r="Q114" t="str">
        <f t="shared" si="15"/>
        <v>Numerator</v>
      </c>
      <c r="R114" t="str">
        <f t="shared" si="16"/>
        <v>Violence Service Type/Age/Sex</v>
      </c>
      <c r="S114" t="str">
        <f t="shared" si="17"/>
        <v>Physical and/or Emotional Violence</v>
      </c>
    </row>
    <row r="115" spans="1:19" customFormat="1" x14ac:dyDescent="0.25">
      <c r="A115" s="4" t="s">
        <v>116</v>
      </c>
      <c r="B115" s="4" t="s">
        <v>125</v>
      </c>
      <c r="C115" s="5" t="s">
        <v>106</v>
      </c>
      <c r="D115" s="5" t="s">
        <v>49</v>
      </c>
      <c r="E115" s="5" t="s">
        <v>50</v>
      </c>
      <c r="F115" s="5"/>
      <c r="G115" s="5" t="s">
        <v>8</v>
      </c>
      <c r="H115" s="5" t="s">
        <v>132</v>
      </c>
      <c r="I115" s="5" t="s">
        <v>113</v>
      </c>
      <c r="K115" t="str">
        <f t="shared" si="9"/>
        <v>GENDER</v>
      </c>
      <c r="L115" t="str">
        <f t="shared" si="10"/>
        <v>Required</v>
      </c>
      <c r="M115" t="str">
        <f t="shared" si="11"/>
        <v>GEND_GBV</v>
      </c>
      <c r="N115" t="str">
        <f t="shared" si="12"/>
        <v>10-14</v>
      </c>
      <c r="O115" t="str">
        <f t="shared" si="13"/>
        <v>Male</v>
      </c>
      <c r="P115" t="str">
        <f t="shared" si="14"/>
        <v/>
      </c>
      <c r="Q115" t="str">
        <f t="shared" si="15"/>
        <v>Numerator</v>
      </c>
      <c r="R115" t="str">
        <f t="shared" si="16"/>
        <v>Violence Service Type/Age/Sex</v>
      </c>
      <c r="S115" t="str">
        <f t="shared" si="17"/>
        <v>Sexual Violence</v>
      </c>
    </row>
    <row r="116" spans="1:19" customFormat="1" x14ac:dyDescent="0.25">
      <c r="A116" s="4" t="s">
        <v>116</v>
      </c>
      <c r="B116" s="4" t="s">
        <v>125</v>
      </c>
      <c r="C116" s="5" t="s">
        <v>106</v>
      </c>
      <c r="D116" s="5" t="s">
        <v>58</v>
      </c>
      <c r="E116" s="5" t="s">
        <v>17</v>
      </c>
      <c r="F116" s="5"/>
      <c r="G116" s="5" t="s">
        <v>8</v>
      </c>
      <c r="H116" s="5" t="s">
        <v>131</v>
      </c>
      <c r="I116" s="5" t="s">
        <v>107</v>
      </c>
      <c r="K116" t="str">
        <f t="shared" si="9"/>
        <v>GENDER</v>
      </c>
      <c r="L116" t="str">
        <f t="shared" si="10"/>
        <v>Required</v>
      </c>
      <c r="M116" t="str">
        <f t="shared" si="11"/>
        <v>GEND_GBV</v>
      </c>
      <c r="N116" t="str">
        <f t="shared" si="12"/>
        <v>15-19</v>
      </c>
      <c r="O116" t="str">
        <f t="shared" si="13"/>
        <v>Female</v>
      </c>
      <c r="P116" t="str">
        <f t="shared" si="14"/>
        <v/>
      </c>
      <c r="Q116" t="str">
        <f t="shared" si="15"/>
        <v>Numerator</v>
      </c>
      <c r="R116" t="str">
        <f t="shared" si="16"/>
        <v>PEP Status/Age/Sex</v>
      </c>
      <c r="S116" t="str">
        <f t="shared" si="17"/>
        <v>Completed PEP</v>
      </c>
    </row>
    <row r="117" spans="1:19" customFormat="1" x14ac:dyDescent="0.25">
      <c r="A117" s="4" t="s">
        <v>116</v>
      </c>
      <c r="B117" s="4" t="s">
        <v>125</v>
      </c>
      <c r="C117" s="5" t="s">
        <v>106</v>
      </c>
      <c r="D117" s="5" t="s">
        <v>58</v>
      </c>
      <c r="E117" s="5" t="s">
        <v>17</v>
      </c>
      <c r="F117" s="5"/>
      <c r="G117" s="5" t="s">
        <v>8</v>
      </c>
      <c r="H117" s="5" t="s">
        <v>131</v>
      </c>
      <c r="I117" s="5" t="s">
        <v>130</v>
      </c>
      <c r="K117" t="str">
        <f t="shared" si="9"/>
        <v>GENDER</v>
      </c>
      <c r="L117" t="str">
        <f t="shared" si="10"/>
        <v>Required</v>
      </c>
      <c r="M117" t="str">
        <f t="shared" si="11"/>
        <v>GEND_GBV</v>
      </c>
      <c r="N117" t="str">
        <f t="shared" si="12"/>
        <v>15-19</v>
      </c>
      <c r="O117" t="str">
        <f t="shared" si="13"/>
        <v>Female</v>
      </c>
      <c r="P117" t="str">
        <f t="shared" si="14"/>
        <v/>
      </c>
      <c r="Q117" t="str">
        <f t="shared" si="15"/>
        <v>Numerator</v>
      </c>
      <c r="R117" t="str">
        <f t="shared" si="16"/>
        <v>PEP Status/Age/Sex</v>
      </c>
      <c r="S117" t="str">
        <f t="shared" si="17"/>
        <v>Initiated PEP</v>
      </c>
    </row>
    <row r="118" spans="1:19" customFormat="1" x14ac:dyDescent="0.25">
      <c r="A118" s="4" t="s">
        <v>116</v>
      </c>
      <c r="B118" s="4" t="s">
        <v>125</v>
      </c>
      <c r="C118" s="5" t="s">
        <v>106</v>
      </c>
      <c r="D118" s="5" t="s">
        <v>58</v>
      </c>
      <c r="E118" s="5" t="s">
        <v>17</v>
      </c>
      <c r="F118" s="5"/>
      <c r="G118" s="5" t="s">
        <v>8</v>
      </c>
      <c r="H118" s="5" t="s">
        <v>132</v>
      </c>
      <c r="I118" s="5" t="s">
        <v>112</v>
      </c>
      <c r="K118" t="str">
        <f t="shared" si="9"/>
        <v>GENDER</v>
      </c>
      <c r="L118" t="str">
        <f t="shared" si="10"/>
        <v>Required</v>
      </c>
      <c r="M118" t="str">
        <f t="shared" si="11"/>
        <v>GEND_GBV</v>
      </c>
      <c r="N118" t="str">
        <f t="shared" si="12"/>
        <v>15-19</v>
      </c>
      <c r="O118" t="str">
        <f t="shared" si="13"/>
        <v>Female</v>
      </c>
      <c r="P118" t="str">
        <f t="shared" si="14"/>
        <v/>
      </c>
      <c r="Q118" t="str">
        <f t="shared" si="15"/>
        <v>Numerator</v>
      </c>
      <c r="R118" t="str">
        <f t="shared" si="16"/>
        <v>Violence Service Type/Age/Sex</v>
      </c>
      <c r="S118" t="str">
        <f t="shared" si="17"/>
        <v>Physical and/or Emotional Violence</v>
      </c>
    </row>
    <row r="119" spans="1:19" customFormat="1" x14ac:dyDescent="0.25">
      <c r="A119" s="4" t="s">
        <v>116</v>
      </c>
      <c r="B119" s="4" t="s">
        <v>125</v>
      </c>
      <c r="C119" s="5" t="s">
        <v>106</v>
      </c>
      <c r="D119" s="5" t="s">
        <v>58</v>
      </c>
      <c r="E119" s="5" t="s">
        <v>17</v>
      </c>
      <c r="F119" s="5"/>
      <c r="G119" s="5" t="s">
        <v>8</v>
      </c>
      <c r="H119" s="5" t="s">
        <v>132</v>
      </c>
      <c r="I119" s="5" t="s">
        <v>113</v>
      </c>
      <c r="K119" t="str">
        <f t="shared" si="9"/>
        <v>GENDER</v>
      </c>
      <c r="L119" t="str">
        <f t="shared" si="10"/>
        <v>Required</v>
      </c>
      <c r="M119" t="str">
        <f t="shared" si="11"/>
        <v>GEND_GBV</v>
      </c>
      <c r="N119" t="str">
        <f t="shared" si="12"/>
        <v>15-19</v>
      </c>
      <c r="O119" t="str">
        <f t="shared" si="13"/>
        <v>Female</v>
      </c>
      <c r="P119" t="str">
        <f t="shared" si="14"/>
        <v/>
      </c>
      <c r="Q119" t="str">
        <f t="shared" si="15"/>
        <v>Numerator</v>
      </c>
      <c r="R119" t="str">
        <f t="shared" si="16"/>
        <v>Violence Service Type/Age/Sex</v>
      </c>
      <c r="S119" t="str">
        <f t="shared" si="17"/>
        <v>Sexual Violence</v>
      </c>
    </row>
    <row r="120" spans="1:19" customFormat="1" x14ac:dyDescent="0.25">
      <c r="A120" s="4" t="s">
        <v>116</v>
      </c>
      <c r="B120" s="4" t="s">
        <v>125</v>
      </c>
      <c r="C120" s="5" t="s">
        <v>106</v>
      </c>
      <c r="D120" s="5" t="s">
        <v>58</v>
      </c>
      <c r="E120" s="5" t="s">
        <v>50</v>
      </c>
      <c r="F120" s="5"/>
      <c r="G120" s="5" t="s">
        <v>8</v>
      </c>
      <c r="H120" s="5" t="s">
        <v>131</v>
      </c>
      <c r="I120" s="5" t="s">
        <v>107</v>
      </c>
      <c r="K120" t="str">
        <f t="shared" si="9"/>
        <v>GENDER</v>
      </c>
      <c r="L120" t="str">
        <f t="shared" si="10"/>
        <v>Required</v>
      </c>
      <c r="M120" t="str">
        <f t="shared" si="11"/>
        <v>GEND_GBV</v>
      </c>
      <c r="N120" t="str">
        <f t="shared" si="12"/>
        <v>15-19</v>
      </c>
      <c r="O120" t="str">
        <f t="shared" si="13"/>
        <v>Male</v>
      </c>
      <c r="P120" t="str">
        <f t="shared" si="14"/>
        <v/>
      </c>
      <c r="Q120" t="str">
        <f t="shared" si="15"/>
        <v>Numerator</v>
      </c>
      <c r="R120" t="str">
        <f t="shared" si="16"/>
        <v>PEP Status/Age/Sex</v>
      </c>
      <c r="S120" t="str">
        <f t="shared" si="17"/>
        <v>Completed PEP</v>
      </c>
    </row>
    <row r="121" spans="1:19" customFormat="1" x14ac:dyDescent="0.25">
      <c r="A121" s="4" t="s">
        <v>116</v>
      </c>
      <c r="B121" s="4" t="s">
        <v>125</v>
      </c>
      <c r="C121" s="5" t="s">
        <v>106</v>
      </c>
      <c r="D121" s="5" t="s">
        <v>58</v>
      </c>
      <c r="E121" s="5" t="s">
        <v>50</v>
      </c>
      <c r="F121" s="5"/>
      <c r="G121" s="5" t="s">
        <v>8</v>
      </c>
      <c r="H121" s="5" t="s">
        <v>131</v>
      </c>
      <c r="I121" s="5" t="s">
        <v>130</v>
      </c>
      <c r="K121" t="str">
        <f t="shared" si="9"/>
        <v>GENDER</v>
      </c>
      <c r="L121" t="str">
        <f t="shared" si="10"/>
        <v>Required</v>
      </c>
      <c r="M121" t="str">
        <f t="shared" si="11"/>
        <v>GEND_GBV</v>
      </c>
      <c r="N121" t="str">
        <f t="shared" si="12"/>
        <v>15-19</v>
      </c>
      <c r="O121" t="str">
        <f t="shared" si="13"/>
        <v>Male</v>
      </c>
      <c r="P121" t="str">
        <f t="shared" si="14"/>
        <v/>
      </c>
      <c r="Q121" t="str">
        <f t="shared" si="15"/>
        <v>Numerator</v>
      </c>
      <c r="R121" t="str">
        <f t="shared" si="16"/>
        <v>PEP Status/Age/Sex</v>
      </c>
      <c r="S121" t="str">
        <f t="shared" si="17"/>
        <v>Initiated PEP</v>
      </c>
    </row>
    <row r="122" spans="1:19" customFormat="1" x14ac:dyDescent="0.25">
      <c r="A122" s="4" t="s">
        <v>116</v>
      </c>
      <c r="B122" s="4" t="s">
        <v>125</v>
      </c>
      <c r="C122" s="5" t="s">
        <v>106</v>
      </c>
      <c r="D122" s="5" t="s">
        <v>58</v>
      </c>
      <c r="E122" s="5" t="s">
        <v>50</v>
      </c>
      <c r="F122" s="5"/>
      <c r="G122" s="5" t="s">
        <v>8</v>
      </c>
      <c r="H122" s="5" t="s">
        <v>132</v>
      </c>
      <c r="I122" s="5" t="s">
        <v>112</v>
      </c>
      <c r="K122" t="str">
        <f t="shared" si="9"/>
        <v>GENDER</v>
      </c>
      <c r="L122" t="str">
        <f t="shared" si="10"/>
        <v>Required</v>
      </c>
      <c r="M122" t="str">
        <f t="shared" si="11"/>
        <v>GEND_GBV</v>
      </c>
      <c r="N122" t="str">
        <f t="shared" si="12"/>
        <v>15-19</v>
      </c>
      <c r="O122" t="str">
        <f t="shared" si="13"/>
        <v>Male</v>
      </c>
      <c r="P122" t="str">
        <f t="shared" si="14"/>
        <v/>
      </c>
      <c r="Q122" t="str">
        <f t="shared" si="15"/>
        <v>Numerator</v>
      </c>
      <c r="R122" t="str">
        <f t="shared" si="16"/>
        <v>Violence Service Type/Age/Sex</v>
      </c>
      <c r="S122" t="str">
        <f t="shared" si="17"/>
        <v>Physical and/or Emotional Violence</v>
      </c>
    </row>
    <row r="123" spans="1:19" customFormat="1" x14ac:dyDescent="0.25">
      <c r="A123" s="4" t="s">
        <v>116</v>
      </c>
      <c r="B123" s="4" t="s">
        <v>125</v>
      </c>
      <c r="C123" s="5" t="s">
        <v>106</v>
      </c>
      <c r="D123" s="5" t="s">
        <v>58</v>
      </c>
      <c r="E123" s="5" t="s">
        <v>50</v>
      </c>
      <c r="F123" s="5"/>
      <c r="G123" s="5" t="s">
        <v>8</v>
      </c>
      <c r="H123" s="5" t="s">
        <v>132</v>
      </c>
      <c r="I123" s="5" t="s">
        <v>113</v>
      </c>
      <c r="K123" t="str">
        <f t="shared" si="9"/>
        <v>GENDER</v>
      </c>
      <c r="L123" t="str">
        <f t="shared" si="10"/>
        <v>Required</v>
      </c>
      <c r="M123" t="str">
        <f t="shared" si="11"/>
        <v>GEND_GBV</v>
      </c>
      <c r="N123" t="str">
        <f t="shared" si="12"/>
        <v>15-19</v>
      </c>
      <c r="O123" t="str">
        <f t="shared" si="13"/>
        <v>Male</v>
      </c>
      <c r="P123" t="str">
        <f t="shared" si="14"/>
        <v/>
      </c>
      <c r="Q123" t="str">
        <f t="shared" si="15"/>
        <v>Numerator</v>
      </c>
      <c r="R123" t="str">
        <f t="shared" si="16"/>
        <v>Violence Service Type/Age/Sex</v>
      </c>
      <c r="S123" t="str">
        <f t="shared" si="17"/>
        <v>Sexual Violence</v>
      </c>
    </row>
    <row r="124" spans="1:19" customFormat="1" x14ac:dyDescent="0.25">
      <c r="A124" s="4" t="s">
        <v>116</v>
      </c>
      <c r="B124" s="4" t="s">
        <v>125</v>
      </c>
      <c r="C124" s="5" t="s">
        <v>106</v>
      </c>
      <c r="D124" s="5" t="s">
        <v>59</v>
      </c>
      <c r="E124" s="5" t="s">
        <v>17</v>
      </c>
      <c r="F124" s="5"/>
      <c r="G124" s="5" t="s">
        <v>8</v>
      </c>
      <c r="H124" s="5" t="s">
        <v>131</v>
      </c>
      <c r="I124" s="5" t="s">
        <v>107</v>
      </c>
      <c r="K124" t="str">
        <f t="shared" si="9"/>
        <v>GENDER</v>
      </c>
      <c r="L124" t="str">
        <f t="shared" si="10"/>
        <v>Required</v>
      </c>
      <c r="M124" t="str">
        <f t="shared" si="11"/>
        <v>GEND_GBV</v>
      </c>
      <c r="N124" t="str">
        <f t="shared" si="12"/>
        <v>20-24</v>
      </c>
      <c r="O124" t="str">
        <f t="shared" si="13"/>
        <v>Female</v>
      </c>
      <c r="P124" t="str">
        <f t="shared" si="14"/>
        <v/>
      </c>
      <c r="Q124" t="str">
        <f t="shared" si="15"/>
        <v>Numerator</v>
      </c>
      <c r="R124" t="str">
        <f t="shared" si="16"/>
        <v>PEP Status/Age/Sex</v>
      </c>
      <c r="S124" t="str">
        <f t="shared" si="17"/>
        <v>Completed PEP</v>
      </c>
    </row>
    <row r="125" spans="1:19" customFormat="1" x14ac:dyDescent="0.25">
      <c r="A125" s="4" t="s">
        <v>116</v>
      </c>
      <c r="B125" s="4" t="s">
        <v>125</v>
      </c>
      <c r="C125" s="5" t="s">
        <v>106</v>
      </c>
      <c r="D125" s="5" t="s">
        <v>59</v>
      </c>
      <c r="E125" s="5" t="s">
        <v>17</v>
      </c>
      <c r="F125" s="5"/>
      <c r="G125" s="5" t="s">
        <v>8</v>
      </c>
      <c r="H125" s="5" t="s">
        <v>131</v>
      </c>
      <c r="I125" s="5" t="s">
        <v>130</v>
      </c>
      <c r="K125" t="str">
        <f t="shared" si="9"/>
        <v>GENDER</v>
      </c>
      <c r="L125" t="str">
        <f t="shared" si="10"/>
        <v>Required</v>
      </c>
      <c r="M125" t="str">
        <f t="shared" si="11"/>
        <v>GEND_GBV</v>
      </c>
      <c r="N125" t="str">
        <f t="shared" si="12"/>
        <v>20-24</v>
      </c>
      <c r="O125" t="str">
        <f t="shared" si="13"/>
        <v>Female</v>
      </c>
      <c r="P125" t="str">
        <f t="shared" si="14"/>
        <v/>
      </c>
      <c r="Q125" t="str">
        <f t="shared" si="15"/>
        <v>Numerator</v>
      </c>
      <c r="R125" t="str">
        <f t="shared" si="16"/>
        <v>PEP Status/Age/Sex</v>
      </c>
      <c r="S125" t="str">
        <f t="shared" si="17"/>
        <v>Initiated PEP</v>
      </c>
    </row>
    <row r="126" spans="1:19" customFormat="1" x14ac:dyDescent="0.25">
      <c r="A126" s="4" t="s">
        <v>116</v>
      </c>
      <c r="B126" s="4" t="s">
        <v>125</v>
      </c>
      <c r="C126" s="5" t="s">
        <v>106</v>
      </c>
      <c r="D126" s="5" t="s">
        <v>59</v>
      </c>
      <c r="E126" s="5" t="s">
        <v>17</v>
      </c>
      <c r="F126" s="5"/>
      <c r="G126" s="5" t="s">
        <v>8</v>
      </c>
      <c r="H126" s="5" t="s">
        <v>132</v>
      </c>
      <c r="I126" s="5" t="s">
        <v>112</v>
      </c>
      <c r="K126" t="str">
        <f t="shared" si="9"/>
        <v>GENDER</v>
      </c>
      <c r="L126" t="str">
        <f t="shared" si="10"/>
        <v>Required</v>
      </c>
      <c r="M126" t="str">
        <f t="shared" si="11"/>
        <v>GEND_GBV</v>
      </c>
      <c r="N126" t="str">
        <f t="shared" si="12"/>
        <v>20-24</v>
      </c>
      <c r="O126" t="str">
        <f t="shared" si="13"/>
        <v>Female</v>
      </c>
      <c r="P126" t="str">
        <f t="shared" si="14"/>
        <v/>
      </c>
      <c r="Q126" t="str">
        <f t="shared" si="15"/>
        <v>Numerator</v>
      </c>
      <c r="R126" t="str">
        <f t="shared" si="16"/>
        <v>Violence Service Type/Age/Sex</v>
      </c>
      <c r="S126" t="str">
        <f t="shared" si="17"/>
        <v>Physical and/or Emotional Violence</v>
      </c>
    </row>
    <row r="127" spans="1:19" customFormat="1" x14ac:dyDescent="0.25">
      <c r="A127" s="4" t="s">
        <v>116</v>
      </c>
      <c r="B127" s="4" t="s">
        <v>125</v>
      </c>
      <c r="C127" s="5" t="s">
        <v>106</v>
      </c>
      <c r="D127" s="5" t="s">
        <v>59</v>
      </c>
      <c r="E127" s="5" t="s">
        <v>17</v>
      </c>
      <c r="F127" s="5"/>
      <c r="G127" s="5" t="s">
        <v>8</v>
      </c>
      <c r="H127" s="5" t="s">
        <v>132</v>
      </c>
      <c r="I127" s="5" t="s">
        <v>113</v>
      </c>
      <c r="K127" t="str">
        <f t="shared" si="9"/>
        <v>GENDER</v>
      </c>
      <c r="L127" t="str">
        <f t="shared" si="10"/>
        <v>Required</v>
      </c>
      <c r="M127" t="str">
        <f t="shared" si="11"/>
        <v>GEND_GBV</v>
      </c>
      <c r="N127" t="str">
        <f t="shared" si="12"/>
        <v>20-24</v>
      </c>
      <c r="O127" t="str">
        <f t="shared" si="13"/>
        <v>Female</v>
      </c>
      <c r="P127" t="str">
        <f t="shared" si="14"/>
        <v/>
      </c>
      <c r="Q127" t="str">
        <f t="shared" si="15"/>
        <v>Numerator</v>
      </c>
      <c r="R127" t="str">
        <f t="shared" si="16"/>
        <v>Violence Service Type/Age/Sex</v>
      </c>
      <c r="S127" t="str">
        <f t="shared" si="17"/>
        <v>Sexual Violence</v>
      </c>
    </row>
    <row r="128" spans="1:19" customFormat="1" x14ac:dyDescent="0.25">
      <c r="A128" s="4" t="s">
        <v>116</v>
      </c>
      <c r="B128" s="4" t="s">
        <v>125</v>
      </c>
      <c r="C128" s="5" t="s">
        <v>106</v>
      </c>
      <c r="D128" s="5" t="s">
        <v>59</v>
      </c>
      <c r="E128" s="5" t="s">
        <v>50</v>
      </c>
      <c r="F128" s="5"/>
      <c r="G128" s="5" t="s">
        <v>8</v>
      </c>
      <c r="H128" s="5" t="s">
        <v>131</v>
      </c>
      <c r="I128" s="5" t="s">
        <v>107</v>
      </c>
      <c r="K128" t="str">
        <f t="shared" si="9"/>
        <v>GENDER</v>
      </c>
      <c r="L128" t="str">
        <f t="shared" si="10"/>
        <v>Required</v>
      </c>
      <c r="M128" t="str">
        <f t="shared" si="11"/>
        <v>GEND_GBV</v>
      </c>
      <c r="N128" t="str">
        <f t="shared" si="12"/>
        <v>20-24</v>
      </c>
      <c r="O128" t="str">
        <f t="shared" si="13"/>
        <v>Male</v>
      </c>
      <c r="P128" t="str">
        <f t="shared" si="14"/>
        <v/>
      </c>
      <c r="Q128" t="str">
        <f t="shared" si="15"/>
        <v>Numerator</v>
      </c>
      <c r="R128" t="str">
        <f t="shared" si="16"/>
        <v>PEP Status/Age/Sex</v>
      </c>
      <c r="S128" t="str">
        <f t="shared" si="17"/>
        <v>Completed PEP</v>
      </c>
    </row>
    <row r="129" spans="1:19" customFormat="1" x14ac:dyDescent="0.25">
      <c r="A129" s="4" t="s">
        <v>116</v>
      </c>
      <c r="B129" s="4" t="s">
        <v>125</v>
      </c>
      <c r="C129" s="5" t="s">
        <v>106</v>
      </c>
      <c r="D129" s="5" t="s">
        <v>59</v>
      </c>
      <c r="E129" s="5" t="s">
        <v>50</v>
      </c>
      <c r="F129" s="5"/>
      <c r="G129" s="5" t="s">
        <v>8</v>
      </c>
      <c r="H129" s="5" t="s">
        <v>131</v>
      </c>
      <c r="I129" s="5" t="s">
        <v>130</v>
      </c>
      <c r="K129" t="str">
        <f t="shared" si="9"/>
        <v>GENDER</v>
      </c>
      <c r="L129" t="str">
        <f t="shared" si="10"/>
        <v>Required</v>
      </c>
      <c r="M129" t="str">
        <f t="shared" si="11"/>
        <v>GEND_GBV</v>
      </c>
      <c r="N129" t="str">
        <f t="shared" si="12"/>
        <v>20-24</v>
      </c>
      <c r="O129" t="str">
        <f t="shared" si="13"/>
        <v>Male</v>
      </c>
      <c r="P129" t="str">
        <f t="shared" si="14"/>
        <v/>
      </c>
      <c r="Q129" t="str">
        <f t="shared" si="15"/>
        <v>Numerator</v>
      </c>
      <c r="R129" t="str">
        <f t="shared" si="16"/>
        <v>PEP Status/Age/Sex</v>
      </c>
      <c r="S129" t="str">
        <f t="shared" si="17"/>
        <v>Initiated PEP</v>
      </c>
    </row>
    <row r="130" spans="1:19" customFormat="1" x14ac:dyDescent="0.25">
      <c r="A130" s="4" t="s">
        <v>116</v>
      </c>
      <c r="B130" s="4" t="s">
        <v>125</v>
      </c>
      <c r="C130" s="5" t="s">
        <v>106</v>
      </c>
      <c r="D130" s="5" t="s">
        <v>59</v>
      </c>
      <c r="E130" s="5" t="s">
        <v>50</v>
      </c>
      <c r="F130" s="5"/>
      <c r="G130" s="5" t="s">
        <v>8</v>
      </c>
      <c r="H130" s="5" t="s">
        <v>132</v>
      </c>
      <c r="I130" s="5" t="s">
        <v>112</v>
      </c>
      <c r="K130" t="str">
        <f t="shared" ref="K130:K193" si="18">TRIM(A130)</f>
        <v>GENDER</v>
      </c>
      <c r="L130" t="str">
        <f t="shared" ref="L130:L193" si="19">TRIM(B130)</f>
        <v>Required</v>
      </c>
      <c r="M130" t="str">
        <f t="shared" ref="M130:M193" si="20">TRIM(C130)</f>
        <v>GEND_GBV</v>
      </c>
      <c r="N130" t="str">
        <f t="shared" ref="N130:N193" si="21">TRIM(D130)</f>
        <v>20-24</v>
      </c>
      <c r="O130" t="str">
        <f t="shared" ref="O130:O193" si="22">TRIM(E130)</f>
        <v>Male</v>
      </c>
      <c r="P130" t="str">
        <f t="shared" ref="P130:P193" si="23">TRIM(F130)</f>
        <v/>
      </c>
      <c r="Q130" t="str">
        <f t="shared" ref="Q130:Q193" si="24">TRIM(G130)</f>
        <v>Numerator</v>
      </c>
      <c r="R130" t="str">
        <f t="shared" ref="R130:R193" si="25">TRIM(H130)</f>
        <v>Violence Service Type/Age/Sex</v>
      </c>
      <c r="S130" t="str">
        <f t="shared" ref="S130:S193" si="26">TRIM(I130)</f>
        <v>Physical and/or Emotional Violence</v>
      </c>
    </row>
    <row r="131" spans="1:19" customFormat="1" x14ac:dyDescent="0.25">
      <c r="A131" s="4" t="s">
        <v>116</v>
      </c>
      <c r="B131" s="4" t="s">
        <v>125</v>
      </c>
      <c r="C131" s="5" t="s">
        <v>106</v>
      </c>
      <c r="D131" s="5" t="s">
        <v>59</v>
      </c>
      <c r="E131" s="5" t="s">
        <v>50</v>
      </c>
      <c r="F131" s="5"/>
      <c r="G131" s="5" t="s">
        <v>8</v>
      </c>
      <c r="H131" s="5" t="s">
        <v>132</v>
      </c>
      <c r="I131" s="5" t="s">
        <v>113</v>
      </c>
      <c r="K131" t="str">
        <f t="shared" si="18"/>
        <v>GENDER</v>
      </c>
      <c r="L131" t="str">
        <f t="shared" si="19"/>
        <v>Required</v>
      </c>
      <c r="M131" t="str">
        <f t="shared" si="20"/>
        <v>GEND_GBV</v>
      </c>
      <c r="N131" t="str">
        <f t="shared" si="21"/>
        <v>20-24</v>
      </c>
      <c r="O131" t="str">
        <f t="shared" si="22"/>
        <v>Male</v>
      </c>
      <c r="P131" t="str">
        <f t="shared" si="23"/>
        <v/>
      </c>
      <c r="Q131" t="str">
        <f t="shared" si="24"/>
        <v>Numerator</v>
      </c>
      <c r="R131" t="str">
        <f t="shared" si="25"/>
        <v>Violence Service Type/Age/Sex</v>
      </c>
      <c r="S131" t="str">
        <f t="shared" si="26"/>
        <v>Sexual Violence</v>
      </c>
    </row>
    <row r="132" spans="1:19" customFormat="1" x14ac:dyDescent="0.25">
      <c r="A132" s="4" t="s">
        <v>116</v>
      </c>
      <c r="B132" s="4" t="s">
        <v>125</v>
      </c>
      <c r="C132" s="5" t="s">
        <v>106</v>
      </c>
      <c r="D132" s="5" t="s">
        <v>60</v>
      </c>
      <c r="E132" s="5" t="s">
        <v>17</v>
      </c>
      <c r="F132" s="5"/>
      <c r="G132" s="5" t="s">
        <v>8</v>
      </c>
      <c r="H132" s="5" t="s">
        <v>131</v>
      </c>
      <c r="I132" s="5" t="s">
        <v>107</v>
      </c>
      <c r="K132" t="str">
        <f t="shared" si="18"/>
        <v>GENDER</v>
      </c>
      <c r="L132" t="str">
        <f t="shared" si="19"/>
        <v>Required</v>
      </c>
      <c r="M132" t="str">
        <f t="shared" si="20"/>
        <v>GEND_GBV</v>
      </c>
      <c r="N132" t="str">
        <f t="shared" si="21"/>
        <v>25-29</v>
      </c>
      <c r="O132" t="str">
        <f t="shared" si="22"/>
        <v>Female</v>
      </c>
      <c r="P132" t="str">
        <f t="shared" si="23"/>
        <v/>
      </c>
      <c r="Q132" t="str">
        <f t="shared" si="24"/>
        <v>Numerator</v>
      </c>
      <c r="R132" t="str">
        <f t="shared" si="25"/>
        <v>PEP Status/Age/Sex</v>
      </c>
      <c r="S132" t="str">
        <f t="shared" si="26"/>
        <v>Completed PEP</v>
      </c>
    </row>
    <row r="133" spans="1:19" customFormat="1" x14ac:dyDescent="0.25">
      <c r="A133" s="4" t="s">
        <v>116</v>
      </c>
      <c r="B133" s="4" t="s">
        <v>125</v>
      </c>
      <c r="C133" s="5" t="s">
        <v>106</v>
      </c>
      <c r="D133" s="5" t="s">
        <v>60</v>
      </c>
      <c r="E133" s="5" t="s">
        <v>17</v>
      </c>
      <c r="F133" s="5"/>
      <c r="G133" s="5" t="s">
        <v>8</v>
      </c>
      <c r="H133" s="5" t="s">
        <v>131</v>
      </c>
      <c r="I133" s="5" t="s">
        <v>130</v>
      </c>
      <c r="K133" t="str">
        <f t="shared" si="18"/>
        <v>GENDER</v>
      </c>
      <c r="L133" t="str">
        <f t="shared" si="19"/>
        <v>Required</v>
      </c>
      <c r="M133" t="str">
        <f t="shared" si="20"/>
        <v>GEND_GBV</v>
      </c>
      <c r="N133" t="str">
        <f t="shared" si="21"/>
        <v>25-29</v>
      </c>
      <c r="O133" t="str">
        <f t="shared" si="22"/>
        <v>Female</v>
      </c>
      <c r="P133" t="str">
        <f t="shared" si="23"/>
        <v/>
      </c>
      <c r="Q133" t="str">
        <f t="shared" si="24"/>
        <v>Numerator</v>
      </c>
      <c r="R133" t="str">
        <f t="shared" si="25"/>
        <v>PEP Status/Age/Sex</v>
      </c>
      <c r="S133" t="str">
        <f t="shared" si="26"/>
        <v>Initiated PEP</v>
      </c>
    </row>
    <row r="134" spans="1:19" customFormat="1" x14ac:dyDescent="0.25">
      <c r="A134" s="4" t="s">
        <v>116</v>
      </c>
      <c r="B134" s="4" t="s">
        <v>125</v>
      </c>
      <c r="C134" s="5" t="s">
        <v>106</v>
      </c>
      <c r="D134" s="5" t="s">
        <v>60</v>
      </c>
      <c r="E134" s="5" t="s">
        <v>17</v>
      </c>
      <c r="F134" s="5"/>
      <c r="G134" s="5" t="s">
        <v>8</v>
      </c>
      <c r="H134" s="5" t="s">
        <v>132</v>
      </c>
      <c r="I134" s="5" t="s">
        <v>112</v>
      </c>
      <c r="K134" t="str">
        <f t="shared" si="18"/>
        <v>GENDER</v>
      </c>
      <c r="L134" t="str">
        <f t="shared" si="19"/>
        <v>Required</v>
      </c>
      <c r="M134" t="str">
        <f t="shared" si="20"/>
        <v>GEND_GBV</v>
      </c>
      <c r="N134" t="str">
        <f t="shared" si="21"/>
        <v>25-29</v>
      </c>
      <c r="O134" t="str">
        <f t="shared" si="22"/>
        <v>Female</v>
      </c>
      <c r="P134" t="str">
        <f t="shared" si="23"/>
        <v/>
      </c>
      <c r="Q134" t="str">
        <f t="shared" si="24"/>
        <v>Numerator</v>
      </c>
      <c r="R134" t="str">
        <f t="shared" si="25"/>
        <v>Violence Service Type/Age/Sex</v>
      </c>
      <c r="S134" t="str">
        <f t="shared" si="26"/>
        <v>Physical and/or Emotional Violence</v>
      </c>
    </row>
    <row r="135" spans="1:19" customFormat="1" x14ac:dyDescent="0.25">
      <c r="A135" s="4" t="s">
        <v>116</v>
      </c>
      <c r="B135" s="4" t="s">
        <v>125</v>
      </c>
      <c r="C135" s="5" t="s">
        <v>106</v>
      </c>
      <c r="D135" s="5" t="s">
        <v>60</v>
      </c>
      <c r="E135" s="5" t="s">
        <v>17</v>
      </c>
      <c r="F135" s="5"/>
      <c r="G135" s="5" t="s">
        <v>8</v>
      </c>
      <c r="H135" s="5" t="s">
        <v>132</v>
      </c>
      <c r="I135" s="5" t="s">
        <v>113</v>
      </c>
      <c r="K135" t="str">
        <f t="shared" si="18"/>
        <v>GENDER</v>
      </c>
      <c r="L135" t="str">
        <f t="shared" si="19"/>
        <v>Required</v>
      </c>
      <c r="M135" t="str">
        <f t="shared" si="20"/>
        <v>GEND_GBV</v>
      </c>
      <c r="N135" t="str">
        <f t="shared" si="21"/>
        <v>25-29</v>
      </c>
      <c r="O135" t="str">
        <f t="shared" si="22"/>
        <v>Female</v>
      </c>
      <c r="P135" t="str">
        <f t="shared" si="23"/>
        <v/>
      </c>
      <c r="Q135" t="str">
        <f t="shared" si="24"/>
        <v>Numerator</v>
      </c>
      <c r="R135" t="str">
        <f t="shared" si="25"/>
        <v>Violence Service Type/Age/Sex</v>
      </c>
      <c r="S135" t="str">
        <f t="shared" si="26"/>
        <v>Sexual Violence</v>
      </c>
    </row>
    <row r="136" spans="1:19" customFormat="1" x14ac:dyDescent="0.25">
      <c r="A136" s="4" t="s">
        <v>116</v>
      </c>
      <c r="B136" s="4" t="s">
        <v>125</v>
      </c>
      <c r="C136" s="5" t="s">
        <v>106</v>
      </c>
      <c r="D136" s="5" t="s">
        <v>60</v>
      </c>
      <c r="E136" s="5" t="s">
        <v>50</v>
      </c>
      <c r="F136" s="5"/>
      <c r="G136" s="5" t="s">
        <v>8</v>
      </c>
      <c r="H136" s="5" t="s">
        <v>131</v>
      </c>
      <c r="I136" s="5" t="s">
        <v>107</v>
      </c>
      <c r="K136" t="str">
        <f t="shared" si="18"/>
        <v>GENDER</v>
      </c>
      <c r="L136" t="str">
        <f t="shared" si="19"/>
        <v>Required</v>
      </c>
      <c r="M136" t="str">
        <f t="shared" si="20"/>
        <v>GEND_GBV</v>
      </c>
      <c r="N136" t="str">
        <f t="shared" si="21"/>
        <v>25-29</v>
      </c>
      <c r="O136" t="str">
        <f t="shared" si="22"/>
        <v>Male</v>
      </c>
      <c r="P136" t="str">
        <f t="shared" si="23"/>
        <v/>
      </c>
      <c r="Q136" t="str">
        <f t="shared" si="24"/>
        <v>Numerator</v>
      </c>
      <c r="R136" t="str">
        <f t="shared" si="25"/>
        <v>PEP Status/Age/Sex</v>
      </c>
      <c r="S136" t="str">
        <f t="shared" si="26"/>
        <v>Completed PEP</v>
      </c>
    </row>
    <row r="137" spans="1:19" customFormat="1" x14ac:dyDescent="0.25">
      <c r="A137" s="4" t="s">
        <v>116</v>
      </c>
      <c r="B137" s="4" t="s">
        <v>125</v>
      </c>
      <c r="C137" s="5" t="s">
        <v>106</v>
      </c>
      <c r="D137" s="5" t="s">
        <v>60</v>
      </c>
      <c r="E137" s="5" t="s">
        <v>50</v>
      </c>
      <c r="F137" s="5"/>
      <c r="G137" s="5" t="s">
        <v>8</v>
      </c>
      <c r="H137" s="5" t="s">
        <v>131</v>
      </c>
      <c r="I137" s="5" t="s">
        <v>130</v>
      </c>
      <c r="K137" t="str">
        <f t="shared" si="18"/>
        <v>GENDER</v>
      </c>
      <c r="L137" t="str">
        <f t="shared" si="19"/>
        <v>Required</v>
      </c>
      <c r="M137" t="str">
        <f t="shared" si="20"/>
        <v>GEND_GBV</v>
      </c>
      <c r="N137" t="str">
        <f t="shared" si="21"/>
        <v>25-29</v>
      </c>
      <c r="O137" t="str">
        <f t="shared" si="22"/>
        <v>Male</v>
      </c>
      <c r="P137" t="str">
        <f t="shared" si="23"/>
        <v/>
      </c>
      <c r="Q137" t="str">
        <f t="shared" si="24"/>
        <v>Numerator</v>
      </c>
      <c r="R137" t="str">
        <f t="shared" si="25"/>
        <v>PEP Status/Age/Sex</v>
      </c>
      <c r="S137" t="str">
        <f t="shared" si="26"/>
        <v>Initiated PEP</v>
      </c>
    </row>
    <row r="138" spans="1:19" customFormat="1" x14ac:dyDescent="0.25">
      <c r="A138" s="4" t="s">
        <v>116</v>
      </c>
      <c r="B138" s="4" t="s">
        <v>125</v>
      </c>
      <c r="C138" s="5" t="s">
        <v>106</v>
      </c>
      <c r="D138" s="5" t="s">
        <v>60</v>
      </c>
      <c r="E138" s="5" t="s">
        <v>50</v>
      </c>
      <c r="F138" s="5"/>
      <c r="G138" s="5" t="s">
        <v>8</v>
      </c>
      <c r="H138" s="5" t="s">
        <v>132</v>
      </c>
      <c r="I138" s="5" t="s">
        <v>112</v>
      </c>
      <c r="K138" t="str">
        <f t="shared" si="18"/>
        <v>GENDER</v>
      </c>
      <c r="L138" t="str">
        <f t="shared" si="19"/>
        <v>Required</v>
      </c>
      <c r="M138" t="str">
        <f t="shared" si="20"/>
        <v>GEND_GBV</v>
      </c>
      <c r="N138" t="str">
        <f t="shared" si="21"/>
        <v>25-29</v>
      </c>
      <c r="O138" t="str">
        <f t="shared" si="22"/>
        <v>Male</v>
      </c>
      <c r="P138" t="str">
        <f t="shared" si="23"/>
        <v/>
      </c>
      <c r="Q138" t="str">
        <f t="shared" si="24"/>
        <v>Numerator</v>
      </c>
      <c r="R138" t="str">
        <f t="shared" si="25"/>
        <v>Violence Service Type/Age/Sex</v>
      </c>
      <c r="S138" t="str">
        <f t="shared" si="26"/>
        <v>Physical and/or Emotional Violence</v>
      </c>
    </row>
    <row r="139" spans="1:19" customFormat="1" x14ac:dyDescent="0.25">
      <c r="A139" s="4" t="s">
        <v>116</v>
      </c>
      <c r="B139" s="4" t="s">
        <v>125</v>
      </c>
      <c r="C139" s="5" t="s">
        <v>106</v>
      </c>
      <c r="D139" s="5" t="s">
        <v>60</v>
      </c>
      <c r="E139" s="5" t="s">
        <v>50</v>
      </c>
      <c r="F139" s="5"/>
      <c r="G139" s="5" t="s">
        <v>8</v>
      </c>
      <c r="H139" s="5" t="s">
        <v>132</v>
      </c>
      <c r="I139" s="5" t="s">
        <v>113</v>
      </c>
      <c r="K139" t="str">
        <f t="shared" si="18"/>
        <v>GENDER</v>
      </c>
      <c r="L139" t="str">
        <f t="shared" si="19"/>
        <v>Required</v>
      </c>
      <c r="M139" t="str">
        <f t="shared" si="20"/>
        <v>GEND_GBV</v>
      </c>
      <c r="N139" t="str">
        <f t="shared" si="21"/>
        <v>25-29</v>
      </c>
      <c r="O139" t="str">
        <f t="shared" si="22"/>
        <v>Male</v>
      </c>
      <c r="P139" t="str">
        <f t="shared" si="23"/>
        <v/>
      </c>
      <c r="Q139" t="str">
        <f t="shared" si="24"/>
        <v>Numerator</v>
      </c>
      <c r="R139" t="str">
        <f t="shared" si="25"/>
        <v>Violence Service Type/Age/Sex</v>
      </c>
      <c r="S139" t="str">
        <f t="shared" si="26"/>
        <v>Sexual Violence</v>
      </c>
    </row>
    <row r="140" spans="1:19" customFormat="1" x14ac:dyDescent="0.25">
      <c r="A140" s="4" t="s">
        <v>116</v>
      </c>
      <c r="B140" s="4" t="s">
        <v>125</v>
      </c>
      <c r="C140" s="5" t="s">
        <v>106</v>
      </c>
      <c r="D140" s="5" t="s">
        <v>66</v>
      </c>
      <c r="E140" s="5" t="s">
        <v>17</v>
      </c>
      <c r="F140" s="5"/>
      <c r="G140" s="5" t="s">
        <v>8</v>
      </c>
      <c r="H140" s="5" t="s">
        <v>131</v>
      </c>
      <c r="I140" s="5" t="s">
        <v>107</v>
      </c>
      <c r="K140" t="str">
        <f t="shared" si="18"/>
        <v>GENDER</v>
      </c>
      <c r="L140" t="str">
        <f t="shared" si="19"/>
        <v>Required</v>
      </c>
      <c r="M140" t="str">
        <f t="shared" si="20"/>
        <v>GEND_GBV</v>
      </c>
      <c r="N140" t="str">
        <f t="shared" si="21"/>
        <v>30-34</v>
      </c>
      <c r="O140" t="str">
        <f t="shared" si="22"/>
        <v>Female</v>
      </c>
      <c r="P140" t="str">
        <f t="shared" si="23"/>
        <v/>
      </c>
      <c r="Q140" t="str">
        <f t="shared" si="24"/>
        <v>Numerator</v>
      </c>
      <c r="R140" t="str">
        <f t="shared" si="25"/>
        <v>PEP Status/Age/Sex</v>
      </c>
      <c r="S140" t="str">
        <f t="shared" si="26"/>
        <v>Completed PEP</v>
      </c>
    </row>
    <row r="141" spans="1:19" customFormat="1" x14ac:dyDescent="0.25">
      <c r="A141" s="4" t="s">
        <v>116</v>
      </c>
      <c r="B141" s="4" t="s">
        <v>125</v>
      </c>
      <c r="C141" s="5" t="s">
        <v>106</v>
      </c>
      <c r="D141" s="5" t="s">
        <v>66</v>
      </c>
      <c r="E141" s="5" t="s">
        <v>17</v>
      </c>
      <c r="F141" s="5"/>
      <c r="G141" s="5" t="s">
        <v>8</v>
      </c>
      <c r="H141" s="5" t="s">
        <v>131</v>
      </c>
      <c r="I141" s="5" t="s">
        <v>130</v>
      </c>
      <c r="K141" t="str">
        <f t="shared" si="18"/>
        <v>GENDER</v>
      </c>
      <c r="L141" t="str">
        <f t="shared" si="19"/>
        <v>Required</v>
      </c>
      <c r="M141" t="str">
        <f t="shared" si="20"/>
        <v>GEND_GBV</v>
      </c>
      <c r="N141" t="str">
        <f t="shared" si="21"/>
        <v>30-34</v>
      </c>
      <c r="O141" t="str">
        <f t="shared" si="22"/>
        <v>Female</v>
      </c>
      <c r="P141" t="str">
        <f t="shared" si="23"/>
        <v/>
      </c>
      <c r="Q141" t="str">
        <f t="shared" si="24"/>
        <v>Numerator</v>
      </c>
      <c r="R141" t="str">
        <f t="shared" si="25"/>
        <v>PEP Status/Age/Sex</v>
      </c>
      <c r="S141" t="str">
        <f t="shared" si="26"/>
        <v>Initiated PEP</v>
      </c>
    </row>
    <row r="142" spans="1:19" customFormat="1" x14ac:dyDescent="0.25">
      <c r="A142" s="4" t="s">
        <v>116</v>
      </c>
      <c r="B142" s="4" t="s">
        <v>125</v>
      </c>
      <c r="C142" s="5" t="s">
        <v>106</v>
      </c>
      <c r="D142" s="5" t="s">
        <v>66</v>
      </c>
      <c r="E142" s="5" t="s">
        <v>17</v>
      </c>
      <c r="F142" s="5"/>
      <c r="G142" s="5" t="s">
        <v>8</v>
      </c>
      <c r="H142" s="5" t="s">
        <v>132</v>
      </c>
      <c r="I142" s="5" t="s">
        <v>112</v>
      </c>
      <c r="K142" t="str">
        <f t="shared" si="18"/>
        <v>GENDER</v>
      </c>
      <c r="L142" t="str">
        <f t="shared" si="19"/>
        <v>Required</v>
      </c>
      <c r="M142" t="str">
        <f t="shared" si="20"/>
        <v>GEND_GBV</v>
      </c>
      <c r="N142" t="str">
        <f t="shared" si="21"/>
        <v>30-34</v>
      </c>
      <c r="O142" t="str">
        <f t="shared" si="22"/>
        <v>Female</v>
      </c>
      <c r="P142" t="str">
        <f t="shared" si="23"/>
        <v/>
      </c>
      <c r="Q142" t="str">
        <f t="shared" si="24"/>
        <v>Numerator</v>
      </c>
      <c r="R142" t="str">
        <f t="shared" si="25"/>
        <v>Violence Service Type/Age/Sex</v>
      </c>
      <c r="S142" t="str">
        <f t="shared" si="26"/>
        <v>Physical and/or Emotional Violence</v>
      </c>
    </row>
    <row r="143" spans="1:19" customFormat="1" x14ac:dyDescent="0.25">
      <c r="A143" s="4" t="s">
        <v>116</v>
      </c>
      <c r="B143" s="4" t="s">
        <v>125</v>
      </c>
      <c r="C143" s="5" t="s">
        <v>106</v>
      </c>
      <c r="D143" s="5" t="s">
        <v>66</v>
      </c>
      <c r="E143" s="5" t="s">
        <v>17</v>
      </c>
      <c r="F143" s="5"/>
      <c r="G143" s="5" t="s">
        <v>8</v>
      </c>
      <c r="H143" s="5" t="s">
        <v>132</v>
      </c>
      <c r="I143" s="5" t="s">
        <v>113</v>
      </c>
      <c r="K143" t="str">
        <f t="shared" si="18"/>
        <v>GENDER</v>
      </c>
      <c r="L143" t="str">
        <f t="shared" si="19"/>
        <v>Required</v>
      </c>
      <c r="M143" t="str">
        <f t="shared" si="20"/>
        <v>GEND_GBV</v>
      </c>
      <c r="N143" t="str">
        <f t="shared" si="21"/>
        <v>30-34</v>
      </c>
      <c r="O143" t="str">
        <f t="shared" si="22"/>
        <v>Female</v>
      </c>
      <c r="P143" t="str">
        <f t="shared" si="23"/>
        <v/>
      </c>
      <c r="Q143" t="str">
        <f t="shared" si="24"/>
        <v>Numerator</v>
      </c>
      <c r="R143" t="str">
        <f t="shared" si="25"/>
        <v>Violence Service Type/Age/Sex</v>
      </c>
      <c r="S143" t="str">
        <f t="shared" si="26"/>
        <v>Sexual Violence</v>
      </c>
    </row>
    <row r="144" spans="1:19" customFormat="1" x14ac:dyDescent="0.25">
      <c r="A144" s="4" t="s">
        <v>116</v>
      </c>
      <c r="B144" s="4" t="s">
        <v>125</v>
      </c>
      <c r="C144" s="5" t="s">
        <v>106</v>
      </c>
      <c r="D144" s="5" t="s">
        <v>66</v>
      </c>
      <c r="E144" s="5" t="s">
        <v>50</v>
      </c>
      <c r="F144" s="5"/>
      <c r="G144" s="5" t="s">
        <v>8</v>
      </c>
      <c r="H144" s="5" t="s">
        <v>131</v>
      </c>
      <c r="I144" s="5" t="s">
        <v>107</v>
      </c>
      <c r="K144" t="str">
        <f t="shared" si="18"/>
        <v>GENDER</v>
      </c>
      <c r="L144" t="str">
        <f t="shared" si="19"/>
        <v>Required</v>
      </c>
      <c r="M144" t="str">
        <f t="shared" si="20"/>
        <v>GEND_GBV</v>
      </c>
      <c r="N144" t="str">
        <f t="shared" si="21"/>
        <v>30-34</v>
      </c>
      <c r="O144" t="str">
        <f t="shared" si="22"/>
        <v>Male</v>
      </c>
      <c r="P144" t="str">
        <f t="shared" si="23"/>
        <v/>
      </c>
      <c r="Q144" t="str">
        <f t="shared" si="24"/>
        <v>Numerator</v>
      </c>
      <c r="R144" t="str">
        <f t="shared" si="25"/>
        <v>PEP Status/Age/Sex</v>
      </c>
      <c r="S144" t="str">
        <f t="shared" si="26"/>
        <v>Completed PEP</v>
      </c>
    </row>
    <row r="145" spans="1:19" customFormat="1" x14ac:dyDescent="0.25">
      <c r="A145" s="4" t="s">
        <v>116</v>
      </c>
      <c r="B145" s="4" t="s">
        <v>125</v>
      </c>
      <c r="C145" s="5" t="s">
        <v>106</v>
      </c>
      <c r="D145" s="5" t="s">
        <v>66</v>
      </c>
      <c r="E145" s="5" t="s">
        <v>50</v>
      </c>
      <c r="F145" s="5"/>
      <c r="G145" s="5" t="s">
        <v>8</v>
      </c>
      <c r="H145" s="5" t="s">
        <v>131</v>
      </c>
      <c r="I145" s="5" t="s">
        <v>130</v>
      </c>
      <c r="K145" t="str">
        <f t="shared" si="18"/>
        <v>GENDER</v>
      </c>
      <c r="L145" t="str">
        <f t="shared" si="19"/>
        <v>Required</v>
      </c>
      <c r="M145" t="str">
        <f t="shared" si="20"/>
        <v>GEND_GBV</v>
      </c>
      <c r="N145" t="str">
        <f t="shared" si="21"/>
        <v>30-34</v>
      </c>
      <c r="O145" t="str">
        <f t="shared" si="22"/>
        <v>Male</v>
      </c>
      <c r="P145" t="str">
        <f t="shared" si="23"/>
        <v/>
      </c>
      <c r="Q145" t="str">
        <f t="shared" si="24"/>
        <v>Numerator</v>
      </c>
      <c r="R145" t="str">
        <f t="shared" si="25"/>
        <v>PEP Status/Age/Sex</v>
      </c>
      <c r="S145" t="str">
        <f t="shared" si="26"/>
        <v>Initiated PEP</v>
      </c>
    </row>
    <row r="146" spans="1:19" customFormat="1" x14ac:dyDescent="0.25">
      <c r="A146" s="4" t="s">
        <v>116</v>
      </c>
      <c r="B146" s="4" t="s">
        <v>125</v>
      </c>
      <c r="C146" s="5" t="s">
        <v>106</v>
      </c>
      <c r="D146" s="5" t="s">
        <v>66</v>
      </c>
      <c r="E146" s="5" t="s">
        <v>50</v>
      </c>
      <c r="F146" s="5"/>
      <c r="G146" s="5" t="s">
        <v>8</v>
      </c>
      <c r="H146" s="5" t="s">
        <v>132</v>
      </c>
      <c r="I146" s="5" t="s">
        <v>112</v>
      </c>
      <c r="K146" t="str">
        <f t="shared" si="18"/>
        <v>GENDER</v>
      </c>
      <c r="L146" t="str">
        <f t="shared" si="19"/>
        <v>Required</v>
      </c>
      <c r="M146" t="str">
        <f t="shared" si="20"/>
        <v>GEND_GBV</v>
      </c>
      <c r="N146" t="str">
        <f t="shared" si="21"/>
        <v>30-34</v>
      </c>
      <c r="O146" t="str">
        <f t="shared" si="22"/>
        <v>Male</v>
      </c>
      <c r="P146" t="str">
        <f t="shared" si="23"/>
        <v/>
      </c>
      <c r="Q146" t="str">
        <f t="shared" si="24"/>
        <v>Numerator</v>
      </c>
      <c r="R146" t="str">
        <f t="shared" si="25"/>
        <v>Violence Service Type/Age/Sex</v>
      </c>
      <c r="S146" t="str">
        <f t="shared" si="26"/>
        <v>Physical and/or Emotional Violence</v>
      </c>
    </row>
    <row r="147" spans="1:19" customFormat="1" x14ac:dyDescent="0.25">
      <c r="A147" s="4" t="s">
        <v>116</v>
      </c>
      <c r="B147" s="4" t="s">
        <v>125</v>
      </c>
      <c r="C147" s="5" t="s">
        <v>106</v>
      </c>
      <c r="D147" s="5" t="s">
        <v>66</v>
      </c>
      <c r="E147" s="5" t="s">
        <v>50</v>
      </c>
      <c r="F147" s="5"/>
      <c r="G147" s="5" t="s">
        <v>8</v>
      </c>
      <c r="H147" s="5" t="s">
        <v>132</v>
      </c>
      <c r="I147" s="5" t="s">
        <v>113</v>
      </c>
      <c r="K147" t="str">
        <f t="shared" si="18"/>
        <v>GENDER</v>
      </c>
      <c r="L147" t="str">
        <f t="shared" si="19"/>
        <v>Required</v>
      </c>
      <c r="M147" t="str">
        <f t="shared" si="20"/>
        <v>GEND_GBV</v>
      </c>
      <c r="N147" t="str">
        <f t="shared" si="21"/>
        <v>30-34</v>
      </c>
      <c r="O147" t="str">
        <f t="shared" si="22"/>
        <v>Male</v>
      </c>
      <c r="P147" t="str">
        <f t="shared" si="23"/>
        <v/>
      </c>
      <c r="Q147" t="str">
        <f t="shared" si="24"/>
        <v>Numerator</v>
      </c>
      <c r="R147" t="str">
        <f t="shared" si="25"/>
        <v>Violence Service Type/Age/Sex</v>
      </c>
      <c r="S147" t="str">
        <f t="shared" si="26"/>
        <v>Sexual Violence</v>
      </c>
    </row>
    <row r="148" spans="1:19" customFormat="1" x14ac:dyDescent="0.25">
      <c r="A148" s="4" t="s">
        <v>116</v>
      </c>
      <c r="B148" s="4" t="s">
        <v>125</v>
      </c>
      <c r="C148" s="5" t="s">
        <v>106</v>
      </c>
      <c r="D148" s="5" t="s">
        <v>67</v>
      </c>
      <c r="E148" s="5" t="s">
        <v>17</v>
      </c>
      <c r="F148" s="5"/>
      <c r="G148" s="5" t="s">
        <v>8</v>
      </c>
      <c r="H148" s="5" t="s">
        <v>131</v>
      </c>
      <c r="I148" s="5" t="s">
        <v>107</v>
      </c>
      <c r="K148" t="str">
        <f t="shared" si="18"/>
        <v>GENDER</v>
      </c>
      <c r="L148" t="str">
        <f t="shared" si="19"/>
        <v>Required</v>
      </c>
      <c r="M148" t="str">
        <f t="shared" si="20"/>
        <v>GEND_GBV</v>
      </c>
      <c r="N148" t="str">
        <f t="shared" si="21"/>
        <v>35-39</v>
      </c>
      <c r="O148" t="str">
        <f t="shared" si="22"/>
        <v>Female</v>
      </c>
      <c r="P148" t="str">
        <f t="shared" si="23"/>
        <v/>
      </c>
      <c r="Q148" t="str">
        <f t="shared" si="24"/>
        <v>Numerator</v>
      </c>
      <c r="R148" t="str">
        <f t="shared" si="25"/>
        <v>PEP Status/Age/Sex</v>
      </c>
      <c r="S148" t="str">
        <f t="shared" si="26"/>
        <v>Completed PEP</v>
      </c>
    </row>
    <row r="149" spans="1:19" customFormat="1" x14ac:dyDescent="0.25">
      <c r="A149" s="4" t="s">
        <v>116</v>
      </c>
      <c r="B149" s="4" t="s">
        <v>125</v>
      </c>
      <c r="C149" s="5" t="s">
        <v>106</v>
      </c>
      <c r="D149" s="5" t="s">
        <v>67</v>
      </c>
      <c r="E149" s="5" t="s">
        <v>17</v>
      </c>
      <c r="F149" s="5"/>
      <c r="G149" s="5" t="s">
        <v>8</v>
      </c>
      <c r="H149" s="5" t="s">
        <v>131</v>
      </c>
      <c r="I149" s="5" t="s">
        <v>130</v>
      </c>
      <c r="K149" t="str">
        <f t="shared" si="18"/>
        <v>GENDER</v>
      </c>
      <c r="L149" t="str">
        <f t="shared" si="19"/>
        <v>Required</v>
      </c>
      <c r="M149" t="str">
        <f t="shared" si="20"/>
        <v>GEND_GBV</v>
      </c>
      <c r="N149" t="str">
        <f t="shared" si="21"/>
        <v>35-39</v>
      </c>
      <c r="O149" t="str">
        <f t="shared" si="22"/>
        <v>Female</v>
      </c>
      <c r="P149" t="str">
        <f t="shared" si="23"/>
        <v/>
      </c>
      <c r="Q149" t="str">
        <f t="shared" si="24"/>
        <v>Numerator</v>
      </c>
      <c r="R149" t="str">
        <f t="shared" si="25"/>
        <v>PEP Status/Age/Sex</v>
      </c>
      <c r="S149" t="str">
        <f t="shared" si="26"/>
        <v>Initiated PEP</v>
      </c>
    </row>
    <row r="150" spans="1:19" customFormat="1" x14ac:dyDescent="0.25">
      <c r="A150" s="4" t="s">
        <v>116</v>
      </c>
      <c r="B150" s="4" t="s">
        <v>125</v>
      </c>
      <c r="C150" s="5" t="s">
        <v>106</v>
      </c>
      <c r="D150" s="5" t="s">
        <v>67</v>
      </c>
      <c r="E150" s="5" t="s">
        <v>17</v>
      </c>
      <c r="F150" s="5"/>
      <c r="G150" s="5" t="s">
        <v>8</v>
      </c>
      <c r="H150" s="5" t="s">
        <v>132</v>
      </c>
      <c r="I150" s="5" t="s">
        <v>112</v>
      </c>
      <c r="K150" t="str">
        <f t="shared" si="18"/>
        <v>GENDER</v>
      </c>
      <c r="L150" t="str">
        <f t="shared" si="19"/>
        <v>Required</v>
      </c>
      <c r="M150" t="str">
        <f t="shared" si="20"/>
        <v>GEND_GBV</v>
      </c>
      <c r="N150" t="str">
        <f t="shared" si="21"/>
        <v>35-39</v>
      </c>
      <c r="O150" t="str">
        <f t="shared" si="22"/>
        <v>Female</v>
      </c>
      <c r="P150" t="str">
        <f t="shared" si="23"/>
        <v/>
      </c>
      <c r="Q150" t="str">
        <f t="shared" si="24"/>
        <v>Numerator</v>
      </c>
      <c r="R150" t="str">
        <f t="shared" si="25"/>
        <v>Violence Service Type/Age/Sex</v>
      </c>
      <c r="S150" t="str">
        <f t="shared" si="26"/>
        <v>Physical and/or Emotional Violence</v>
      </c>
    </row>
    <row r="151" spans="1:19" customFormat="1" x14ac:dyDescent="0.25">
      <c r="A151" s="4" t="s">
        <v>116</v>
      </c>
      <c r="B151" s="4" t="s">
        <v>125</v>
      </c>
      <c r="C151" s="5" t="s">
        <v>106</v>
      </c>
      <c r="D151" s="5" t="s">
        <v>67</v>
      </c>
      <c r="E151" s="5" t="s">
        <v>17</v>
      </c>
      <c r="F151" s="5"/>
      <c r="G151" s="5" t="s">
        <v>8</v>
      </c>
      <c r="H151" s="5" t="s">
        <v>132</v>
      </c>
      <c r="I151" s="5" t="s">
        <v>113</v>
      </c>
      <c r="K151" t="str">
        <f t="shared" si="18"/>
        <v>GENDER</v>
      </c>
      <c r="L151" t="str">
        <f t="shared" si="19"/>
        <v>Required</v>
      </c>
      <c r="M151" t="str">
        <f t="shared" si="20"/>
        <v>GEND_GBV</v>
      </c>
      <c r="N151" t="str">
        <f t="shared" si="21"/>
        <v>35-39</v>
      </c>
      <c r="O151" t="str">
        <f t="shared" si="22"/>
        <v>Female</v>
      </c>
      <c r="P151" t="str">
        <f t="shared" si="23"/>
        <v/>
      </c>
      <c r="Q151" t="str">
        <f t="shared" si="24"/>
        <v>Numerator</v>
      </c>
      <c r="R151" t="str">
        <f t="shared" si="25"/>
        <v>Violence Service Type/Age/Sex</v>
      </c>
      <c r="S151" t="str">
        <f t="shared" si="26"/>
        <v>Sexual Violence</v>
      </c>
    </row>
    <row r="152" spans="1:19" customFormat="1" x14ac:dyDescent="0.25">
      <c r="A152" s="4" t="s">
        <v>116</v>
      </c>
      <c r="B152" s="4" t="s">
        <v>125</v>
      </c>
      <c r="C152" s="5" t="s">
        <v>106</v>
      </c>
      <c r="D152" s="5" t="s">
        <v>67</v>
      </c>
      <c r="E152" s="5" t="s">
        <v>50</v>
      </c>
      <c r="F152" s="5"/>
      <c r="G152" s="5" t="s">
        <v>8</v>
      </c>
      <c r="H152" s="5" t="s">
        <v>131</v>
      </c>
      <c r="I152" s="5" t="s">
        <v>107</v>
      </c>
      <c r="K152" t="str">
        <f t="shared" si="18"/>
        <v>GENDER</v>
      </c>
      <c r="L152" t="str">
        <f t="shared" si="19"/>
        <v>Required</v>
      </c>
      <c r="M152" t="str">
        <f t="shared" si="20"/>
        <v>GEND_GBV</v>
      </c>
      <c r="N152" t="str">
        <f t="shared" si="21"/>
        <v>35-39</v>
      </c>
      <c r="O152" t="str">
        <f t="shared" si="22"/>
        <v>Male</v>
      </c>
      <c r="P152" t="str">
        <f t="shared" si="23"/>
        <v/>
      </c>
      <c r="Q152" t="str">
        <f t="shared" si="24"/>
        <v>Numerator</v>
      </c>
      <c r="R152" t="str">
        <f t="shared" si="25"/>
        <v>PEP Status/Age/Sex</v>
      </c>
      <c r="S152" t="str">
        <f t="shared" si="26"/>
        <v>Completed PEP</v>
      </c>
    </row>
    <row r="153" spans="1:19" customFormat="1" x14ac:dyDescent="0.25">
      <c r="A153" s="4" t="s">
        <v>116</v>
      </c>
      <c r="B153" s="4" t="s">
        <v>125</v>
      </c>
      <c r="C153" s="5" t="s">
        <v>106</v>
      </c>
      <c r="D153" s="5" t="s">
        <v>67</v>
      </c>
      <c r="E153" s="5" t="s">
        <v>50</v>
      </c>
      <c r="F153" s="5"/>
      <c r="G153" s="5" t="s">
        <v>8</v>
      </c>
      <c r="H153" s="5" t="s">
        <v>131</v>
      </c>
      <c r="I153" s="5" t="s">
        <v>130</v>
      </c>
      <c r="K153" t="str">
        <f t="shared" si="18"/>
        <v>GENDER</v>
      </c>
      <c r="L153" t="str">
        <f t="shared" si="19"/>
        <v>Required</v>
      </c>
      <c r="M153" t="str">
        <f t="shared" si="20"/>
        <v>GEND_GBV</v>
      </c>
      <c r="N153" t="str">
        <f t="shared" si="21"/>
        <v>35-39</v>
      </c>
      <c r="O153" t="str">
        <f t="shared" si="22"/>
        <v>Male</v>
      </c>
      <c r="P153" t="str">
        <f t="shared" si="23"/>
        <v/>
      </c>
      <c r="Q153" t="str">
        <f t="shared" si="24"/>
        <v>Numerator</v>
      </c>
      <c r="R153" t="str">
        <f t="shared" si="25"/>
        <v>PEP Status/Age/Sex</v>
      </c>
      <c r="S153" t="str">
        <f t="shared" si="26"/>
        <v>Initiated PEP</v>
      </c>
    </row>
    <row r="154" spans="1:19" customFormat="1" x14ac:dyDescent="0.25">
      <c r="A154" s="4" t="s">
        <v>116</v>
      </c>
      <c r="B154" s="4" t="s">
        <v>125</v>
      </c>
      <c r="C154" s="5" t="s">
        <v>106</v>
      </c>
      <c r="D154" s="5" t="s">
        <v>67</v>
      </c>
      <c r="E154" s="5" t="s">
        <v>50</v>
      </c>
      <c r="F154" s="5"/>
      <c r="G154" s="5" t="s">
        <v>8</v>
      </c>
      <c r="H154" s="5" t="s">
        <v>132</v>
      </c>
      <c r="I154" s="5" t="s">
        <v>112</v>
      </c>
      <c r="K154" t="str">
        <f t="shared" si="18"/>
        <v>GENDER</v>
      </c>
      <c r="L154" t="str">
        <f t="shared" si="19"/>
        <v>Required</v>
      </c>
      <c r="M154" t="str">
        <f t="shared" si="20"/>
        <v>GEND_GBV</v>
      </c>
      <c r="N154" t="str">
        <f t="shared" si="21"/>
        <v>35-39</v>
      </c>
      <c r="O154" t="str">
        <f t="shared" si="22"/>
        <v>Male</v>
      </c>
      <c r="P154" t="str">
        <f t="shared" si="23"/>
        <v/>
      </c>
      <c r="Q154" t="str">
        <f t="shared" si="24"/>
        <v>Numerator</v>
      </c>
      <c r="R154" t="str">
        <f t="shared" si="25"/>
        <v>Violence Service Type/Age/Sex</v>
      </c>
      <c r="S154" t="str">
        <f t="shared" si="26"/>
        <v>Physical and/or Emotional Violence</v>
      </c>
    </row>
    <row r="155" spans="1:19" customFormat="1" x14ac:dyDescent="0.25">
      <c r="A155" s="4" t="s">
        <v>116</v>
      </c>
      <c r="B155" s="4" t="s">
        <v>125</v>
      </c>
      <c r="C155" s="5" t="s">
        <v>106</v>
      </c>
      <c r="D155" s="5" t="s">
        <v>67</v>
      </c>
      <c r="E155" s="5" t="s">
        <v>50</v>
      </c>
      <c r="F155" s="5"/>
      <c r="G155" s="5" t="s">
        <v>8</v>
      </c>
      <c r="H155" s="5" t="s">
        <v>132</v>
      </c>
      <c r="I155" s="5" t="s">
        <v>113</v>
      </c>
      <c r="K155" t="str">
        <f t="shared" si="18"/>
        <v>GENDER</v>
      </c>
      <c r="L155" t="str">
        <f t="shared" si="19"/>
        <v>Required</v>
      </c>
      <c r="M155" t="str">
        <f t="shared" si="20"/>
        <v>GEND_GBV</v>
      </c>
      <c r="N155" t="str">
        <f t="shared" si="21"/>
        <v>35-39</v>
      </c>
      <c r="O155" t="str">
        <f t="shared" si="22"/>
        <v>Male</v>
      </c>
      <c r="P155" t="str">
        <f t="shared" si="23"/>
        <v/>
      </c>
      <c r="Q155" t="str">
        <f t="shared" si="24"/>
        <v>Numerator</v>
      </c>
      <c r="R155" t="str">
        <f t="shared" si="25"/>
        <v>Violence Service Type/Age/Sex</v>
      </c>
      <c r="S155" t="str">
        <f t="shared" si="26"/>
        <v>Sexual Violence</v>
      </c>
    </row>
    <row r="156" spans="1:19" customFormat="1" x14ac:dyDescent="0.25">
      <c r="A156" s="4" t="s">
        <v>116</v>
      </c>
      <c r="B156" s="4" t="s">
        <v>125</v>
      </c>
      <c r="C156" s="5" t="s">
        <v>106</v>
      </c>
      <c r="D156" s="5" t="s">
        <v>68</v>
      </c>
      <c r="E156" s="5" t="s">
        <v>17</v>
      </c>
      <c r="F156" s="5"/>
      <c r="G156" s="5" t="s">
        <v>8</v>
      </c>
      <c r="H156" s="5" t="s">
        <v>131</v>
      </c>
      <c r="I156" s="5" t="s">
        <v>107</v>
      </c>
      <c r="K156" t="str">
        <f t="shared" si="18"/>
        <v>GENDER</v>
      </c>
      <c r="L156" t="str">
        <f t="shared" si="19"/>
        <v>Required</v>
      </c>
      <c r="M156" t="str">
        <f t="shared" si="20"/>
        <v>GEND_GBV</v>
      </c>
      <c r="N156" t="str">
        <f t="shared" si="21"/>
        <v>40-44</v>
      </c>
      <c r="O156" t="str">
        <f t="shared" si="22"/>
        <v>Female</v>
      </c>
      <c r="P156" t="str">
        <f t="shared" si="23"/>
        <v/>
      </c>
      <c r="Q156" t="str">
        <f t="shared" si="24"/>
        <v>Numerator</v>
      </c>
      <c r="R156" t="str">
        <f t="shared" si="25"/>
        <v>PEP Status/Age/Sex</v>
      </c>
      <c r="S156" t="str">
        <f t="shared" si="26"/>
        <v>Completed PEP</v>
      </c>
    </row>
    <row r="157" spans="1:19" customFormat="1" x14ac:dyDescent="0.25">
      <c r="A157" s="4" t="s">
        <v>116</v>
      </c>
      <c r="B157" s="4" t="s">
        <v>125</v>
      </c>
      <c r="C157" s="5" t="s">
        <v>106</v>
      </c>
      <c r="D157" s="5" t="s">
        <v>68</v>
      </c>
      <c r="E157" s="5" t="s">
        <v>17</v>
      </c>
      <c r="F157" s="5"/>
      <c r="G157" s="5" t="s">
        <v>8</v>
      </c>
      <c r="H157" s="5" t="s">
        <v>131</v>
      </c>
      <c r="I157" s="5" t="s">
        <v>130</v>
      </c>
      <c r="K157" t="str">
        <f t="shared" si="18"/>
        <v>GENDER</v>
      </c>
      <c r="L157" t="str">
        <f t="shared" si="19"/>
        <v>Required</v>
      </c>
      <c r="M157" t="str">
        <f t="shared" si="20"/>
        <v>GEND_GBV</v>
      </c>
      <c r="N157" t="str">
        <f t="shared" si="21"/>
        <v>40-44</v>
      </c>
      <c r="O157" t="str">
        <f t="shared" si="22"/>
        <v>Female</v>
      </c>
      <c r="P157" t="str">
        <f t="shared" si="23"/>
        <v/>
      </c>
      <c r="Q157" t="str">
        <f t="shared" si="24"/>
        <v>Numerator</v>
      </c>
      <c r="R157" t="str">
        <f t="shared" si="25"/>
        <v>PEP Status/Age/Sex</v>
      </c>
      <c r="S157" t="str">
        <f t="shared" si="26"/>
        <v>Initiated PEP</v>
      </c>
    </row>
    <row r="158" spans="1:19" customFormat="1" x14ac:dyDescent="0.25">
      <c r="A158" s="4" t="s">
        <v>116</v>
      </c>
      <c r="B158" s="4" t="s">
        <v>125</v>
      </c>
      <c r="C158" s="5" t="s">
        <v>106</v>
      </c>
      <c r="D158" s="5" t="s">
        <v>68</v>
      </c>
      <c r="E158" s="5" t="s">
        <v>17</v>
      </c>
      <c r="F158" s="5"/>
      <c r="G158" s="5" t="s">
        <v>8</v>
      </c>
      <c r="H158" s="5" t="s">
        <v>132</v>
      </c>
      <c r="I158" s="5" t="s">
        <v>112</v>
      </c>
      <c r="K158" t="str">
        <f t="shared" si="18"/>
        <v>GENDER</v>
      </c>
      <c r="L158" t="str">
        <f t="shared" si="19"/>
        <v>Required</v>
      </c>
      <c r="M158" t="str">
        <f t="shared" si="20"/>
        <v>GEND_GBV</v>
      </c>
      <c r="N158" t="str">
        <f t="shared" si="21"/>
        <v>40-44</v>
      </c>
      <c r="O158" t="str">
        <f t="shared" si="22"/>
        <v>Female</v>
      </c>
      <c r="P158" t="str">
        <f t="shared" si="23"/>
        <v/>
      </c>
      <c r="Q158" t="str">
        <f t="shared" si="24"/>
        <v>Numerator</v>
      </c>
      <c r="R158" t="str">
        <f t="shared" si="25"/>
        <v>Violence Service Type/Age/Sex</v>
      </c>
      <c r="S158" t="str">
        <f t="shared" si="26"/>
        <v>Physical and/or Emotional Violence</v>
      </c>
    </row>
    <row r="159" spans="1:19" customFormat="1" x14ac:dyDescent="0.25">
      <c r="A159" s="4" t="s">
        <v>116</v>
      </c>
      <c r="B159" s="4" t="s">
        <v>125</v>
      </c>
      <c r="C159" s="5" t="s">
        <v>106</v>
      </c>
      <c r="D159" s="5" t="s">
        <v>68</v>
      </c>
      <c r="E159" s="5" t="s">
        <v>17</v>
      </c>
      <c r="F159" s="5"/>
      <c r="G159" s="5" t="s">
        <v>8</v>
      </c>
      <c r="H159" s="5" t="s">
        <v>132</v>
      </c>
      <c r="I159" s="5" t="s">
        <v>113</v>
      </c>
      <c r="K159" t="str">
        <f t="shared" si="18"/>
        <v>GENDER</v>
      </c>
      <c r="L159" t="str">
        <f t="shared" si="19"/>
        <v>Required</v>
      </c>
      <c r="M159" t="str">
        <f t="shared" si="20"/>
        <v>GEND_GBV</v>
      </c>
      <c r="N159" t="str">
        <f t="shared" si="21"/>
        <v>40-44</v>
      </c>
      <c r="O159" t="str">
        <f t="shared" si="22"/>
        <v>Female</v>
      </c>
      <c r="P159" t="str">
        <f t="shared" si="23"/>
        <v/>
      </c>
      <c r="Q159" t="str">
        <f t="shared" si="24"/>
        <v>Numerator</v>
      </c>
      <c r="R159" t="str">
        <f t="shared" si="25"/>
        <v>Violence Service Type/Age/Sex</v>
      </c>
      <c r="S159" t="str">
        <f t="shared" si="26"/>
        <v>Sexual Violence</v>
      </c>
    </row>
    <row r="160" spans="1:19" customFormat="1" x14ac:dyDescent="0.25">
      <c r="A160" s="4" t="s">
        <v>116</v>
      </c>
      <c r="B160" s="4" t="s">
        <v>125</v>
      </c>
      <c r="C160" s="5" t="s">
        <v>106</v>
      </c>
      <c r="D160" s="5" t="s">
        <v>68</v>
      </c>
      <c r="E160" s="5" t="s">
        <v>50</v>
      </c>
      <c r="F160" s="5"/>
      <c r="G160" s="5" t="s">
        <v>8</v>
      </c>
      <c r="H160" s="5" t="s">
        <v>131</v>
      </c>
      <c r="I160" s="5" t="s">
        <v>107</v>
      </c>
      <c r="K160" t="str">
        <f t="shared" si="18"/>
        <v>GENDER</v>
      </c>
      <c r="L160" t="str">
        <f t="shared" si="19"/>
        <v>Required</v>
      </c>
      <c r="M160" t="str">
        <f t="shared" si="20"/>
        <v>GEND_GBV</v>
      </c>
      <c r="N160" t="str">
        <f t="shared" si="21"/>
        <v>40-44</v>
      </c>
      <c r="O160" t="str">
        <f t="shared" si="22"/>
        <v>Male</v>
      </c>
      <c r="P160" t="str">
        <f t="shared" si="23"/>
        <v/>
      </c>
      <c r="Q160" t="str">
        <f t="shared" si="24"/>
        <v>Numerator</v>
      </c>
      <c r="R160" t="str">
        <f t="shared" si="25"/>
        <v>PEP Status/Age/Sex</v>
      </c>
      <c r="S160" t="str">
        <f t="shared" si="26"/>
        <v>Completed PEP</v>
      </c>
    </row>
    <row r="161" spans="1:19" customFormat="1" x14ac:dyDescent="0.25">
      <c r="A161" s="4" t="s">
        <v>116</v>
      </c>
      <c r="B161" s="4" t="s">
        <v>125</v>
      </c>
      <c r="C161" s="5" t="s">
        <v>106</v>
      </c>
      <c r="D161" s="5" t="s">
        <v>68</v>
      </c>
      <c r="E161" s="5" t="s">
        <v>50</v>
      </c>
      <c r="F161" s="5"/>
      <c r="G161" s="5" t="s">
        <v>8</v>
      </c>
      <c r="H161" s="5" t="s">
        <v>131</v>
      </c>
      <c r="I161" s="5" t="s">
        <v>130</v>
      </c>
      <c r="K161" t="str">
        <f t="shared" si="18"/>
        <v>GENDER</v>
      </c>
      <c r="L161" t="str">
        <f t="shared" si="19"/>
        <v>Required</v>
      </c>
      <c r="M161" t="str">
        <f t="shared" si="20"/>
        <v>GEND_GBV</v>
      </c>
      <c r="N161" t="str">
        <f t="shared" si="21"/>
        <v>40-44</v>
      </c>
      <c r="O161" t="str">
        <f t="shared" si="22"/>
        <v>Male</v>
      </c>
      <c r="P161" t="str">
        <f t="shared" si="23"/>
        <v/>
      </c>
      <c r="Q161" t="str">
        <f t="shared" si="24"/>
        <v>Numerator</v>
      </c>
      <c r="R161" t="str">
        <f t="shared" si="25"/>
        <v>PEP Status/Age/Sex</v>
      </c>
      <c r="S161" t="str">
        <f t="shared" si="26"/>
        <v>Initiated PEP</v>
      </c>
    </row>
    <row r="162" spans="1:19" customFormat="1" x14ac:dyDescent="0.25">
      <c r="A162" s="4" t="s">
        <v>116</v>
      </c>
      <c r="B162" s="4" t="s">
        <v>125</v>
      </c>
      <c r="C162" s="5" t="s">
        <v>106</v>
      </c>
      <c r="D162" s="5" t="s">
        <v>68</v>
      </c>
      <c r="E162" s="5" t="s">
        <v>50</v>
      </c>
      <c r="F162" s="5"/>
      <c r="G162" s="5" t="s">
        <v>8</v>
      </c>
      <c r="H162" s="5" t="s">
        <v>132</v>
      </c>
      <c r="I162" s="5" t="s">
        <v>112</v>
      </c>
      <c r="K162" t="str">
        <f t="shared" si="18"/>
        <v>GENDER</v>
      </c>
      <c r="L162" t="str">
        <f t="shared" si="19"/>
        <v>Required</v>
      </c>
      <c r="M162" t="str">
        <f t="shared" si="20"/>
        <v>GEND_GBV</v>
      </c>
      <c r="N162" t="str">
        <f t="shared" si="21"/>
        <v>40-44</v>
      </c>
      <c r="O162" t="str">
        <f t="shared" si="22"/>
        <v>Male</v>
      </c>
      <c r="P162" t="str">
        <f t="shared" si="23"/>
        <v/>
      </c>
      <c r="Q162" t="str">
        <f t="shared" si="24"/>
        <v>Numerator</v>
      </c>
      <c r="R162" t="str">
        <f t="shared" si="25"/>
        <v>Violence Service Type/Age/Sex</v>
      </c>
      <c r="S162" t="str">
        <f t="shared" si="26"/>
        <v>Physical and/or Emotional Violence</v>
      </c>
    </row>
    <row r="163" spans="1:19" customFormat="1" x14ac:dyDescent="0.25">
      <c r="A163" s="4" t="s">
        <v>116</v>
      </c>
      <c r="B163" s="4" t="s">
        <v>125</v>
      </c>
      <c r="C163" s="5" t="s">
        <v>106</v>
      </c>
      <c r="D163" s="5" t="s">
        <v>68</v>
      </c>
      <c r="E163" s="5" t="s">
        <v>50</v>
      </c>
      <c r="F163" s="5"/>
      <c r="G163" s="5" t="s">
        <v>8</v>
      </c>
      <c r="H163" s="5" t="s">
        <v>132</v>
      </c>
      <c r="I163" s="5" t="s">
        <v>113</v>
      </c>
      <c r="K163" t="str">
        <f t="shared" si="18"/>
        <v>GENDER</v>
      </c>
      <c r="L163" t="str">
        <f t="shared" si="19"/>
        <v>Required</v>
      </c>
      <c r="M163" t="str">
        <f t="shared" si="20"/>
        <v>GEND_GBV</v>
      </c>
      <c r="N163" t="str">
        <f t="shared" si="21"/>
        <v>40-44</v>
      </c>
      <c r="O163" t="str">
        <f t="shared" si="22"/>
        <v>Male</v>
      </c>
      <c r="P163" t="str">
        <f t="shared" si="23"/>
        <v/>
      </c>
      <c r="Q163" t="str">
        <f t="shared" si="24"/>
        <v>Numerator</v>
      </c>
      <c r="R163" t="str">
        <f t="shared" si="25"/>
        <v>Violence Service Type/Age/Sex</v>
      </c>
      <c r="S163" t="str">
        <f t="shared" si="26"/>
        <v>Sexual Violence</v>
      </c>
    </row>
    <row r="164" spans="1:19" customFormat="1" x14ac:dyDescent="0.25">
      <c r="A164" s="4" t="s">
        <v>116</v>
      </c>
      <c r="B164" s="4" t="s">
        <v>125</v>
      </c>
      <c r="C164" s="5" t="s">
        <v>106</v>
      </c>
      <c r="D164" s="5" t="s">
        <v>69</v>
      </c>
      <c r="E164" s="5" t="s">
        <v>17</v>
      </c>
      <c r="F164" s="5"/>
      <c r="G164" s="5" t="s">
        <v>8</v>
      </c>
      <c r="H164" s="5" t="s">
        <v>131</v>
      </c>
      <c r="I164" s="5" t="s">
        <v>107</v>
      </c>
      <c r="K164" t="str">
        <f t="shared" si="18"/>
        <v>GENDER</v>
      </c>
      <c r="L164" t="str">
        <f t="shared" si="19"/>
        <v>Required</v>
      </c>
      <c r="M164" t="str">
        <f t="shared" si="20"/>
        <v>GEND_GBV</v>
      </c>
      <c r="N164" t="str">
        <f t="shared" si="21"/>
        <v>45-49</v>
      </c>
      <c r="O164" t="str">
        <f t="shared" si="22"/>
        <v>Female</v>
      </c>
      <c r="P164" t="str">
        <f t="shared" si="23"/>
        <v/>
      </c>
      <c r="Q164" t="str">
        <f t="shared" si="24"/>
        <v>Numerator</v>
      </c>
      <c r="R164" t="str">
        <f t="shared" si="25"/>
        <v>PEP Status/Age/Sex</v>
      </c>
      <c r="S164" t="str">
        <f t="shared" si="26"/>
        <v>Completed PEP</v>
      </c>
    </row>
    <row r="165" spans="1:19" customFormat="1" x14ac:dyDescent="0.25">
      <c r="A165" s="4" t="s">
        <v>116</v>
      </c>
      <c r="B165" s="4" t="s">
        <v>125</v>
      </c>
      <c r="C165" s="5" t="s">
        <v>106</v>
      </c>
      <c r="D165" s="5" t="s">
        <v>69</v>
      </c>
      <c r="E165" s="5" t="s">
        <v>17</v>
      </c>
      <c r="F165" s="5"/>
      <c r="G165" s="5" t="s">
        <v>8</v>
      </c>
      <c r="H165" s="5" t="s">
        <v>131</v>
      </c>
      <c r="I165" s="5" t="s">
        <v>130</v>
      </c>
      <c r="K165" t="str">
        <f t="shared" si="18"/>
        <v>GENDER</v>
      </c>
      <c r="L165" t="str">
        <f t="shared" si="19"/>
        <v>Required</v>
      </c>
      <c r="M165" t="str">
        <f t="shared" si="20"/>
        <v>GEND_GBV</v>
      </c>
      <c r="N165" t="str">
        <f t="shared" si="21"/>
        <v>45-49</v>
      </c>
      <c r="O165" t="str">
        <f t="shared" si="22"/>
        <v>Female</v>
      </c>
      <c r="P165" t="str">
        <f t="shared" si="23"/>
        <v/>
      </c>
      <c r="Q165" t="str">
        <f t="shared" si="24"/>
        <v>Numerator</v>
      </c>
      <c r="R165" t="str">
        <f t="shared" si="25"/>
        <v>PEP Status/Age/Sex</v>
      </c>
      <c r="S165" t="str">
        <f t="shared" si="26"/>
        <v>Initiated PEP</v>
      </c>
    </row>
    <row r="166" spans="1:19" customFormat="1" x14ac:dyDescent="0.25">
      <c r="A166" s="4" t="s">
        <v>116</v>
      </c>
      <c r="B166" s="4" t="s">
        <v>125</v>
      </c>
      <c r="C166" s="5" t="s">
        <v>106</v>
      </c>
      <c r="D166" s="5" t="s">
        <v>69</v>
      </c>
      <c r="E166" s="5" t="s">
        <v>17</v>
      </c>
      <c r="F166" s="5"/>
      <c r="G166" s="5" t="s">
        <v>8</v>
      </c>
      <c r="H166" s="5" t="s">
        <v>132</v>
      </c>
      <c r="I166" s="5" t="s">
        <v>112</v>
      </c>
      <c r="K166" t="str">
        <f t="shared" si="18"/>
        <v>GENDER</v>
      </c>
      <c r="L166" t="str">
        <f t="shared" si="19"/>
        <v>Required</v>
      </c>
      <c r="M166" t="str">
        <f t="shared" si="20"/>
        <v>GEND_GBV</v>
      </c>
      <c r="N166" t="str">
        <f t="shared" si="21"/>
        <v>45-49</v>
      </c>
      <c r="O166" t="str">
        <f t="shared" si="22"/>
        <v>Female</v>
      </c>
      <c r="P166" t="str">
        <f t="shared" si="23"/>
        <v/>
      </c>
      <c r="Q166" t="str">
        <f t="shared" si="24"/>
        <v>Numerator</v>
      </c>
      <c r="R166" t="str">
        <f t="shared" si="25"/>
        <v>Violence Service Type/Age/Sex</v>
      </c>
      <c r="S166" t="str">
        <f t="shared" si="26"/>
        <v>Physical and/or Emotional Violence</v>
      </c>
    </row>
    <row r="167" spans="1:19" customFormat="1" x14ac:dyDescent="0.25">
      <c r="A167" s="4" t="s">
        <v>116</v>
      </c>
      <c r="B167" s="4" t="s">
        <v>125</v>
      </c>
      <c r="C167" s="5" t="s">
        <v>106</v>
      </c>
      <c r="D167" s="5" t="s">
        <v>69</v>
      </c>
      <c r="E167" s="5" t="s">
        <v>17</v>
      </c>
      <c r="F167" s="5"/>
      <c r="G167" s="5" t="s">
        <v>8</v>
      </c>
      <c r="H167" s="5" t="s">
        <v>132</v>
      </c>
      <c r="I167" s="5" t="s">
        <v>113</v>
      </c>
      <c r="K167" t="str">
        <f t="shared" si="18"/>
        <v>GENDER</v>
      </c>
      <c r="L167" t="str">
        <f t="shared" si="19"/>
        <v>Required</v>
      </c>
      <c r="M167" t="str">
        <f t="shared" si="20"/>
        <v>GEND_GBV</v>
      </c>
      <c r="N167" t="str">
        <f t="shared" si="21"/>
        <v>45-49</v>
      </c>
      <c r="O167" t="str">
        <f t="shared" si="22"/>
        <v>Female</v>
      </c>
      <c r="P167" t="str">
        <f t="shared" si="23"/>
        <v/>
      </c>
      <c r="Q167" t="str">
        <f t="shared" si="24"/>
        <v>Numerator</v>
      </c>
      <c r="R167" t="str">
        <f t="shared" si="25"/>
        <v>Violence Service Type/Age/Sex</v>
      </c>
      <c r="S167" t="str">
        <f t="shared" si="26"/>
        <v>Sexual Violence</v>
      </c>
    </row>
    <row r="168" spans="1:19" customFormat="1" x14ac:dyDescent="0.25">
      <c r="A168" s="4" t="s">
        <v>116</v>
      </c>
      <c r="B168" s="4" t="s">
        <v>125</v>
      </c>
      <c r="C168" s="5" t="s">
        <v>106</v>
      </c>
      <c r="D168" s="5" t="s">
        <v>69</v>
      </c>
      <c r="E168" s="5" t="s">
        <v>50</v>
      </c>
      <c r="F168" s="5"/>
      <c r="G168" s="5" t="s">
        <v>8</v>
      </c>
      <c r="H168" s="5" t="s">
        <v>131</v>
      </c>
      <c r="I168" s="5" t="s">
        <v>107</v>
      </c>
      <c r="K168" t="str">
        <f t="shared" si="18"/>
        <v>GENDER</v>
      </c>
      <c r="L168" t="str">
        <f t="shared" si="19"/>
        <v>Required</v>
      </c>
      <c r="M168" t="str">
        <f t="shared" si="20"/>
        <v>GEND_GBV</v>
      </c>
      <c r="N168" t="str">
        <f t="shared" si="21"/>
        <v>45-49</v>
      </c>
      <c r="O168" t="str">
        <f t="shared" si="22"/>
        <v>Male</v>
      </c>
      <c r="P168" t="str">
        <f t="shared" si="23"/>
        <v/>
      </c>
      <c r="Q168" t="str">
        <f t="shared" si="24"/>
        <v>Numerator</v>
      </c>
      <c r="R168" t="str">
        <f t="shared" si="25"/>
        <v>PEP Status/Age/Sex</v>
      </c>
      <c r="S168" t="str">
        <f t="shared" si="26"/>
        <v>Completed PEP</v>
      </c>
    </row>
    <row r="169" spans="1:19" customFormat="1" x14ac:dyDescent="0.25">
      <c r="A169" s="4" t="s">
        <v>116</v>
      </c>
      <c r="B169" s="4" t="s">
        <v>125</v>
      </c>
      <c r="C169" s="5" t="s">
        <v>106</v>
      </c>
      <c r="D169" s="5" t="s">
        <v>69</v>
      </c>
      <c r="E169" s="5" t="s">
        <v>50</v>
      </c>
      <c r="F169" s="5"/>
      <c r="G169" s="5" t="s">
        <v>8</v>
      </c>
      <c r="H169" s="5" t="s">
        <v>131</v>
      </c>
      <c r="I169" s="5" t="s">
        <v>130</v>
      </c>
      <c r="K169" t="str">
        <f t="shared" si="18"/>
        <v>GENDER</v>
      </c>
      <c r="L169" t="str">
        <f t="shared" si="19"/>
        <v>Required</v>
      </c>
      <c r="M169" t="str">
        <f t="shared" si="20"/>
        <v>GEND_GBV</v>
      </c>
      <c r="N169" t="str">
        <f t="shared" si="21"/>
        <v>45-49</v>
      </c>
      <c r="O169" t="str">
        <f t="shared" si="22"/>
        <v>Male</v>
      </c>
      <c r="P169" t="str">
        <f t="shared" si="23"/>
        <v/>
      </c>
      <c r="Q169" t="str">
        <f t="shared" si="24"/>
        <v>Numerator</v>
      </c>
      <c r="R169" t="str">
        <f t="shared" si="25"/>
        <v>PEP Status/Age/Sex</v>
      </c>
      <c r="S169" t="str">
        <f t="shared" si="26"/>
        <v>Initiated PEP</v>
      </c>
    </row>
    <row r="170" spans="1:19" customFormat="1" x14ac:dyDescent="0.25">
      <c r="A170" s="4" t="s">
        <v>116</v>
      </c>
      <c r="B170" s="4" t="s">
        <v>125</v>
      </c>
      <c r="C170" s="5" t="s">
        <v>106</v>
      </c>
      <c r="D170" s="5" t="s">
        <v>69</v>
      </c>
      <c r="E170" s="5" t="s">
        <v>50</v>
      </c>
      <c r="F170" s="5"/>
      <c r="G170" s="5" t="s">
        <v>8</v>
      </c>
      <c r="H170" s="5" t="s">
        <v>132</v>
      </c>
      <c r="I170" s="5" t="s">
        <v>112</v>
      </c>
      <c r="K170" t="str">
        <f t="shared" si="18"/>
        <v>GENDER</v>
      </c>
      <c r="L170" t="str">
        <f t="shared" si="19"/>
        <v>Required</v>
      </c>
      <c r="M170" t="str">
        <f t="shared" si="20"/>
        <v>GEND_GBV</v>
      </c>
      <c r="N170" t="str">
        <f t="shared" si="21"/>
        <v>45-49</v>
      </c>
      <c r="O170" t="str">
        <f t="shared" si="22"/>
        <v>Male</v>
      </c>
      <c r="P170" t="str">
        <f t="shared" si="23"/>
        <v/>
      </c>
      <c r="Q170" t="str">
        <f t="shared" si="24"/>
        <v>Numerator</v>
      </c>
      <c r="R170" t="str">
        <f t="shared" si="25"/>
        <v>Violence Service Type/Age/Sex</v>
      </c>
      <c r="S170" t="str">
        <f t="shared" si="26"/>
        <v>Physical and/or Emotional Violence</v>
      </c>
    </row>
    <row r="171" spans="1:19" customFormat="1" x14ac:dyDescent="0.25">
      <c r="A171" s="4" t="s">
        <v>116</v>
      </c>
      <c r="B171" s="4" t="s">
        <v>125</v>
      </c>
      <c r="C171" s="5" t="s">
        <v>106</v>
      </c>
      <c r="D171" s="5" t="s">
        <v>69</v>
      </c>
      <c r="E171" s="5" t="s">
        <v>50</v>
      </c>
      <c r="F171" s="5"/>
      <c r="G171" s="5" t="s">
        <v>8</v>
      </c>
      <c r="H171" s="5" t="s">
        <v>132</v>
      </c>
      <c r="I171" s="5" t="s">
        <v>113</v>
      </c>
      <c r="K171" t="str">
        <f t="shared" si="18"/>
        <v>GENDER</v>
      </c>
      <c r="L171" t="str">
        <f t="shared" si="19"/>
        <v>Required</v>
      </c>
      <c r="M171" t="str">
        <f t="shared" si="20"/>
        <v>GEND_GBV</v>
      </c>
      <c r="N171" t="str">
        <f t="shared" si="21"/>
        <v>45-49</v>
      </c>
      <c r="O171" t="str">
        <f t="shared" si="22"/>
        <v>Male</v>
      </c>
      <c r="P171" t="str">
        <f t="shared" si="23"/>
        <v/>
      </c>
      <c r="Q171" t="str">
        <f t="shared" si="24"/>
        <v>Numerator</v>
      </c>
      <c r="R171" t="str">
        <f t="shared" si="25"/>
        <v>Violence Service Type/Age/Sex</v>
      </c>
      <c r="S171" t="str">
        <f t="shared" si="26"/>
        <v>Sexual Violence</v>
      </c>
    </row>
    <row r="172" spans="1:19" customFormat="1" x14ac:dyDescent="0.25">
      <c r="A172" s="4" t="s">
        <v>116</v>
      </c>
      <c r="B172" s="4" t="s">
        <v>125</v>
      </c>
      <c r="C172" s="5" t="s">
        <v>106</v>
      </c>
      <c r="D172" s="5" t="s">
        <v>1050</v>
      </c>
      <c r="E172" s="5" t="s">
        <v>17</v>
      </c>
      <c r="F172" s="5"/>
      <c r="G172" s="5" t="s">
        <v>8</v>
      </c>
      <c r="H172" s="5" t="s">
        <v>131</v>
      </c>
      <c r="I172" s="5" t="s">
        <v>107</v>
      </c>
      <c r="K172" t="str">
        <f t="shared" si="18"/>
        <v>GENDER</v>
      </c>
      <c r="L172" t="str">
        <f t="shared" si="19"/>
        <v>Required</v>
      </c>
      <c r="M172" t="str">
        <f t="shared" si="20"/>
        <v>GEND_GBV</v>
      </c>
      <c r="N172" t="str">
        <f t="shared" si="21"/>
        <v>50+</v>
      </c>
      <c r="O172" t="str">
        <f t="shared" si="22"/>
        <v>Female</v>
      </c>
      <c r="P172" t="str">
        <f t="shared" si="23"/>
        <v/>
      </c>
      <c r="Q172" t="str">
        <f t="shared" si="24"/>
        <v>Numerator</v>
      </c>
      <c r="R172" t="str">
        <f t="shared" si="25"/>
        <v>PEP Status/Age/Sex</v>
      </c>
      <c r="S172" t="str">
        <f t="shared" si="26"/>
        <v>Completed PEP</v>
      </c>
    </row>
    <row r="173" spans="1:19" customFormat="1" x14ac:dyDescent="0.25">
      <c r="A173" s="4" t="s">
        <v>116</v>
      </c>
      <c r="B173" s="4" t="s">
        <v>125</v>
      </c>
      <c r="C173" s="5" t="s">
        <v>106</v>
      </c>
      <c r="D173" s="5" t="s">
        <v>1050</v>
      </c>
      <c r="E173" s="5" t="s">
        <v>17</v>
      </c>
      <c r="F173" s="5"/>
      <c r="G173" s="5" t="s">
        <v>8</v>
      </c>
      <c r="H173" s="5" t="s">
        <v>131</v>
      </c>
      <c r="I173" s="5" t="s">
        <v>130</v>
      </c>
      <c r="K173" t="str">
        <f t="shared" si="18"/>
        <v>GENDER</v>
      </c>
      <c r="L173" t="str">
        <f t="shared" si="19"/>
        <v>Required</v>
      </c>
      <c r="M173" t="str">
        <f t="shared" si="20"/>
        <v>GEND_GBV</v>
      </c>
      <c r="N173" t="str">
        <f t="shared" si="21"/>
        <v>50+</v>
      </c>
      <c r="O173" t="str">
        <f t="shared" si="22"/>
        <v>Female</v>
      </c>
      <c r="P173" t="str">
        <f t="shared" si="23"/>
        <v/>
      </c>
      <c r="Q173" t="str">
        <f t="shared" si="24"/>
        <v>Numerator</v>
      </c>
      <c r="R173" t="str">
        <f t="shared" si="25"/>
        <v>PEP Status/Age/Sex</v>
      </c>
      <c r="S173" t="str">
        <f t="shared" si="26"/>
        <v>Initiated PEP</v>
      </c>
    </row>
    <row r="174" spans="1:19" customFormat="1" x14ac:dyDescent="0.25">
      <c r="A174" s="4" t="s">
        <v>116</v>
      </c>
      <c r="B174" s="4" t="s">
        <v>125</v>
      </c>
      <c r="C174" s="5" t="s">
        <v>106</v>
      </c>
      <c r="D174" s="5" t="s">
        <v>1050</v>
      </c>
      <c r="E174" s="5" t="s">
        <v>17</v>
      </c>
      <c r="F174" s="5"/>
      <c r="G174" s="5" t="s">
        <v>8</v>
      </c>
      <c r="H174" s="5" t="s">
        <v>132</v>
      </c>
      <c r="I174" s="5" t="s">
        <v>112</v>
      </c>
      <c r="K174" t="str">
        <f t="shared" si="18"/>
        <v>GENDER</v>
      </c>
      <c r="L174" t="str">
        <f t="shared" si="19"/>
        <v>Required</v>
      </c>
      <c r="M174" t="str">
        <f t="shared" si="20"/>
        <v>GEND_GBV</v>
      </c>
      <c r="N174" t="str">
        <f t="shared" si="21"/>
        <v>50+</v>
      </c>
      <c r="O174" t="str">
        <f t="shared" si="22"/>
        <v>Female</v>
      </c>
      <c r="P174" t="str">
        <f t="shared" si="23"/>
        <v/>
      </c>
      <c r="Q174" t="str">
        <f t="shared" si="24"/>
        <v>Numerator</v>
      </c>
      <c r="R174" t="str">
        <f t="shared" si="25"/>
        <v>Violence Service Type/Age/Sex</v>
      </c>
      <c r="S174" t="str">
        <f t="shared" si="26"/>
        <v>Physical and/or Emotional Violence</v>
      </c>
    </row>
    <row r="175" spans="1:19" customFormat="1" x14ac:dyDescent="0.25">
      <c r="A175" s="4" t="s">
        <v>116</v>
      </c>
      <c r="B175" s="4" t="s">
        <v>125</v>
      </c>
      <c r="C175" s="5" t="s">
        <v>106</v>
      </c>
      <c r="D175" s="5" t="s">
        <v>1050</v>
      </c>
      <c r="E175" s="5" t="s">
        <v>17</v>
      </c>
      <c r="F175" s="5"/>
      <c r="G175" s="5" t="s">
        <v>8</v>
      </c>
      <c r="H175" s="5" t="s">
        <v>132</v>
      </c>
      <c r="I175" s="5" t="s">
        <v>113</v>
      </c>
      <c r="K175" t="str">
        <f t="shared" si="18"/>
        <v>GENDER</v>
      </c>
      <c r="L175" t="str">
        <f t="shared" si="19"/>
        <v>Required</v>
      </c>
      <c r="M175" t="str">
        <f t="shared" si="20"/>
        <v>GEND_GBV</v>
      </c>
      <c r="N175" t="str">
        <f t="shared" si="21"/>
        <v>50+</v>
      </c>
      <c r="O175" t="str">
        <f t="shared" si="22"/>
        <v>Female</v>
      </c>
      <c r="P175" t="str">
        <f t="shared" si="23"/>
        <v/>
      </c>
      <c r="Q175" t="str">
        <f t="shared" si="24"/>
        <v>Numerator</v>
      </c>
      <c r="R175" t="str">
        <f t="shared" si="25"/>
        <v>Violence Service Type/Age/Sex</v>
      </c>
      <c r="S175" t="str">
        <f t="shared" si="26"/>
        <v>Sexual Violence</v>
      </c>
    </row>
    <row r="176" spans="1:19" customFormat="1" x14ac:dyDescent="0.25">
      <c r="A176" s="4" t="s">
        <v>116</v>
      </c>
      <c r="B176" s="4" t="s">
        <v>125</v>
      </c>
      <c r="C176" s="5" t="s">
        <v>106</v>
      </c>
      <c r="D176" s="5" t="s">
        <v>1050</v>
      </c>
      <c r="E176" s="5" t="s">
        <v>50</v>
      </c>
      <c r="F176" s="5"/>
      <c r="G176" s="5" t="s">
        <v>8</v>
      </c>
      <c r="H176" s="5" t="s">
        <v>131</v>
      </c>
      <c r="I176" s="5" t="s">
        <v>107</v>
      </c>
      <c r="K176" t="str">
        <f t="shared" si="18"/>
        <v>GENDER</v>
      </c>
      <c r="L176" t="str">
        <f t="shared" si="19"/>
        <v>Required</v>
      </c>
      <c r="M176" t="str">
        <f t="shared" si="20"/>
        <v>GEND_GBV</v>
      </c>
      <c r="N176" t="str">
        <f t="shared" si="21"/>
        <v>50+</v>
      </c>
      <c r="O176" t="str">
        <f t="shared" si="22"/>
        <v>Male</v>
      </c>
      <c r="P176" t="str">
        <f t="shared" si="23"/>
        <v/>
      </c>
      <c r="Q176" t="str">
        <f t="shared" si="24"/>
        <v>Numerator</v>
      </c>
      <c r="R176" t="str">
        <f t="shared" si="25"/>
        <v>PEP Status/Age/Sex</v>
      </c>
      <c r="S176" t="str">
        <f t="shared" si="26"/>
        <v>Completed PEP</v>
      </c>
    </row>
    <row r="177" spans="1:19" customFormat="1" x14ac:dyDescent="0.25">
      <c r="A177" s="4" t="s">
        <v>116</v>
      </c>
      <c r="B177" s="4" t="s">
        <v>125</v>
      </c>
      <c r="C177" s="5" t="s">
        <v>106</v>
      </c>
      <c r="D177" s="5" t="s">
        <v>1050</v>
      </c>
      <c r="E177" s="5" t="s">
        <v>50</v>
      </c>
      <c r="F177" s="5"/>
      <c r="G177" s="5" t="s">
        <v>8</v>
      </c>
      <c r="H177" s="5" t="s">
        <v>131</v>
      </c>
      <c r="I177" s="5" t="s">
        <v>130</v>
      </c>
      <c r="K177" t="str">
        <f t="shared" si="18"/>
        <v>GENDER</v>
      </c>
      <c r="L177" t="str">
        <f t="shared" si="19"/>
        <v>Required</v>
      </c>
      <c r="M177" t="str">
        <f t="shared" si="20"/>
        <v>GEND_GBV</v>
      </c>
      <c r="N177" t="str">
        <f t="shared" si="21"/>
        <v>50+</v>
      </c>
      <c r="O177" t="str">
        <f t="shared" si="22"/>
        <v>Male</v>
      </c>
      <c r="P177" t="str">
        <f t="shared" si="23"/>
        <v/>
      </c>
      <c r="Q177" t="str">
        <f t="shared" si="24"/>
        <v>Numerator</v>
      </c>
      <c r="R177" t="str">
        <f t="shared" si="25"/>
        <v>PEP Status/Age/Sex</v>
      </c>
      <c r="S177" t="str">
        <f t="shared" si="26"/>
        <v>Initiated PEP</v>
      </c>
    </row>
    <row r="178" spans="1:19" customFormat="1" x14ac:dyDescent="0.25">
      <c r="A178" s="4" t="s">
        <v>116</v>
      </c>
      <c r="B178" s="4" t="s">
        <v>125</v>
      </c>
      <c r="C178" s="5" t="s">
        <v>106</v>
      </c>
      <c r="D178" s="5" t="s">
        <v>1050</v>
      </c>
      <c r="E178" s="5" t="s">
        <v>50</v>
      </c>
      <c r="F178" s="5"/>
      <c r="G178" s="5" t="s">
        <v>8</v>
      </c>
      <c r="H178" s="5" t="s">
        <v>132</v>
      </c>
      <c r="I178" s="5" t="s">
        <v>112</v>
      </c>
      <c r="K178" t="str">
        <f t="shared" si="18"/>
        <v>GENDER</v>
      </c>
      <c r="L178" t="str">
        <f t="shared" si="19"/>
        <v>Required</v>
      </c>
      <c r="M178" t="str">
        <f t="shared" si="20"/>
        <v>GEND_GBV</v>
      </c>
      <c r="N178" t="str">
        <f t="shared" si="21"/>
        <v>50+</v>
      </c>
      <c r="O178" t="str">
        <f t="shared" si="22"/>
        <v>Male</v>
      </c>
      <c r="P178" t="str">
        <f t="shared" si="23"/>
        <v/>
      </c>
      <c r="Q178" t="str">
        <f t="shared" si="24"/>
        <v>Numerator</v>
      </c>
      <c r="R178" t="str">
        <f t="shared" si="25"/>
        <v>Violence Service Type/Age/Sex</v>
      </c>
      <c r="S178" t="str">
        <f t="shared" si="26"/>
        <v>Physical and/or Emotional Violence</v>
      </c>
    </row>
    <row r="179" spans="1:19" customFormat="1" x14ac:dyDescent="0.25">
      <c r="A179" s="4" t="s">
        <v>116</v>
      </c>
      <c r="B179" s="4" t="s">
        <v>125</v>
      </c>
      <c r="C179" s="5" t="s">
        <v>106</v>
      </c>
      <c r="D179" s="5" t="s">
        <v>1050</v>
      </c>
      <c r="E179" s="5" t="s">
        <v>50</v>
      </c>
      <c r="F179" s="5"/>
      <c r="G179" s="5" t="s">
        <v>8</v>
      </c>
      <c r="H179" s="5" t="s">
        <v>132</v>
      </c>
      <c r="I179" s="5" t="s">
        <v>113</v>
      </c>
      <c r="K179" t="str">
        <f t="shared" si="18"/>
        <v>GENDER</v>
      </c>
      <c r="L179" t="str">
        <f t="shared" si="19"/>
        <v>Required</v>
      </c>
      <c r="M179" t="str">
        <f t="shared" si="20"/>
        <v>GEND_GBV</v>
      </c>
      <c r="N179" t="str">
        <f t="shared" si="21"/>
        <v>50+</v>
      </c>
      <c r="O179" t="str">
        <f t="shared" si="22"/>
        <v>Male</v>
      </c>
      <c r="P179" t="str">
        <f t="shared" si="23"/>
        <v/>
      </c>
      <c r="Q179" t="str">
        <f t="shared" si="24"/>
        <v>Numerator</v>
      </c>
      <c r="R179" t="str">
        <f t="shared" si="25"/>
        <v>Violence Service Type/Age/Sex</v>
      </c>
      <c r="S179" t="str">
        <f t="shared" si="26"/>
        <v>Sexual Violence</v>
      </c>
    </row>
    <row r="180" spans="1:19" customFormat="1" x14ac:dyDescent="0.25">
      <c r="A180" s="4" t="s">
        <v>116</v>
      </c>
      <c r="B180" s="4" t="s">
        <v>125</v>
      </c>
      <c r="C180" s="5" t="s">
        <v>106</v>
      </c>
      <c r="D180" s="5" t="s">
        <v>122</v>
      </c>
      <c r="E180" s="5" t="s">
        <v>17</v>
      </c>
      <c r="F180" s="5"/>
      <c r="G180" s="5" t="s">
        <v>8</v>
      </c>
      <c r="H180" s="5" t="s">
        <v>131</v>
      </c>
      <c r="I180" s="5" t="s">
        <v>107</v>
      </c>
      <c r="K180" t="str">
        <f t="shared" si="18"/>
        <v>GENDER</v>
      </c>
      <c r="L180" t="str">
        <f t="shared" si="19"/>
        <v>Required</v>
      </c>
      <c r="M180" t="str">
        <f t="shared" si="20"/>
        <v>GEND_GBV</v>
      </c>
      <c r="N180" t="str">
        <f t="shared" si="21"/>
        <v>Unknown Age</v>
      </c>
      <c r="O180" t="str">
        <f t="shared" si="22"/>
        <v>Female</v>
      </c>
      <c r="P180" t="str">
        <f t="shared" si="23"/>
        <v/>
      </c>
      <c r="Q180" t="str">
        <f t="shared" si="24"/>
        <v>Numerator</v>
      </c>
      <c r="R180" t="str">
        <f t="shared" si="25"/>
        <v>PEP Status/Age/Sex</v>
      </c>
      <c r="S180" t="str">
        <f t="shared" si="26"/>
        <v>Completed PEP</v>
      </c>
    </row>
    <row r="181" spans="1:19" customFormat="1" x14ac:dyDescent="0.25">
      <c r="A181" s="4" t="s">
        <v>116</v>
      </c>
      <c r="B181" s="4" t="s">
        <v>125</v>
      </c>
      <c r="C181" s="5" t="s">
        <v>106</v>
      </c>
      <c r="D181" s="5" t="s">
        <v>122</v>
      </c>
      <c r="E181" s="5" t="s">
        <v>17</v>
      </c>
      <c r="F181" s="5"/>
      <c r="G181" s="5" t="s">
        <v>8</v>
      </c>
      <c r="H181" s="5" t="s">
        <v>131</v>
      </c>
      <c r="I181" s="5" t="s">
        <v>130</v>
      </c>
      <c r="K181" t="str">
        <f t="shared" si="18"/>
        <v>GENDER</v>
      </c>
      <c r="L181" t="str">
        <f t="shared" si="19"/>
        <v>Required</v>
      </c>
      <c r="M181" t="str">
        <f t="shared" si="20"/>
        <v>GEND_GBV</v>
      </c>
      <c r="N181" t="str">
        <f t="shared" si="21"/>
        <v>Unknown Age</v>
      </c>
      <c r="O181" t="str">
        <f t="shared" si="22"/>
        <v>Female</v>
      </c>
      <c r="P181" t="str">
        <f t="shared" si="23"/>
        <v/>
      </c>
      <c r="Q181" t="str">
        <f t="shared" si="24"/>
        <v>Numerator</v>
      </c>
      <c r="R181" t="str">
        <f t="shared" si="25"/>
        <v>PEP Status/Age/Sex</v>
      </c>
      <c r="S181" t="str">
        <f t="shared" si="26"/>
        <v>Initiated PEP</v>
      </c>
    </row>
    <row r="182" spans="1:19" customFormat="1" x14ac:dyDescent="0.25">
      <c r="A182" s="4" t="s">
        <v>116</v>
      </c>
      <c r="B182" s="4" t="s">
        <v>125</v>
      </c>
      <c r="C182" s="5" t="s">
        <v>106</v>
      </c>
      <c r="D182" s="5" t="s">
        <v>122</v>
      </c>
      <c r="E182" s="5" t="s">
        <v>17</v>
      </c>
      <c r="F182" s="5"/>
      <c r="G182" s="5" t="s">
        <v>8</v>
      </c>
      <c r="H182" s="5" t="s">
        <v>132</v>
      </c>
      <c r="I182" s="5" t="s">
        <v>112</v>
      </c>
      <c r="K182" t="str">
        <f t="shared" si="18"/>
        <v>GENDER</v>
      </c>
      <c r="L182" t="str">
        <f t="shared" si="19"/>
        <v>Required</v>
      </c>
      <c r="M182" t="str">
        <f t="shared" si="20"/>
        <v>GEND_GBV</v>
      </c>
      <c r="N182" t="str">
        <f t="shared" si="21"/>
        <v>Unknown Age</v>
      </c>
      <c r="O182" t="str">
        <f t="shared" si="22"/>
        <v>Female</v>
      </c>
      <c r="P182" t="str">
        <f t="shared" si="23"/>
        <v/>
      </c>
      <c r="Q182" t="str">
        <f t="shared" si="24"/>
        <v>Numerator</v>
      </c>
      <c r="R182" t="str">
        <f t="shared" si="25"/>
        <v>Violence Service Type/Age/Sex</v>
      </c>
      <c r="S182" t="str">
        <f t="shared" si="26"/>
        <v>Physical and/or Emotional Violence</v>
      </c>
    </row>
    <row r="183" spans="1:19" customFormat="1" x14ac:dyDescent="0.25">
      <c r="A183" s="4" t="s">
        <v>116</v>
      </c>
      <c r="B183" s="4" t="s">
        <v>125</v>
      </c>
      <c r="C183" s="5" t="s">
        <v>106</v>
      </c>
      <c r="D183" s="5" t="s">
        <v>122</v>
      </c>
      <c r="E183" s="5" t="s">
        <v>17</v>
      </c>
      <c r="F183" s="5"/>
      <c r="G183" s="5" t="s">
        <v>8</v>
      </c>
      <c r="H183" s="5" t="s">
        <v>132</v>
      </c>
      <c r="I183" s="5" t="s">
        <v>113</v>
      </c>
      <c r="K183" t="str">
        <f t="shared" si="18"/>
        <v>GENDER</v>
      </c>
      <c r="L183" t="str">
        <f t="shared" si="19"/>
        <v>Required</v>
      </c>
      <c r="M183" t="str">
        <f t="shared" si="20"/>
        <v>GEND_GBV</v>
      </c>
      <c r="N183" t="str">
        <f t="shared" si="21"/>
        <v>Unknown Age</v>
      </c>
      <c r="O183" t="str">
        <f t="shared" si="22"/>
        <v>Female</v>
      </c>
      <c r="P183" t="str">
        <f t="shared" si="23"/>
        <v/>
      </c>
      <c r="Q183" t="str">
        <f t="shared" si="24"/>
        <v>Numerator</v>
      </c>
      <c r="R183" t="str">
        <f t="shared" si="25"/>
        <v>Violence Service Type/Age/Sex</v>
      </c>
      <c r="S183" t="str">
        <f t="shared" si="26"/>
        <v>Sexual Violence</v>
      </c>
    </row>
    <row r="184" spans="1:19" customFormat="1" x14ac:dyDescent="0.25">
      <c r="A184" s="4" t="s">
        <v>116</v>
      </c>
      <c r="B184" s="4" t="s">
        <v>125</v>
      </c>
      <c r="C184" s="5" t="s">
        <v>106</v>
      </c>
      <c r="D184" s="5" t="s">
        <v>122</v>
      </c>
      <c r="E184" s="5" t="s">
        <v>50</v>
      </c>
      <c r="F184" s="5"/>
      <c r="G184" s="5" t="s">
        <v>8</v>
      </c>
      <c r="H184" s="5" t="s">
        <v>131</v>
      </c>
      <c r="I184" s="5" t="s">
        <v>107</v>
      </c>
      <c r="K184" t="str">
        <f t="shared" si="18"/>
        <v>GENDER</v>
      </c>
      <c r="L184" t="str">
        <f t="shared" si="19"/>
        <v>Required</v>
      </c>
      <c r="M184" t="str">
        <f t="shared" si="20"/>
        <v>GEND_GBV</v>
      </c>
      <c r="N184" t="str">
        <f t="shared" si="21"/>
        <v>Unknown Age</v>
      </c>
      <c r="O184" t="str">
        <f t="shared" si="22"/>
        <v>Male</v>
      </c>
      <c r="P184" t="str">
        <f t="shared" si="23"/>
        <v/>
      </c>
      <c r="Q184" t="str">
        <f t="shared" si="24"/>
        <v>Numerator</v>
      </c>
      <c r="R184" t="str">
        <f t="shared" si="25"/>
        <v>PEP Status/Age/Sex</v>
      </c>
      <c r="S184" t="str">
        <f t="shared" si="26"/>
        <v>Completed PEP</v>
      </c>
    </row>
    <row r="185" spans="1:19" customFormat="1" x14ac:dyDescent="0.25">
      <c r="A185" s="4" t="s">
        <v>116</v>
      </c>
      <c r="B185" s="4" t="s">
        <v>125</v>
      </c>
      <c r="C185" s="5" t="s">
        <v>106</v>
      </c>
      <c r="D185" s="5" t="s">
        <v>122</v>
      </c>
      <c r="E185" s="5" t="s">
        <v>50</v>
      </c>
      <c r="F185" s="5"/>
      <c r="G185" s="5" t="s">
        <v>8</v>
      </c>
      <c r="H185" s="5" t="s">
        <v>131</v>
      </c>
      <c r="I185" s="5" t="s">
        <v>130</v>
      </c>
      <c r="K185" t="str">
        <f t="shared" si="18"/>
        <v>GENDER</v>
      </c>
      <c r="L185" t="str">
        <f t="shared" si="19"/>
        <v>Required</v>
      </c>
      <c r="M185" t="str">
        <f t="shared" si="20"/>
        <v>GEND_GBV</v>
      </c>
      <c r="N185" t="str">
        <f t="shared" si="21"/>
        <v>Unknown Age</v>
      </c>
      <c r="O185" t="str">
        <f t="shared" si="22"/>
        <v>Male</v>
      </c>
      <c r="P185" t="str">
        <f t="shared" si="23"/>
        <v/>
      </c>
      <c r="Q185" t="str">
        <f t="shared" si="24"/>
        <v>Numerator</v>
      </c>
      <c r="R185" t="str">
        <f t="shared" si="25"/>
        <v>PEP Status/Age/Sex</v>
      </c>
      <c r="S185" t="str">
        <f t="shared" si="26"/>
        <v>Initiated PEP</v>
      </c>
    </row>
    <row r="186" spans="1:19" customFormat="1" x14ac:dyDescent="0.25">
      <c r="A186" s="4" t="s">
        <v>116</v>
      </c>
      <c r="B186" s="4" t="s">
        <v>125</v>
      </c>
      <c r="C186" s="5" t="s">
        <v>106</v>
      </c>
      <c r="D186" s="5" t="s">
        <v>122</v>
      </c>
      <c r="E186" s="5" t="s">
        <v>50</v>
      </c>
      <c r="F186" s="5"/>
      <c r="G186" s="5" t="s">
        <v>8</v>
      </c>
      <c r="H186" s="5" t="s">
        <v>132</v>
      </c>
      <c r="I186" s="5" t="s">
        <v>112</v>
      </c>
      <c r="K186" t="str">
        <f t="shared" si="18"/>
        <v>GENDER</v>
      </c>
      <c r="L186" t="str">
        <f t="shared" si="19"/>
        <v>Required</v>
      </c>
      <c r="M186" t="str">
        <f t="shared" si="20"/>
        <v>GEND_GBV</v>
      </c>
      <c r="N186" t="str">
        <f t="shared" si="21"/>
        <v>Unknown Age</v>
      </c>
      <c r="O186" t="str">
        <f t="shared" si="22"/>
        <v>Male</v>
      </c>
      <c r="P186" t="str">
        <f t="shared" si="23"/>
        <v/>
      </c>
      <c r="Q186" t="str">
        <f t="shared" si="24"/>
        <v>Numerator</v>
      </c>
      <c r="R186" t="str">
        <f t="shared" si="25"/>
        <v>Violence Service Type/Age/Sex</v>
      </c>
      <c r="S186" t="str">
        <f t="shared" si="26"/>
        <v>Physical and/or Emotional Violence</v>
      </c>
    </row>
    <row r="187" spans="1:19" customFormat="1" x14ac:dyDescent="0.25">
      <c r="A187" s="4" t="s">
        <v>116</v>
      </c>
      <c r="B187" s="4" t="s">
        <v>125</v>
      </c>
      <c r="C187" s="5" t="s">
        <v>106</v>
      </c>
      <c r="D187" s="5" t="s">
        <v>122</v>
      </c>
      <c r="E187" s="5" t="s">
        <v>50</v>
      </c>
      <c r="F187" s="5"/>
      <c r="G187" s="5" t="s">
        <v>8</v>
      </c>
      <c r="H187" s="5" t="s">
        <v>132</v>
      </c>
      <c r="I187" s="5" t="s">
        <v>113</v>
      </c>
      <c r="K187" t="str">
        <f t="shared" si="18"/>
        <v>GENDER</v>
      </c>
      <c r="L187" t="str">
        <f t="shared" si="19"/>
        <v>Required</v>
      </c>
      <c r="M187" t="str">
        <f t="shared" si="20"/>
        <v>GEND_GBV</v>
      </c>
      <c r="N187" t="str">
        <f t="shared" si="21"/>
        <v>Unknown Age</v>
      </c>
      <c r="O187" t="str">
        <f t="shared" si="22"/>
        <v>Male</v>
      </c>
      <c r="P187" t="str">
        <f t="shared" si="23"/>
        <v/>
      </c>
      <c r="Q187" t="str">
        <f t="shared" si="24"/>
        <v>Numerator</v>
      </c>
      <c r="R187" t="str">
        <f t="shared" si="25"/>
        <v>Violence Service Type/Age/Sex</v>
      </c>
      <c r="S187" t="str">
        <f t="shared" si="26"/>
        <v>Sexual Violence</v>
      </c>
    </row>
    <row r="188" spans="1:19" customFormat="1" x14ac:dyDescent="0.25">
      <c r="A188" s="4" t="s">
        <v>104</v>
      </c>
      <c r="B188" s="4" t="s">
        <v>125</v>
      </c>
      <c r="C188" s="5" t="s">
        <v>103</v>
      </c>
      <c r="D188" s="5" t="s">
        <v>47</v>
      </c>
      <c r="E188" s="5" t="s">
        <v>17</v>
      </c>
      <c r="F188" s="5"/>
      <c r="G188" s="5" t="s">
        <v>8</v>
      </c>
      <c r="H188" s="5" t="s">
        <v>133</v>
      </c>
      <c r="I188" s="5"/>
      <c r="K188" t="str">
        <f t="shared" si="18"/>
        <v>OVC</v>
      </c>
      <c r="L188" t="str">
        <f t="shared" si="19"/>
        <v>Required</v>
      </c>
      <c r="M188" t="str">
        <f t="shared" si="20"/>
        <v>OVC_ENROLL</v>
      </c>
      <c r="N188" t="str">
        <f t="shared" si="21"/>
        <v>&lt;1</v>
      </c>
      <c r="O188" t="str">
        <f t="shared" si="22"/>
        <v>Female</v>
      </c>
      <c r="P188" t="str">
        <f t="shared" si="23"/>
        <v/>
      </c>
      <c r="Q188" t="str">
        <f t="shared" si="24"/>
        <v>Numerator</v>
      </c>
      <c r="R188" t="str">
        <f t="shared" si="25"/>
        <v>Age/Sex</v>
      </c>
      <c r="S188" t="str">
        <f t="shared" si="26"/>
        <v/>
      </c>
    </row>
    <row r="189" spans="1:19" customFormat="1" x14ac:dyDescent="0.25">
      <c r="A189" s="4" t="s">
        <v>104</v>
      </c>
      <c r="B189" s="4" t="s">
        <v>125</v>
      </c>
      <c r="C189" s="5" t="s">
        <v>103</v>
      </c>
      <c r="D189" s="5" t="s">
        <v>47</v>
      </c>
      <c r="E189" s="5" t="s">
        <v>50</v>
      </c>
      <c r="F189" s="5"/>
      <c r="G189" s="5" t="s">
        <v>8</v>
      </c>
      <c r="H189" s="5" t="s">
        <v>133</v>
      </c>
      <c r="I189" s="5"/>
      <c r="K189" t="str">
        <f t="shared" si="18"/>
        <v>OVC</v>
      </c>
      <c r="L189" t="str">
        <f t="shared" si="19"/>
        <v>Required</v>
      </c>
      <c r="M189" t="str">
        <f t="shared" si="20"/>
        <v>OVC_ENROLL</v>
      </c>
      <c r="N189" t="str">
        <f t="shared" si="21"/>
        <v>&lt;1</v>
      </c>
      <c r="O189" t="str">
        <f t="shared" si="22"/>
        <v>Male</v>
      </c>
      <c r="P189" t="str">
        <f t="shared" si="23"/>
        <v/>
      </c>
      <c r="Q189" t="str">
        <f t="shared" si="24"/>
        <v>Numerator</v>
      </c>
      <c r="R189" t="str">
        <f t="shared" si="25"/>
        <v>Age/Sex</v>
      </c>
      <c r="S189" t="str">
        <f t="shared" si="26"/>
        <v/>
      </c>
    </row>
    <row r="190" spans="1:19" customFormat="1" x14ac:dyDescent="0.25">
      <c r="A190" s="4" t="s">
        <v>104</v>
      </c>
      <c r="B190" s="4" t="s">
        <v>125</v>
      </c>
      <c r="C190" s="5" t="s">
        <v>103</v>
      </c>
      <c r="D190" s="5" t="s">
        <v>49</v>
      </c>
      <c r="E190" s="5" t="s">
        <v>17</v>
      </c>
      <c r="F190" s="5"/>
      <c r="G190" s="5" t="s">
        <v>8</v>
      </c>
      <c r="H190" s="5" t="s">
        <v>133</v>
      </c>
      <c r="I190" s="5"/>
      <c r="K190" t="str">
        <f t="shared" si="18"/>
        <v>OVC</v>
      </c>
      <c r="L190" t="str">
        <f t="shared" si="19"/>
        <v>Required</v>
      </c>
      <c r="M190" t="str">
        <f t="shared" si="20"/>
        <v>OVC_ENROLL</v>
      </c>
      <c r="N190" t="str">
        <f t="shared" si="21"/>
        <v>10-14</v>
      </c>
      <c r="O190" t="str">
        <f t="shared" si="22"/>
        <v>Female</v>
      </c>
      <c r="P190" t="str">
        <f t="shared" si="23"/>
        <v/>
      </c>
      <c r="Q190" t="str">
        <f t="shared" si="24"/>
        <v>Numerator</v>
      </c>
      <c r="R190" t="str">
        <f t="shared" si="25"/>
        <v>Age/Sex</v>
      </c>
      <c r="S190" t="str">
        <f t="shared" si="26"/>
        <v/>
      </c>
    </row>
    <row r="191" spans="1:19" customFormat="1" x14ac:dyDescent="0.25">
      <c r="A191" s="4" t="s">
        <v>104</v>
      </c>
      <c r="B191" s="4" t="s">
        <v>125</v>
      </c>
      <c r="C191" s="5" t="s">
        <v>103</v>
      </c>
      <c r="D191" s="5" t="s">
        <v>49</v>
      </c>
      <c r="E191" s="5" t="s">
        <v>50</v>
      </c>
      <c r="F191" s="5"/>
      <c r="G191" s="5" t="s">
        <v>8</v>
      </c>
      <c r="H191" s="5" t="s">
        <v>133</v>
      </c>
      <c r="I191" s="5"/>
      <c r="K191" t="str">
        <f t="shared" si="18"/>
        <v>OVC</v>
      </c>
      <c r="L191" t="str">
        <f t="shared" si="19"/>
        <v>Required</v>
      </c>
      <c r="M191" t="str">
        <f t="shared" si="20"/>
        <v>OVC_ENROLL</v>
      </c>
      <c r="N191" t="str">
        <f t="shared" si="21"/>
        <v>10-14</v>
      </c>
      <c r="O191" t="str">
        <f t="shared" si="22"/>
        <v>Male</v>
      </c>
      <c r="P191" t="str">
        <f t="shared" si="23"/>
        <v/>
      </c>
      <c r="Q191" t="str">
        <f t="shared" si="24"/>
        <v>Numerator</v>
      </c>
      <c r="R191" t="str">
        <f t="shared" si="25"/>
        <v>Age/Sex</v>
      </c>
      <c r="S191" t="str">
        <f t="shared" si="26"/>
        <v/>
      </c>
    </row>
    <row r="192" spans="1:19" customFormat="1" x14ac:dyDescent="0.25">
      <c r="A192" s="4" t="s">
        <v>104</v>
      </c>
      <c r="B192" s="4" t="s">
        <v>125</v>
      </c>
      <c r="C192" s="5" t="s">
        <v>103</v>
      </c>
      <c r="D192" s="5" t="s">
        <v>61</v>
      </c>
      <c r="E192" s="5" t="s">
        <v>17</v>
      </c>
      <c r="F192" s="5"/>
      <c r="G192" s="5" t="s">
        <v>8</v>
      </c>
      <c r="H192" s="5" t="s">
        <v>133</v>
      </c>
      <c r="I192" s="5"/>
      <c r="K192" t="str">
        <f t="shared" si="18"/>
        <v>OVC</v>
      </c>
      <c r="L192" t="str">
        <f t="shared" si="19"/>
        <v>Required</v>
      </c>
      <c r="M192" t="str">
        <f t="shared" si="20"/>
        <v>OVC_ENROLL</v>
      </c>
      <c r="N192" t="str">
        <f t="shared" si="21"/>
        <v>1-4</v>
      </c>
      <c r="O192" t="str">
        <f t="shared" si="22"/>
        <v>Female</v>
      </c>
      <c r="P192" t="str">
        <f t="shared" si="23"/>
        <v/>
      </c>
      <c r="Q192" t="str">
        <f t="shared" si="24"/>
        <v>Numerator</v>
      </c>
      <c r="R192" t="str">
        <f t="shared" si="25"/>
        <v>Age/Sex</v>
      </c>
      <c r="S192" t="str">
        <f t="shared" si="26"/>
        <v/>
      </c>
    </row>
    <row r="193" spans="1:29" customFormat="1" x14ac:dyDescent="0.25">
      <c r="A193" s="4" t="s">
        <v>104</v>
      </c>
      <c r="B193" s="4" t="s">
        <v>125</v>
      </c>
      <c r="C193" s="5" t="s">
        <v>103</v>
      </c>
      <c r="D193" s="5" t="s">
        <v>61</v>
      </c>
      <c r="E193" s="5" t="s">
        <v>50</v>
      </c>
      <c r="F193" s="5"/>
      <c r="G193" s="5" t="s">
        <v>8</v>
      </c>
      <c r="H193" s="5" t="s">
        <v>133</v>
      </c>
      <c r="I193" s="5"/>
      <c r="K193" t="str">
        <f t="shared" si="18"/>
        <v>OVC</v>
      </c>
      <c r="L193" t="str">
        <f t="shared" si="19"/>
        <v>Required</v>
      </c>
      <c r="M193" t="str">
        <f t="shared" si="20"/>
        <v>OVC_ENROLL</v>
      </c>
      <c r="N193" t="str">
        <f t="shared" si="21"/>
        <v>1-4</v>
      </c>
      <c r="O193" t="str">
        <f t="shared" si="22"/>
        <v>Male</v>
      </c>
      <c r="P193" t="str">
        <f t="shared" si="23"/>
        <v/>
      </c>
      <c r="Q193" t="str">
        <f t="shared" si="24"/>
        <v>Numerator</v>
      </c>
      <c r="R193" t="str">
        <f t="shared" si="25"/>
        <v>Age/Sex</v>
      </c>
      <c r="S193" t="str">
        <f t="shared" si="26"/>
        <v/>
      </c>
    </row>
    <row r="194" spans="1:29" customFormat="1" x14ac:dyDescent="0.25">
      <c r="A194" s="4" t="s">
        <v>104</v>
      </c>
      <c r="B194" s="4" t="s">
        <v>125</v>
      </c>
      <c r="C194" s="5" t="s">
        <v>103</v>
      </c>
      <c r="D194" s="5" t="s">
        <v>97</v>
      </c>
      <c r="E194" s="5" t="s">
        <v>17</v>
      </c>
      <c r="F194" s="5"/>
      <c r="G194" s="5" t="s">
        <v>8</v>
      </c>
      <c r="H194" s="5" t="s">
        <v>133</v>
      </c>
      <c r="I194" s="5"/>
      <c r="K194" t="str">
        <f t="shared" ref="K194:K260" si="27">TRIM(A194)</f>
        <v>OVC</v>
      </c>
      <c r="L194" t="str">
        <f t="shared" ref="L194:L260" si="28">TRIM(B194)</f>
        <v>Required</v>
      </c>
      <c r="M194" t="str">
        <f t="shared" ref="M194:M260" si="29">TRIM(C194)</f>
        <v>OVC_ENROLL</v>
      </c>
      <c r="N194" t="str">
        <f t="shared" ref="N194:N260" si="30">TRIM(D194)</f>
        <v>15-17</v>
      </c>
      <c r="O194" t="str">
        <f t="shared" ref="O194:O260" si="31">TRIM(E194)</f>
        <v>Female</v>
      </c>
      <c r="P194" t="str">
        <f t="shared" ref="P194:P260" si="32">TRIM(F194)</f>
        <v/>
      </c>
      <c r="Q194" t="str">
        <f t="shared" ref="Q194:Q260" si="33">TRIM(G194)</f>
        <v>Numerator</v>
      </c>
      <c r="R194" t="str">
        <f t="shared" ref="R194:R260" si="34">TRIM(H194)</f>
        <v>Age/Sex</v>
      </c>
      <c r="S194" t="str">
        <f t="shared" ref="S194:S260" si="35">TRIM(I194)</f>
        <v/>
      </c>
    </row>
    <row r="195" spans="1:29" customFormat="1" x14ac:dyDescent="0.25">
      <c r="A195" s="4" t="s">
        <v>104</v>
      </c>
      <c r="B195" s="4" t="s">
        <v>125</v>
      </c>
      <c r="C195" s="5" t="s">
        <v>103</v>
      </c>
      <c r="D195" s="5" t="s">
        <v>97</v>
      </c>
      <c r="E195" s="5" t="s">
        <v>50</v>
      </c>
      <c r="F195" s="5"/>
      <c r="G195" s="5" t="s">
        <v>8</v>
      </c>
      <c r="H195" s="5" t="s">
        <v>133</v>
      </c>
      <c r="I195" s="5"/>
      <c r="K195" t="str">
        <f t="shared" si="27"/>
        <v>OVC</v>
      </c>
      <c r="L195" t="str">
        <f t="shared" si="28"/>
        <v>Required</v>
      </c>
      <c r="M195" t="str">
        <f t="shared" si="29"/>
        <v>OVC_ENROLL</v>
      </c>
      <c r="N195" t="str">
        <f t="shared" si="30"/>
        <v>15-17</v>
      </c>
      <c r="O195" t="str">
        <f t="shared" si="31"/>
        <v>Male</v>
      </c>
      <c r="P195" t="str">
        <f t="shared" si="32"/>
        <v/>
      </c>
      <c r="Q195" t="str">
        <f t="shared" si="33"/>
        <v>Numerator</v>
      </c>
      <c r="R195" t="str">
        <f t="shared" si="34"/>
        <v>Age/Sex</v>
      </c>
      <c r="S195" t="str">
        <f t="shared" si="35"/>
        <v/>
      </c>
    </row>
    <row r="196" spans="1:29" customFormat="1" x14ac:dyDescent="0.25">
      <c r="A196" s="4" t="s">
        <v>104</v>
      </c>
      <c r="B196" s="4" t="s">
        <v>125</v>
      </c>
      <c r="C196" s="5" t="s">
        <v>103</v>
      </c>
      <c r="D196" s="5" t="s">
        <v>80</v>
      </c>
      <c r="E196" s="5" t="s">
        <v>17</v>
      </c>
      <c r="F196" s="5"/>
      <c r="G196" s="5" t="s">
        <v>8</v>
      </c>
      <c r="H196" s="5" t="s">
        <v>133</v>
      </c>
      <c r="I196" s="5"/>
      <c r="K196" t="str">
        <f t="shared" si="27"/>
        <v>OVC</v>
      </c>
      <c r="L196" t="str">
        <f t="shared" si="28"/>
        <v>Required</v>
      </c>
      <c r="M196" t="str">
        <f t="shared" si="29"/>
        <v>OVC_ENROLL</v>
      </c>
      <c r="N196" t="str">
        <f t="shared" si="30"/>
        <v>5-9</v>
      </c>
      <c r="O196" t="str">
        <f t="shared" si="31"/>
        <v>Female</v>
      </c>
      <c r="P196" t="str">
        <f t="shared" si="32"/>
        <v/>
      </c>
      <c r="Q196" t="str">
        <f t="shared" si="33"/>
        <v>Numerator</v>
      </c>
      <c r="R196" t="str">
        <f t="shared" si="34"/>
        <v>Age/Sex</v>
      </c>
      <c r="S196" t="str">
        <f t="shared" si="35"/>
        <v/>
      </c>
      <c r="AC196" s="4"/>
    </row>
    <row r="197" spans="1:29" customFormat="1" x14ac:dyDescent="0.25">
      <c r="A197" s="4" t="s">
        <v>104</v>
      </c>
      <c r="B197" s="4" t="s">
        <v>125</v>
      </c>
      <c r="C197" s="5" t="s">
        <v>103</v>
      </c>
      <c r="D197" s="5" t="s">
        <v>80</v>
      </c>
      <c r="E197" s="5" t="s">
        <v>50</v>
      </c>
      <c r="F197" s="5"/>
      <c r="G197" s="5" t="s">
        <v>8</v>
      </c>
      <c r="H197" s="5" t="s">
        <v>133</v>
      </c>
      <c r="I197" s="5"/>
      <c r="K197" t="str">
        <f t="shared" si="27"/>
        <v>OVC</v>
      </c>
      <c r="L197" t="str">
        <f t="shared" si="28"/>
        <v>Required</v>
      </c>
      <c r="M197" t="str">
        <f t="shared" si="29"/>
        <v>OVC_ENROLL</v>
      </c>
      <c r="N197" t="str">
        <f t="shared" si="30"/>
        <v>5-9</v>
      </c>
      <c r="O197" t="str">
        <f t="shared" si="31"/>
        <v>Male</v>
      </c>
      <c r="P197" t="str">
        <f t="shared" si="32"/>
        <v/>
      </c>
      <c r="Q197" t="str">
        <f t="shared" si="33"/>
        <v>Numerator</v>
      </c>
      <c r="R197" t="str">
        <f t="shared" si="34"/>
        <v>Age/Sex</v>
      </c>
      <c r="S197" t="str">
        <f t="shared" si="35"/>
        <v/>
      </c>
      <c r="AC197" s="4"/>
    </row>
    <row r="198" spans="1:29" customFormat="1" x14ac:dyDescent="0.25">
      <c r="A198" s="4" t="s">
        <v>104</v>
      </c>
      <c r="B198" s="4" t="s">
        <v>125</v>
      </c>
      <c r="C198" s="5" t="s">
        <v>105</v>
      </c>
      <c r="D198" s="5" t="s">
        <v>47</v>
      </c>
      <c r="E198" s="5" t="s">
        <v>17</v>
      </c>
      <c r="F198" s="5"/>
      <c r="G198" s="5" t="s">
        <v>8</v>
      </c>
      <c r="H198" s="5" t="s">
        <v>133</v>
      </c>
      <c r="I198" s="5"/>
      <c r="K198" t="str">
        <f t="shared" si="27"/>
        <v>OVC</v>
      </c>
      <c r="L198" t="str">
        <f t="shared" si="28"/>
        <v>Required</v>
      </c>
      <c r="M198" t="str">
        <f t="shared" si="29"/>
        <v>OVC_OFFER</v>
      </c>
      <c r="N198" t="str">
        <f t="shared" si="30"/>
        <v>&lt;1</v>
      </c>
      <c r="O198" t="str">
        <f t="shared" si="31"/>
        <v>Female</v>
      </c>
      <c r="P198" t="str">
        <f t="shared" si="32"/>
        <v/>
      </c>
      <c r="Q198" t="str">
        <f t="shared" si="33"/>
        <v>Numerator</v>
      </c>
      <c r="R198" t="str">
        <f t="shared" si="34"/>
        <v>Age/Sex</v>
      </c>
      <c r="S198" t="str">
        <f t="shared" si="35"/>
        <v/>
      </c>
    </row>
    <row r="199" spans="1:29" customFormat="1" x14ac:dyDescent="0.25">
      <c r="A199" s="4" t="s">
        <v>104</v>
      </c>
      <c r="B199" s="4" t="s">
        <v>125</v>
      </c>
      <c r="C199" s="5" t="s">
        <v>105</v>
      </c>
      <c r="D199" s="5" t="s">
        <v>47</v>
      </c>
      <c r="E199" s="5" t="s">
        <v>50</v>
      </c>
      <c r="F199" s="5"/>
      <c r="G199" s="5" t="s">
        <v>8</v>
      </c>
      <c r="H199" s="5" t="s">
        <v>133</v>
      </c>
      <c r="I199" s="5"/>
      <c r="K199" t="str">
        <f t="shared" si="27"/>
        <v>OVC</v>
      </c>
      <c r="L199" t="str">
        <f t="shared" si="28"/>
        <v>Required</v>
      </c>
      <c r="M199" t="str">
        <f t="shared" si="29"/>
        <v>OVC_OFFER</v>
      </c>
      <c r="N199" t="str">
        <f t="shared" si="30"/>
        <v>&lt;1</v>
      </c>
      <c r="O199" t="str">
        <f t="shared" si="31"/>
        <v>Male</v>
      </c>
      <c r="P199" t="str">
        <f t="shared" si="32"/>
        <v/>
      </c>
      <c r="Q199" t="str">
        <f t="shared" si="33"/>
        <v>Numerator</v>
      </c>
      <c r="R199" t="str">
        <f t="shared" si="34"/>
        <v>Age/Sex</v>
      </c>
      <c r="S199" t="str">
        <f t="shared" si="35"/>
        <v/>
      </c>
    </row>
    <row r="200" spans="1:29" customFormat="1" x14ac:dyDescent="0.25">
      <c r="A200" s="4" t="s">
        <v>104</v>
      </c>
      <c r="B200" s="4" t="s">
        <v>125</v>
      </c>
      <c r="C200" s="5" t="s">
        <v>105</v>
      </c>
      <c r="D200" s="5" t="s">
        <v>49</v>
      </c>
      <c r="E200" s="5" t="s">
        <v>17</v>
      </c>
      <c r="F200" s="5"/>
      <c r="G200" s="5" t="s">
        <v>8</v>
      </c>
      <c r="H200" s="5" t="s">
        <v>133</v>
      </c>
      <c r="I200" s="5"/>
      <c r="K200" t="str">
        <f t="shared" si="27"/>
        <v>OVC</v>
      </c>
      <c r="L200" t="str">
        <f t="shared" si="28"/>
        <v>Required</v>
      </c>
      <c r="M200" t="str">
        <f t="shared" si="29"/>
        <v>OVC_OFFER</v>
      </c>
      <c r="N200" t="str">
        <f t="shared" si="30"/>
        <v>10-14</v>
      </c>
      <c r="O200" t="str">
        <f t="shared" si="31"/>
        <v>Female</v>
      </c>
      <c r="P200" t="str">
        <f t="shared" si="32"/>
        <v/>
      </c>
      <c r="Q200" t="str">
        <f t="shared" si="33"/>
        <v>Numerator</v>
      </c>
      <c r="R200" t="str">
        <f t="shared" si="34"/>
        <v>Age/Sex</v>
      </c>
      <c r="S200" t="str">
        <f t="shared" si="35"/>
        <v/>
      </c>
    </row>
    <row r="201" spans="1:29" customFormat="1" x14ac:dyDescent="0.25">
      <c r="A201" s="4" t="s">
        <v>104</v>
      </c>
      <c r="B201" s="4" t="s">
        <v>125</v>
      </c>
      <c r="C201" s="5" t="s">
        <v>105</v>
      </c>
      <c r="D201" s="5" t="s">
        <v>49</v>
      </c>
      <c r="E201" s="5" t="s">
        <v>50</v>
      </c>
      <c r="F201" s="5"/>
      <c r="G201" s="5" t="s">
        <v>8</v>
      </c>
      <c r="H201" s="5" t="s">
        <v>133</v>
      </c>
      <c r="I201" s="5"/>
      <c r="K201" t="str">
        <f t="shared" si="27"/>
        <v>OVC</v>
      </c>
      <c r="L201" t="str">
        <f t="shared" si="28"/>
        <v>Required</v>
      </c>
      <c r="M201" t="str">
        <f t="shared" si="29"/>
        <v>OVC_OFFER</v>
      </c>
      <c r="N201" t="str">
        <f t="shared" si="30"/>
        <v>10-14</v>
      </c>
      <c r="O201" t="str">
        <f t="shared" si="31"/>
        <v>Male</v>
      </c>
      <c r="P201" t="str">
        <f t="shared" si="32"/>
        <v/>
      </c>
      <c r="Q201" t="str">
        <f t="shared" si="33"/>
        <v>Numerator</v>
      </c>
      <c r="R201" t="str">
        <f t="shared" si="34"/>
        <v>Age/Sex</v>
      </c>
      <c r="S201" t="str">
        <f t="shared" si="35"/>
        <v/>
      </c>
    </row>
    <row r="202" spans="1:29" customFormat="1" x14ac:dyDescent="0.25">
      <c r="A202" s="4" t="s">
        <v>104</v>
      </c>
      <c r="B202" s="4" t="s">
        <v>125</v>
      </c>
      <c r="C202" s="5" t="s">
        <v>105</v>
      </c>
      <c r="D202" s="5" t="s">
        <v>61</v>
      </c>
      <c r="E202" s="5" t="s">
        <v>17</v>
      </c>
      <c r="F202" s="5"/>
      <c r="G202" s="5" t="s">
        <v>8</v>
      </c>
      <c r="H202" s="5" t="s">
        <v>133</v>
      </c>
      <c r="I202" s="5"/>
      <c r="K202" t="str">
        <f t="shared" si="27"/>
        <v>OVC</v>
      </c>
      <c r="L202" t="str">
        <f t="shared" si="28"/>
        <v>Required</v>
      </c>
      <c r="M202" t="str">
        <f t="shared" si="29"/>
        <v>OVC_OFFER</v>
      </c>
      <c r="N202" t="str">
        <f t="shared" si="30"/>
        <v>1-4</v>
      </c>
      <c r="O202" t="str">
        <f t="shared" si="31"/>
        <v>Female</v>
      </c>
      <c r="P202" t="str">
        <f t="shared" si="32"/>
        <v/>
      </c>
      <c r="Q202" t="str">
        <f t="shared" si="33"/>
        <v>Numerator</v>
      </c>
      <c r="R202" t="str">
        <f t="shared" si="34"/>
        <v>Age/Sex</v>
      </c>
      <c r="S202" t="str">
        <f t="shared" si="35"/>
        <v/>
      </c>
    </row>
    <row r="203" spans="1:29" customFormat="1" x14ac:dyDescent="0.25">
      <c r="A203" s="4" t="s">
        <v>104</v>
      </c>
      <c r="B203" s="4" t="s">
        <v>125</v>
      </c>
      <c r="C203" s="5" t="s">
        <v>105</v>
      </c>
      <c r="D203" s="5" t="s">
        <v>61</v>
      </c>
      <c r="E203" s="5" t="s">
        <v>50</v>
      </c>
      <c r="F203" s="5"/>
      <c r="G203" s="5" t="s">
        <v>8</v>
      </c>
      <c r="H203" s="5" t="s">
        <v>133</v>
      </c>
      <c r="I203" s="5"/>
      <c r="K203" t="str">
        <f t="shared" si="27"/>
        <v>OVC</v>
      </c>
      <c r="L203" t="str">
        <f t="shared" si="28"/>
        <v>Required</v>
      </c>
      <c r="M203" t="str">
        <f t="shared" si="29"/>
        <v>OVC_OFFER</v>
      </c>
      <c r="N203" t="str">
        <f t="shared" si="30"/>
        <v>1-4</v>
      </c>
      <c r="O203" t="str">
        <f t="shared" si="31"/>
        <v>Male</v>
      </c>
      <c r="P203" t="str">
        <f t="shared" si="32"/>
        <v/>
      </c>
      <c r="Q203" t="str">
        <f t="shared" si="33"/>
        <v>Numerator</v>
      </c>
      <c r="R203" t="str">
        <f t="shared" si="34"/>
        <v>Age/Sex</v>
      </c>
      <c r="S203" t="str">
        <f t="shared" si="35"/>
        <v/>
      </c>
    </row>
    <row r="204" spans="1:29" customFormat="1" x14ac:dyDescent="0.25">
      <c r="A204" s="4" t="s">
        <v>104</v>
      </c>
      <c r="B204" s="4" t="s">
        <v>125</v>
      </c>
      <c r="C204" s="5" t="s">
        <v>105</v>
      </c>
      <c r="D204" s="5" t="s">
        <v>97</v>
      </c>
      <c r="E204" s="5" t="s">
        <v>17</v>
      </c>
      <c r="F204" s="5"/>
      <c r="G204" s="5" t="s">
        <v>8</v>
      </c>
      <c r="H204" s="5" t="s">
        <v>133</v>
      </c>
      <c r="I204" s="5"/>
      <c r="K204" t="str">
        <f t="shared" si="27"/>
        <v>OVC</v>
      </c>
      <c r="L204" t="str">
        <f t="shared" si="28"/>
        <v>Required</v>
      </c>
      <c r="M204" t="str">
        <f t="shared" si="29"/>
        <v>OVC_OFFER</v>
      </c>
      <c r="N204" t="str">
        <f t="shared" si="30"/>
        <v>15-17</v>
      </c>
      <c r="O204" t="str">
        <f t="shared" si="31"/>
        <v>Female</v>
      </c>
      <c r="P204" t="str">
        <f t="shared" si="32"/>
        <v/>
      </c>
      <c r="Q204" t="str">
        <f t="shared" si="33"/>
        <v>Numerator</v>
      </c>
      <c r="R204" t="str">
        <f t="shared" si="34"/>
        <v>Age/Sex</v>
      </c>
      <c r="S204" t="str">
        <f t="shared" si="35"/>
        <v/>
      </c>
    </row>
    <row r="205" spans="1:29" customFormat="1" x14ac:dyDescent="0.25">
      <c r="A205" s="4" t="s">
        <v>104</v>
      </c>
      <c r="B205" s="4" t="s">
        <v>125</v>
      </c>
      <c r="C205" s="5" t="s">
        <v>105</v>
      </c>
      <c r="D205" s="5" t="s">
        <v>97</v>
      </c>
      <c r="E205" s="5" t="s">
        <v>50</v>
      </c>
      <c r="F205" s="5"/>
      <c r="G205" s="5" t="s">
        <v>8</v>
      </c>
      <c r="H205" s="5" t="s">
        <v>133</v>
      </c>
      <c r="I205" s="5"/>
      <c r="K205" t="str">
        <f t="shared" si="27"/>
        <v>OVC</v>
      </c>
      <c r="L205" t="str">
        <f t="shared" si="28"/>
        <v>Required</v>
      </c>
      <c r="M205" t="str">
        <f t="shared" si="29"/>
        <v>OVC_OFFER</v>
      </c>
      <c r="N205" t="str">
        <f t="shared" si="30"/>
        <v>15-17</v>
      </c>
      <c r="O205" t="str">
        <f t="shared" si="31"/>
        <v>Male</v>
      </c>
      <c r="P205" t="str">
        <f t="shared" si="32"/>
        <v/>
      </c>
      <c r="Q205" t="str">
        <f t="shared" si="33"/>
        <v>Numerator</v>
      </c>
      <c r="R205" t="str">
        <f t="shared" si="34"/>
        <v>Age/Sex</v>
      </c>
      <c r="S205" t="str">
        <f t="shared" si="35"/>
        <v/>
      </c>
    </row>
    <row r="206" spans="1:29" customFormat="1" x14ac:dyDescent="0.25">
      <c r="A206" s="4" t="s">
        <v>104</v>
      </c>
      <c r="B206" s="4" t="s">
        <v>125</v>
      </c>
      <c r="C206" s="5" t="s">
        <v>105</v>
      </c>
      <c r="D206" s="5" t="s">
        <v>80</v>
      </c>
      <c r="E206" s="5" t="s">
        <v>17</v>
      </c>
      <c r="F206" s="5"/>
      <c r="G206" s="5" t="s">
        <v>8</v>
      </c>
      <c r="H206" s="5" t="s">
        <v>133</v>
      </c>
      <c r="I206" s="5"/>
      <c r="K206" t="str">
        <f t="shared" si="27"/>
        <v>OVC</v>
      </c>
      <c r="L206" t="str">
        <f t="shared" si="28"/>
        <v>Required</v>
      </c>
      <c r="M206" t="str">
        <f t="shared" si="29"/>
        <v>OVC_OFFER</v>
      </c>
      <c r="N206" t="str">
        <f t="shared" si="30"/>
        <v>5-9</v>
      </c>
      <c r="O206" t="str">
        <f t="shared" si="31"/>
        <v>Female</v>
      </c>
      <c r="P206" t="str">
        <f t="shared" si="32"/>
        <v/>
      </c>
      <c r="Q206" t="str">
        <f t="shared" si="33"/>
        <v>Numerator</v>
      </c>
      <c r="R206" t="str">
        <f t="shared" si="34"/>
        <v>Age/Sex</v>
      </c>
      <c r="S206" t="str">
        <f t="shared" si="35"/>
        <v/>
      </c>
      <c r="AC206" s="4"/>
    </row>
    <row r="207" spans="1:29" customFormat="1" x14ac:dyDescent="0.25">
      <c r="A207" s="4" t="s">
        <v>104</v>
      </c>
      <c r="B207" s="4" t="s">
        <v>125</v>
      </c>
      <c r="C207" s="5" t="s">
        <v>105</v>
      </c>
      <c r="D207" s="5" t="s">
        <v>80</v>
      </c>
      <c r="E207" s="5" t="s">
        <v>50</v>
      </c>
      <c r="F207" s="5"/>
      <c r="G207" s="5" t="s">
        <v>8</v>
      </c>
      <c r="H207" s="5" t="s">
        <v>133</v>
      </c>
      <c r="I207" s="5"/>
      <c r="K207" t="str">
        <f t="shared" si="27"/>
        <v>OVC</v>
      </c>
      <c r="L207" t="str">
        <f t="shared" si="28"/>
        <v>Required</v>
      </c>
      <c r="M207" t="str">
        <f t="shared" si="29"/>
        <v>OVC_OFFER</v>
      </c>
      <c r="N207" t="str">
        <f t="shared" si="30"/>
        <v>5-9</v>
      </c>
      <c r="O207" t="str">
        <f t="shared" si="31"/>
        <v>Male</v>
      </c>
      <c r="P207" t="str">
        <f t="shared" si="32"/>
        <v/>
      </c>
      <c r="Q207" t="str">
        <f t="shared" si="33"/>
        <v>Numerator</v>
      </c>
      <c r="R207" t="str">
        <f t="shared" si="34"/>
        <v>Age/Sex</v>
      </c>
      <c r="S207" t="str">
        <f t="shared" si="35"/>
        <v/>
      </c>
      <c r="AC207" s="4"/>
    </row>
    <row r="208" spans="1:29" x14ac:dyDescent="0.25">
      <c r="A208" s="4" t="s">
        <v>104</v>
      </c>
      <c r="B208" s="4" t="s">
        <v>125</v>
      </c>
      <c r="C208" s="5" t="s">
        <v>102</v>
      </c>
      <c r="D208" s="5" t="s">
        <v>47</v>
      </c>
      <c r="E208" s="5" t="s">
        <v>17</v>
      </c>
      <c r="G208" s="5" t="s">
        <v>8</v>
      </c>
      <c r="H208" s="5" t="s">
        <v>133</v>
      </c>
      <c r="J208"/>
      <c r="K208" t="str">
        <f t="shared" si="27"/>
        <v>OVC</v>
      </c>
      <c r="L208" t="str">
        <f t="shared" si="28"/>
        <v>Required</v>
      </c>
      <c r="M208" t="str">
        <f t="shared" si="29"/>
        <v>OVC_VL_ELIGIBLE</v>
      </c>
      <c r="N208" t="str">
        <f t="shared" si="30"/>
        <v>&lt;1</v>
      </c>
      <c r="O208" t="str">
        <f t="shared" si="31"/>
        <v>Female</v>
      </c>
      <c r="P208" t="str">
        <f t="shared" si="32"/>
        <v/>
      </c>
      <c r="Q208" t="str">
        <f t="shared" si="33"/>
        <v>Numerator</v>
      </c>
      <c r="R208" t="str">
        <f t="shared" si="34"/>
        <v>Age/Sex</v>
      </c>
      <c r="S208" t="str">
        <f t="shared" si="35"/>
        <v/>
      </c>
      <c r="T208"/>
      <c r="U208"/>
      <c r="V208"/>
      <c r="W208"/>
      <c r="X208"/>
      <c r="Y208"/>
      <c r="Z208"/>
      <c r="AA208"/>
      <c r="AB208"/>
    </row>
    <row r="209" spans="1:29" x14ac:dyDescent="0.25">
      <c r="A209" s="4" t="s">
        <v>104</v>
      </c>
      <c r="B209" s="4" t="s">
        <v>125</v>
      </c>
      <c r="C209" s="5" t="s">
        <v>102</v>
      </c>
      <c r="D209" s="5" t="s">
        <v>47</v>
      </c>
      <c r="E209" s="5" t="s">
        <v>50</v>
      </c>
      <c r="G209" s="5" t="s">
        <v>8</v>
      </c>
      <c r="H209" s="5" t="s">
        <v>133</v>
      </c>
      <c r="J209"/>
      <c r="K209" t="str">
        <f t="shared" si="27"/>
        <v>OVC</v>
      </c>
      <c r="L209" t="str">
        <f t="shared" si="28"/>
        <v>Required</v>
      </c>
      <c r="M209" t="str">
        <f t="shared" si="29"/>
        <v>OVC_VL_ELIGIBLE</v>
      </c>
      <c r="N209" t="str">
        <f t="shared" si="30"/>
        <v>&lt;1</v>
      </c>
      <c r="O209" t="str">
        <f t="shared" si="31"/>
        <v>Male</v>
      </c>
      <c r="P209" t="str">
        <f t="shared" si="32"/>
        <v/>
      </c>
      <c r="Q209" t="str">
        <f t="shared" si="33"/>
        <v>Numerator</v>
      </c>
      <c r="R209" t="str">
        <f t="shared" si="34"/>
        <v>Age/Sex</v>
      </c>
      <c r="S209" t="str">
        <f t="shared" si="35"/>
        <v/>
      </c>
      <c r="T209"/>
      <c r="U209"/>
      <c r="V209"/>
      <c r="W209"/>
      <c r="X209"/>
      <c r="Y209"/>
      <c r="Z209"/>
      <c r="AA209"/>
      <c r="AB209"/>
    </row>
    <row r="210" spans="1:29" customFormat="1" x14ac:dyDescent="0.25">
      <c r="A210" s="4" t="s">
        <v>104</v>
      </c>
      <c r="B210" s="4" t="s">
        <v>125</v>
      </c>
      <c r="C210" s="5" t="s">
        <v>102</v>
      </c>
      <c r="D210" s="5" t="s">
        <v>49</v>
      </c>
      <c r="E210" s="5" t="s">
        <v>17</v>
      </c>
      <c r="F210" s="5"/>
      <c r="G210" s="5" t="s">
        <v>8</v>
      </c>
      <c r="H210" s="5" t="s">
        <v>133</v>
      </c>
      <c r="I210" s="5"/>
      <c r="K210" t="str">
        <f t="shared" si="27"/>
        <v>OVC</v>
      </c>
      <c r="L210" t="str">
        <f t="shared" si="28"/>
        <v>Required</v>
      </c>
      <c r="M210" t="str">
        <f t="shared" si="29"/>
        <v>OVC_VL_ELIGIBLE</v>
      </c>
      <c r="N210" t="str">
        <f t="shared" si="30"/>
        <v>10-14</v>
      </c>
      <c r="O210" t="str">
        <f t="shared" si="31"/>
        <v>Female</v>
      </c>
      <c r="P210" t="str">
        <f t="shared" si="32"/>
        <v/>
      </c>
      <c r="Q210" t="str">
        <f t="shared" si="33"/>
        <v>Numerator</v>
      </c>
      <c r="R210" t="str">
        <f t="shared" si="34"/>
        <v>Age/Sex</v>
      </c>
      <c r="S210" t="str">
        <f t="shared" si="35"/>
        <v/>
      </c>
    </row>
    <row r="211" spans="1:29" customFormat="1" x14ac:dyDescent="0.25">
      <c r="A211" s="4" t="s">
        <v>104</v>
      </c>
      <c r="B211" s="4" t="s">
        <v>125</v>
      </c>
      <c r="C211" s="5" t="s">
        <v>102</v>
      </c>
      <c r="D211" s="5" t="s">
        <v>49</v>
      </c>
      <c r="E211" s="5" t="s">
        <v>50</v>
      </c>
      <c r="F211" s="5"/>
      <c r="G211" s="5" t="s">
        <v>8</v>
      </c>
      <c r="H211" s="5" t="s">
        <v>133</v>
      </c>
      <c r="I211" s="5"/>
      <c r="K211" t="str">
        <f t="shared" si="27"/>
        <v>OVC</v>
      </c>
      <c r="L211" t="str">
        <f t="shared" si="28"/>
        <v>Required</v>
      </c>
      <c r="M211" t="str">
        <f t="shared" si="29"/>
        <v>OVC_VL_ELIGIBLE</v>
      </c>
      <c r="N211" t="str">
        <f t="shared" si="30"/>
        <v>10-14</v>
      </c>
      <c r="O211" t="str">
        <f t="shared" si="31"/>
        <v>Male</v>
      </c>
      <c r="P211" t="str">
        <f t="shared" si="32"/>
        <v/>
      </c>
      <c r="Q211" t="str">
        <f t="shared" si="33"/>
        <v>Numerator</v>
      </c>
      <c r="R211" t="str">
        <f t="shared" si="34"/>
        <v>Age/Sex</v>
      </c>
      <c r="S211" t="str">
        <f t="shared" si="35"/>
        <v/>
      </c>
    </row>
    <row r="212" spans="1:29" customFormat="1" x14ac:dyDescent="0.25">
      <c r="A212" s="4" t="s">
        <v>104</v>
      </c>
      <c r="B212" s="4" t="s">
        <v>125</v>
      </c>
      <c r="C212" s="5" t="s">
        <v>102</v>
      </c>
      <c r="D212" s="5" t="s">
        <v>61</v>
      </c>
      <c r="E212" s="5" t="s">
        <v>17</v>
      </c>
      <c r="F212" s="5"/>
      <c r="G212" s="5" t="s">
        <v>8</v>
      </c>
      <c r="H212" s="5" t="s">
        <v>133</v>
      </c>
      <c r="I212" s="5"/>
      <c r="K212" t="str">
        <f t="shared" si="27"/>
        <v>OVC</v>
      </c>
      <c r="L212" t="str">
        <f t="shared" si="28"/>
        <v>Required</v>
      </c>
      <c r="M212" t="str">
        <f t="shared" si="29"/>
        <v>OVC_VL_ELIGIBLE</v>
      </c>
      <c r="N212" t="str">
        <f t="shared" si="30"/>
        <v>1-4</v>
      </c>
      <c r="O212" t="str">
        <f t="shared" si="31"/>
        <v>Female</v>
      </c>
      <c r="P212" t="str">
        <f t="shared" si="32"/>
        <v/>
      </c>
      <c r="Q212" t="str">
        <f t="shared" si="33"/>
        <v>Numerator</v>
      </c>
      <c r="R212" t="str">
        <f t="shared" si="34"/>
        <v>Age/Sex</v>
      </c>
      <c r="S212" t="str">
        <f t="shared" si="35"/>
        <v/>
      </c>
    </row>
    <row r="213" spans="1:29" customFormat="1" x14ac:dyDescent="0.25">
      <c r="A213" s="4" t="s">
        <v>104</v>
      </c>
      <c r="B213" s="4" t="s">
        <v>125</v>
      </c>
      <c r="C213" s="5" t="s">
        <v>102</v>
      </c>
      <c r="D213" s="5" t="s">
        <v>61</v>
      </c>
      <c r="E213" s="5" t="s">
        <v>50</v>
      </c>
      <c r="F213" s="5"/>
      <c r="G213" s="5" t="s">
        <v>8</v>
      </c>
      <c r="H213" s="5" t="s">
        <v>133</v>
      </c>
      <c r="I213" s="5"/>
      <c r="K213" t="str">
        <f t="shared" si="27"/>
        <v>OVC</v>
      </c>
      <c r="L213" t="str">
        <f t="shared" si="28"/>
        <v>Required</v>
      </c>
      <c r="M213" t="str">
        <f t="shared" si="29"/>
        <v>OVC_VL_ELIGIBLE</v>
      </c>
      <c r="N213" t="str">
        <f t="shared" si="30"/>
        <v>1-4</v>
      </c>
      <c r="O213" t="str">
        <f t="shared" si="31"/>
        <v>Male</v>
      </c>
      <c r="P213" t="str">
        <f t="shared" si="32"/>
        <v/>
      </c>
      <c r="Q213" t="str">
        <f t="shared" si="33"/>
        <v>Numerator</v>
      </c>
      <c r="R213" t="str">
        <f t="shared" si="34"/>
        <v>Age/Sex</v>
      </c>
      <c r="S213" t="str">
        <f t="shared" si="35"/>
        <v/>
      </c>
    </row>
    <row r="214" spans="1:29" customFormat="1" x14ac:dyDescent="0.25">
      <c r="A214" s="4" t="s">
        <v>104</v>
      </c>
      <c r="B214" s="4" t="s">
        <v>125</v>
      </c>
      <c r="C214" s="5" t="s">
        <v>102</v>
      </c>
      <c r="D214" s="5" t="s">
        <v>97</v>
      </c>
      <c r="E214" s="5" t="s">
        <v>17</v>
      </c>
      <c r="F214" s="5"/>
      <c r="G214" s="5" t="s">
        <v>8</v>
      </c>
      <c r="H214" s="5" t="s">
        <v>133</v>
      </c>
      <c r="I214" s="5"/>
      <c r="K214" t="str">
        <f t="shared" si="27"/>
        <v>OVC</v>
      </c>
      <c r="L214" t="str">
        <f t="shared" si="28"/>
        <v>Required</v>
      </c>
      <c r="M214" t="str">
        <f t="shared" si="29"/>
        <v>OVC_VL_ELIGIBLE</v>
      </c>
      <c r="N214" t="str">
        <f t="shared" si="30"/>
        <v>15-17</v>
      </c>
      <c r="O214" t="str">
        <f t="shared" si="31"/>
        <v>Female</v>
      </c>
      <c r="P214" t="str">
        <f t="shared" si="32"/>
        <v/>
      </c>
      <c r="Q214" t="str">
        <f t="shared" si="33"/>
        <v>Numerator</v>
      </c>
      <c r="R214" t="str">
        <f t="shared" si="34"/>
        <v>Age/Sex</v>
      </c>
      <c r="S214" t="str">
        <f t="shared" si="35"/>
        <v/>
      </c>
    </row>
    <row r="215" spans="1:29" customFormat="1" x14ac:dyDescent="0.25">
      <c r="A215" s="4" t="s">
        <v>104</v>
      </c>
      <c r="B215" s="4" t="s">
        <v>125</v>
      </c>
      <c r="C215" s="5" t="s">
        <v>102</v>
      </c>
      <c r="D215" s="5" t="s">
        <v>97</v>
      </c>
      <c r="E215" s="5" t="s">
        <v>50</v>
      </c>
      <c r="F215" s="5"/>
      <c r="G215" s="5" t="s">
        <v>8</v>
      </c>
      <c r="H215" s="5" t="s">
        <v>133</v>
      </c>
      <c r="I215" s="5"/>
      <c r="K215" t="str">
        <f t="shared" si="27"/>
        <v>OVC</v>
      </c>
      <c r="L215" t="str">
        <f t="shared" si="28"/>
        <v>Required</v>
      </c>
      <c r="M215" t="str">
        <f t="shared" si="29"/>
        <v>OVC_VL_ELIGIBLE</v>
      </c>
      <c r="N215" t="str">
        <f t="shared" si="30"/>
        <v>15-17</v>
      </c>
      <c r="O215" t="str">
        <f t="shared" si="31"/>
        <v>Male</v>
      </c>
      <c r="P215" t="str">
        <f t="shared" si="32"/>
        <v/>
      </c>
      <c r="Q215" t="str">
        <f t="shared" si="33"/>
        <v>Numerator</v>
      </c>
      <c r="R215" t="str">
        <f t="shared" si="34"/>
        <v>Age/Sex</v>
      </c>
      <c r="S215" t="str">
        <f t="shared" si="35"/>
        <v/>
      </c>
    </row>
    <row r="216" spans="1:29" customFormat="1" x14ac:dyDescent="0.25">
      <c r="A216" s="4" t="s">
        <v>104</v>
      </c>
      <c r="B216" s="4" t="s">
        <v>125</v>
      </c>
      <c r="C216" s="5" t="s">
        <v>102</v>
      </c>
      <c r="D216" s="5" t="s">
        <v>80</v>
      </c>
      <c r="E216" s="5" t="s">
        <v>17</v>
      </c>
      <c r="F216" s="5"/>
      <c r="G216" s="5" t="s">
        <v>8</v>
      </c>
      <c r="H216" s="5" t="s">
        <v>133</v>
      </c>
      <c r="I216" s="5"/>
      <c r="K216" t="str">
        <f t="shared" si="27"/>
        <v>OVC</v>
      </c>
      <c r="L216" t="str">
        <f t="shared" si="28"/>
        <v>Required</v>
      </c>
      <c r="M216" t="str">
        <f t="shared" si="29"/>
        <v>OVC_VL_ELIGIBLE</v>
      </c>
      <c r="N216" t="str">
        <f t="shared" si="30"/>
        <v>5-9</v>
      </c>
      <c r="O216" t="str">
        <f t="shared" si="31"/>
        <v>Female</v>
      </c>
      <c r="P216" t="str">
        <f t="shared" si="32"/>
        <v/>
      </c>
      <c r="Q216" t="str">
        <f t="shared" si="33"/>
        <v>Numerator</v>
      </c>
      <c r="R216" t="str">
        <f t="shared" si="34"/>
        <v>Age/Sex</v>
      </c>
      <c r="S216" t="str">
        <f t="shared" si="35"/>
        <v/>
      </c>
    </row>
    <row r="217" spans="1:29" customFormat="1" x14ac:dyDescent="0.25">
      <c r="A217" s="4" t="s">
        <v>104</v>
      </c>
      <c r="B217" s="4" t="s">
        <v>125</v>
      </c>
      <c r="C217" s="5" t="s">
        <v>102</v>
      </c>
      <c r="D217" s="5" t="s">
        <v>80</v>
      </c>
      <c r="E217" s="5" t="s">
        <v>50</v>
      </c>
      <c r="F217" s="5"/>
      <c r="G217" s="5" t="s">
        <v>8</v>
      </c>
      <c r="H217" s="5" t="s">
        <v>133</v>
      </c>
      <c r="I217" s="5"/>
      <c r="K217" t="str">
        <f t="shared" si="27"/>
        <v>OVC</v>
      </c>
      <c r="L217" t="str">
        <f t="shared" si="28"/>
        <v>Required</v>
      </c>
      <c r="M217" t="str">
        <f t="shared" si="29"/>
        <v>OVC_VL_ELIGIBLE</v>
      </c>
      <c r="N217" t="str">
        <f t="shared" si="30"/>
        <v>5-9</v>
      </c>
      <c r="O217" t="str">
        <f t="shared" si="31"/>
        <v>Male</v>
      </c>
      <c r="P217" t="str">
        <f t="shared" si="32"/>
        <v/>
      </c>
      <c r="Q217" t="str">
        <f t="shared" si="33"/>
        <v>Numerator</v>
      </c>
      <c r="R217" t="str">
        <f t="shared" si="34"/>
        <v>Age/Sex</v>
      </c>
      <c r="S217" t="str">
        <f t="shared" si="35"/>
        <v/>
      </c>
    </row>
    <row r="218" spans="1:29" customFormat="1" x14ac:dyDescent="0.25">
      <c r="A218" s="4" t="s">
        <v>104</v>
      </c>
      <c r="B218" s="4" t="s">
        <v>125</v>
      </c>
      <c r="C218" s="5" t="s">
        <v>94</v>
      </c>
      <c r="D218" s="5" t="s">
        <v>47</v>
      </c>
      <c r="E218" s="5" t="s">
        <v>17</v>
      </c>
      <c r="F218" s="5"/>
      <c r="G218" s="5" t="s">
        <v>8</v>
      </c>
      <c r="H218" s="5" t="s">
        <v>134</v>
      </c>
      <c r="I218" s="5" t="s">
        <v>95</v>
      </c>
      <c r="K218" t="str">
        <f t="shared" si="27"/>
        <v>OVC</v>
      </c>
      <c r="L218" t="str">
        <f t="shared" si="28"/>
        <v>Required</v>
      </c>
      <c r="M218" t="str">
        <f t="shared" si="29"/>
        <v>OVC_VLR</v>
      </c>
      <c r="N218" t="str">
        <f t="shared" si="30"/>
        <v>&lt;1</v>
      </c>
      <c r="O218" t="str">
        <f t="shared" si="31"/>
        <v>Female</v>
      </c>
      <c r="P218" t="str">
        <f t="shared" si="32"/>
        <v/>
      </c>
      <c r="Q218" t="str">
        <f t="shared" si="33"/>
        <v>Numerator</v>
      </c>
      <c r="R218" t="str">
        <f t="shared" si="34"/>
        <v>Confirmed or Self-reported/Age/Sex</v>
      </c>
      <c r="S218" t="str">
        <f t="shared" si="35"/>
        <v>Confirmed with Facility</v>
      </c>
      <c r="AC218" s="4"/>
    </row>
    <row r="219" spans="1:29" customFormat="1" x14ac:dyDescent="0.25">
      <c r="A219" s="4" t="s">
        <v>104</v>
      </c>
      <c r="B219" s="4" t="s">
        <v>125</v>
      </c>
      <c r="C219" s="5" t="s">
        <v>94</v>
      </c>
      <c r="D219" s="5" t="s">
        <v>47</v>
      </c>
      <c r="E219" s="5" t="s">
        <v>17</v>
      </c>
      <c r="F219" s="5"/>
      <c r="G219" s="5" t="s">
        <v>8</v>
      </c>
      <c r="H219" s="5" t="s">
        <v>134</v>
      </c>
      <c r="I219" s="5" t="s">
        <v>199</v>
      </c>
      <c r="K219" t="str">
        <f t="shared" si="27"/>
        <v>OVC</v>
      </c>
      <c r="L219" t="str">
        <f t="shared" si="28"/>
        <v>Required</v>
      </c>
      <c r="M219" t="str">
        <f t="shared" si="29"/>
        <v>OVC_VLR</v>
      </c>
      <c r="N219" t="str">
        <f t="shared" si="30"/>
        <v>&lt;1</v>
      </c>
      <c r="O219" t="str">
        <f t="shared" si="31"/>
        <v>Female</v>
      </c>
      <c r="P219" t="str">
        <f t="shared" si="32"/>
        <v/>
      </c>
      <c r="Q219" t="str">
        <f t="shared" si="33"/>
        <v>Numerator</v>
      </c>
      <c r="R219" t="str">
        <f t="shared" si="34"/>
        <v>Confirmed or Self-reported/Age/Sex</v>
      </c>
      <c r="S219" t="str">
        <f t="shared" si="35"/>
        <v>Self Reported</v>
      </c>
      <c r="AC219" s="4"/>
    </row>
    <row r="220" spans="1:29" customFormat="1" x14ac:dyDescent="0.25">
      <c r="A220" s="4" t="s">
        <v>104</v>
      </c>
      <c r="B220" s="4" t="s">
        <v>125</v>
      </c>
      <c r="C220" s="5" t="s">
        <v>94</v>
      </c>
      <c r="D220" s="5" t="s">
        <v>47</v>
      </c>
      <c r="E220" s="5" t="s">
        <v>50</v>
      </c>
      <c r="F220" s="5"/>
      <c r="G220" s="5" t="s">
        <v>8</v>
      </c>
      <c r="H220" s="5" t="s">
        <v>134</v>
      </c>
      <c r="I220" s="5" t="s">
        <v>95</v>
      </c>
      <c r="K220" t="str">
        <f t="shared" si="27"/>
        <v>OVC</v>
      </c>
      <c r="L220" t="str">
        <f t="shared" si="28"/>
        <v>Required</v>
      </c>
      <c r="M220" t="str">
        <f t="shared" si="29"/>
        <v>OVC_VLR</v>
      </c>
      <c r="N220" t="str">
        <f t="shared" si="30"/>
        <v>&lt;1</v>
      </c>
      <c r="O220" t="str">
        <f t="shared" si="31"/>
        <v>Male</v>
      </c>
      <c r="P220" t="str">
        <f t="shared" si="32"/>
        <v/>
      </c>
      <c r="Q220" t="str">
        <f t="shared" si="33"/>
        <v>Numerator</v>
      </c>
      <c r="R220" t="str">
        <f t="shared" si="34"/>
        <v>Confirmed or Self-reported/Age/Sex</v>
      </c>
      <c r="S220" t="str">
        <f t="shared" si="35"/>
        <v>Confirmed with Facility</v>
      </c>
    </row>
    <row r="221" spans="1:29" customFormat="1" x14ac:dyDescent="0.25">
      <c r="A221" s="4" t="s">
        <v>104</v>
      </c>
      <c r="B221" s="4" t="s">
        <v>125</v>
      </c>
      <c r="C221" s="5" t="s">
        <v>94</v>
      </c>
      <c r="D221" s="5" t="s">
        <v>47</v>
      </c>
      <c r="E221" s="5" t="s">
        <v>50</v>
      </c>
      <c r="F221" s="5"/>
      <c r="G221" s="5" t="s">
        <v>8</v>
      </c>
      <c r="H221" s="5" t="s">
        <v>134</v>
      </c>
      <c r="I221" s="5" t="s">
        <v>199</v>
      </c>
      <c r="K221" t="str">
        <f t="shared" si="27"/>
        <v>OVC</v>
      </c>
      <c r="L221" t="str">
        <f t="shared" si="28"/>
        <v>Required</v>
      </c>
      <c r="M221" t="str">
        <f t="shared" si="29"/>
        <v>OVC_VLR</v>
      </c>
      <c r="N221" t="str">
        <f t="shared" si="30"/>
        <v>&lt;1</v>
      </c>
      <c r="O221" t="str">
        <f t="shared" si="31"/>
        <v>Male</v>
      </c>
      <c r="P221" t="str">
        <f t="shared" si="32"/>
        <v/>
      </c>
      <c r="Q221" t="str">
        <f t="shared" si="33"/>
        <v>Numerator</v>
      </c>
      <c r="R221" t="str">
        <f t="shared" si="34"/>
        <v>Confirmed or Self-reported/Age/Sex</v>
      </c>
      <c r="S221" t="str">
        <f t="shared" si="35"/>
        <v>Self Reported</v>
      </c>
    </row>
    <row r="222" spans="1:29" customFormat="1" x14ac:dyDescent="0.25">
      <c r="A222" s="4" t="s">
        <v>104</v>
      </c>
      <c r="B222" s="4" t="s">
        <v>125</v>
      </c>
      <c r="C222" s="5" t="s">
        <v>94</v>
      </c>
      <c r="D222" s="5" t="s">
        <v>49</v>
      </c>
      <c r="E222" s="5" t="s">
        <v>17</v>
      </c>
      <c r="F222" s="5"/>
      <c r="G222" s="5" t="s">
        <v>8</v>
      </c>
      <c r="H222" s="5" t="s">
        <v>134</v>
      </c>
      <c r="I222" s="5" t="s">
        <v>95</v>
      </c>
      <c r="K222" t="str">
        <f t="shared" si="27"/>
        <v>OVC</v>
      </c>
      <c r="L222" t="str">
        <f t="shared" si="28"/>
        <v>Required</v>
      </c>
      <c r="M222" t="str">
        <f t="shared" si="29"/>
        <v>OVC_VLR</v>
      </c>
      <c r="N222" t="str">
        <f t="shared" si="30"/>
        <v>10-14</v>
      </c>
      <c r="O222" t="str">
        <f t="shared" si="31"/>
        <v>Female</v>
      </c>
      <c r="P222" t="str">
        <f t="shared" si="32"/>
        <v/>
      </c>
      <c r="Q222" t="str">
        <f t="shared" si="33"/>
        <v>Numerator</v>
      </c>
      <c r="R222" t="str">
        <f t="shared" si="34"/>
        <v>Confirmed or Self-reported/Age/Sex</v>
      </c>
      <c r="S222" t="str">
        <f t="shared" si="35"/>
        <v>Confirmed with Facility</v>
      </c>
    </row>
    <row r="223" spans="1:29" customFormat="1" x14ac:dyDescent="0.25">
      <c r="A223" s="4" t="s">
        <v>104</v>
      </c>
      <c r="B223" s="4" t="s">
        <v>125</v>
      </c>
      <c r="C223" s="5" t="s">
        <v>94</v>
      </c>
      <c r="D223" s="5" t="s">
        <v>49</v>
      </c>
      <c r="E223" s="5" t="s">
        <v>17</v>
      </c>
      <c r="F223" s="5"/>
      <c r="G223" s="5" t="s">
        <v>8</v>
      </c>
      <c r="H223" s="5" t="s">
        <v>134</v>
      </c>
      <c r="I223" s="5" t="s">
        <v>199</v>
      </c>
      <c r="K223" t="str">
        <f t="shared" si="27"/>
        <v>OVC</v>
      </c>
      <c r="L223" t="str">
        <f t="shared" si="28"/>
        <v>Required</v>
      </c>
      <c r="M223" t="str">
        <f t="shared" si="29"/>
        <v>OVC_VLR</v>
      </c>
      <c r="N223" t="str">
        <f t="shared" si="30"/>
        <v>10-14</v>
      </c>
      <c r="O223" t="str">
        <f t="shared" si="31"/>
        <v>Female</v>
      </c>
      <c r="P223" t="str">
        <f t="shared" si="32"/>
        <v/>
      </c>
      <c r="Q223" t="str">
        <f t="shared" si="33"/>
        <v>Numerator</v>
      </c>
      <c r="R223" t="str">
        <f t="shared" si="34"/>
        <v>Confirmed or Self-reported/Age/Sex</v>
      </c>
      <c r="S223" t="str">
        <f t="shared" si="35"/>
        <v>Self Reported</v>
      </c>
    </row>
    <row r="224" spans="1:29" customFormat="1" x14ac:dyDescent="0.25">
      <c r="A224" s="4" t="s">
        <v>104</v>
      </c>
      <c r="B224" s="4" t="s">
        <v>125</v>
      </c>
      <c r="C224" s="5" t="s">
        <v>94</v>
      </c>
      <c r="D224" s="5" t="s">
        <v>49</v>
      </c>
      <c r="E224" s="5" t="s">
        <v>50</v>
      </c>
      <c r="F224" s="5"/>
      <c r="G224" s="5" t="s">
        <v>8</v>
      </c>
      <c r="H224" s="5" t="s">
        <v>134</v>
      </c>
      <c r="I224" s="5" t="s">
        <v>95</v>
      </c>
      <c r="K224" t="str">
        <f t="shared" si="27"/>
        <v>OVC</v>
      </c>
      <c r="L224" t="str">
        <f t="shared" si="28"/>
        <v>Required</v>
      </c>
      <c r="M224" t="str">
        <f t="shared" si="29"/>
        <v>OVC_VLR</v>
      </c>
      <c r="N224" t="str">
        <f t="shared" si="30"/>
        <v>10-14</v>
      </c>
      <c r="O224" t="str">
        <f t="shared" si="31"/>
        <v>Male</v>
      </c>
      <c r="P224" t="str">
        <f t="shared" si="32"/>
        <v/>
      </c>
      <c r="Q224" t="str">
        <f t="shared" si="33"/>
        <v>Numerator</v>
      </c>
      <c r="R224" t="str">
        <f t="shared" si="34"/>
        <v>Confirmed or Self-reported/Age/Sex</v>
      </c>
      <c r="S224" t="str">
        <f t="shared" si="35"/>
        <v>Confirmed with Facility</v>
      </c>
    </row>
    <row r="225" spans="1:29" customFormat="1" x14ac:dyDescent="0.25">
      <c r="A225" s="4" t="s">
        <v>104</v>
      </c>
      <c r="B225" s="4" t="s">
        <v>125</v>
      </c>
      <c r="C225" s="5" t="s">
        <v>94</v>
      </c>
      <c r="D225" s="5" t="s">
        <v>49</v>
      </c>
      <c r="E225" s="5" t="s">
        <v>50</v>
      </c>
      <c r="F225" s="5"/>
      <c r="G225" s="5" t="s">
        <v>8</v>
      </c>
      <c r="H225" s="5" t="s">
        <v>134</v>
      </c>
      <c r="I225" s="5" t="s">
        <v>199</v>
      </c>
      <c r="K225" t="str">
        <f t="shared" si="27"/>
        <v>OVC</v>
      </c>
      <c r="L225" t="str">
        <f t="shared" si="28"/>
        <v>Required</v>
      </c>
      <c r="M225" t="str">
        <f t="shared" si="29"/>
        <v>OVC_VLR</v>
      </c>
      <c r="N225" t="str">
        <f t="shared" si="30"/>
        <v>10-14</v>
      </c>
      <c r="O225" t="str">
        <f t="shared" si="31"/>
        <v>Male</v>
      </c>
      <c r="P225" t="str">
        <f t="shared" si="32"/>
        <v/>
      </c>
      <c r="Q225" t="str">
        <f t="shared" si="33"/>
        <v>Numerator</v>
      </c>
      <c r="R225" t="str">
        <f t="shared" si="34"/>
        <v>Confirmed or Self-reported/Age/Sex</v>
      </c>
      <c r="S225" t="str">
        <f t="shared" si="35"/>
        <v>Self Reported</v>
      </c>
    </row>
    <row r="226" spans="1:29" customFormat="1" x14ac:dyDescent="0.25">
      <c r="A226" s="4" t="s">
        <v>104</v>
      </c>
      <c r="B226" s="4" t="s">
        <v>125</v>
      </c>
      <c r="C226" s="5" t="s">
        <v>94</v>
      </c>
      <c r="D226" s="5" t="s">
        <v>61</v>
      </c>
      <c r="E226" s="5" t="s">
        <v>17</v>
      </c>
      <c r="F226" s="5"/>
      <c r="G226" s="5" t="s">
        <v>8</v>
      </c>
      <c r="H226" s="5" t="s">
        <v>134</v>
      </c>
      <c r="I226" s="5" t="s">
        <v>95</v>
      </c>
      <c r="K226" t="str">
        <f t="shared" si="27"/>
        <v>OVC</v>
      </c>
      <c r="L226" t="str">
        <f t="shared" si="28"/>
        <v>Required</v>
      </c>
      <c r="M226" t="str">
        <f t="shared" si="29"/>
        <v>OVC_VLR</v>
      </c>
      <c r="N226" t="str">
        <f t="shared" si="30"/>
        <v>1-4</v>
      </c>
      <c r="O226" t="str">
        <f t="shared" si="31"/>
        <v>Female</v>
      </c>
      <c r="P226" t="str">
        <f t="shared" si="32"/>
        <v/>
      </c>
      <c r="Q226" t="str">
        <f t="shared" si="33"/>
        <v>Numerator</v>
      </c>
      <c r="R226" t="str">
        <f t="shared" si="34"/>
        <v>Confirmed or Self-reported/Age/Sex</v>
      </c>
      <c r="S226" t="str">
        <f t="shared" si="35"/>
        <v>Confirmed with Facility</v>
      </c>
    </row>
    <row r="227" spans="1:29" customFormat="1" x14ac:dyDescent="0.25">
      <c r="A227" s="4" t="s">
        <v>104</v>
      </c>
      <c r="B227" s="4" t="s">
        <v>125</v>
      </c>
      <c r="C227" s="5" t="s">
        <v>94</v>
      </c>
      <c r="D227" s="5" t="s">
        <v>61</v>
      </c>
      <c r="E227" s="5" t="s">
        <v>17</v>
      </c>
      <c r="F227" s="5"/>
      <c r="G227" s="5" t="s">
        <v>8</v>
      </c>
      <c r="H227" s="5" t="s">
        <v>134</v>
      </c>
      <c r="I227" s="5" t="s">
        <v>199</v>
      </c>
      <c r="K227" t="str">
        <f t="shared" si="27"/>
        <v>OVC</v>
      </c>
      <c r="L227" t="str">
        <f t="shared" si="28"/>
        <v>Required</v>
      </c>
      <c r="M227" t="str">
        <f t="shared" si="29"/>
        <v>OVC_VLR</v>
      </c>
      <c r="N227" t="str">
        <f t="shared" si="30"/>
        <v>1-4</v>
      </c>
      <c r="O227" t="str">
        <f t="shared" si="31"/>
        <v>Female</v>
      </c>
      <c r="P227" t="str">
        <f t="shared" si="32"/>
        <v/>
      </c>
      <c r="Q227" t="str">
        <f t="shared" si="33"/>
        <v>Numerator</v>
      </c>
      <c r="R227" t="str">
        <f t="shared" si="34"/>
        <v>Confirmed or Self-reported/Age/Sex</v>
      </c>
      <c r="S227" t="str">
        <f t="shared" si="35"/>
        <v>Self Reported</v>
      </c>
    </row>
    <row r="228" spans="1:29" customFormat="1" x14ac:dyDescent="0.25">
      <c r="A228" s="4" t="s">
        <v>104</v>
      </c>
      <c r="B228" s="4" t="s">
        <v>125</v>
      </c>
      <c r="C228" s="5" t="s">
        <v>94</v>
      </c>
      <c r="D228" s="5" t="s">
        <v>61</v>
      </c>
      <c r="E228" s="5" t="s">
        <v>50</v>
      </c>
      <c r="F228" s="5"/>
      <c r="G228" s="5" t="s">
        <v>8</v>
      </c>
      <c r="H228" s="5" t="s">
        <v>134</v>
      </c>
      <c r="I228" s="5" t="s">
        <v>95</v>
      </c>
      <c r="K228" t="str">
        <f t="shared" si="27"/>
        <v>OVC</v>
      </c>
      <c r="L228" t="str">
        <f t="shared" si="28"/>
        <v>Required</v>
      </c>
      <c r="M228" t="str">
        <f t="shared" si="29"/>
        <v>OVC_VLR</v>
      </c>
      <c r="N228" t="str">
        <f t="shared" si="30"/>
        <v>1-4</v>
      </c>
      <c r="O228" t="str">
        <f t="shared" si="31"/>
        <v>Male</v>
      </c>
      <c r="P228" t="str">
        <f t="shared" si="32"/>
        <v/>
      </c>
      <c r="Q228" t="str">
        <f t="shared" si="33"/>
        <v>Numerator</v>
      </c>
      <c r="R228" t="str">
        <f t="shared" si="34"/>
        <v>Confirmed or Self-reported/Age/Sex</v>
      </c>
      <c r="S228" t="str">
        <f t="shared" si="35"/>
        <v>Confirmed with Facility</v>
      </c>
      <c r="AC228" s="4"/>
    </row>
    <row r="229" spans="1:29" customFormat="1" x14ac:dyDescent="0.25">
      <c r="A229" s="4" t="s">
        <v>104</v>
      </c>
      <c r="B229" s="4" t="s">
        <v>125</v>
      </c>
      <c r="C229" s="5" t="s">
        <v>94</v>
      </c>
      <c r="D229" s="5" t="s">
        <v>61</v>
      </c>
      <c r="E229" s="5" t="s">
        <v>50</v>
      </c>
      <c r="F229" s="5"/>
      <c r="G229" s="5" t="s">
        <v>8</v>
      </c>
      <c r="H229" s="5" t="s">
        <v>134</v>
      </c>
      <c r="I229" s="5" t="s">
        <v>199</v>
      </c>
      <c r="K229" t="str">
        <f t="shared" si="27"/>
        <v>OVC</v>
      </c>
      <c r="L229" t="str">
        <f t="shared" si="28"/>
        <v>Required</v>
      </c>
      <c r="M229" t="str">
        <f t="shared" si="29"/>
        <v>OVC_VLR</v>
      </c>
      <c r="N229" t="str">
        <f t="shared" si="30"/>
        <v>1-4</v>
      </c>
      <c r="O229" t="str">
        <f t="shared" si="31"/>
        <v>Male</v>
      </c>
      <c r="P229" t="str">
        <f t="shared" si="32"/>
        <v/>
      </c>
      <c r="Q229" t="str">
        <f t="shared" si="33"/>
        <v>Numerator</v>
      </c>
      <c r="R229" t="str">
        <f t="shared" si="34"/>
        <v>Confirmed or Self-reported/Age/Sex</v>
      </c>
      <c r="S229" t="str">
        <f t="shared" si="35"/>
        <v>Self Reported</v>
      </c>
      <c r="AC229" s="4"/>
    </row>
    <row r="230" spans="1:29" customFormat="1" x14ac:dyDescent="0.25">
      <c r="A230" s="4" t="s">
        <v>104</v>
      </c>
      <c r="B230" s="4" t="s">
        <v>125</v>
      </c>
      <c r="C230" s="5" t="s">
        <v>94</v>
      </c>
      <c r="D230" s="5" t="s">
        <v>97</v>
      </c>
      <c r="E230" s="5" t="s">
        <v>17</v>
      </c>
      <c r="F230" s="5"/>
      <c r="G230" s="5" t="s">
        <v>8</v>
      </c>
      <c r="H230" s="5" t="s">
        <v>134</v>
      </c>
      <c r="I230" s="5" t="s">
        <v>95</v>
      </c>
      <c r="K230" t="str">
        <f t="shared" si="27"/>
        <v>OVC</v>
      </c>
      <c r="L230" t="str">
        <f t="shared" si="28"/>
        <v>Required</v>
      </c>
      <c r="M230" t="str">
        <f t="shared" si="29"/>
        <v>OVC_VLR</v>
      </c>
      <c r="N230" t="str">
        <f t="shared" si="30"/>
        <v>15-17</v>
      </c>
      <c r="O230" t="str">
        <f t="shared" si="31"/>
        <v>Female</v>
      </c>
      <c r="P230" t="str">
        <f t="shared" si="32"/>
        <v/>
      </c>
      <c r="Q230" t="str">
        <f t="shared" si="33"/>
        <v>Numerator</v>
      </c>
      <c r="R230" t="str">
        <f t="shared" si="34"/>
        <v>Confirmed or Self-reported/Age/Sex</v>
      </c>
      <c r="S230" t="str">
        <f t="shared" si="35"/>
        <v>Confirmed with Facility</v>
      </c>
    </row>
    <row r="231" spans="1:29" customFormat="1" x14ac:dyDescent="0.25">
      <c r="A231" s="4" t="s">
        <v>104</v>
      </c>
      <c r="B231" s="4" t="s">
        <v>125</v>
      </c>
      <c r="C231" s="5" t="s">
        <v>94</v>
      </c>
      <c r="D231" s="5" t="s">
        <v>97</v>
      </c>
      <c r="E231" s="5" t="s">
        <v>17</v>
      </c>
      <c r="F231" s="5"/>
      <c r="G231" s="5" t="s">
        <v>8</v>
      </c>
      <c r="H231" s="5" t="s">
        <v>134</v>
      </c>
      <c r="I231" s="5" t="s">
        <v>199</v>
      </c>
      <c r="K231" t="str">
        <f t="shared" si="27"/>
        <v>OVC</v>
      </c>
      <c r="L231" t="str">
        <f t="shared" si="28"/>
        <v>Required</v>
      </c>
      <c r="M231" t="str">
        <f t="shared" si="29"/>
        <v>OVC_VLR</v>
      </c>
      <c r="N231" t="str">
        <f t="shared" si="30"/>
        <v>15-17</v>
      </c>
      <c r="O231" t="str">
        <f t="shared" si="31"/>
        <v>Female</v>
      </c>
      <c r="P231" t="str">
        <f t="shared" si="32"/>
        <v/>
      </c>
      <c r="Q231" t="str">
        <f t="shared" si="33"/>
        <v>Numerator</v>
      </c>
      <c r="R231" t="str">
        <f t="shared" si="34"/>
        <v>Confirmed or Self-reported/Age/Sex</v>
      </c>
      <c r="S231" t="str">
        <f t="shared" si="35"/>
        <v>Self Reported</v>
      </c>
    </row>
    <row r="232" spans="1:29" customFormat="1" x14ac:dyDescent="0.25">
      <c r="A232" s="4" t="s">
        <v>104</v>
      </c>
      <c r="B232" s="4" t="s">
        <v>125</v>
      </c>
      <c r="C232" s="5" t="s">
        <v>94</v>
      </c>
      <c r="D232" s="5" t="s">
        <v>97</v>
      </c>
      <c r="E232" s="5" t="s">
        <v>50</v>
      </c>
      <c r="F232" s="5"/>
      <c r="G232" s="5" t="s">
        <v>8</v>
      </c>
      <c r="H232" s="5" t="s">
        <v>134</v>
      </c>
      <c r="I232" s="5" t="s">
        <v>95</v>
      </c>
      <c r="K232" t="str">
        <f t="shared" si="27"/>
        <v>OVC</v>
      </c>
      <c r="L232" t="str">
        <f t="shared" si="28"/>
        <v>Required</v>
      </c>
      <c r="M232" t="str">
        <f t="shared" si="29"/>
        <v>OVC_VLR</v>
      </c>
      <c r="N232" t="str">
        <f t="shared" si="30"/>
        <v>15-17</v>
      </c>
      <c r="O232" t="str">
        <f t="shared" si="31"/>
        <v>Male</v>
      </c>
      <c r="P232" t="str">
        <f t="shared" si="32"/>
        <v/>
      </c>
      <c r="Q232" t="str">
        <f t="shared" si="33"/>
        <v>Numerator</v>
      </c>
      <c r="R232" t="str">
        <f t="shared" si="34"/>
        <v>Confirmed or Self-reported/Age/Sex</v>
      </c>
      <c r="S232" t="str">
        <f t="shared" si="35"/>
        <v>Confirmed with Facility</v>
      </c>
    </row>
    <row r="233" spans="1:29" customFormat="1" x14ac:dyDescent="0.25">
      <c r="A233" s="4" t="s">
        <v>104</v>
      </c>
      <c r="B233" s="4" t="s">
        <v>125</v>
      </c>
      <c r="C233" s="5" t="s">
        <v>94</v>
      </c>
      <c r="D233" s="5" t="s">
        <v>97</v>
      </c>
      <c r="E233" s="5" t="s">
        <v>50</v>
      </c>
      <c r="F233" s="5"/>
      <c r="G233" s="5" t="s">
        <v>8</v>
      </c>
      <c r="H233" s="5" t="s">
        <v>134</v>
      </c>
      <c r="I233" s="5" t="s">
        <v>199</v>
      </c>
      <c r="K233" t="str">
        <f t="shared" si="27"/>
        <v>OVC</v>
      </c>
      <c r="L233" t="str">
        <f t="shared" si="28"/>
        <v>Required</v>
      </c>
      <c r="M233" t="str">
        <f t="shared" si="29"/>
        <v>OVC_VLR</v>
      </c>
      <c r="N233" t="str">
        <f t="shared" si="30"/>
        <v>15-17</v>
      </c>
      <c r="O233" t="str">
        <f t="shared" si="31"/>
        <v>Male</v>
      </c>
      <c r="P233" t="str">
        <f t="shared" si="32"/>
        <v/>
      </c>
      <c r="Q233" t="str">
        <f t="shared" si="33"/>
        <v>Numerator</v>
      </c>
      <c r="R233" t="str">
        <f t="shared" si="34"/>
        <v>Confirmed or Self-reported/Age/Sex</v>
      </c>
      <c r="S233" t="str">
        <f t="shared" si="35"/>
        <v>Self Reported</v>
      </c>
    </row>
    <row r="234" spans="1:29" customFormat="1" x14ac:dyDescent="0.25">
      <c r="A234" s="4" t="s">
        <v>104</v>
      </c>
      <c r="B234" s="4" t="s">
        <v>125</v>
      </c>
      <c r="C234" s="5" t="s">
        <v>94</v>
      </c>
      <c r="D234" s="5" t="s">
        <v>80</v>
      </c>
      <c r="E234" s="5" t="s">
        <v>17</v>
      </c>
      <c r="F234" s="5"/>
      <c r="G234" s="5" t="s">
        <v>8</v>
      </c>
      <c r="H234" s="5" t="s">
        <v>134</v>
      </c>
      <c r="I234" s="5" t="s">
        <v>95</v>
      </c>
      <c r="K234" t="str">
        <f t="shared" si="27"/>
        <v>OVC</v>
      </c>
      <c r="L234" t="str">
        <f t="shared" si="28"/>
        <v>Required</v>
      </c>
      <c r="M234" t="str">
        <f t="shared" si="29"/>
        <v>OVC_VLR</v>
      </c>
      <c r="N234" t="str">
        <f t="shared" si="30"/>
        <v>5-9</v>
      </c>
      <c r="O234" t="str">
        <f t="shared" si="31"/>
        <v>Female</v>
      </c>
      <c r="P234" t="str">
        <f t="shared" si="32"/>
        <v/>
      </c>
      <c r="Q234" t="str">
        <f t="shared" si="33"/>
        <v>Numerator</v>
      </c>
      <c r="R234" t="str">
        <f t="shared" si="34"/>
        <v>Confirmed or Self-reported/Age/Sex</v>
      </c>
      <c r="S234" t="str">
        <f t="shared" si="35"/>
        <v>Confirmed with Facility</v>
      </c>
    </row>
    <row r="235" spans="1:29" customFormat="1" x14ac:dyDescent="0.25">
      <c r="A235" s="4" t="s">
        <v>104</v>
      </c>
      <c r="B235" s="4" t="s">
        <v>125</v>
      </c>
      <c r="C235" s="5" t="s">
        <v>94</v>
      </c>
      <c r="D235" s="5" t="s">
        <v>80</v>
      </c>
      <c r="E235" s="5" t="s">
        <v>17</v>
      </c>
      <c r="F235" s="5"/>
      <c r="G235" s="5" t="s">
        <v>8</v>
      </c>
      <c r="H235" s="5" t="s">
        <v>134</v>
      </c>
      <c r="I235" s="5" t="s">
        <v>199</v>
      </c>
      <c r="K235" t="str">
        <f t="shared" si="27"/>
        <v>OVC</v>
      </c>
      <c r="L235" t="str">
        <f t="shared" si="28"/>
        <v>Required</v>
      </c>
      <c r="M235" t="str">
        <f t="shared" si="29"/>
        <v>OVC_VLR</v>
      </c>
      <c r="N235" t="str">
        <f t="shared" si="30"/>
        <v>5-9</v>
      </c>
      <c r="O235" t="str">
        <f t="shared" si="31"/>
        <v>Female</v>
      </c>
      <c r="P235" t="str">
        <f t="shared" si="32"/>
        <v/>
      </c>
      <c r="Q235" t="str">
        <f t="shared" si="33"/>
        <v>Numerator</v>
      </c>
      <c r="R235" t="str">
        <f t="shared" si="34"/>
        <v>Confirmed or Self-reported/Age/Sex</v>
      </c>
      <c r="S235" t="str">
        <f t="shared" si="35"/>
        <v>Self Reported</v>
      </c>
    </row>
    <row r="236" spans="1:29" customFormat="1" x14ac:dyDescent="0.25">
      <c r="A236" s="4" t="s">
        <v>104</v>
      </c>
      <c r="B236" s="4" t="s">
        <v>125</v>
      </c>
      <c r="C236" s="5" t="s">
        <v>94</v>
      </c>
      <c r="D236" s="5" t="s">
        <v>80</v>
      </c>
      <c r="E236" s="5" t="s">
        <v>50</v>
      </c>
      <c r="F236" s="5"/>
      <c r="G236" s="5" t="s">
        <v>8</v>
      </c>
      <c r="H236" s="5" t="s">
        <v>134</v>
      </c>
      <c r="I236" s="5" t="s">
        <v>95</v>
      </c>
      <c r="K236" t="str">
        <f t="shared" si="27"/>
        <v>OVC</v>
      </c>
      <c r="L236" t="str">
        <f t="shared" si="28"/>
        <v>Required</v>
      </c>
      <c r="M236" t="str">
        <f t="shared" si="29"/>
        <v>OVC_VLR</v>
      </c>
      <c r="N236" t="str">
        <f t="shared" si="30"/>
        <v>5-9</v>
      </c>
      <c r="O236" t="str">
        <f t="shared" si="31"/>
        <v>Male</v>
      </c>
      <c r="P236" t="str">
        <f t="shared" si="32"/>
        <v/>
      </c>
      <c r="Q236" t="str">
        <f t="shared" si="33"/>
        <v>Numerator</v>
      </c>
      <c r="R236" t="str">
        <f t="shared" si="34"/>
        <v>Confirmed or Self-reported/Age/Sex</v>
      </c>
      <c r="S236" t="str">
        <f t="shared" si="35"/>
        <v>Confirmed with Facility</v>
      </c>
    </row>
    <row r="237" spans="1:29" customFormat="1" x14ac:dyDescent="0.25">
      <c r="A237" s="4" t="s">
        <v>104</v>
      </c>
      <c r="B237" s="4" t="s">
        <v>125</v>
      </c>
      <c r="C237" s="5" t="s">
        <v>94</v>
      </c>
      <c r="D237" s="5" t="s">
        <v>80</v>
      </c>
      <c r="E237" s="5" t="s">
        <v>50</v>
      </c>
      <c r="F237" s="5"/>
      <c r="G237" s="5" t="s">
        <v>8</v>
      </c>
      <c r="H237" s="5" t="s">
        <v>134</v>
      </c>
      <c r="I237" s="5" t="s">
        <v>199</v>
      </c>
      <c r="K237" t="str">
        <f t="shared" si="27"/>
        <v>OVC</v>
      </c>
      <c r="L237" t="str">
        <f t="shared" si="28"/>
        <v>Required</v>
      </c>
      <c r="M237" t="str">
        <f t="shared" si="29"/>
        <v>OVC_VLR</v>
      </c>
      <c r="N237" t="str">
        <f t="shared" si="30"/>
        <v>5-9</v>
      </c>
      <c r="O237" t="str">
        <f t="shared" si="31"/>
        <v>Male</v>
      </c>
      <c r="P237" t="str">
        <f t="shared" si="32"/>
        <v/>
      </c>
      <c r="Q237" t="str">
        <f t="shared" si="33"/>
        <v>Numerator</v>
      </c>
      <c r="R237" t="str">
        <f t="shared" si="34"/>
        <v>Confirmed or Self-reported/Age/Sex</v>
      </c>
      <c r="S237" t="str">
        <f t="shared" si="35"/>
        <v>Self Reported</v>
      </c>
    </row>
    <row r="238" spans="1:29" customFormat="1" x14ac:dyDescent="0.25">
      <c r="A238" s="4" t="s">
        <v>104</v>
      </c>
      <c r="B238" s="4" t="s">
        <v>125</v>
      </c>
      <c r="C238" s="5" t="s">
        <v>96</v>
      </c>
      <c r="D238" s="5" t="s">
        <v>47</v>
      </c>
      <c r="E238" s="5" t="s">
        <v>17</v>
      </c>
      <c r="F238" s="5"/>
      <c r="G238" s="5" t="s">
        <v>8</v>
      </c>
      <c r="H238" s="5" t="s">
        <v>134</v>
      </c>
      <c r="I238" s="5" t="s">
        <v>95</v>
      </c>
      <c r="K238" t="str">
        <f t="shared" si="27"/>
        <v>OVC</v>
      </c>
      <c r="L238" t="str">
        <f t="shared" si="28"/>
        <v>Required</v>
      </c>
      <c r="M238" t="str">
        <f t="shared" si="29"/>
        <v>OVC_VLS</v>
      </c>
      <c r="N238" t="str">
        <f t="shared" si="30"/>
        <v>&lt;1</v>
      </c>
      <c r="O238" t="str">
        <f t="shared" si="31"/>
        <v>Female</v>
      </c>
      <c r="P238" t="str">
        <f t="shared" si="32"/>
        <v/>
      </c>
      <c r="Q238" t="str">
        <f t="shared" si="33"/>
        <v>Numerator</v>
      </c>
      <c r="R238" t="str">
        <f t="shared" si="34"/>
        <v>Confirmed or Self-reported/Age/Sex</v>
      </c>
      <c r="S238" t="str">
        <f t="shared" si="35"/>
        <v>Confirmed with Facility</v>
      </c>
      <c r="AC238" s="4"/>
    </row>
    <row r="239" spans="1:29" customFormat="1" x14ac:dyDescent="0.25">
      <c r="A239" s="4" t="s">
        <v>104</v>
      </c>
      <c r="B239" s="4" t="s">
        <v>125</v>
      </c>
      <c r="C239" s="5" t="s">
        <v>96</v>
      </c>
      <c r="D239" s="5" t="s">
        <v>47</v>
      </c>
      <c r="E239" s="5" t="s">
        <v>17</v>
      </c>
      <c r="F239" s="5"/>
      <c r="G239" s="5" t="s">
        <v>8</v>
      </c>
      <c r="H239" s="5" t="s">
        <v>134</v>
      </c>
      <c r="I239" s="5" t="s">
        <v>199</v>
      </c>
      <c r="K239" t="str">
        <f t="shared" si="27"/>
        <v>OVC</v>
      </c>
      <c r="L239" t="str">
        <f t="shared" si="28"/>
        <v>Required</v>
      </c>
      <c r="M239" t="str">
        <f t="shared" si="29"/>
        <v>OVC_VLS</v>
      </c>
      <c r="N239" t="str">
        <f t="shared" si="30"/>
        <v>&lt;1</v>
      </c>
      <c r="O239" t="str">
        <f t="shared" si="31"/>
        <v>Female</v>
      </c>
      <c r="P239" t="str">
        <f t="shared" si="32"/>
        <v/>
      </c>
      <c r="Q239" t="str">
        <f t="shared" si="33"/>
        <v>Numerator</v>
      </c>
      <c r="R239" t="str">
        <f t="shared" si="34"/>
        <v>Confirmed or Self-reported/Age/Sex</v>
      </c>
      <c r="S239" t="str">
        <f t="shared" si="35"/>
        <v>Self Reported</v>
      </c>
      <c r="AC239" s="4"/>
    </row>
    <row r="240" spans="1:29" customFormat="1" x14ac:dyDescent="0.25">
      <c r="A240" s="4" t="s">
        <v>104</v>
      </c>
      <c r="B240" s="4" t="s">
        <v>125</v>
      </c>
      <c r="C240" s="5" t="s">
        <v>96</v>
      </c>
      <c r="D240" s="5" t="s">
        <v>47</v>
      </c>
      <c r="E240" s="5" t="s">
        <v>50</v>
      </c>
      <c r="F240" s="5"/>
      <c r="G240" s="5" t="s">
        <v>8</v>
      </c>
      <c r="H240" s="5" t="s">
        <v>134</v>
      </c>
      <c r="I240" s="5" t="s">
        <v>95</v>
      </c>
      <c r="K240" t="str">
        <f t="shared" si="27"/>
        <v>OVC</v>
      </c>
      <c r="L240" t="str">
        <f t="shared" si="28"/>
        <v>Required</v>
      </c>
      <c r="M240" t="str">
        <f t="shared" si="29"/>
        <v>OVC_VLS</v>
      </c>
      <c r="N240" t="str">
        <f t="shared" si="30"/>
        <v>&lt;1</v>
      </c>
      <c r="O240" t="str">
        <f t="shared" si="31"/>
        <v>Male</v>
      </c>
      <c r="P240" t="str">
        <f t="shared" si="32"/>
        <v/>
      </c>
      <c r="Q240" t="str">
        <f t="shared" si="33"/>
        <v>Numerator</v>
      </c>
      <c r="R240" t="str">
        <f t="shared" si="34"/>
        <v>Confirmed or Self-reported/Age/Sex</v>
      </c>
      <c r="S240" t="str">
        <f t="shared" si="35"/>
        <v>Confirmed with Facility</v>
      </c>
    </row>
    <row r="241" spans="1:29" customFormat="1" x14ac:dyDescent="0.25">
      <c r="A241" s="4" t="s">
        <v>104</v>
      </c>
      <c r="B241" s="4" t="s">
        <v>125</v>
      </c>
      <c r="C241" s="5" t="s">
        <v>96</v>
      </c>
      <c r="D241" s="5" t="s">
        <v>47</v>
      </c>
      <c r="E241" s="5" t="s">
        <v>50</v>
      </c>
      <c r="F241" s="5"/>
      <c r="G241" s="5" t="s">
        <v>8</v>
      </c>
      <c r="H241" s="5" t="s">
        <v>134</v>
      </c>
      <c r="I241" s="5" t="s">
        <v>199</v>
      </c>
      <c r="K241" t="str">
        <f t="shared" si="27"/>
        <v>OVC</v>
      </c>
      <c r="L241" t="str">
        <f t="shared" si="28"/>
        <v>Required</v>
      </c>
      <c r="M241" t="str">
        <f t="shared" si="29"/>
        <v>OVC_VLS</v>
      </c>
      <c r="N241" t="str">
        <f t="shared" si="30"/>
        <v>&lt;1</v>
      </c>
      <c r="O241" t="str">
        <f t="shared" si="31"/>
        <v>Male</v>
      </c>
      <c r="P241" t="str">
        <f t="shared" si="32"/>
        <v/>
      </c>
      <c r="Q241" t="str">
        <f t="shared" si="33"/>
        <v>Numerator</v>
      </c>
      <c r="R241" t="str">
        <f t="shared" si="34"/>
        <v>Confirmed or Self-reported/Age/Sex</v>
      </c>
      <c r="S241" t="str">
        <f t="shared" si="35"/>
        <v>Self Reported</v>
      </c>
    </row>
    <row r="242" spans="1:29" customFormat="1" x14ac:dyDescent="0.25">
      <c r="A242" s="4" t="s">
        <v>104</v>
      </c>
      <c r="B242" s="4" t="s">
        <v>125</v>
      </c>
      <c r="C242" s="5" t="s">
        <v>96</v>
      </c>
      <c r="D242" s="5" t="s">
        <v>49</v>
      </c>
      <c r="E242" s="5" t="s">
        <v>17</v>
      </c>
      <c r="F242" s="5"/>
      <c r="G242" s="5" t="s">
        <v>8</v>
      </c>
      <c r="H242" s="5" t="s">
        <v>134</v>
      </c>
      <c r="I242" s="5" t="s">
        <v>95</v>
      </c>
      <c r="K242" t="str">
        <f t="shared" si="27"/>
        <v>OVC</v>
      </c>
      <c r="L242" t="str">
        <f t="shared" si="28"/>
        <v>Required</v>
      </c>
      <c r="M242" t="str">
        <f t="shared" si="29"/>
        <v>OVC_VLS</v>
      </c>
      <c r="N242" t="str">
        <f t="shared" si="30"/>
        <v>10-14</v>
      </c>
      <c r="O242" t="str">
        <f t="shared" si="31"/>
        <v>Female</v>
      </c>
      <c r="P242" t="str">
        <f t="shared" si="32"/>
        <v/>
      </c>
      <c r="Q242" t="str">
        <f t="shared" si="33"/>
        <v>Numerator</v>
      </c>
      <c r="R242" t="str">
        <f t="shared" si="34"/>
        <v>Confirmed or Self-reported/Age/Sex</v>
      </c>
      <c r="S242" t="str">
        <f t="shared" si="35"/>
        <v>Confirmed with Facility</v>
      </c>
    </row>
    <row r="243" spans="1:29" customFormat="1" x14ac:dyDescent="0.25">
      <c r="A243" s="4" t="s">
        <v>104</v>
      </c>
      <c r="B243" s="4" t="s">
        <v>125</v>
      </c>
      <c r="C243" s="5" t="s">
        <v>96</v>
      </c>
      <c r="D243" s="5" t="s">
        <v>49</v>
      </c>
      <c r="E243" s="5" t="s">
        <v>17</v>
      </c>
      <c r="F243" s="5"/>
      <c r="G243" s="5" t="s">
        <v>8</v>
      </c>
      <c r="H243" s="5" t="s">
        <v>134</v>
      </c>
      <c r="I243" s="5" t="s">
        <v>199</v>
      </c>
      <c r="K243" t="str">
        <f t="shared" si="27"/>
        <v>OVC</v>
      </c>
      <c r="L243" t="str">
        <f t="shared" si="28"/>
        <v>Required</v>
      </c>
      <c r="M243" t="str">
        <f t="shared" si="29"/>
        <v>OVC_VLS</v>
      </c>
      <c r="N243" t="str">
        <f t="shared" si="30"/>
        <v>10-14</v>
      </c>
      <c r="O243" t="str">
        <f t="shared" si="31"/>
        <v>Female</v>
      </c>
      <c r="P243" t="str">
        <f t="shared" si="32"/>
        <v/>
      </c>
      <c r="Q243" t="str">
        <f t="shared" si="33"/>
        <v>Numerator</v>
      </c>
      <c r="R243" t="str">
        <f t="shared" si="34"/>
        <v>Confirmed or Self-reported/Age/Sex</v>
      </c>
      <c r="S243" t="str">
        <f t="shared" si="35"/>
        <v>Self Reported</v>
      </c>
    </row>
    <row r="244" spans="1:29" customFormat="1" x14ac:dyDescent="0.25">
      <c r="A244" s="4" t="s">
        <v>104</v>
      </c>
      <c r="B244" s="4" t="s">
        <v>125</v>
      </c>
      <c r="C244" s="5" t="s">
        <v>96</v>
      </c>
      <c r="D244" s="5" t="s">
        <v>49</v>
      </c>
      <c r="E244" s="5" t="s">
        <v>50</v>
      </c>
      <c r="F244" s="5"/>
      <c r="G244" s="5" t="s">
        <v>8</v>
      </c>
      <c r="H244" s="5" t="s">
        <v>134</v>
      </c>
      <c r="I244" s="5" t="s">
        <v>95</v>
      </c>
      <c r="K244" t="str">
        <f t="shared" si="27"/>
        <v>OVC</v>
      </c>
      <c r="L244" t="str">
        <f t="shared" si="28"/>
        <v>Required</v>
      </c>
      <c r="M244" t="str">
        <f t="shared" si="29"/>
        <v>OVC_VLS</v>
      </c>
      <c r="N244" t="str">
        <f t="shared" si="30"/>
        <v>10-14</v>
      </c>
      <c r="O244" t="str">
        <f t="shared" si="31"/>
        <v>Male</v>
      </c>
      <c r="P244" t="str">
        <f t="shared" si="32"/>
        <v/>
      </c>
      <c r="Q244" t="str">
        <f t="shared" si="33"/>
        <v>Numerator</v>
      </c>
      <c r="R244" t="str">
        <f t="shared" si="34"/>
        <v>Confirmed or Self-reported/Age/Sex</v>
      </c>
      <c r="S244" t="str">
        <f t="shared" si="35"/>
        <v>Confirmed with Facility</v>
      </c>
    </row>
    <row r="245" spans="1:29" customFormat="1" x14ac:dyDescent="0.25">
      <c r="A245" s="4" t="s">
        <v>104</v>
      </c>
      <c r="B245" s="4" t="s">
        <v>125</v>
      </c>
      <c r="C245" s="5" t="s">
        <v>96</v>
      </c>
      <c r="D245" s="5" t="s">
        <v>49</v>
      </c>
      <c r="E245" s="5" t="s">
        <v>50</v>
      </c>
      <c r="F245" s="5"/>
      <c r="G245" s="5" t="s">
        <v>8</v>
      </c>
      <c r="H245" s="5" t="s">
        <v>134</v>
      </c>
      <c r="I245" s="5" t="s">
        <v>199</v>
      </c>
      <c r="K245" t="str">
        <f t="shared" si="27"/>
        <v>OVC</v>
      </c>
      <c r="L245" t="str">
        <f t="shared" si="28"/>
        <v>Required</v>
      </c>
      <c r="M245" t="str">
        <f t="shared" si="29"/>
        <v>OVC_VLS</v>
      </c>
      <c r="N245" t="str">
        <f t="shared" si="30"/>
        <v>10-14</v>
      </c>
      <c r="O245" t="str">
        <f t="shared" si="31"/>
        <v>Male</v>
      </c>
      <c r="P245" t="str">
        <f t="shared" si="32"/>
        <v/>
      </c>
      <c r="Q245" t="str">
        <f t="shared" si="33"/>
        <v>Numerator</v>
      </c>
      <c r="R245" t="str">
        <f t="shared" si="34"/>
        <v>Confirmed or Self-reported/Age/Sex</v>
      </c>
      <c r="S245" t="str">
        <f t="shared" si="35"/>
        <v>Self Reported</v>
      </c>
    </row>
    <row r="246" spans="1:29" customFormat="1" x14ac:dyDescent="0.25">
      <c r="A246" s="4" t="s">
        <v>104</v>
      </c>
      <c r="B246" s="4" t="s">
        <v>125</v>
      </c>
      <c r="C246" s="5" t="s">
        <v>96</v>
      </c>
      <c r="D246" s="5" t="s">
        <v>61</v>
      </c>
      <c r="E246" s="5" t="s">
        <v>17</v>
      </c>
      <c r="F246" s="5"/>
      <c r="G246" s="5" t="s">
        <v>8</v>
      </c>
      <c r="H246" s="5" t="s">
        <v>134</v>
      </c>
      <c r="I246" s="5" t="s">
        <v>95</v>
      </c>
      <c r="K246" t="str">
        <f t="shared" si="27"/>
        <v>OVC</v>
      </c>
      <c r="L246" t="str">
        <f t="shared" si="28"/>
        <v>Required</v>
      </c>
      <c r="M246" t="str">
        <f t="shared" si="29"/>
        <v>OVC_VLS</v>
      </c>
      <c r="N246" t="str">
        <f t="shared" si="30"/>
        <v>1-4</v>
      </c>
      <c r="O246" t="str">
        <f t="shared" si="31"/>
        <v>Female</v>
      </c>
      <c r="P246" t="str">
        <f t="shared" si="32"/>
        <v/>
      </c>
      <c r="Q246" t="str">
        <f t="shared" si="33"/>
        <v>Numerator</v>
      </c>
      <c r="R246" t="str">
        <f t="shared" si="34"/>
        <v>Confirmed or Self-reported/Age/Sex</v>
      </c>
      <c r="S246" t="str">
        <f t="shared" si="35"/>
        <v>Confirmed with Facility</v>
      </c>
    </row>
    <row r="247" spans="1:29" customFormat="1" x14ac:dyDescent="0.25">
      <c r="A247" s="4" t="s">
        <v>104</v>
      </c>
      <c r="B247" s="4" t="s">
        <v>125</v>
      </c>
      <c r="C247" s="5" t="s">
        <v>96</v>
      </c>
      <c r="D247" s="5" t="s">
        <v>61</v>
      </c>
      <c r="E247" s="5" t="s">
        <v>17</v>
      </c>
      <c r="F247" s="5"/>
      <c r="G247" s="5" t="s">
        <v>8</v>
      </c>
      <c r="H247" s="5" t="s">
        <v>134</v>
      </c>
      <c r="I247" s="5" t="s">
        <v>199</v>
      </c>
      <c r="K247" t="str">
        <f t="shared" si="27"/>
        <v>OVC</v>
      </c>
      <c r="L247" t="str">
        <f t="shared" si="28"/>
        <v>Required</v>
      </c>
      <c r="M247" t="str">
        <f t="shared" si="29"/>
        <v>OVC_VLS</v>
      </c>
      <c r="N247" t="str">
        <f t="shared" si="30"/>
        <v>1-4</v>
      </c>
      <c r="O247" t="str">
        <f t="shared" si="31"/>
        <v>Female</v>
      </c>
      <c r="P247" t="str">
        <f t="shared" si="32"/>
        <v/>
      </c>
      <c r="Q247" t="str">
        <f t="shared" si="33"/>
        <v>Numerator</v>
      </c>
      <c r="R247" t="str">
        <f t="shared" si="34"/>
        <v>Confirmed or Self-reported/Age/Sex</v>
      </c>
      <c r="S247" t="str">
        <f t="shared" si="35"/>
        <v>Self Reported</v>
      </c>
    </row>
    <row r="248" spans="1:29" customFormat="1" x14ac:dyDescent="0.25">
      <c r="A248" s="4" t="s">
        <v>104</v>
      </c>
      <c r="B248" s="4" t="s">
        <v>125</v>
      </c>
      <c r="C248" s="5" t="s">
        <v>96</v>
      </c>
      <c r="D248" s="5" t="s">
        <v>61</v>
      </c>
      <c r="E248" s="5" t="s">
        <v>50</v>
      </c>
      <c r="F248" s="5"/>
      <c r="G248" s="5" t="s">
        <v>8</v>
      </c>
      <c r="H248" s="5" t="s">
        <v>134</v>
      </c>
      <c r="I248" s="5" t="s">
        <v>95</v>
      </c>
      <c r="K248" t="str">
        <f t="shared" si="27"/>
        <v>OVC</v>
      </c>
      <c r="L248" t="str">
        <f t="shared" si="28"/>
        <v>Required</v>
      </c>
      <c r="M248" t="str">
        <f t="shared" si="29"/>
        <v>OVC_VLS</v>
      </c>
      <c r="N248" t="str">
        <f t="shared" si="30"/>
        <v>1-4</v>
      </c>
      <c r="O248" t="str">
        <f t="shared" si="31"/>
        <v>Male</v>
      </c>
      <c r="P248" t="str">
        <f t="shared" si="32"/>
        <v/>
      </c>
      <c r="Q248" t="str">
        <f t="shared" si="33"/>
        <v>Numerator</v>
      </c>
      <c r="R248" t="str">
        <f t="shared" si="34"/>
        <v>Confirmed or Self-reported/Age/Sex</v>
      </c>
      <c r="S248" t="str">
        <f t="shared" si="35"/>
        <v>Confirmed with Facility</v>
      </c>
      <c r="AC248" s="4"/>
    </row>
    <row r="249" spans="1:29" customFormat="1" x14ac:dyDescent="0.25">
      <c r="A249" s="4" t="s">
        <v>104</v>
      </c>
      <c r="B249" s="4" t="s">
        <v>125</v>
      </c>
      <c r="C249" s="5" t="s">
        <v>96</v>
      </c>
      <c r="D249" s="5" t="s">
        <v>61</v>
      </c>
      <c r="E249" s="5" t="s">
        <v>50</v>
      </c>
      <c r="F249" s="5"/>
      <c r="G249" s="5" t="s">
        <v>8</v>
      </c>
      <c r="H249" s="5" t="s">
        <v>134</v>
      </c>
      <c r="I249" s="5" t="s">
        <v>199</v>
      </c>
      <c r="K249" t="str">
        <f t="shared" si="27"/>
        <v>OVC</v>
      </c>
      <c r="L249" t="str">
        <f t="shared" si="28"/>
        <v>Required</v>
      </c>
      <c r="M249" t="str">
        <f t="shared" si="29"/>
        <v>OVC_VLS</v>
      </c>
      <c r="N249" t="str">
        <f t="shared" si="30"/>
        <v>1-4</v>
      </c>
      <c r="O249" t="str">
        <f t="shared" si="31"/>
        <v>Male</v>
      </c>
      <c r="P249" t="str">
        <f t="shared" si="32"/>
        <v/>
      </c>
      <c r="Q249" t="str">
        <f t="shared" si="33"/>
        <v>Numerator</v>
      </c>
      <c r="R249" t="str">
        <f t="shared" si="34"/>
        <v>Confirmed or Self-reported/Age/Sex</v>
      </c>
      <c r="S249" t="str">
        <f t="shared" si="35"/>
        <v>Self Reported</v>
      </c>
      <c r="AC249" s="4"/>
    </row>
    <row r="250" spans="1:29" customFormat="1" x14ac:dyDescent="0.25">
      <c r="A250" s="4" t="s">
        <v>104</v>
      </c>
      <c r="B250" s="4" t="s">
        <v>125</v>
      </c>
      <c r="C250" s="5" t="s">
        <v>96</v>
      </c>
      <c r="D250" s="5" t="s">
        <v>97</v>
      </c>
      <c r="E250" s="5" t="s">
        <v>17</v>
      </c>
      <c r="F250" s="5"/>
      <c r="G250" s="5" t="s">
        <v>8</v>
      </c>
      <c r="H250" s="5" t="s">
        <v>134</v>
      </c>
      <c r="I250" s="5" t="s">
        <v>95</v>
      </c>
      <c r="K250" t="str">
        <f t="shared" si="27"/>
        <v>OVC</v>
      </c>
      <c r="L250" t="str">
        <f t="shared" si="28"/>
        <v>Required</v>
      </c>
      <c r="M250" t="str">
        <f t="shared" si="29"/>
        <v>OVC_VLS</v>
      </c>
      <c r="N250" t="str">
        <f t="shared" si="30"/>
        <v>15-17</v>
      </c>
      <c r="O250" t="str">
        <f t="shared" si="31"/>
        <v>Female</v>
      </c>
      <c r="P250" t="str">
        <f t="shared" si="32"/>
        <v/>
      </c>
      <c r="Q250" t="str">
        <f t="shared" si="33"/>
        <v>Numerator</v>
      </c>
      <c r="R250" t="str">
        <f t="shared" si="34"/>
        <v>Confirmed or Self-reported/Age/Sex</v>
      </c>
      <c r="S250" t="str">
        <f t="shared" si="35"/>
        <v>Confirmed with Facility</v>
      </c>
    </row>
    <row r="251" spans="1:29" customFormat="1" x14ac:dyDescent="0.25">
      <c r="A251" s="4" t="s">
        <v>104</v>
      </c>
      <c r="B251" s="4" t="s">
        <v>125</v>
      </c>
      <c r="C251" s="5" t="s">
        <v>96</v>
      </c>
      <c r="D251" s="5" t="s">
        <v>97</v>
      </c>
      <c r="E251" s="5" t="s">
        <v>17</v>
      </c>
      <c r="F251" s="5"/>
      <c r="G251" s="5" t="s">
        <v>8</v>
      </c>
      <c r="H251" s="5" t="s">
        <v>134</v>
      </c>
      <c r="I251" s="5" t="s">
        <v>199</v>
      </c>
      <c r="K251" t="str">
        <f t="shared" si="27"/>
        <v>OVC</v>
      </c>
      <c r="L251" t="str">
        <f t="shared" si="28"/>
        <v>Required</v>
      </c>
      <c r="M251" t="str">
        <f t="shared" si="29"/>
        <v>OVC_VLS</v>
      </c>
      <c r="N251" t="str">
        <f t="shared" si="30"/>
        <v>15-17</v>
      </c>
      <c r="O251" t="str">
        <f t="shared" si="31"/>
        <v>Female</v>
      </c>
      <c r="P251" t="str">
        <f t="shared" si="32"/>
        <v/>
      </c>
      <c r="Q251" t="str">
        <f t="shared" si="33"/>
        <v>Numerator</v>
      </c>
      <c r="R251" t="str">
        <f t="shared" si="34"/>
        <v>Confirmed or Self-reported/Age/Sex</v>
      </c>
      <c r="S251" t="str">
        <f t="shared" si="35"/>
        <v>Self Reported</v>
      </c>
    </row>
    <row r="252" spans="1:29" customFormat="1" x14ac:dyDescent="0.25">
      <c r="A252" s="4" t="s">
        <v>104</v>
      </c>
      <c r="B252" s="4" t="s">
        <v>125</v>
      </c>
      <c r="C252" s="5" t="s">
        <v>96</v>
      </c>
      <c r="D252" s="5" t="s">
        <v>97</v>
      </c>
      <c r="E252" s="5" t="s">
        <v>50</v>
      </c>
      <c r="F252" s="5"/>
      <c r="G252" s="5" t="s">
        <v>8</v>
      </c>
      <c r="H252" s="5" t="s">
        <v>134</v>
      </c>
      <c r="I252" s="5" t="s">
        <v>95</v>
      </c>
      <c r="K252" t="str">
        <f t="shared" si="27"/>
        <v>OVC</v>
      </c>
      <c r="L252" t="str">
        <f t="shared" si="28"/>
        <v>Required</v>
      </c>
      <c r="M252" t="str">
        <f t="shared" si="29"/>
        <v>OVC_VLS</v>
      </c>
      <c r="N252" t="str">
        <f t="shared" si="30"/>
        <v>15-17</v>
      </c>
      <c r="O252" t="str">
        <f t="shared" si="31"/>
        <v>Male</v>
      </c>
      <c r="P252" t="str">
        <f t="shared" si="32"/>
        <v/>
      </c>
      <c r="Q252" t="str">
        <f t="shared" si="33"/>
        <v>Numerator</v>
      </c>
      <c r="R252" t="str">
        <f t="shared" si="34"/>
        <v>Confirmed or Self-reported/Age/Sex</v>
      </c>
      <c r="S252" t="str">
        <f t="shared" si="35"/>
        <v>Confirmed with Facility</v>
      </c>
    </row>
    <row r="253" spans="1:29" customFormat="1" x14ac:dyDescent="0.25">
      <c r="A253" s="4" t="s">
        <v>104</v>
      </c>
      <c r="B253" s="4" t="s">
        <v>125</v>
      </c>
      <c r="C253" s="5" t="s">
        <v>96</v>
      </c>
      <c r="D253" s="5" t="s">
        <v>97</v>
      </c>
      <c r="E253" s="5" t="s">
        <v>50</v>
      </c>
      <c r="F253" s="5"/>
      <c r="G253" s="5" t="s">
        <v>8</v>
      </c>
      <c r="H253" s="5" t="s">
        <v>134</v>
      </c>
      <c r="I253" s="5" t="s">
        <v>199</v>
      </c>
      <c r="K253" t="str">
        <f t="shared" si="27"/>
        <v>OVC</v>
      </c>
      <c r="L253" t="str">
        <f t="shared" si="28"/>
        <v>Required</v>
      </c>
      <c r="M253" t="str">
        <f t="shared" si="29"/>
        <v>OVC_VLS</v>
      </c>
      <c r="N253" t="str">
        <f t="shared" si="30"/>
        <v>15-17</v>
      </c>
      <c r="O253" t="str">
        <f t="shared" si="31"/>
        <v>Male</v>
      </c>
      <c r="P253" t="str">
        <f t="shared" si="32"/>
        <v/>
      </c>
      <c r="Q253" t="str">
        <f t="shared" si="33"/>
        <v>Numerator</v>
      </c>
      <c r="R253" t="str">
        <f t="shared" si="34"/>
        <v>Confirmed or Self-reported/Age/Sex</v>
      </c>
      <c r="S253" t="str">
        <f t="shared" si="35"/>
        <v>Self Reported</v>
      </c>
    </row>
    <row r="254" spans="1:29" customFormat="1" x14ac:dyDescent="0.25">
      <c r="A254" s="4" t="s">
        <v>104</v>
      </c>
      <c r="B254" s="4" t="s">
        <v>125</v>
      </c>
      <c r="C254" s="5" t="s">
        <v>96</v>
      </c>
      <c r="D254" s="5" t="s">
        <v>80</v>
      </c>
      <c r="E254" s="5" t="s">
        <v>17</v>
      </c>
      <c r="F254" s="5"/>
      <c r="G254" s="5" t="s">
        <v>8</v>
      </c>
      <c r="H254" s="5" t="s">
        <v>134</v>
      </c>
      <c r="I254" s="5" t="s">
        <v>95</v>
      </c>
      <c r="K254" t="str">
        <f t="shared" si="27"/>
        <v>OVC</v>
      </c>
      <c r="L254" t="str">
        <f t="shared" si="28"/>
        <v>Required</v>
      </c>
      <c r="M254" t="str">
        <f t="shared" si="29"/>
        <v>OVC_VLS</v>
      </c>
      <c r="N254" t="str">
        <f t="shared" si="30"/>
        <v>5-9</v>
      </c>
      <c r="O254" t="str">
        <f t="shared" si="31"/>
        <v>Female</v>
      </c>
      <c r="P254" t="str">
        <f t="shared" si="32"/>
        <v/>
      </c>
      <c r="Q254" t="str">
        <f t="shared" si="33"/>
        <v>Numerator</v>
      </c>
      <c r="R254" t="str">
        <f t="shared" si="34"/>
        <v>Confirmed or Self-reported/Age/Sex</v>
      </c>
      <c r="S254" t="str">
        <f t="shared" si="35"/>
        <v>Confirmed with Facility</v>
      </c>
    </row>
    <row r="255" spans="1:29" customFormat="1" x14ac:dyDescent="0.25">
      <c r="A255" s="4" t="s">
        <v>104</v>
      </c>
      <c r="B255" s="4" t="s">
        <v>125</v>
      </c>
      <c r="C255" s="5" t="s">
        <v>96</v>
      </c>
      <c r="D255" s="5" t="s">
        <v>80</v>
      </c>
      <c r="E255" s="5" t="s">
        <v>17</v>
      </c>
      <c r="F255" s="5"/>
      <c r="G255" s="5" t="s">
        <v>8</v>
      </c>
      <c r="H255" s="5" t="s">
        <v>134</v>
      </c>
      <c r="I255" s="5" t="s">
        <v>199</v>
      </c>
      <c r="K255" t="str">
        <f t="shared" si="27"/>
        <v>OVC</v>
      </c>
      <c r="L255" t="str">
        <f t="shared" si="28"/>
        <v>Required</v>
      </c>
      <c r="M255" t="str">
        <f t="shared" si="29"/>
        <v>OVC_VLS</v>
      </c>
      <c r="N255" t="str">
        <f t="shared" si="30"/>
        <v>5-9</v>
      </c>
      <c r="O255" t="str">
        <f t="shared" si="31"/>
        <v>Female</v>
      </c>
      <c r="P255" t="str">
        <f t="shared" si="32"/>
        <v/>
      </c>
      <c r="Q255" t="str">
        <f t="shared" si="33"/>
        <v>Numerator</v>
      </c>
      <c r="R255" t="str">
        <f t="shared" si="34"/>
        <v>Confirmed or Self-reported/Age/Sex</v>
      </c>
      <c r="S255" t="str">
        <f t="shared" si="35"/>
        <v>Self Reported</v>
      </c>
    </row>
    <row r="256" spans="1:29" customFormat="1" x14ac:dyDescent="0.25">
      <c r="A256" s="4" t="s">
        <v>104</v>
      </c>
      <c r="B256" s="4" t="s">
        <v>125</v>
      </c>
      <c r="C256" s="5" t="s">
        <v>96</v>
      </c>
      <c r="D256" s="5" t="s">
        <v>80</v>
      </c>
      <c r="E256" s="5" t="s">
        <v>50</v>
      </c>
      <c r="F256" s="5"/>
      <c r="G256" s="5" t="s">
        <v>8</v>
      </c>
      <c r="H256" s="5" t="s">
        <v>134</v>
      </c>
      <c r="I256" s="5" t="s">
        <v>95</v>
      </c>
      <c r="K256" t="str">
        <f t="shared" si="27"/>
        <v>OVC</v>
      </c>
      <c r="L256" t="str">
        <f t="shared" si="28"/>
        <v>Required</v>
      </c>
      <c r="M256" t="str">
        <f t="shared" si="29"/>
        <v>OVC_VLS</v>
      </c>
      <c r="N256" t="str">
        <f t="shared" si="30"/>
        <v>5-9</v>
      </c>
      <c r="O256" t="str">
        <f t="shared" si="31"/>
        <v>Male</v>
      </c>
      <c r="P256" t="str">
        <f t="shared" si="32"/>
        <v/>
      </c>
      <c r="Q256" t="str">
        <f t="shared" si="33"/>
        <v>Numerator</v>
      </c>
      <c r="R256" t="str">
        <f t="shared" si="34"/>
        <v>Confirmed or Self-reported/Age/Sex</v>
      </c>
      <c r="S256" t="str">
        <f t="shared" si="35"/>
        <v>Confirmed with Facility</v>
      </c>
    </row>
    <row r="257" spans="1:29" customFormat="1" x14ac:dyDescent="0.25">
      <c r="A257" s="4" t="s">
        <v>104</v>
      </c>
      <c r="B257" s="4" t="s">
        <v>125</v>
      </c>
      <c r="C257" s="5" t="s">
        <v>96</v>
      </c>
      <c r="D257" s="5" t="s">
        <v>80</v>
      </c>
      <c r="E257" s="5" t="s">
        <v>50</v>
      </c>
      <c r="F257" s="5"/>
      <c r="G257" s="5" t="s">
        <v>8</v>
      </c>
      <c r="H257" s="5" t="s">
        <v>134</v>
      </c>
      <c r="I257" s="5" t="s">
        <v>199</v>
      </c>
      <c r="K257" t="str">
        <f t="shared" si="27"/>
        <v>OVC</v>
      </c>
      <c r="L257" t="str">
        <f t="shared" si="28"/>
        <v>Required</v>
      </c>
      <c r="M257" t="str">
        <f t="shared" si="29"/>
        <v>OVC_VLS</v>
      </c>
      <c r="N257" t="str">
        <f t="shared" si="30"/>
        <v>5-9</v>
      </c>
      <c r="O257" t="str">
        <f t="shared" si="31"/>
        <v>Male</v>
      </c>
      <c r="P257" t="str">
        <f t="shared" si="32"/>
        <v/>
      </c>
      <c r="Q257" t="str">
        <f t="shared" si="33"/>
        <v>Numerator</v>
      </c>
      <c r="R257" t="str">
        <f t="shared" si="34"/>
        <v>Confirmed or Self-reported/Age/Sex</v>
      </c>
      <c r="S257" t="str">
        <f t="shared" si="35"/>
        <v>Self Reported</v>
      </c>
    </row>
    <row r="258" spans="1:29" customFormat="1" x14ac:dyDescent="0.25">
      <c r="A258" s="4" t="s">
        <v>117</v>
      </c>
      <c r="B258" s="4" t="s">
        <v>135</v>
      </c>
      <c r="C258" s="5" t="s">
        <v>6</v>
      </c>
      <c r="D258" s="5" t="s">
        <v>7</v>
      </c>
      <c r="E258" s="5"/>
      <c r="F258" s="5"/>
      <c r="G258" s="5" t="s">
        <v>8</v>
      </c>
      <c r="H258" s="5" t="s">
        <v>136</v>
      </c>
      <c r="I258" s="5" t="s">
        <v>9</v>
      </c>
      <c r="K258" t="str">
        <f t="shared" si="27"/>
        <v>LAB</v>
      </c>
      <c r="L258" t="str">
        <f t="shared" si="28"/>
        <v>Optional</v>
      </c>
      <c r="M258" t="str">
        <f t="shared" si="29"/>
        <v>PMTCT_EID_ELIGIBLE</v>
      </c>
      <c r="N258" t="str">
        <f t="shared" si="30"/>
        <v>&lt;2 months</v>
      </c>
      <c r="O258" t="str">
        <f t="shared" si="31"/>
        <v/>
      </c>
      <c r="P258" t="str">
        <f t="shared" si="32"/>
        <v/>
      </c>
      <c r="Q258" t="str">
        <f t="shared" si="33"/>
        <v>Numerator</v>
      </c>
      <c r="R258" t="str">
        <f t="shared" si="34"/>
        <v>EID Status/Age</v>
      </c>
      <c r="S258" t="str">
        <f t="shared" si="35"/>
        <v>EID Eligible</v>
      </c>
      <c r="AC258" s="4"/>
    </row>
    <row r="259" spans="1:29" customFormat="1" x14ac:dyDescent="0.25">
      <c r="A259" s="4" t="s">
        <v>117</v>
      </c>
      <c r="B259" s="4" t="s">
        <v>125</v>
      </c>
      <c r="C259" s="5" t="s">
        <v>6</v>
      </c>
      <c r="D259" s="5" t="s">
        <v>10</v>
      </c>
      <c r="E259" s="5"/>
      <c r="F259" s="5"/>
      <c r="G259" s="5" t="s">
        <v>8</v>
      </c>
      <c r="H259" s="5" t="s">
        <v>136</v>
      </c>
      <c r="I259" s="5" t="s">
        <v>9</v>
      </c>
      <c r="K259" t="str">
        <f t="shared" si="27"/>
        <v>LAB</v>
      </c>
      <c r="L259" t="str">
        <f t="shared" si="28"/>
        <v>Required</v>
      </c>
      <c r="M259" t="str">
        <f t="shared" si="29"/>
        <v>PMTCT_EID_ELIGIBLE</v>
      </c>
      <c r="N259" t="str">
        <f t="shared" si="30"/>
        <v>0-12 months</v>
      </c>
      <c r="O259" t="str">
        <f t="shared" si="31"/>
        <v/>
      </c>
      <c r="P259" t="str">
        <f t="shared" si="32"/>
        <v/>
      </c>
      <c r="Q259" t="str">
        <f t="shared" si="33"/>
        <v>Numerator</v>
      </c>
      <c r="R259" t="str">
        <f t="shared" si="34"/>
        <v>EID Status/Age</v>
      </c>
      <c r="S259" t="str">
        <f t="shared" si="35"/>
        <v>EID Eligible</v>
      </c>
      <c r="AC259" s="4"/>
    </row>
    <row r="260" spans="1:29" customFormat="1" x14ac:dyDescent="0.25">
      <c r="A260" s="4" t="s">
        <v>117</v>
      </c>
      <c r="B260" s="4" t="s">
        <v>135</v>
      </c>
      <c r="C260" s="5" t="s">
        <v>6</v>
      </c>
      <c r="D260" s="5" t="s">
        <v>11</v>
      </c>
      <c r="E260" s="5"/>
      <c r="F260" s="5"/>
      <c r="G260" s="5" t="s">
        <v>8</v>
      </c>
      <c r="H260" s="5" t="s">
        <v>136</v>
      </c>
      <c r="I260" s="5" t="s">
        <v>9</v>
      </c>
      <c r="K260" t="str">
        <f t="shared" si="27"/>
        <v>LAB</v>
      </c>
      <c r="L260" t="str">
        <f t="shared" si="28"/>
        <v>Optional</v>
      </c>
      <c r="M260" t="str">
        <f t="shared" si="29"/>
        <v>PMTCT_EID_ELIGIBLE</v>
      </c>
      <c r="N260" t="str">
        <f t="shared" si="30"/>
        <v>2-12 months</v>
      </c>
      <c r="O260" t="str">
        <f t="shared" si="31"/>
        <v/>
      </c>
      <c r="P260" t="str">
        <f t="shared" si="32"/>
        <v/>
      </c>
      <c r="Q260" t="str">
        <f t="shared" si="33"/>
        <v>Numerator</v>
      </c>
      <c r="R260" t="str">
        <f t="shared" si="34"/>
        <v>EID Status/Age</v>
      </c>
      <c r="S260" t="str">
        <f t="shared" si="35"/>
        <v>EID Eligible</v>
      </c>
    </row>
    <row r="261" spans="1:29" customFormat="1" x14ac:dyDescent="0.25">
      <c r="A261" s="4" t="s">
        <v>117</v>
      </c>
      <c r="B261" s="4" t="s">
        <v>125</v>
      </c>
      <c r="C261" s="5" t="s">
        <v>1715</v>
      </c>
      <c r="D261" s="5" t="s">
        <v>7</v>
      </c>
      <c r="E261" s="5"/>
      <c r="F261" s="5"/>
      <c r="G261" s="5" t="s">
        <v>8</v>
      </c>
      <c r="H261" s="5" t="s">
        <v>136</v>
      </c>
      <c r="I261" s="5" t="s">
        <v>15</v>
      </c>
      <c r="K261" t="str">
        <f t="shared" ref="K261:K324" si="36">TRIM(A261)</f>
        <v>LAB</v>
      </c>
      <c r="L261" t="str">
        <f t="shared" ref="L261:L324" si="37">TRIM(B261)</f>
        <v>Required</v>
      </c>
      <c r="M261" s="5" t="s">
        <v>1715</v>
      </c>
      <c r="N261" t="str">
        <f t="shared" ref="N261:N284" si="38">TRIM(D261)</f>
        <v>&lt;2 months</v>
      </c>
      <c r="O261" t="str">
        <f t="shared" ref="O261:O284" si="39">TRIM(E261)</f>
        <v/>
      </c>
      <c r="P261" t="str">
        <f t="shared" ref="P261:P284" si="40">TRIM(F261)</f>
        <v/>
      </c>
      <c r="Q261" t="str">
        <f t="shared" ref="Q261:Q284" si="41">TRIM(G261)</f>
        <v>Numerator</v>
      </c>
      <c r="R261" t="str">
        <f t="shared" ref="R261:R284" si="42">TRIM(H261)</f>
        <v>EID Status/Age</v>
      </c>
      <c r="S261" t="str">
        <f t="shared" ref="S261:S284" si="43">TRIM(I261)</f>
        <v>EID Result Reported to Caregiver</v>
      </c>
    </row>
    <row r="262" spans="1:29" customFormat="1" x14ac:dyDescent="0.25">
      <c r="A262" s="4" t="s">
        <v>117</v>
      </c>
      <c r="B262" s="4" t="s">
        <v>125</v>
      </c>
      <c r="C262" s="5" t="s">
        <v>1715</v>
      </c>
      <c r="D262" s="5" t="s">
        <v>11</v>
      </c>
      <c r="E262" s="5"/>
      <c r="F262" s="5"/>
      <c r="G262" s="5" t="s">
        <v>8</v>
      </c>
      <c r="H262" s="5" t="s">
        <v>136</v>
      </c>
      <c r="I262" s="5" t="s">
        <v>15</v>
      </c>
      <c r="K262" t="str">
        <f t="shared" si="36"/>
        <v>LAB</v>
      </c>
      <c r="L262" t="str">
        <f t="shared" si="37"/>
        <v>Required</v>
      </c>
      <c r="M262" t="str">
        <f t="shared" ref="M262:M325" si="44">TRIM(C262)</f>
        <v>PMTCT_EID_RESULT_RETURNED</v>
      </c>
      <c r="N262" t="str">
        <f t="shared" si="38"/>
        <v>2-12 months</v>
      </c>
      <c r="O262" t="str">
        <f t="shared" si="39"/>
        <v/>
      </c>
      <c r="P262" t="str">
        <f t="shared" si="40"/>
        <v/>
      </c>
      <c r="Q262" t="str">
        <f t="shared" si="41"/>
        <v>Numerator</v>
      </c>
      <c r="R262" t="str">
        <f t="shared" si="42"/>
        <v>EID Status/Age</v>
      </c>
      <c r="S262" t="str">
        <f t="shared" si="43"/>
        <v>EID Result Reported to Caregiver</v>
      </c>
    </row>
    <row r="263" spans="1:29" customFormat="1" x14ac:dyDescent="0.25">
      <c r="A263" s="4" t="s">
        <v>118</v>
      </c>
      <c r="B263" s="4" t="s">
        <v>125</v>
      </c>
      <c r="C263" s="5" t="s">
        <v>56</v>
      </c>
      <c r="D263" s="5" t="s">
        <v>49</v>
      </c>
      <c r="E263" s="5" t="s">
        <v>17</v>
      </c>
      <c r="F263" s="5"/>
      <c r="G263" s="5" t="s">
        <v>8</v>
      </c>
      <c r="H263" s="5" t="s">
        <v>133</v>
      </c>
      <c r="I263" s="5"/>
      <c r="K263" t="str">
        <f t="shared" si="36"/>
        <v>PrEP</v>
      </c>
      <c r="L263" t="str">
        <f t="shared" si="37"/>
        <v>Required</v>
      </c>
      <c r="M263" t="str">
        <f t="shared" si="44"/>
        <v>PrEP_1MONTH</v>
      </c>
      <c r="N263" t="str">
        <f t="shared" si="38"/>
        <v>10-14</v>
      </c>
      <c r="O263" t="str">
        <f t="shared" si="39"/>
        <v>Female</v>
      </c>
      <c r="P263" t="str">
        <f t="shared" si="40"/>
        <v/>
      </c>
      <c r="Q263" t="str">
        <f t="shared" si="41"/>
        <v>Numerator</v>
      </c>
      <c r="R263" t="str">
        <f t="shared" si="42"/>
        <v>Age/Sex</v>
      </c>
      <c r="S263" t="str">
        <f t="shared" si="43"/>
        <v/>
      </c>
    </row>
    <row r="264" spans="1:29" customFormat="1" x14ac:dyDescent="0.25">
      <c r="A264" s="4" t="s">
        <v>118</v>
      </c>
      <c r="B264" s="4" t="s">
        <v>125</v>
      </c>
      <c r="C264" s="5" t="s">
        <v>56</v>
      </c>
      <c r="D264" s="5" t="s">
        <v>49</v>
      </c>
      <c r="E264" s="5" t="s">
        <v>50</v>
      </c>
      <c r="F264" s="5"/>
      <c r="G264" s="5" t="s">
        <v>8</v>
      </c>
      <c r="H264" s="5" t="s">
        <v>133</v>
      </c>
      <c r="I264" s="5"/>
      <c r="K264" t="str">
        <f t="shared" si="36"/>
        <v>PrEP</v>
      </c>
      <c r="L264" t="str">
        <f t="shared" si="37"/>
        <v>Required</v>
      </c>
      <c r="M264" t="str">
        <f t="shared" si="44"/>
        <v>PrEP_1MONTH</v>
      </c>
      <c r="N264" t="str">
        <f t="shared" si="38"/>
        <v>10-14</v>
      </c>
      <c r="O264" t="str">
        <f t="shared" si="39"/>
        <v>Male</v>
      </c>
      <c r="P264" t="str">
        <f t="shared" si="40"/>
        <v/>
      </c>
      <c r="Q264" t="str">
        <f t="shared" si="41"/>
        <v>Numerator</v>
      </c>
      <c r="R264" t="str">
        <f t="shared" si="42"/>
        <v>Age/Sex</v>
      </c>
      <c r="S264" t="str">
        <f t="shared" si="43"/>
        <v/>
      </c>
    </row>
    <row r="265" spans="1:29" customFormat="1" x14ac:dyDescent="0.25">
      <c r="A265" s="4" t="s">
        <v>118</v>
      </c>
      <c r="B265" s="4" t="s">
        <v>125</v>
      </c>
      <c r="C265" s="5" t="s">
        <v>56</v>
      </c>
      <c r="D265" s="5" t="s">
        <v>58</v>
      </c>
      <c r="E265" s="5" t="s">
        <v>17</v>
      </c>
      <c r="F265" s="5"/>
      <c r="G265" s="5" t="s">
        <v>8</v>
      </c>
      <c r="H265" s="5" t="s">
        <v>133</v>
      </c>
      <c r="I265" s="5"/>
      <c r="K265" t="str">
        <f t="shared" si="36"/>
        <v>PrEP</v>
      </c>
      <c r="L265" t="str">
        <f t="shared" si="37"/>
        <v>Required</v>
      </c>
      <c r="M265" t="str">
        <f t="shared" si="44"/>
        <v>PrEP_1MONTH</v>
      </c>
      <c r="N265" t="str">
        <f t="shared" si="38"/>
        <v>15-19</v>
      </c>
      <c r="O265" t="str">
        <f t="shared" si="39"/>
        <v>Female</v>
      </c>
      <c r="P265" t="str">
        <f t="shared" si="40"/>
        <v/>
      </c>
      <c r="Q265" t="str">
        <f t="shared" si="41"/>
        <v>Numerator</v>
      </c>
      <c r="R265" t="str">
        <f t="shared" si="42"/>
        <v>Age/Sex</v>
      </c>
      <c r="S265" t="str">
        <f t="shared" si="43"/>
        <v/>
      </c>
    </row>
    <row r="266" spans="1:29" customFormat="1" x14ac:dyDescent="0.25">
      <c r="A266" s="4" t="s">
        <v>118</v>
      </c>
      <c r="B266" s="4" t="s">
        <v>125</v>
      </c>
      <c r="C266" s="5" t="s">
        <v>56</v>
      </c>
      <c r="D266" s="5" t="s">
        <v>58</v>
      </c>
      <c r="E266" s="5" t="s">
        <v>50</v>
      </c>
      <c r="F266" s="5"/>
      <c r="G266" s="5" t="s">
        <v>8</v>
      </c>
      <c r="H266" s="5" t="s">
        <v>133</v>
      </c>
      <c r="I266" s="5"/>
      <c r="K266" t="str">
        <f t="shared" si="36"/>
        <v>PrEP</v>
      </c>
      <c r="L266" t="str">
        <f t="shared" si="37"/>
        <v>Required</v>
      </c>
      <c r="M266" t="str">
        <f t="shared" si="44"/>
        <v>PrEP_1MONTH</v>
      </c>
      <c r="N266" t="str">
        <f t="shared" si="38"/>
        <v>15-19</v>
      </c>
      <c r="O266" t="str">
        <f t="shared" si="39"/>
        <v>Male</v>
      </c>
      <c r="P266" t="str">
        <f t="shared" si="40"/>
        <v/>
      </c>
      <c r="Q266" t="str">
        <f t="shared" si="41"/>
        <v>Numerator</v>
      </c>
      <c r="R266" t="str">
        <f t="shared" si="42"/>
        <v>Age/Sex</v>
      </c>
      <c r="S266" t="str">
        <f t="shared" si="43"/>
        <v/>
      </c>
    </row>
    <row r="267" spans="1:29" customFormat="1" x14ac:dyDescent="0.25">
      <c r="A267" s="4" t="s">
        <v>118</v>
      </c>
      <c r="B267" s="4" t="s">
        <v>125</v>
      </c>
      <c r="C267" s="5" t="s">
        <v>56</v>
      </c>
      <c r="D267" s="5" t="s">
        <v>59</v>
      </c>
      <c r="E267" s="5" t="s">
        <v>17</v>
      </c>
      <c r="F267" s="5"/>
      <c r="G267" s="5" t="s">
        <v>8</v>
      </c>
      <c r="H267" s="5" t="s">
        <v>133</v>
      </c>
      <c r="I267" s="5"/>
      <c r="K267" t="str">
        <f t="shared" si="36"/>
        <v>PrEP</v>
      </c>
      <c r="L267" t="str">
        <f t="shared" si="37"/>
        <v>Required</v>
      </c>
      <c r="M267" t="str">
        <f t="shared" si="44"/>
        <v>PrEP_1MONTH</v>
      </c>
      <c r="N267" t="str">
        <f t="shared" si="38"/>
        <v>20-24</v>
      </c>
      <c r="O267" t="str">
        <f t="shared" si="39"/>
        <v>Female</v>
      </c>
      <c r="P267" t="str">
        <f t="shared" si="40"/>
        <v/>
      </c>
      <c r="Q267" t="str">
        <f t="shared" si="41"/>
        <v>Numerator</v>
      </c>
      <c r="R267" t="str">
        <f t="shared" si="42"/>
        <v>Age/Sex</v>
      </c>
      <c r="S267" t="str">
        <f t="shared" si="43"/>
        <v/>
      </c>
    </row>
    <row r="268" spans="1:29" customFormat="1" x14ac:dyDescent="0.25">
      <c r="A268" s="4" t="s">
        <v>118</v>
      </c>
      <c r="B268" s="4" t="s">
        <v>125</v>
      </c>
      <c r="C268" s="5" t="s">
        <v>56</v>
      </c>
      <c r="D268" s="5" t="s">
        <v>59</v>
      </c>
      <c r="E268" s="5" t="s">
        <v>50</v>
      </c>
      <c r="F268" s="5"/>
      <c r="G268" s="5" t="s">
        <v>8</v>
      </c>
      <c r="H268" s="5" t="s">
        <v>133</v>
      </c>
      <c r="I268" s="5"/>
      <c r="K268" t="str">
        <f t="shared" si="36"/>
        <v>PrEP</v>
      </c>
      <c r="L268" t="str">
        <f t="shared" si="37"/>
        <v>Required</v>
      </c>
      <c r="M268" t="str">
        <f t="shared" si="44"/>
        <v>PrEP_1MONTH</v>
      </c>
      <c r="N268" t="str">
        <f t="shared" si="38"/>
        <v>20-24</v>
      </c>
      <c r="O268" t="str">
        <f t="shared" si="39"/>
        <v>Male</v>
      </c>
      <c r="P268" t="str">
        <f t="shared" si="40"/>
        <v/>
      </c>
      <c r="Q268" t="str">
        <f t="shared" si="41"/>
        <v>Numerator</v>
      </c>
      <c r="R268" t="str">
        <f t="shared" si="42"/>
        <v>Age/Sex</v>
      </c>
      <c r="S268" t="str">
        <f t="shared" si="43"/>
        <v/>
      </c>
    </row>
    <row r="269" spans="1:29" customFormat="1" x14ac:dyDescent="0.25">
      <c r="A269" s="4" t="s">
        <v>118</v>
      </c>
      <c r="B269" s="4" t="s">
        <v>125</v>
      </c>
      <c r="C269" s="5" t="s">
        <v>56</v>
      </c>
      <c r="D269" s="5" t="s">
        <v>60</v>
      </c>
      <c r="E269" s="5" t="s">
        <v>17</v>
      </c>
      <c r="F269" s="5"/>
      <c r="G269" s="5" t="s">
        <v>8</v>
      </c>
      <c r="H269" s="5" t="s">
        <v>133</v>
      </c>
      <c r="I269" s="5"/>
      <c r="K269" t="str">
        <f t="shared" si="36"/>
        <v>PrEP</v>
      </c>
      <c r="L269" t="str">
        <f t="shared" si="37"/>
        <v>Required</v>
      </c>
      <c r="M269" t="str">
        <f t="shared" si="44"/>
        <v>PrEP_1MONTH</v>
      </c>
      <c r="N269" t="str">
        <f t="shared" si="38"/>
        <v>25-29</v>
      </c>
      <c r="O269" t="str">
        <f t="shared" si="39"/>
        <v>Female</v>
      </c>
      <c r="P269" t="str">
        <f t="shared" si="40"/>
        <v/>
      </c>
      <c r="Q269" t="str">
        <f t="shared" si="41"/>
        <v>Numerator</v>
      </c>
      <c r="R269" t="str">
        <f t="shared" si="42"/>
        <v>Age/Sex</v>
      </c>
      <c r="S269" t="str">
        <f t="shared" si="43"/>
        <v/>
      </c>
      <c r="AC269" s="4"/>
    </row>
    <row r="270" spans="1:29" customFormat="1" x14ac:dyDescent="0.25">
      <c r="A270" s="4" t="s">
        <v>118</v>
      </c>
      <c r="B270" s="4" t="s">
        <v>125</v>
      </c>
      <c r="C270" s="5" t="s">
        <v>56</v>
      </c>
      <c r="D270" s="5" t="s">
        <v>60</v>
      </c>
      <c r="E270" s="5" t="s">
        <v>50</v>
      </c>
      <c r="F270" s="5"/>
      <c r="G270" s="5" t="s">
        <v>8</v>
      </c>
      <c r="H270" s="5" t="s">
        <v>133</v>
      </c>
      <c r="I270" s="5"/>
      <c r="K270" t="str">
        <f t="shared" si="36"/>
        <v>PrEP</v>
      </c>
      <c r="L270" t="str">
        <f t="shared" si="37"/>
        <v>Required</v>
      </c>
      <c r="M270" t="str">
        <f t="shared" si="44"/>
        <v>PrEP_1MONTH</v>
      </c>
      <c r="N270" t="str">
        <f t="shared" si="38"/>
        <v>25-29</v>
      </c>
      <c r="O270" t="str">
        <f t="shared" si="39"/>
        <v>Male</v>
      </c>
      <c r="P270" t="str">
        <f t="shared" si="40"/>
        <v/>
      </c>
      <c r="Q270" t="str">
        <f t="shared" si="41"/>
        <v>Numerator</v>
      </c>
      <c r="R270" t="str">
        <f t="shared" si="42"/>
        <v>Age/Sex</v>
      </c>
      <c r="S270" t="str">
        <f t="shared" si="43"/>
        <v/>
      </c>
      <c r="AC270" s="4"/>
    </row>
    <row r="271" spans="1:29" customFormat="1" x14ac:dyDescent="0.25">
      <c r="A271" s="4" t="s">
        <v>118</v>
      </c>
      <c r="B271" s="4" t="s">
        <v>125</v>
      </c>
      <c r="C271" s="5" t="s">
        <v>56</v>
      </c>
      <c r="D271" s="5" t="s">
        <v>66</v>
      </c>
      <c r="E271" s="5" t="s">
        <v>17</v>
      </c>
      <c r="F271" s="5"/>
      <c r="G271" s="5" t="s">
        <v>8</v>
      </c>
      <c r="H271" s="5" t="s">
        <v>133</v>
      </c>
      <c r="I271" s="5"/>
      <c r="K271" t="str">
        <f t="shared" si="36"/>
        <v>PrEP</v>
      </c>
      <c r="L271" t="str">
        <f t="shared" si="37"/>
        <v>Required</v>
      </c>
      <c r="M271" t="str">
        <f t="shared" si="44"/>
        <v>PrEP_1MONTH</v>
      </c>
      <c r="N271" t="str">
        <f t="shared" si="38"/>
        <v>30-34</v>
      </c>
      <c r="O271" t="str">
        <f t="shared" si="39"/>
        <v>Female</v>
      </c>
      <c r="P271" t="str">
        <f t="shared" si="40"/>
        <v/>
      </c>
      <c r="Q271" t="str">
        <f t="shared" si="41"/>
        <v>Numerator</v>
      </c>
      <c r="R271" t="str">
        <f t="shared" si="42"/>
        <v>Age/Sex</v>
      </c>
      <c r="S271" t="str">
        <f t="shared" si="43"/>
        <v/>
      </c>
    </row>
    <row r="272" spans="1:29" customFormat="1" x14ac:dyDescent="0.25">
      <c r="A272" s="4" t="s">
        <v>118</v>
      </c>
      <c r="B272" s="4" t="s">
        <v>125</v>
      </c>
      <c r="C272" s="5" t="s">
        <v>56</v>
      </c>
      <c r="D272" s="5" t="s">
        <v>66</v>
      </c>
      <c r="E272" s="5" t="s">
        <v>50</v>
      </c>
      <c r="F272" s="5"/>
      <c r="G272" s="5" t="s">
        <v>8</v>
      </c>
      <c r="H272" s="5" t="s">
        <v>133</v>
      </c>
      <c r="I272" s="5"/>
      <c r="K272" t="str">
        <f t="shared" si="36"/>
        <v>PrEP</v>
      </c>
      <c r="L272" t="str">
        <f t="shared" si="37"/>
        <v>Required</v>
      </c>
      <c r="M272" t="str">
        <f t="shared" si="44"/>
        <v>PrEP_1MONTH</v>
      </c>
      <c r="N272" t="str">
        <f t="shared" si="38"/>
        <v>30-34</v>
      </c>
      <c r="O272" t="str">
        <f t="shared" si="39"/>
        <v>Male</v>
      </c>
      <c r="P272" t="str">
        <f t="shared" si="40"/>
        <v/>
      </c>
      <c r="Q272" t="str">
        <f t="shared" si="41"/>
        <v>Numerator</v>
      </c>
      <c r="R272" t="str">
        <f t="shared" si="42"/>
        <v>Age/Sex</v>
      </c>
      <c r="S272" t="str">
        <f t="shared" si="43"/>
        <v/>
      </c>
    </row>
    <row r="273" spans="1:29" customFormat="1" x14ac:dyDescent="0.25">
      <c r="A273" s="4" t="s">
        <v>118</v>
      </c>
      <c r="B273" s="4" t="s">
        <v>125</v>
      </c>
      <c r="C273" s="5" t="s">
        <v>56</v>
      </c>
      <c r="D273" s="5" t="s">
        <v>67</v>
      </c>
      <c r="E273" s="5" t="s">
        <v>17</v>
      </c>
      <c r="F273" s="5"/>
      <c r="G273" s="5" t="s">
        <v>8</v>
      </c>
      <c r="H273" s="5" t="s">
        <v>133</v>
      </c>
      <c r="I273" s="5"/>
      <c r="K273" t="str">
        <f t="shared" si="36"/>
        <v>PrEP</v>
      </c>
      <c r="L273" t="str">
        <f t="shared" si="37"/>
        <v>Required</v>
      </c>
      <c r="M273" t="str">
        <f t="shared" si="44"/>
        <v>PrEP_1MONTH</v>
      </c>
      <c r="N273" t="str">
        <f t="shared" si="38"/>
        <v>35-39</v>
      </c>
      <c r="O273" t="str">
        <f t="shared" si="39"/>
        <v>Female</v>
      </c>
      <c r="P273" t="str">
        <f t="shared" si="40"/>
        <v/>
      </c>
      <c r="Q273" t="str">
        <f t="shared" si="41"/>
        <v>Numerator</v>
      </c>
      <c r="R273" t="str">
        <f t="shared" si="42"/>
        <v>Age/Sex</v>
      </c>
      <c r="S273" t="str">
        <f t="shared" si="43"/>
        <v/>
      </c>
    </row>
    <row r="274" spans="1:29" customFormat="1" x14ac:dyDescent="0.25">
      <c r="A274" s="4" t="s">
        <v>118</v>
      </c>
      <c r="B274" s="4" t="s">
        <v>125</v>
      </c>
      <c r="C274" s="5" t="s">
        <v>56</v>
      </c>
      <c r="D274" s="5" t="s">
        <v>67</v>
      </c>
      <c r="E274" s="5" t="s">
        <v>50</v>
      </c>
      <c r="F274" s="5"/>
      <c r="G274" s="5" t="s">
        <v>8</v>
      </c>
      <c r="H274" s="5" t="s">
        <v>133</v>
      </c>
      <c r="I274" s="5"/>
      <c r="K274" t="str">
        <f t="shared" si="36"/>
        <v>PrEP</v>
      </c>
      <c r="L274" t="str">
        <f t="shared" si="37"/>
        <v>Required</v>
      </c>
      <c r="M274" t="str">
        <f t="shared" si="44"/>
        <v>PrEP_1MONTH</v>
      </c>
      <c r="N274" t="str">
        <f t="shared" si="38"/>
        <v>35-39</v>
      </c>
      <c r="O274" t="str">
        <f t="shared" si="39"/>
        <v>Male</v>
      </c>
      <c r="P274" t="str">
        <f t="shared" si="40"/>
        <v/>
      </c>
      <c r="Q274" t="str">
        <f t="shared" si="41"/>
        <v>Numerator</v>
      </c>
      <c r="R274" t="str">
        <f t="shared" si="42"/>
        <v>Age/Sex</v>
      </c>
      <c r="S274" t="str">
        <f t="shared" si="43"/>
        <v/>
      </c>
    </row>
    <row r="275" spans="1:29" customFormat="1" x14ac:dyDescent="0.25">
      <c r="A275" s="4" t="s">
        <v>118</v>
      </c>
      <c r="B275" s="4" t="s">
        <v>125</v>
      </c>
      <c r="C275" s="5" t="s">
        <v>56</v>
      </c>
      <c r="D275" s="5" t="s">
        <v>68</v>
      </c>
      <c r="E275" s="5" t="s">
        <v>17</v>
      </c>
      <c r="F275" s="5"/>
      <c r="G275" s="5" t="s">
        <v>8</v>
      </c>
      <c r="H275" s="5" t="s">
        <v>133</v>
      </c>
      <c r="I275" s="5"/>
      <c r="K275" t="str">
        <f t="shared" si="36"/>
        <v>PrEP</v>
      </c>
      <c r="L275" t="str">
        <f t="shared" si="37"/>
        <v>Required</v>
      </c>
      <c r="M275" t="str">
        <f t="shared" si="44"/>
        <v>PrEP_1MONTH</v>
      </c>
      <c r="N275" t="str">
        <f t="shared" si="38"/>
        <v>40-44</v>
      </c>
      <c r="O275" t="str">
        <f t="shared" si="39"/>
        <v>Female</v>
      </c>
      <c r="P275" t="str">
        <f t="shared" si="40"/>
        <v/>
      </c>
      <c r="Q275" t="str">
        <f t="shared" si="41"/>
        <v>Numerator</v>
      </c>
      <c r="R275" t="str">
        <f t="shared" si="42"/>
        <v>Age/Sex</v>
      </c>
      <c r="S275" t="str">
        <f t="shared" si="43"/>
        <v/>
      </c>
    </row>
    <row r="276" spans="1:29" customFormat="1" x14ac:dyDescent="0.25">
      <c r="A276" s="4" t="s">
        <v>118</v>
      </c>
      <c r="B276" s="4" t="s">
        <v>125</v>
      </c>
      <c r="C276" s="5" t="s">
        <v>56</v>
      </c>
      <c r="D276" s="5" t="s">
        <v>68</v>
      </c>
      <c r="E276" s="5" t="s">
        <v>50</v>
      </c>
      <c r="F276" s="5"/>
      <c r="G276" s="5" t="s">
        <v>8</v>
      </c>
      <c r="H276" s="5" t="s">
        <v>133</v>
      </c>
      <c r="I276" s="5"/>
      <c r="K276" t="str">
        <f t="shared" si="36"/>
        <v>PrEP</v>
      </c>
      <c r="L276" t="str">
        <f t="shared" si="37"/>
        <v>Required</v>
      </c>
      <c r="M276" t="str">
        <f t="shared" si="44"/>
        <v>PrEP_1MONTH</v>
      </c>
      <c r="N276" t="str">
        <f t="shared" si="38"/>
        <v>40-44</v>
      </c>
      <c r="O276" t="str">
        <f t="shared" si="39"/>
        <v>Male</v>
      </c>
      <c r="P276" t="str">
        <f t="shared" si="40"/>
        <v/>
      </c>
      <c r="Q276" t="str">
        <f t="shared" si="41"/>
        <v>Numerator</v>
      </c>
      <c r="R276" t="str">
        <f t="shared" si="42"/>
        <v>Age/Sex</v>
      </c>
      <c r="S276" t="str">
        <f t="shared" si="43"/>
        <v/>
      </c>
      <c r="AC276" s="4"/>
    </row>
    <row r="277" spans="1:29" customFormat="1" x14ac:dyDescent="0.25">
      <c r="A277" s="4" t="s">
        <v>118</v>
      </c>
      <c r="B277" s="4" t="s">
        <v>125</v>
      </c>
      <c r="C277" s="5" t="s">
        <v>56</v>
      </c>
      <c r="D277" s="5" t="s">
        <v>69</v>
      </c>
      <c r="E277" s="5" t="s">
        <v>17</v>
      </c>
      <c r="F277" s="5"/>
      <c r="G277" s="5" t="s">
        <v>8</v>
      </c>
      <c r="H277" s="5" t="s">
        <v>133</v>
      </c>
      <c r="I277" s="5"/>
      <c r="K277" t="str">
        <f t="shared" si="36"/>
        <v>PrEP</v>
      </c>
      <c r="L277" t="str">
        <f t="shared" si="37"/>
        <v>Required</v>
      </c>
      <c r="M277" t="str">
        <f t="shared" si="44"/>
        <v>PrEP_1MONTH</v>
      </c>
      <c r="N277" t="str">
        <f t="shared" si="38"/>
        <v>45-49</v>
      </c>
      <c r="O277" t="str">
        <f t="shared" si="39"/>
        <v>Female</v>
      </c>
      <c r="P277" t="str">
        <f t="shared" si="40"/>
        <v/>
      </c>
      <c r="Q277" t="str">
        <f t="shared" si="41"/>
        <v>Numerator</v>
      </c>
      <c r="R277" t="str">
        <f t="shared" si="42"/>
        <v>Age/Sex</v>
      </c>
      <c r="S277" t="str">
        <f t="shared" si="43"/>
        <v/>
      </c>
    </row>
    <row r="278" spans="1:29" customFormat="1" x14ac:dyDescent="0.25">
      <c r="A278" s="4" t="s">
        <v>118</v>
      </c>
      <c r="B278" s="4" t="s">
        <v>125</v>
      </c>
      <c r="C278" s="5" t="s">
        <v>56</v>
      </c>
      <c r="D278" s="5" t="s">
        <v>69</v>
      </c>
      <c r="E278" s="5" t="s">
        <v>50</v>
      </c>
      <c r="F278" s="5"/>
      <c r="G278" s="5" t="s">
        <v>8</v>
      </c>
      <c r="H278" s="5" t="s">
        <v>133</v>
      </c>
      <c r="I278" s="5"/>
      <c r="K278" t="str">
        <f t="shared" si="36"/>
        <v>PrEP</v>
      </c>
      <c r="L278" t="str">
        <f t="shared" si="37"/>
        <v>Required</v>
      </c>
      <c r="M278" t="str">
        <f t="shared" si="44"/>
        <v>PrEP_1MONTH</v>
      </c>
      <c r="N278" t="str">
        <f t="shared" si="38"/>
        <v>45-49</v>
      </c>
      <c r="O278" t="str">
        <f t="shared" si="39"/>
        <v>Male</v>
      </c>
      <c r="P278" t="str">
        <f t="shared" si="40"/>
        <v/>
      </c>
      <c r="Q278" t="str">
        <f t="shared" si="41"/>
        <v>Numerator</v>
      </c>
      <c r="R278" t="str">
        <f t="shared" si="42"/>
        <v>Age/Sex</v>
      </c>
      <c r="S278" t="str">
        <f t="shared" si="43"/>
        <v/>
      </c>
    </row>
    <row r="279" spans="1:29" customFormat="1" x14ac:dyDescent="0.25">
      <c r="A279" s="4" t="s">
        <v>118</v>
      </c>
      <c r="B279" s="4" t="s">
        <v>125</v>
      </c>
      <c r="C279" s="5" t="s">
        <v>56</v>
      </c>
      <c r="D279" s="5" t="s">
        <v>1050</v>
      </c>
      <c r="E279" s="5" t="s">
        <v>17</v>
      </c>
      <c r="F279" s="5"/>
      <c r="G279" s="5" t="s">
        <v>8</v>
      </c>
      <c r="H279" s="5" t="s">
        <v>133</v>
      </c>
      <c r="I279" s="5"/>
      <c r="K279" t="str">
        <f t="shared" si="36"/>
        <v>PrEP</v>
      </c>
      <c r="L279" t="str">
        <f t="shared" si="37"/>
        <v>Required</v>
      </c>
      <c r="M279" t="str">
        <f t="shared" si="44"/>
        <v>PrEP_1MONTH</v>
      </c>
      <c r="N279" t="str">
        <f t="shared" si="38"/>
        <v>50+</v>
      </c>
      <c r="O279" t="str">
        <f t="shared" si="39"/>
        <v>Female</v>
      </c>
      <c r="P279" t="str">
        <f t="shared" si="40"/>
        <v/>
      </c>
      <c r="Q279" t="str">
        <f t="shared" si="41"/>
        <v>Numerator</v>
      </c>
      <c r="R279" t="str">
        <f t="shared" si="42"/>
        <v>Age/Sex</v>
      </c>
      <c r="S279" t="str">
        <f t="shared" si="43"/>
        <v/>
      </c>
    </row>
    <row r="280" spans="1:29" customFormat="1" x14ac:dyDescent="0.25">
      <c r="A280" s="4" t="s">
        <v>118</v>
      </c>
      <c r="B280" s="4" t="s">
        <v>125</v>
      </c>
      <c r="C280" s="5" t="s">
        <v>56</v>
      </c>
      <c r="D280" s="5" t="s">
        <v>1050</v>
      </c>
      <c r="E280" s="5" t="s">
        <v>50</v>
      </c>
      <c r="F280" s="5"/>
      <c r="G280" s="5" t="s">
        <v>8</v>
      </c>
      <c r="H280" s="5" t="s">
        <v>133</v>
      </c>
      <c r="I280" s="5"/>
      <c r="K280" t="str">
        <f t="shared" si="36"/>
        <v>PrEP</v>
      </c>
      <c r="L280" t="str">
        <f t="shared" si="37"/>
        <v>Required</v>
      </c>
      <c r="M280" t="str">
        <f t="shared" si="44"/>
        <v>PrEP_1MONTH</v>
      </c>
      <c r="N280" t="str">
        <f t="shared" si="38"/>
        <v>50+</v>
      </c>
      <c r="O280" t="str">
        <f t="shared" si="39"/>
        <v>Male</v>
      </c>
      <c r="P280" t="str">
        <f t="shared" si="40"/>
        <v/>
      </c>
      <c r="Q280" t="str">
        <f t="shared" si="41"/>
        <v>Numerator</v>
      </c>
      <c r="R280" t="str">
        <f t="shared" si="42"/>
        <v>Age/Sex</v>
      </c>
      <c r="S280" t="str">
        <f t="shared" si="43"/>
        <v/>
      </c>
    </row>
    <row r="281" spans="1:29" customFormat="1" x14ac:dyDescent="0.25">
      <c r="A281" s="4" t="s">
        <v>118</v>
      </c>
      <c r="B281" s="4" t="s">
        <v>125</v>
      </c>
      <c r="C281" s="5" t="s">
        <v>56</v>
      </c>
      <c r="D281" s="5" t="s">
        <v>122</v>
      </c>
      <c r="E281" s="5" t="s">
        <v>17</v>
      </c>
      <c r="F281" s="5"/>
      <c r="G281" s="5" t="s">
        <v>8</v>
      </c>
      <c r="H281" s="5" t="s">
        <v>133</v>
      </c>
      <c r="I281" s="5"/>
      <c r="K281" t="str">
        <f t="shared" si="36"/>
        <v>PrEP</v>
      </c>
      <c r="L281" t="str">
        <f t="shared" si="37"/>
        <v>Required</v>
      </c>
      <c r="M281" t="str">
        <f t="shared" si="44"/>
        <v>PrEP_1MONTH</v>
      </c>
      <c r="N281" t="str">
        <f t="shared" si="38"/>
        <v>Unknown Age</v>
      </c>
      <c r="O281" t="str">
        <f t="shared" si="39"/>
        <v>Female</v>
      </c>
      <c r="P281" t="str">
        <f t="shared" si="40"/>
        <v/>
      </c>
      <c r="Q281" t="str">
        <f t="shared" si="41"/>
        <v>Numerator</v>
      </c>
      <c r="R281" t="str">
        <f t="shared" si="42"/>
        <v>Age/Sex</v>
      </c>
      <c r="S281" t="str">
        <f t="shared" si="43"/>
        <v/>
      </c>
    </row>
    <row r="282" spans="1:29" customFormat="1" x14ac:dyDescent="0.25">
      <c r="A282" s="4" t="s">
        <v>118</v>
      </c>
      <c r="B282" s="4" t="s">
        <v>125</v>
      </c>
      <c r="C282" s="5" t="s">
        <v>56</v>
      </c>
      <c r="D282" s="5" t="s">
        <v>122</v>
      </c>
      <c r="E282" s="5" t="s">
        <v>50</v>
      </c>
      <c r="F282" s="5"/>
      <c r="G282" s="5" t="s">
        <v>8</v>
      </c>
      <c r="H282" s="5" t="s">
        <v>133</v>
      </c>
      <c r="I282" s="5"/>
      <c r="K282" t="str">
        <f t="shared" si="36"/>
        <v>PrEP</v>
      </c>
      <c r="L282" t="str">
        <f t="shared" si="37"/>
        <v>Required</v>
      </c>
      <c r="M282" t="str">
        <f t="shared" si="44"/>
        <v>PrEP_1MONTH</v>
      </c>
      <c r="N282" t="str">
        <f t="shared" si="38"/>
        <v>Unknown Age</v>
      </c>
      <c r="O282" t="str">
        <f t="shared" si="39"/>
        <v>Male</v>
      </c>
      <c r="P282" t="str">
        <f t="shared" si="40"/>
        <v/>
      </c>
      <c r="Q282" t="str">
        <f t="shared" si="41"/>
        <v>Numerator</v>
      </c>
      <c r="R282" t="str">
        <f t="shared" si="42"/>
        <v>Age/Sex</v>
      </c>
      <c r="S282" t="str">
        <f t="shared" si="43"/>
        <v/>
      </c>
    </row>
    <row r="283" spans="1:29" customFormat="1" x14ac:dyDescent="0.25">
      <c r="A283" s="4" t="s">
        <v>118</v>
      </c>
      <c r="B283" s="4" t="s">
        <v>125</v>
      </c>
      <c r="C283" s="5" t="s">
        <v>56</v>
      </c>
      <c r="D283" s="5"/>
      <c r="E283" s="5" t="s">
        <v>17</v>
      </c>
      <c r="F283" s="5"/>
      <c r="G283" s="5" t="s">
        <v>8</v>
      </c>
      <c r="H283" s="5" t="s">
        <v>140</v>
      </c>
      <c r="I283" s="5" t="s">
        <v>18</v>
      </c>
      <c r="J283" s="4"/>
      <c r="K283" t="str">
        <f t="shared" si="36"/>
        <v>PrEP</v>
      </c>
      <c r="L283" t="str">
        <f t="shared" si="37"/>
        <v>Required</v>
      </c>
      <c r="M283" t="str">
        <f t="shared" si="44"/>
        <v>PrEP_1MONTH</v>
      </c>
      <c r="N283" t="str">
        <f t="shared" si="38"/>
        <v/>
      </c>
      <c r="O283" t="str">
        <f t="shared" si="39"/>
        <v>Female</v>
      </c>
      <c r="P283" t="str">
        <f t="shared" si="40"/>
        <v/>
      </c>
      <c r="Q283" t="str">
        <f t="shared" si="41"/>
        <v>Numerator</v>
      </c>
      <c r="R283" t="str">
        <f t="shared" si="42"/>
        <v>Pregnant/Breastfeeding</v>
      </c>
      <c r="S283" t="str">
        <f t="shared" si="43"/>
        <v>Breastfeeding</v>
      </c>
      <c r="T283" s="4"/>
      <c r="U283" s="4"/>
      <c r="V283" s="4"/>
      <c r="W283" s="4"/>
      <c r="X283" s="4"/>
      <c r="Y283" s="4"/>
      <c r="Z283" s="4"/>
      <c r="AA283" s="4"/>
      <c r="AB283" s="4"/>
    </row>
    <row r="284" spans="1:29" customFormat="1" x14ac:dyDescent="0.25">
      <c r="A284" s="4" t="s">
        <v>118</v>
      </c>
      <c r="B284" s="4" t="s">
        <v>125</v>
      </c>
      <c r="C284" s="5" t="s">
        <v>56</v>
      </c>
      <c r="D284" s="5"/>
      <c r="E284" s="5" t="s">
        <v>17</v>
      </c>
      <c r="F284" s="5"/>
      <c r="G284" s="5" t="s">
        <v>8</v>
      </c>
      <c r="H284" s="5" t="s">
        <v>140</v>
      </c>
      <c r="I284" s="5" t="s">
        <v>44</v>
      </c>
      <c r="J284" s="4"/>
      <c r="K284" t="str">
        <f t="shared" si="36"/>
        <v>PrEP</v>
      </c>
      <c r="L284" t="str">
        <f t="shared" si="37"/>
        <v>Required</v>
      </c>
      <c r="M284" t="str">
        <f t="shared" si="44"/>
        <v>PrEP_1MONTH</v>
      </c>
      <c r="N284" t="str">
        <f t="shared" si="38"/>
        <v/>
      </c>
      <c r="O284" t="str">
        <f t="shared" si="39"/>
        <v>Female</v>
      </c>
      <c r="P284" t="str">
        <f t="shared" si="40"/>
        <v/>
      </c>
      <c r="Q284" t="str">
        <f t="shared" si="41"/>
        <v>Numerator</v>
      </c>
      <c r="R284" t="str">
        <f t="shared" si="42"/>
        <v>Pregnant/Breastfeeding</v>
      </c>
      <c r="S284" t="str">
        <f t="shared" si="43"/>
        <v>Pregnant</v>
      </c>
      <c r="T284" s="4"/>
      <c r="U284" s="4"/>
      <c r="V284" s="4"/>
      <c r="W284" s="4"/>
      <c r="X284" s="4"/>
      <c r="Y284" s="4"/>
      <c r="Z284" s="4"/>
      <c r="AA284" s="4"/>
      <c r="AB284" s="4"/>
    </row>
    <row r="285" spans="1:29" customFormat="1" x14ac:dyDescent="0.25">
      <c r="A285" s="4" t="s">
        <v>118</v>
      </c>
      <c r="B285" s="4" t="s">
        <v>125</v>
      </c>
      <c r="C285" s="5" t="s">
        <v>56</v>
      </c>
      <c r="D285" s="5"/>
      <c r="E285" s="5"/>
      <c r="F285" s="5" t="s">
        <v>34</v>
      </c>
      <c r="G285" s="5" t="s">
        <v>8</v>
      </c>
      <c r="H285" s="5" t="s">
        <v>139</v>
      </c>
      <c r="I285" s="5"/>
      <c r="J285" s="4"/>
      <c r="K285" t="str">
        <f t="shared" si="36"/>
        <v>PrEP</v>
      </c>
      <c r="L285" t="str">
        <f t="shared" si="37"/>
        <v>Required</v>
      </c>
      <c r="M285" t="str">
        <f t="shared" si="44"/>
        <v>PrEP_1MONTH</v>
      </c>
      <c r="N285" t="str">
        <f t="shared" ref="N285:N348" si="45">TRIM(D285)</f>
        <v/>
      </c>
      <c r="O285" t="str">
        <f t="shared" ref="O285:O348" si="46">TRIM(E285)</f>
        <v/>
      </c>
      <c r="P285" t="str">
        <f t="shared" ref="P285:P348" si="47">TRIM(F285)</f>
        <v>Female sex workers (FSW)</v>
      </c>
      <c r="Q285" t="str">
        <f t="shared" ref="Q285:Q348" si="48">TRIM(G285)</f>
        <v>Numerator</v>
      </c>
      <c r="R285" t="str">
        <f t="shared" ref="R285:R348" si="49">TRIM(H285)</f>
        <v>Key Pop</v>
      </c>
      <c r="T285" s="4"/>
      <c r="U285" s="4"/>
      <c r="V285" s="4"/>
      <c r="W285" s="4"/>
      <c r="X285" s="4"/>
      <c r="Y285" s="4"/>
      <c r="Z285" s="4"/>
      <c r="AA285" s="4"/>
      <c r="AB285" s="4"/>
    </row>
    <row r="286" spans="1:29" customFormat="1" x14ac:dyDescent="0.25">
      <c r="A286" s="4" t="s">
        <v>118</v>
      </c>
      <c r="B286" s="4" t="s">
        <v>125</v>
      </c>
      <c r="C286" s="5" t="s">
        <v>56</v>
      </c>
      <c r="D286" s="5"/>
      <c r="E286" s="5"/>
      <c r="F286" s="5" t="s">
        <v>32</v>
      </c>
      <c r="G286" s="5" t="s">
        <v>8</v>
      </c>
      <c r="H286" s="5" t="s">
        <v>139</v>
      </c>
      <c r="I286" s="5"/>
      <c r="J286" s="4"/>
      <c r="K286" t="str">
        <f t="shared" si="36"/>
        <v>PrEP</v>
      </c>
      <c r="L286" t="str">
        <f t="shared" si="37"/>
        <v>Required</v>
      </c>
      <c r="M286" t="str">
        <f t="shared" si="44"/>
        <v>PrEP_1MONTH</v>
      </c>
      <c r="N286" t="str">
        <f t="shared" si="45"/>
        <v/>
      </c>
      <c r="O286" t="str">
        <f t="shared" si="46"/>
        <v/>
      </c>
      <c r="P286" t="str">
        <f t="shared" si="47"/>
        <v>Men who have sex with men (MSM)</v>
      </c>
      <c r="Q286" t="str">
        <f t="shared" si="48"/>
        <v>Numerator</v>
      </c>
      <c r="R286" t="str">
        <f t="shared" si="49"/>
        <v>Key Pop</v>
      </c>
      <c r="T286" s="4"/>
      <c r="U286" s="4"/>
      <c r="V286" s="4"/>
      <c r="W286" s="4"/>
      <c r="X286" s="4"/>
      <c r="Y286" s="4"/>
      <c r="Z286" s="4"/>
      <c r="AA286" s="4"/>
      <c r="AB286" s="4"/>
    </row>
    <row r="287" spans="1:29" customFormat="1" x14ac:dyDescent="0.25">
      <c r="A287" s="4" t="s">
        <v>118</v>
      </c>
      <c r="B287" s="4" t="s">
        <v>125</v>
      </c>
      <c r="C287" s="5" t="s">
        <v>56</v>
      </c>
      <c r="D287" s="5"/>
      <c r="E287" s="5"/>
      <c r="F287" s="5" t="s">
        <v>35</v>
      </c>
      <c r="G287" s="5" t="s">
        <v>8</v>
      </c>
      <c r="H287" s="5" t="s">
        <v>139</v>
      </c>
      <c r="I287" s="5"/>
      <c r="J287" s="4"/>
      <c r="K287" t="str">
        <f t="shared" si="36"/>
        <v>PrEP</v>
      </c>
      <c r="L287" t="str">
        <f t="shared" si="37"/>
        <v>Required</v>
      </c>
      <c r="M287" t="str">
        <f t="shared" si="44"/>
        <v>PrEP_1MONTH</v>
      </c>
      <c r="N287" t="str">
        <f t="shared" si="45"/>
        <v/>
      </c>
      <c r="O287" t="str">
        <f t="shared" si="46"/>
        <v/>
      </c>
      <c r="P287" t="str">
        <f t="shared" si="47"/>
        <v>Non-KP (general population)</v>
      </c>
      <c r="Q287" t="str">
        <f t="shared" si="48"/>
        <v>Numerator</v>
      </c>
      <c r="R287" t="str">
        <f t="shared" si="49"/>
        <v>Key Pop</v>
      </c>
      <c r="T287" s="4"/>
      <c r="U287" s="4"/>
      <c r="V287" s="4"/>
      <c r="W287" s="4"/>
      <c r="X287" s="4"/>
      <c r="Y287" s="4"/>
      <c r="Z287" s="4"/>
      <c r="AA287" s="4"/>
      <c r="AB287" s="4"/>
    </row>
    <row r="288" spans="1:29" customFormat="1" x14ac:dyDescent="0.25">
      <c r="A288" s="4" t="s">
        <v>118</v>
      </c>
      <c r="B288" s="4" t="s">
        <v>125</v>
      </c>
      <c r="C288" s="5" t="s">
        <v>56</v>
      </c>
      <c r="D288" s="5"/>
      <c r="E288" s="5"/>
      <c r="F288" s="5" t="s">
        <v>108</v>
      </c>
      <c r="G288" s="5" t="s">
        <v>8</v>
      </c>
      <c r="H288" s="5" t="s">
        <v>139</v>
      </c>
      <c r="I288" s="5"/>
      <c r="J288" s="4"/>
      <c r="K288" t="str">
        <f t="shared" si="36"/>
        <v>PrEP</v>
      </c>
      <c r="L288" t="str">
        <f t="shared" si="37"/>
        <v>Required</v>
      </c>
      <c r="M288" t="str">
        <f t="shared" si="44"/>
        <v>PrEP_1MONTH</v>
      </c>
      <c r="N288" t="str">
        <f t="shared" si="45"/>
        <v/>
      </c>
      <c r="O288" t="str">
        <f t="shared" si="46"/>
        <v/>
      </c>
      <c r="P288" t="str">
        <f t="shared" si="47"/>
        <v>Non-KP (seronegative persons in serodifferent partnerships)</v>
      </c>
      <c r="Q288" t="str">
        <f t="shared" si="48"/>
        <v>Numerator</v>
      </c>
      <c r="R288" t="str">
        <f t="shared" si="49"/>
        <v>Key Pop</v>
      </c>
      <c r="T288" s="4"/>
      <c r="U288" s="4"/>
      <c r="V288" s="4"/>
      <c r="W288" s="4"/>
      <c r="X288" s="4"/>
      <c r="Y288" s="4"/>
      <c r="Z288" s="4"/>
      <c r="AA288" s="4"/>
      <c r="AB288" s="4"/>
    </row>
    <row r="289" spans="1:29" customFormat="1" x14ac:dyDescent="0.25">
      <c r="A289" s="4" t="s">
        <v>118</v>
      </c>
      <c r="B289" s="4" t="s">
        <v>125</v>
      </c>
      <c r="C289" s="5" t="s">
        <v>56</v>
      </c>
      <c r="D289" s="5"/>
      <c r="E289" s="5"/>
      <c r="F289" s="5" t="s">
        <v>138</v>
      </c>
      <c r="G289" s="5" t="s">
        <v>8</v>
      </c>
      <c r="H289" s="5" t="s">
        <v>139</v>
      </c>
      <c r="I289" s="5"/>
      <c r="J289" s="4"/>
      <c r="K289" t="str">
        <f t="shared" si="36"/>
        <v>PrEP</v>
      </c>
      <c r="L289" t="str">
        <f t="shared" si="37"/>
        <v>Required</v>
      </c>
      <c r="M289" t="str">
        <f t="shared" si="44"/>
        <v>PrEP_1MONTH</v>
      </c>
      <c r="N289" t="str">
        <f t="shared" si="45"/>
        <v/>
      </c>
      <c r="O289" t="str">
        <f t="shared" si="46"/>
        <v/>
      </c>
      <c r="P289" t="str">
        <f t="shared" si="47"/>
        <v>People in prison and other closed settings</v>
      </c>
      <c r="Q289" t="str">
        <f t="shared" si="48"/>
        <v>Numerator</v>
      </c>
      <c r="R289" t="str">
        <f t="shared" si="49"/>
        <v>Key Pop</v>
      </c>
      <c r="T289" s="4"/>
      <c r="U289" s="4"/>
      <c r="V289" s="4"/>
      <c r="W289" s="4"/>
      <c r="X289" s="4"/>
      <c r="Y289" s="4"/>
      <c r="Z289" s="4"/>
      <c r="AA289" s="4"/>
      <c r="AB289" s="4"/>
    </row>
    <row r="290" spans="1:29" customFormat="1" x14ac:dyDescent="0.25">
      <c r="A290" s="4" t="s">
        <v>118</v>
      </c>
      <c r="B290" s="4" t="s">
        <v>125</v>
      </c>
      <c r="C290" s="5" t="s">
        <v>56</v>
      </c>
      <c r="D290" s="5"/>
      <c r="E290" s="5"/>
      <c r="F290" s="5" t="s">
        <v>30</v>
      </c>
      <c r="G290" s="5" t="s">
        <v>8</v>
      </c>
      <c r="H290" s="5" t="s">
        <v>139</v>
      </c>
      <c r="I290" s="5"/>
      <c r="J290" s="4"/>
      <c r="K290" t="str">
        <f t="shared" si="36"/>
        <v>PrEP</v>
      </c>
      <c r="L290" t="str">
        <f t="shared" si="37"/>
        <v>Required</v>
      </c>
      <c r="M290" t="str">
        <f t="shared" si="44"/>
        <v>PrEP_1MONTH</v>
      </c>
      <c r="N290" t="str">
        <f t="shared" si="45"/>
        <v/>
      </c>
      <c r="O290" t="str">
        <f t="shared" si="46"/>
        <v/>
      </c>
      <c r="P290" t="str">
        <f t="shared" si="47"/>
        <v>People who inject drugs (PWID)</v>
      </c>
      <c r="Q290" t="str">
        <f t="shared" si="48"/>
        <v>Numerator</v>
      </c>
      <c r="R290" t="str">
        <f t="shared" si="49"/>
        <v>Key Pop</v>
      </c>
      <c r="T290" s="4"/>
      <c r="U290" s="4"/>
      <c r="V290" s="4"/>
      <c r="W290" s="4"/>
      <c r="X290" s="4"/>
      <c r="Y290" s="4"/>
      <c r="Z290" s="4"/>
      <c r="AA290" s="4"/>
      <c r="AB290" s="4"/>
    </row>
    <row r="291" spans="1:29" customFormat="1" x14ac:dyDescent="0.25">
      <c r="A291" s="4" t="s">
        <v>118</v>
      </c>
      <c r="B291" s="4" t="s">
        <v>125</v>
      </c>
      <c r="C291" s="5" t="s">
        <v>56</v>
      </c>
      <c r="D291" s="5"/>
      <c r="E291" s="5"/>
      <c r="F291" s="5" t="s">
        <v>33</v>
      </c>
      <c r="G291" s="5" t="s">
        <v>8</v>
      </c>
      <c r="H291" s="5" t="s">
        <v>139</v>
      </c>
      <c r="I291" s="5"/>
      <c r="J291" s="4"/>
      <c r="K291" t="str">
        <f t="shared" si="36"/>
        <v>PrEP</v>
      </c>
      <c r="L291" t="str">
        <f t="shared" si="37"/>
        <v>Required</v>
      </c>
      <c r="M291" t="str">
        <f t="shared" si="44"/>
        <v>PrEP_1MONTH</v>
      </c>
      <c r="N291" t="str">
        <f t="shared" si="45"/>
        <v/>
      </c>
      <c r="O291" t="str">
        <f t="shared" si="46"/>
        <v/>
      </c>
      <c r="P291" t="str">
        <f t="shared" si="47"/>
        <v>Transgender people (TG)</v>
      </c>
      <c r="Q291" t="str">
        <f t="shared" si="48"/>
        <v>Numerator</v>
      </c>
      <c r="R291" t="str">
        <f t="shared" si="49"/>
        <v>Key Pop</v>
      </c>
      <c r="T291" s="4"/>
      <c r="U291" s="4"/>
      <c r="V291" s="4"/>
      <c r="W291" s="4"/>
      <c r="X291" s="4"/>
      <c r="Y291" s="4"/>
      <c r="Z291" s="4"/>
      <c r="AA291" s="4"/>
      <c r="AB291" s="4"/>
    </row>
    <row r="292" spans="1:29" customFormat="1" x14ac:dyDescent="0.25">
      <c r="A292" s="4" t="s">
        <v>118</v>
      </c>
      <c r="B292" s="4" t="s">
        <v>125</v>
      </c>
      <c r="C292" s="5" t="s">
        <v>147</v>
      </c>
      <c r="D292" s="5" t="s">
        <v>49</v>
      </c>
      <c r="E292" s="5" t="s">
        <v>17</v>
      </c>
      <c r="F292" s="5"/>
      <c r="G292" s="5" t="s">
        <v>8</v>
      </c>
      <c r="H292" s="5" t="s">
        <v>133</v>
      </c>
      <c r="I292" s="5"/>
      <c r="K292" t="str">
        <f t="shared" si="36"/>
        <v>PrEP</v>
      </c>
      <c r="L292" t="str">
        <f t="shared" si="37"/>
        <v>Required</v>
      </c>
      <c r="M292" t="str">
        <f t="shared" si="44"/>
        <v>PrEP_CT_VERIFY</v>
      </c>
      <c r="N292" t="str">
        <f t="shared" si="45"/>
        <v>10-14</v>
      </c>
      <c r="O292" t="str">
        <f t="shared" si="46"/>
        <v>Female</v>
      </c>
      <c r="P292" t="str">
        <f t="shared" si="47"/>
        <v/>
      </c>
      <c r="Q292" t="str">
        <f t="shared" si="48"/>
        <v>Numerator</v>
      </c>
      <c r="R292" t="str">
        <f t="shared" si="49"/>
        <v>Age/Sex</v>
      </c>
      <c r="S292" t="str">
        <f t="shared" ref="S292:S323" si="50">TRIM(I292)</f>
        <v/>
      </c>
    </row>
    <row r="293" spans="1:29" customFormat="1" x14ac:dyDescent="0.25">
      <c r="A293" s="4" t="s">
        <v>118</v>
      </c>
      <c r="B293" s="4" t="s">
        <v>125</v>
      </c>
      <c r="C293" s="5" t="s">
        <v>147</v>
      </c>
      <c r="D293" s="5" t="s">
        <v>49</v>
      </c>
      <c r="E293" s="5" t="s">
        <v>50</v>
      </c>
      <c r="F293" s="5"/>
      <c r="G293" s="5" t="s">
        <v>8</v>
      </c>
      <c r="H293" s="5" t="s">
        <v>133</v>
      </c>
      <c r="I293" s="5"/>
      <c r="K293" t="str">
        <f t="shared" si="36"/>
        <v>PrEP</v>
      </c>
      <c r="L293" t="str">
        <f t="shared" si="37"/>
        <v>Required</v>
      </c>
      <c r="M293" t="str">
        <f t="shared" si="44"/>
        <v>PrEP_CT_VERIFY</v>
      </c>
      <c r="N293" t="str">
        <f t="shared" si="45"/>
        <v>10-14</v>
      </c>
      <c r="O293" t="str">
        <f t="shared" si="46"/>
        <v>Male</v>
      </c>
      <c r="P293" t="str">
        <f t="shared" si="47"/>
        <v/>
      </c>
      <c r="Q293" t="str">
        <f t="shared" si="48"/>
        <v>Numerator</v>
      </c>
      <c r="R293" t="str">
        <f t="shared" si="49"/>
        <v>Age/Sex</v>
      </c>
      <c r="S293" t="str">
        <f t="shared" si="50"/>
        <v/>
      </c>
      <c r="AC293" s="4"/>
    </row>
    <row r="294" spans="1:29" customFormat="1" x14ac:dyDescent="0.25">
      <c r="A294" s="4" t="s">
        <v>118</v>
      </c>
      <c r="B294" s="4" t="s">
        <v>125</v>
      </c>
      <c r="C294" s="5" t="s">
        <v>147</v>
      </c>
      <c r="D294" s="5" t="s">
        <v>58</v>
      </c>
      <c r="E294" s="5" t="s">
        <v>17</v>
      </c>
      <c r="F294" s="5"/>
      <c r="G294" s="5" t="s">
        <v>8</v>
      </c>
      <c r="H294" s="5" t="s">
        <v>133</v>
      </c>
      <c r="I294" s="5"/>
      <c r="K294" t="str">
        <f t="shared" si="36"/>
        <v>PrEP</v>
      </c>
      <c r="L294" t="str">
        <f t="shared" si="37"/>
        <v>Required</v>
      </c>
      <c r="M294" t="str">
        <f t="shared" si="44"/>
        <v>PrEP_CT_VERIFY</v>
      </c>
      <c r="N294" t="str">
        <f t="shared" si="45"/>
        <v>15-19</v>
      </c>
      <c r="O294" t="str">
        <f t="shared" si="46"/>
        <v>Female</v>
      </c>
      <c r="P294" t="str">
        <f t="shared" si="47"/>
        <v/>
      </c>
      <c r="Q294" t="str">
        <f t="shared" si="48"/>
        <v>Numerator</v>
      </c>
      <c r="R294" t="str">
        <f t="shared" si="49"/>
        <v>Age/Sex</v>
      </c>
      <c r="S294" t="str">
        <f t="shared" si="50"/>
        <v/>
      </c>
      <c r="AC294" s="4"/>
    </row>
    <row r="295" spans="1:29" customFormat="1" x14ac:dyDescent="0.25">
      <c r="A295" s="4" t="s">
        <v>118</v>
      </c>
      <c r="B295" s="4" t="s">
        <v>125</v>
      </c>
      <c r="C295" s="5" t="s">
        <v>147</v>
      </c>
      <c r="D295" s="5" t="s">
        <v>58</v>
      </c>
      <c r="E295" s="5" t="s">
        <v>50</v>
      </c>
      <c r="F295" s="5"/>
      <c r="G295" s="5" t="s">
        <v>8</v>
      </c>
      <c r="H295" s="5" t="s">
        <v>133</v>
      </c>
      <c r="I295" s="5"/>
      <c r="K295" t="str">
        <f t="shared" si="36"/>
        <v>PrEP</v>
      </c>
      <c r="L295" t="str">
        <f t="shared" si="37"/>
        <v>Required</v>
      </c>
      <c r="M295" t="str">
        <f t="shared" si="44"/>
        <v>PrEP_CT_VERIFY</v>
      </c>
      <c r="N295" t="str">
        <f t="shared" si="45"/>
        <v>15-19</v>
      </c>
      <c r="O295" t="str">
        <f t="shared" si="46"/>
        <v>Male</v>
      </c>
      <c r="P295" t="str">
        <f t="shared" si="47"/>
        <v/>
      </c>
      <c r="Q295" t="str">
        <f t="shared" si="48"/>
        <v>Numerator</v>
      </c>
      <c r="R295" t="str">
        <f t="shared" si="49"/>
        <v>Age/Sex</v>
      </c>
      <c r="S295" t="str">
        <f t="shared" si="50"/>
        <v/>
      </c>
      <c r="AC295" s="4"/>
    </row>
    <row r="296" spans="1:29" customFormat="1" x14ac:dyDescent="0.25">
      <c r="A296" s="4" t="s">
        <v>118</v>
      </c>
      <c r="B296" s="4" t="s">
        <v>125</v>
      </c>
      <c r="C296" s="5" t="s">
        <v>147</v>
      </c>
      <c r="D296" s="5" t="s">
        <v>59</v>
      </c>
      <c r="E296" s="5" t="s">
        <v>17</v>
      </c>
      <c r="F296" s="5"/>
      <c r="G296" s="5" t="s">
        <v>8</v>
      </c>
      <c r="H296" s="5" t="s">
        <v>133</v>
      </c>
      <c r="I296" s="5"/>
      <c r="K296" t="str">
        <f t="shared" si="36"/>
        <v>PrEP</v>
      </c>
      <c r="L296" t="str">
        <f t="shared" si="37"/>
        <v>Required</v>
      </c>
      <c r="M296" t="str">
        <f t="shared" si="44"/>
        <v>PrEP_CT_VERIFY</v>
      </c>
      <c r="N296" t="str">
        <f t="shared" si="45"/>
        <v>20-24</v>
      </c>
      <c r="O296" t="str">
        <f t="shared" si="46"/>
        <v>Female</v>
      </c>
      <c r="P296" t="str">
        <f t="shared" si="47"/>
        <v/>
      </c>
      <c r="Q296" t="str">
        <f t="shared" si="48"/>
        <v>Numerator</v>
      </c>
      <c r="R296" t="str">
        <f t="shared" si="49"/>
        <v>Age/Sex</v>
      </c>
      <c r="S296" t="str">
        <f t="shared" si="50"/>
        <v/>
      </c>
      <c r="AC296" s="4"/>
    </row>
    <row r="297" spans="1:29" customFormat="1" x14ac:dyDescent="0.25">
      <c r="A297" s="4" t="s">
        <v>118</v>
      </c>
      <c r="B297" s="4" t="s">
        <v>125</v>
      </c>
      <c r="C297" s="5" t="s">
        <v>147</v>
      </c>
      <c r="D297" s="5" t="s">
        <v>59</v>
      </c>
      <c r="E297" s="5" t="s">
        <v>50</v>
      </c>
      <c r="F297" s="5"/>
      <c r="G297" s="5" t="s">
        <v>8</v>
      </c>
      <c r="H297" s="5" t="s">
        <v>133</v>
      </c>
      <c r="I297" s="5"/>
      <c r="K297" t="str">
        <f t="shared" si="36"/>
        <v>PrEP</v>
      </c>
      <c r="L297" t="str">
        <f t="shared" si="37"/>
        <v>Required</v>
      </c>
      <c r="M297" t="str">
        <f t="shared" si="44"/>
        <v>PrEP_CT_VERIFY</v>
      </c>
      <c r="N297" t="str">
        <f t="shared" si="45"/>
        <v>20-24</v>
      </c>
      <c r="O297" t="str">
        <f t="shared" si="46"/>
        <v>Male</v>
      </c>
      <c r="P297" t="str">
        <f t="shared" si="47"/>
        <v/>
      </c>
      <c r="Q297" t="str">
        <f t="shared" si="48"/>
        <v>Numerator</v>
      </c>
      <c r="R297" t="str">
        <f t="shared" si="49"/>
        <v>Age/Sex</v>
      </c>
      <c r="S297" t="str">
        <f t="shared" si="50"/>
        <v/>
      </c>
      <c r="AC297" s="4"/>
    </row>
    <row r="298" spans="1:29" customFormat="1" x14ac:dyDescent="0.25">
      <c r="A298" s="4" t="s">
        <v>118</v>
      </c>
      <c r="B298" s="4" t="s">
        <v>125</v>
      </c>
      <c r="C298" s="5" t="s">
        <v>147</v>
      </c>
      <c r="D298" s="5" t="s">
        <v>60</v>
      </c>
      <c r="E298" s="5" t="s">
        <v>17</v>
      </c>
      <c r="F298" s="5"/>
      <c r="G298" s="5" t="s">
        <v>8</v>
      </c>
      <c r="H298" s="5" t="s">
        <v>133</v>
      </c>
      <c r="I298" s="5"/>
      <c r="K298" t="str">
        <f t="shared" si="36"/>
        <v>PrEP</v>
      </c>
      <c r="L298" t="str">
        <f t="shared" si="37"/>
        <v>Required</v>
      </c>
      <c r="M298" t="str">
        <f t="shared" si="44"/>
        <v>PrEP_CT_VERIFY</v>
      </c>
      <c r="N298" t="str">
        <f t="shared" si="45"/>
        <v>25-29</v>
      </c>
      <c r="O298" t="str">
        <f t="shared" si="46"/>
        <v>Female</v>
      </c>
      <c r="P298" t="str">
        <f t="shared" si="47"/>
        <v/>
      </c>
      <c r="Q298" t="str">
        <f t="shared" si="48"/>
        <v>Numerator</v>
      </c>
      <c r="R298" t="str">
        <f t="shared" si="49"/>
        <v>Age/Sex</v>
      </c>
      <c r="S298" t="str">
        <f t="shared" si="50"/>
        <v/>
      </c>
      <c r="AC298" s="4"/>
    </row>
    <row r="299" spans="1:29" customFormat="1" x14ac:dyDescent="0.25">
      <c r="A299" s="4" t="s">
        <v>118</v>
      </c>
      <c r="B299" s="4" t="s">
        <v>125</v>
      </c>
      <c r="C299" s="5" t="s">
        <v>147</v>
      </c>
      <c r="D299" s="5" t="s">
        <v>60</v>
      </c>
      <c r="E299" s="5" t="s">
        <v>50</v>
      </c>
      <c r="F299" s="5"/>
      <c r="G299" s="5" t="s">
        <v>8</v>
      </c>
      <c r="H299" s="5" t="s">
        <v>133</v>
      </c>
      <c r="I299" s="5"/>
      <c r="K299" t="str">
        <f t="shared" si="36"/>
        <v>PrEP</v>
      </c>
      <c r="L299" t="str">
        <f t="shared" si="37"/>
        <v>Required</v>
      </c>
      <c r="M299" t="str">
        <f t="shared" si="44"/>
        <v>PrEP_CT_VERIFY</v>
      </c>
      <c r="N299" t="str">
        <f t="shared" si="45"/>
        <v>25-29</v>
      </c>
      <c r="O299" t="str">
        <f t="shared" si="46"/>
        <v>Male</v>
      </c>
      <c r="P299" t="str">
        <f t="shared" si="47"/>
        <v/>
      </c>
      <c r="Q299" t="str">
        <f t="shared" si="48"/>
        <v>Numerator</v>
      </c>
      <c r="R299" t="str">
        <f t="shared" si="49"/>
        <v>Age/Sex</v>
      </c>
      <c r="S299" t="str">
        <f t="shared" si="50"/>
        <v/>
      </c>
      <c r="AC299" s="4"/>
    </row>
    <row r="300" spans="1:29" customFormat="1" x14ac:dyDescent="0.25">
      <c r="A300" s="4" t="s">
        <v>118</v>
      </c>
      <c r="B300" s="4" t="s">
        <v>125</v>
      </c>
      <c r="C300" s="5" t="s">
        <v>147</v>
      </c>
      <c r="D300" s="5" t="s">
        <v>66</v>
      </c>
      <c r="E300" s="5" t="s">
        <v>17</v>
      </c>
      <c r="F300" s="5"/>
      <c r="G300" s="5" t="s">
        <v>8</v>
      </c>
      <c r="H300" s="5" t="s">
        <v>133</v>
      </c>
      <c r="I300" s="5"/>
      <c r="K300" t="str">
        <f t="shared" si="36"/>
        <v>PrEP</v>
      </c>
      <c r="L300" t="str">
        <f t="shared" si="37"/>
        <v>Required</v>
      </c>
      <c r="M300" t="str">
        <f t="shared" si="44"/>
        <v>PrEP_CT_VERIFY</v>
      </c>
      <c r="N300" t="str">
        <f t="shared" si="45"/>
        <v>30-34</v>
      </c>
      <c r="O300" t="str">
        <f t="shared" si="46"/>
        <v>Female</v>
      </c>
      <c r="P300" t="str">
        <f t="shared" si="47"/>
        <v/>
      </c>
      <c r="Q300" t="str">
        <f t="shared" si="48"/>
        <v>Numerator</v>
      </c>
      <c r="R300" t="str">
        <f t="shared" si="49"/>
        <v>Age/Sex</v>
      </c>
      <c r="S300" t="str">
        <f t="shared" si="50"/>
        <v/>
      </c>
      <c r="AC300" s="4"/>
    </row>
    <row r="301" spans="1:29" customFormat="1" x14ac:dyDescent="0.25">
      <c r="A301" s="4" t="s">
        <v>118</v>
      </c>
      <c r="B301" s="4" t="s">
        <v>125</v>
      </c>
      <c r="C301" s="5" t="s">
        <v>147</v>
      </c>
      <c r="D301" s="5" t="s">
        <v>66</v>
      </c>
      <c r="E301" s="5" t="s">
        <v>50</v>
      </c>
      <c r="F301" s="5"/>
      <c r="G301" s="5" t="s">
        <v>8</v>
      </c>
      <c r="H301" s="5" t="s">
        <v>133</v>
      </c>
      <c r="I301" s="5"/>
      <c r="K301" t="str">
        <f t="shared" si="36"/>
        <v>PrEP</v>
      </c>
      <c r="L301" t="str">
        <f t="shared" si="37"/>
        <v>Required</v>
      </c>
      <c r="M301" t="str">
        <f t="shared" si="44"/>
        <v>PrEP_CT_VERIFY</v>
      </c>
      <c r="N301" t="str">
        <f t="shared" si="45"/>
        <v>30-34</v>
      </c>
      <c r="O301" t="str">
        <f t="shared" si="46"/>
        <v>Male</v>
      </c>
      <c r="P301" t="str">
        <f t="shared" si="47"/>
        <v/>
      </c>
      <c r="Q301" t="str">
        <f t="shared" si="48"/>
        <v>Numerator</v>
      </c>
      <c r="R301" t="str">
        <f t="shared" si="49"/>
        <v>Age/Sex</v>
      </c>
      <c r="S301" t="str">
        <f t="shared" si="50"/>
        <v/>
      </c>
      <c r="AC301" s="4"/>
    </row>
    <row r="302" spans="1:29" customFormat="1" x14ac:dyDescent="0.25">
      <c r="A302" s="4" t="s">
        <v>118</v>
      </c>
      <c r="B302" s="4" t="s">
        <v>125</v>
      </c>
      <c r="C302" s="5" t="s">
        <v>147</v>
      </c>
      <c r="D302" s="5" t="s">
        <v>67</v>
      </c>
      <c r="E302" s="5" t="s">
        <v>17</v>
      </c>
      <c r="F302" s="5"/>
      <c r="G302" s="5" t="s">
        <v>8</v>
      </c>
      <c r="H302" s="5" t="s">
        <v>133</v>
      </c>
      <c r="I302" s="5"/>
      <c r="K302" t="str">
        <f t="shared" si="36"/>
        <v>PrEP</v>
      </c>
      <c r="L302" t="str">
        <f t="shared" si="37"/>
        <v>Required</v>
      </c>
      <c r="M302" t="str">
        <f t="shared" si="44"/>
        <v>PrEP_CT_VERIFY</v>
      </c>
      <c r="N302" t="str">
        <f t="shared" si="45"/>
        <v>35-39</v>
      </c>
      <c r="O302" t="str">
        <f t="shared" si="46"/>
        <v>Female</v>
      </c>
      <c r="P302" t="str">
        <f t="shared" si="47"/>
        <v/>
      </c>
      <c r="Q302" t="str">
        <f t="shared" si="48"/>
        <v>Numerator</v>
      </c>
      <c r="R302" t="str">
        <f t="shared" si="49"/>
        <v>Age/Sex</v>
      </c>
      <c r="S302" t="str">
        <f t="shared" si="50"/>
        <v/>
      </c>
      <c r="AC302" s="4"/>
    </row>
    <row r="303" spans="1:29" customFormat="1" x14ac:dyDescent="0.25">
      <c r="A303" s="4" t="s">
        <v>118</v>
      </c>
      <c r="B303" s="4" t="s">
        <v>125</v>
      </c>
      <c r="C303" s="5" t="s">
        <v>147</v>
      </c>
      <c r="D303" s="5" t="s">
        <v>67</v>
      </c>
      <c r="E303" s="5" t="s">
        <v>50</v>
      </c>
      <c r="F303" s="5"/>
      <c r="G303" s="5" t="s">
        <v>8</v>
      </c>
      <c r="H303" s="5" t="s">
        <v>133</v>
      </c>
      <c r="I303" s="5"/>
      <c r="K303" t="str">
        <f t="shared" si="36"/>
        <v>PrEP</v>
      </c>
      <c r="L303" t="str">
        <f t="shared" si="37"/>
        <v>Required</v>
      </c>
      <c r="M303" t="str">
        <f t="shared" si="44"/>
        <v>PrEP_CT_VERIFY</v>
      </c>
      <c r="N303" t="str">
        <f t="shared" si="45"/>
        <v>35-39</v>
      </c>
      <c r="O303" t="str">
        <f t="shared" si="46"/>
        <v>Male</v>
      </c>
      <c r="P303" t="str">
        <f t="shared" si="47"/>
        <v/>
      </c>
      <c r="Q303" t="str">
        <f t="shared" si="48"/>
        <v>Numerator</v>
      </c>
      <c r="R303" t="str">
        <f t="shared" si="49"/>
        <v>Age/Sex</v>
      </c>
      <c r="S303" t="str">
        <f t="shared" si="50"/>
        <v/>
      </c>
      <c r="AC303" s="4"/>
    </row>
    <row r="304" spans="1:29" customFormat="1" x14ac:dyDescent="0.25">
      <c r="A304" s="4" t="s">
        <v>118</v>
      </c>
      <c r="B304" s="4" t="s">
        <v>125</v>
      </c>
      <c r="C304" s="5" t="s">
        <v>147</v>
      </c>
      <c r="D304" s="5" t="s">
        <v>68</v>
      </c>
      <c r="E304" s="5" t="s">
        <v>17</v>
      </c>
      <c r="F304" s="5"/>
      <c r="G304" s="5" t="s">
        <v>8</v>
      </c>
      <c r="H304" s="5" t="s">
        <v>133</v>
      </c>
      <c r="I304" s="5"/>
      <c r="K304" t="str">
        <f t="shared" si="36"/>
        <v>PrEP</v>
      </c>
      <c r="L304" t="str">
        <f t="shared" si="37"/>
        <v>Required</v>
      </c>
      <c r="M304" t="str">
        <f t="shared" si="44"/>
        <v>PrEP_CT_VERIFY</v>
      </c>
      <c r="N304" t="str">
        <f t="shared" si="45"/>
        <v>40-44</v>
      </c>
      <c r="O304" t="str">
        <f t="shared" si="46"/>
        <v>Female</v>
      </c>
      <c r="P304" t="str">
        <f t="shared" si="47"/>
        <v/>
      </c>
      <c r="Q304" t="str">
        <f t="shared" si="48"/>
        <v>Numerator</v>
      </c>
      <c r="R304" t="str">
        <f t="shared" si="49"/>
        <v>Age/Sex</v>
      </c>
      <c r="S304" t="str">
        <f t="shared" si="50"/>
        <v/>
      </c>
      <c r="AC304" s="4"/>
    </row>
    <row r="305" spans="1:29" customFormat="1" x14ac:dyDescent="0.25">
      <c r="A305" s="4" t="s">
        <v>118</v>
      </c>
      <c r="B305" s="4" t="s">
        <v>125</v>
      </c>
      <c r="C305" s="5" t="s">
        <v>147</v>
      </c>
      <c r="D305" s="5" t="s">
        <v>68</v>
      </c>
      <c r="E305" s="5" t="s">
        <v>50</v>
      </c>
      <c r="F305" s="5"/>
      <c r="G305" s="5" t="s">
        <v>8</v>
      </c>
      <c r="H305" s="5" t="s">
        <v>133</v>
      </c>
      <c r="I305" s="5"/>
      <c r="K305" t="str">
        <f t="shared" si="36"/>
        <v>PrEP</v>
      </c>
      <c r="L305" t="str">
        <f t="shared" si="37"/>
        <v>Required</v>
      </c>
      <c r="M305" t="str">
        <f t="shared" si="44"/>
        <v>PrEP_CT_VERIFY</v>
      </c>
      <c r="N305" t="str">
        <f t="shared" si="45"/>
        <v>40-44</v>
      </c>
      <c r="O305" t="str">
        <f t="shared" si="46"/>
        <v>Male</v>
      </c>
      <c r="P305" t="str">
        <f t="shared" si="47"/>
        <v/>
      </c>
      <c r="Q305" t="str">
        <f t="shared" si="48"/>
        <v>Numerator</v>
      </c>
      <c r="R305" t="str">
        <f t="shared" si="49"/>
        <v>Age/Sex</v>
      </c>
      <c r="S305" t="str">
        <f t="shared" si="50"/>
        <v/>
      </c>
      <c r="AC305" s="4"/>
    </row>
    <row r="306" spans="1:29" customFormat="1" x14ac:dyDescent="0.25">
      <c r="A306" s="4" t="s">
        <v>118</v>
      </c>
      <c r="B306" s="4" t="s">
        <v>125</v>
      </c>
      <c r="C306" s="5" t="s">
        <v>147</v>
      </c>
      <c r="D306" s="5" t="s">
        <v>69</v>
      </c>
      <c r="E306" s="5" t="s">
        <v>17</v>
      </c>
      <c r="F306" s="5"/>
      <c r="G306" s="5" t="s">
        <v>8</v>
      </c>
      <c r="H306" s="5" t="s">
        <v>133</v>
      </c>
      <c r="I306" s="5"/>
      <c r="K306" t="str">
        <f t="shared" si="36"/>
        <v>PrEP</v>
      </c>
      <c r="L306" t="str">
        <f t="shared" si="37"/>
        <v>Required</v>
      </c>
      <c r="M306" t="str">
        <f t="shared" si="44"/>
        <v>PrEP_CT_VERIFY</v>
      </c>
      <c r="N306" t="str">
        <f t="shared" si="45"/>
        <v>45-49</v>
      </c>
      <c r="O306" t="str">
        <f t="shared" si="46"/>
        <v>Female</v>
      </c>
      <c r="P306" t="str">
        <f t="shared" si="47"/>
        <v/>
      </c>
      <c r="Q306" t="str">
        <f t="shared" si="48"/>
        <v>Numerator</v>
      </c>
      <c r="R306" t="str">
        <f t="shared" si="49"/>
        <v>Age/Sex</v>
      </c>
      <c r="S306" t="str">
        <f t="shared" si="50"/>
        <v/>
      </c>
      <c r="AC306" s="4"/>
    </row>
    <row r="307" spans="1:29" customFormat="1" x14ac:dyDescent="0.25">
      <c r="A307" s="4" t="s">
        <v>118</v>
      </c>
      <c r="B307" s="4" t="s">
        <v>125</v>
      </c>
      <c r="C307" s="5" t="s">
        <v>147</v>
      </c>
      <c r="D307" s="5" t="s">
        <v>69</v>
      </c>
      <c r="E307" s="5" t="s">
        <v>50</v>
      </c>
      <c r="F307" s="5"/>
      <c r="G307" s="5" t="s">
        <v>8</v>
      </c>
      <c r="H307" s="5" t="s">
        <v>133</v>
      </c>
      <c r="I307" s="5"/>
      <c r="K307" t="str">
        <f t="shared" si="36"/>
        <v>PrEP</v>
      </c>
      <c r="L307" t="str">
        <f t="shared" si="37"/>
        <v>Required</v>
      </c>
      <c r="M307" t="str">
        <f t="shared" si="44"/>
        <v>PrEP_CT_VERIFY</v>
      </c>
      <c r="N307" t="str">
        <f t="shared" si="45"/>
        <v>45-49</v>
      </c>
      <c r="O307" t="str">
        <f t="shared" si="46"/>
        <v>Male</v>
      </c>
      <c r="P307" t="str">
        <f t="shared" si="47"/>
        <v/>
      </c>
      <c r="Q307" t="str">
        <f t="shared" si="48"/>
        <v>Numerator</v>
      </c>
      <c r="R307" t="str">
        <f t="shared" si="49"/>
        <v>Age/Sex</v>
      </c>
      <c r="S307" t="str">
        <f t="shared" si="50"/>
        <v/>
      </c>
      <c r="AC307" s="4"/>
    </row>
    <row r="308" spans="1:29" customFormat="1" x14ac:dyDescent="0.25">
      <c r="A308" s="4" t="s">
        <v>118</v>
      </c>
      <c r="B308" s="4" t="s">
        <v>125</v>
      </c>
      <c r="C308" s="5" t="s">
        <v>147</v>
      </c>
      <c r="D308" s="5" t="s">
        <v>1050</v>
      </c>
      <c r="E308" s="5" t="s">
        <v>17</v>
      </c>
      <c r="F308" s="5"/>
      <c r="G308" s="5" t="s">
        <v>8</v>
      </c>
      <c r="H308" s="5" t="s">
        <v>133</v>
      </c>
      <c r="I308" s="5"/>
      <c r="K308" t="str">
        <f t="shared" si="36"/>
        <v>PrEP</v>
      </c>
      <c r="L308" t="str">
        <f t="shared" si="37"/>
        <v>Required</v>
      </c>
      <c r="M308" t="str">
        <f t="shared" si="44"/>
        <v>PrEP_CT_VERIFY</v>
      </c>
      <c r="N308" t="str">
        <f t="shared" si="45"/>
        <v>50+</v>
      </c>
      <c r="O308" t="str">
        <f t="shared" si="46"/>
        <v>Female</v>
      </c>
      <c r="P308" t="str">
        <f t="shared" si="47"/>
        <v/>
      </c>
      <c r="Q308" t="str">
        <f t="shared" si="48"/>
        <v>Numerator</v>
      </c>
      <c r="R308" t="str">
        <f t="shared" si="49"/>
        <v>Age/Sex</v>
      </c>
      <c r="S308" t="str">
        <f t="shared" si="50"/>
        <v/>
      </c>
      <c r="AC308" s="4"/>
    </row>
    <row r="309" spans="1:29" customFormat="1" x14ac:dyDescent="0.25">
      <c r="A309" s="4" t="s">
        <v>118</v>
      </c>
      <c r="B309" s="4" t="s">
        <v>125</v>
      </c>
      <c r="C309" s="5" t="s">
        <v>147</v>
      </c>
      <c r="D309" s="5" t="s">
        <v>1050</v>
      </c>
      <c r="E309" s="5" t="s">
        <v>50</v>
      </c>
      <c r="F309" s="5"/>
      <c r="G309" s="5" t="s">
        <v>8</v>
      </c>
      <c r="H309" s="5" t="s">
        <v>133</v>
      </c>
      <c r="I309" s="5"/>
      <c r="K309" t="str">
        <f t="shared" si="36"/>
        <v>PrEP</v>
      </c>
      <c r="L309" t="str">
        <f t="shared" si="37"/>
        <v>Required</v>
      </c>
      <c r="M309" t="str">
        <f t="shared" si="44"/>
        <v>PrEP_CT_VERIFY</v>
      </c>
      <c r="N309" t="str">
        <f t="shared" si="45"/>
        <v>50+</v>
      </c>
      <c r="O309" t="str">
        <f t="shared" si="46"/>
        <v>Male</v>
      </c>
      <c r="P309" t="str">
        <f t="shared" si="47"/>
        <v/>
      </c>
      <c r="Q309" t="str">
        <f t="shared" si="48"/>
        <v>Numerator</v>
      </c>
      <c r="R309" t="str">
        <f t="shared" si="49"/>
        <v>Age/Sex</v>
      </c>
      <c r="S309" t="str">
        <f t="shared" si="50"/>
        <v/>
      </c>
      <c r="AC309" s="4"/>
    </row>
    <row r="310" spans="1:29" customFormat="1" x14ac:dyDescent="0.25">
      <c r="A310" s="4" t="s">
        <v>118</v>
      </c>
      <c r="B310" s="4" t="s">
        <v>125</v>
      </c>
      <c r="C310" s="5" t="s">
        <v>147</v>
      </c>
      <c r="D310" s="5" t="s">
        <v>122</v>
      </c>
      <c r="E310" s="5" t="s">
        <v>17</v>
      </c>
      <c r="F310" s="5"/>
      <c r="G310" s="5" t="s">
        <v>8</v>
      </c>
      <c r="H310" s="5" t="s">
        <v>133</v>
      </c>
      <c r="I310" s="5"/>
      <c r="K310" t="str">
        <f t="shared" si="36"/>
        <v>PrEP</v>
      </c>
      <c r="L310" t="str">
        <f t="shared" si="37"/>
        <v>Required</v>
      </c>
      <c r="M310" t="str">
        <f t="shared" si="44"/>
        <v>PrEP_CT_VERIFY</v>
      </c>
      <c r="N310" t="str">
        <f t="shared" si="45"/>
        <v>Unknown Age</v>
      </c>
      <c r="O310" t="str">
        <f t="shared" si="46"/>
        <v>Female</v>
      </c>
      <c r="P310" t="str">
        <f t="shared" si="47"/>
        <v/>
      </c>
      <c r="Q310" t="str">
        <f t="shared" si="48"/>
        <v>Numerator</v>
      </c>
      <c r="R310" t="str">
        <f t="shared" si="49"/>
        <v>Age/Sex</v>
      </c>
      <c r="S310" t="str">
        <f t="shared" si="50"/>
        <v/>
      </c>
      <c r="AC310" s="4"/>
    </row>
    <row r="311" spans="1:29" customFormat="1" x14ac:dyDescent="0.25">
      <c r="A311" s="4" t="s">
        <v>118</v>
      </c>
      <c r="B311" s="4" t="s">
        <v>125</v>
      </c>
      <c r="C311" s="5" t="s">
        <v>147</v>
      </c>
      <c r="D311" s="5" t="s">
        <v>122</v>
      </c>
      <c r="E311" s="5" t="s">
        <v>50</v>
      </c>
      <c r="F311" s="5"/>
      <c r="G311" s="5" t="s">
        <v>8</v>
      </c>
      <c r="H311" s="5" t="s">
        <v>133</v>
      </c>
      <c r="I311" s="5"/>
      <c r="K311" t="str">
        <f t="shared" si="36"/>
        <v>PrEP</v>
      </c>
      <c r="L311" t="str">
        <f t="shared" si="37"/>
        <v>Required</v>
      </c>
      <c r="M311" t="str">
        <f t="shared" si="44"/>
        <v>PrEP_CT_VERIFY</v>
      </c>
      <c r="N311" t="str">
        <f t="shared" si="45"/>
        <v>Unknown Age</v>
      </c>
      <c r="O311" t="str">
        <f t="shared" si="46"/>
        <v>Male</v>
      </c>
      <c r="P311" t="str">
        <f t="shared" si="47"/>
        <v/>
      </c>
      <c r="Q311" t="str">
        <f t="shared" si="48"/>
        <v>Numerator</v>
      </c>
      <c r="R311" t="str">
        <f t="shared" si="49"/>
        <v>Age/Sex</v>
      </c>
      <c r="S311" t="str">
        <f t="shared" si="50"/>
        <v/>
      </c>
      <c r="AC311" s="4"/>
    </row>
    <row r="312" spans="1:29" customFormat="1" x14ac:dyDescent="0.25">
      <c r="A312" s="4" t="s">
        <v>118</v>
      </c>
      <c r="B312" s="4" t="s">
        <v>125</v>
      </c>
      <c r="C312" s="5" t="s">
        <v>147</v>
      </c>
      <c r="D312" s="5"/>
      <c r="E312" s="5" t="s">
        <v>17</v>
      </c>
      <c r="F312" s="5"/>
      <c r="G312" s="5" t="s">
        <v>8</v>
      </c>
      <c r="H312" s="5" t="s">
        <v>140</v>
      </c>
      <c r="I312" s="5" t="s">
        <v>18</v>
      </c>
      <c r="K312" t="str">
        <f t="shared" si="36"/>
        <v>PrEP</v>
      </c>
      <c r="L312" t="str">
        <f t="shared" si="37"/>
        <v>Required</v>
      </c>
      <c r="M312" t="str">
        <f t="shared" si="44"/>
        <v>PrEP_CT_VERIFY</v>
      </c>
      <c r="N312" t="str">
        <f t="shared" si="45"/>
        <v/>
      </c>
      <c r="O312" t="str">
        <f t="shared" si="46"/>
        <v>Female</v>
      </c>
      <c r="P312" t="str">
        <f t="shared" si="47"/>
        <v/>
      </c>
      <c r="Q312" t="str">
        <f t="shared" si="48"/>
        <v>Numerator</v>
      </c>
      <c r="R312" t="str">
        <f t="shared" si="49"/>
        <v>Pregnant/Breastfeeding</v>
      </c>
      <c r="S312" t="str">
        <f t="shared" si="50"/>
        <v>Breastfeeding</v>
      </c>
      <c r="AC312" s="4"/>
    </row>
    <row r="313" spans="1:29" customFormat="1" x14ac:dyDescent="0.25">
      <c r="A313" s="4" t="s">
        <v>118</v>
      </c>
      <c r="B313" s="4" t="s">
        <v>125</v>
      </c>
      <c r="C313" s="5" t="s">
        <v>147</v>
      </c>
      <c r="D313" s="5"/>
      <c r="E313" s="5" t="s">
        <v>17</v>
      </c>
      <c r="F313" s="5"/>
      <c r="G313" s="5" t="s">
        <v>8</v>
      </c>
      <c r="H313" s="5" t="s">
        <v>140</v>
      </c>
      <c r="I313" s="5" t="s">
        <v>44</v>
      </c>
      <c r="K313" t="str">
        <f t="shared" si="36"/>
        <v>PrEP</v>
      </c>
      <c r="L313" t="str">
        <f t="shared" si="37"/>
        <v>Required</v>
      </c>
      <c r="M313" t="str">
        <f t="shared" si="44"/>
        <v>PrEP_CT_VERIFY</v>
      </c>
      <c r="N313" t="str">
        <f t="shared" si="45"/>
        <v/>
      </c>
      <c r="O313" t="str">
        <f t="shared" si="46"/>
        <v>Female</v>
      </c>
      <c r="P313" t="str">
        <f t="shared" si="47"/>
        <v/>
      </c>
      <c r="Q313" t="str">
        <f t="shared" si="48"/>
        <v>Numerator</v>
      </c>
      <c r="R313" t="str">
        <f t="shared" si="49"/>
        <v>Pregnant/Breastfeeding</v>
      </c>
      <c r="S313" t="str">
        <f t="shared" si="50"/>
        <v>Pregnant</v>
      </c>
      <c r="AC313" s="4"/>
    </row>
    <row r="314" spans="1:29" customFormat="1" x14ac:dyDescent="0.25">
      <c r="A314" s="4" t="s">
        <v>118</v>
      </c>
      <c r="B314" s="4" t="s">
        <v>125</v>
      </c>
      <c r="C314" s="5" t="s">
        <v>147</v>
      </c>
      <c r="D314" s="5"/>
      <c r="E314" s="5"/>
      <c r="F314" s="5" t="s">
        <v>34</v>
      </c>
      <c r="G314" s="5" t="s">
        <v>8</v>
      </c>
      <c r="H314" s="5" t="s">
        <v>139</v>
      </c>
      <c r="I314" s="5"/>
      <c r="K314" t="str">
        <f t="shared" si="36"/>
        <v>PrEP</v>
      </c>
      <c r="L314" t="str">
        <f t="shared" si="37"/>
        <v>Required</v>
      </c>
      <c r="M314" t="str">
        <f t="shared" si="44"/>
        <v>PrEP_CT_VERIFY</v>
      </c>
      <c r="N314" t="str">
        <f t="shared" si="45"/>
        <v/>
      </c>
      <c r="O314" t="str">
        <f t="shared" si="46"/>
        <v/>
      </c>
      <c r="P314" t="str">
        <f t="shared" si="47"/>
        <v>Female sex workers (FSW)</v>
      </c>
      <c r="Q314" t="str">
        <f t="shared" si="48"/>
        <v>Numerator</v>
      </c>
      <c r="R314" t="str">
        <f t="shared" si="49"/>
        <v>Key Pop</v>
      </c>
      <c r="S314" t="str">
        <f t="shared" si="50"/>
        <v/>
      </c>
      <c r="AC314" s="4"/>
    </row>
    <row r="315" spans="1:29" customFormat="1" x14ac:dyDescent="0.25">
      <c r="A315" s="4" t="s">
        <v>118</v>
      </c>
      <c r="B315" s="4" t="s">
        <v>125</v>
      </c>
      <c r="C315" s="5" t="s">
        <v>147</v>
      </c>
      <c r="D315" s="5"/>
      <c r="E315" s="5"/>
      <c r="F315" s="5" t="s">
        <v>32</v>
      </c>
      <c r="G315" s="5" t="s">
        <v>8</v>
      </c>
      <c r="H315" s="5" t="s">
        <v>139</v>
      </c>
      <c r="I315" s="5"/>
      <c r="K315" t="str">
        <f t="shared" si="36"/>
        <v>PrEP</v>
      </c>
      <c r="L315" t="str">
        <f t="shared" si="37"/>
        <v>Required</v>
      </c>
      <c r="M315" t="str">
        <f t="shared" si="44"/>
        <v>PrEP_CT_VERIFY</v>
      </c>
      <c r="N315" t="str">
        <f t="shared" si="45"/>
        <v/>
      </c>
      <c r="O315" t="str">
        <f t="shared" si="46"/>
        <v/>
      </c>
      <c r="P315" t="str">
        <f t="shared" si="47"/>
        <v>Men who have sex with men (MSM)</v>
      </c>
      <c r="Q315" t="str">
        <f t="shared" si="48"/>
        <v>Numerator</v>
      </c>
      <c r="R315" t="str">
        <f t="shared" si="49"/>
        <v>Key Pop</v>
      </c>
      <c r="S315" t="str">
        <f t="shared" si="50"/>
        <v/>
      </c>
      <c r="AC315" s="4"/>
    </row>
    <row r="316" spans="1:29" customFormat="1" x14ac:dyDescent="0.25">
      <c r="A316" s="4" t="s">
        <v>118</v>
      </c>
      <c r="B316" s="4" t="s">
        <v>125</v>
      </c>
      <c r="C316" s="5" t="s">
        <v>147</v>
      </c>
      <c r="D316" s="5"/>
      <c r="E316" s="5"/>
      <c r="F316" s="5" t="s">
        <v>35</v>
      </c>
      <c r="G316" s="5" t="s">
        <v>8</v>
      </c>
      <c r="H316" s="5" t="s">
        <v>139</v>
      </c>
      <c r="I316" s="5"/>
      <c r="K316" t="str">
        <f t="shared" si="36"/>
        <v>PrEP</v>
      </c>
      <c r="L316" t="str">
        <f t="shared" si="37"/>
        <v>Required</v>
      </c>
      <c r="M316" t="str">
        <f t="shared" si="44"/>
        <v>PrEP_CT_VERIFY</v>
      </c>
      <c r="N316" t="str">
        <f t="shared" si="45"/>
        <v/>
      </c>
      <c r="O316" t="str">
        <f t="shared" si="46"/>
        <v/>
      </c>
      <c r="P316" t="str">
        <f t="shared" si="47"/>
        <v>Non-KP (general population)</v>
      </c>
      <c r="Q316" t="str">
        <f t="shared" si="48"/>
        <v>Numerator</v>
      </c>
      <c r="R316" t="str">
        <f t="shared" si="49"/>
        <v>Key Pop</v>
      </c>
      <c r="S316" t="str">
        <f t="shared" si="50"/>
        <v/>
      </c>
      <c r="AC316" s="4"/>
    </row>
    <row r="317" spans="1:29" customFormat="1" x14ac:dyDescent="0.25">
      <c r="A317" s="4" t="s">
        <v>118</v>
      </c>
      <c r="B317" s="4" t="s">
        <v>125</v>
      </c>
      <c r="C317" s="5" t="s">
        <v>147</v>
      </c>
      <c r="D317" s="5"/>
      <c r="E317" s="5"/>
      <c r="F317" s="5" t="s">
        <v>108</v>
      </c>
      <c r="G317" s="5" t="s">
        <v>8</v>
      </c>
      <c r="H317" s="5" t="s">
        <v>139</v>
      </c>
      <c r="I317" s="5"/>
      <c r="K317" t="str">
        <f t="shared" si="36"/>
        <v>PrEP</v>
      </c>
      <c r="L317" t="str">
        <f t="shared" si="37"/>
        <v>Required</v>
      </c>
      <c r="M317" t="str">
        <f t="shared" si="44"/>
        <v>PrEP_CT_VERIFY</v>
      </c>
      <c r="N317" t="str">
        <f t="shared" si="45"/>
        <v/>
      </c>
      <c r="O317" t="str">
        <f t="shared" si="46"/>
        <v/>
      </c>
      <c r="P317" t="str">
        <f t="shared" si="47"/>
        <v>Non-KP (seronegative persons in serodifferent partnerships)</v>
      </c>
      <c r="Q317" t="str">
        <f t="shared" si="48"/>
        <v>Numerator</v>
      </c>
      <c r="R317" t="str">
        <f t="shared" si="49"/>
        <v>Key Pop</v>
      </c>
      <c r="S317" t="str">
        <f t="shared" si="50"/>
        <v/>
      </c>
      <c r="AC317" s="4"/>
    </row>
    <row r="318" spans="1:29" customFormat="1" x14ac:dyDescent="0.25">
      <c r="A318" s="4" t="s">
        <v>118</v>
      </c>
      <c r="B318" s="4" t="s">
        <v>125</v>
      </c>
      <c r="C318" s="5" t="s">
        <v>147</v>
      </c>
      <c r="D318" s="5"/>
      <c r="E318" s="5"/>
      <c r="F318" s="5" t="s">
        <v>138</v>
      </c>
      <c r="G318" s="5" t="s">
        <v>8</v>
      </c>
      <c r="H318" s="5" t="s">
        <v>139</v>
      </c>
      <c r="I318" s="5"/>
      <c r="K318" t="str">
        <f t="shared" si="36"/>
        <v>PrEP</v>
      </c>
      <c r="L318" t="str">
        <f t="shared" si="37"/>
        <v>Required</v>
      </c>
      <c r="M318" t="str">
        <f t="shared" si="44"/>
        <v>PrEP_CT_VERIFY</v>
      </c>
      <c r="N318" t="str">
        <f t="shared" si="45"/>
        <v/>
      </c>
      <c r="O318" t="str">
        <f t="shared" si="46"/>
        <v/>
      </c>
      <c r="P318" t="str">
        <f t="shared" si="47"/>
        <v>People in prison and other closed settings</v>
      </c>
      <c r="Q318" t="str">
        <f t="shared" si="48"/>
        <v>Numerator</v>
      </c>
      <c r="R318" t="str">
        <f t="shared" si="49"/>
        <v>Key Pop</v>
      </c>
      <c r="S318" t="str">
        <f t="shared" si="50"/>
        <v/>
      </c>
      <c r="AC318" s="4"/>
    </row>
    <row r="319" spans="1:29" customFormat="1" x14ac:dyDescent="0.25">
      <c r="A319" s="4" t="s">
        <v>118</v>
      </c>
      <c r="B319" s="4" t="s">
        <v>125</v>
      </c>
      <c r="C319" s="5" t="s">
        <v>147</v>
      </c>
      <c r="D319" s="5"/>
      <c r="E319" s="5"/>
      <c r="F319" s="5" t="s">
        <v>30</v>
      </c>
      <c r="G319" s="5" t="s">
        <v>8</v>
      </c>
      <c r="H319" s="5" t="s">
        <v>139</v>
      </c>
      <c r="I319" s="5"/>
      <c r="K319" t="str">
        <f t="shared" si="36"/>
        <v>PrEP</v>
      </c>
      <c r="L319" t="str">
        <f t="shared" si="37"/>
        <v>Required</v>
      </c>
      <c r="M319" t="str">
        <f t="shared" si="44"/>
        <v>PrEP_CT_VERIFY</v>
      </c>
      <c r="N319" t="str">
        <f t="shared" si="45"/>
        <v/>
      </c>
      <c r="O319" t="str">
        <f t="shared" si="46"/>
        <v/>
      </c>
      <c r="P319" t="str">
        <f t="shared" si="47"/>
        <v>People who inject drugs (PWID)</v>
      </c>
      <c r="Q319" t="str">
        <f t="shared" si="48"/>
        <v>Numerator</v>
      </c>
      <c r="R319" t="str">
        <f t="shared" si="49"/>
        <v>Key Pop</v>
      </c>
      <c r="S319" t="str">
        <f t="shared" si="50"/>
        <v/>
      </c>
      <c r="AC319" s="4"/>
    </row>
    <row r="320" spans="1:29" customFormat="1" x14ac:dyDescent="0.25">
      <c r="A320" s="4" t="s">
        <v>118</v>
      </c>
      <c r="B320" s="4" t="s">
        <v>125</v>
      </c>
      <c r="C320" s="5" t="s">
        <v>147</v>
      </c>
      <c r="D320" s="5"/>
      <c r="E320" s="5"/>
      <c r="F320" s="5" t="s">
        <v>33</v>
      </c>
      <c r="G320" s="5" t="s">
        <v>8</v>
      </c>
      <c r="H320" s="5" t="s">
        <v>139</v>
      </c>
      <c r="I320" s="5"/>
      <c r="K320" t="str">
        <f t="shared" si="36"/>
        <v>PrEP</v>
      </c>
      <c r="L320" t="str">
        <f t="shared" si="37"/>
        <v>Required</v>
      </c>
      <c r="M320" t="str">
        <f t="shared" si="44"/>
        <v>PrEP_CT_VERIFY</v>
      </c>
      <c r="N320" t="str">
        <f t="shared" si="45"/>
        <v/>
      </c>
      <c r="O320" t="str">
        <f t="shared" si="46"/>
        <v/>
      </c>
      <c r="P320" t="str">
        <f t="shared" si="47"/>
        <v>Transgender people (TG)</v>
      </c>
      <c r="Q320" t="str">
        <f t="shared" si="48"/>
        <v>Numerator</v>
      </c>
      <c r="R320" t="str">
        <f t="shared" si="49"/>
        <v>Key Pop</v>
      </c>
      <c r="S320" t="str">
        <f t="shared" si="50"/>
        <v/>
      </c>
      <c r="AC320" s="4"/>
    </row>
    <row r="321" spans="1:29" customFormat="1" x14ac:dyDescent="0.25">
      <c r="A321" s="4" t="s">
        <v>118</v>
      </c>
      <c r="B321" s="4" t="s">
        <v>125</v>
      </c>
      <c r="C321" s="5" t="s">
        <v>147</v>
      </c>
      <c r="D321" s="5"/>
      <c r="E321" s="5"/>
      <c r="F321" s="5"/>
      <c r="G321" s="5" t="s">
        <v>8</v>
      </c>
      <c r="H321" s="5" t="s">
        <v>148</v>
      </c>
      <c r="I321" s="5" t="s">
        <v>150</v>
      </c>
      <c r="J321" s="4"/>
      <c r="K321" t="str">
        <f t="shared" si="36"/>
        <v>PrEP</v>
      </c>
      <c r="L321" t="str">
        <f t="shared" si="37"/>
        <v>Required</v>
      </c>
      <c r="M321" t="str">
        <f t="shared" si="44"/>
        <v>PrEP_CT_VERIFY</v>
      </c>
      <c r="N321" t="str">
        <f t="shared" si="45"/>
        <v/>
      </c>
      <c r="O321" t="str">
        <f t="shared" si="46"/>
        <v/>
      </c>
      <c r="P321" t="str">
        <f t="shared" si="47"/>
        <v/>
      </c>
      <c r="Q321" t="str">
        <f t="shared" si="48"/>
        <v>Numerator</v>
      </c>
      <c r="R321" t="str">
        <f t="shared" si="49"/>
        <v>HIV Test Result</v>
      </c>
      <c r="S321" t="str">
        <f t="shared" si="50"/>
        <v>Negative</v>
      </c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customFormat="1" x14ac:dyDescent="0.25">
      <c r="A322" s="4" t="s">
        <v>118</v>
      </c>
      <c r="B322" s="4" t="s">
        <v>125</v>
      </c>
      <c r="C322" s="5" t="s">
        <v>147</v>
      </c>
      <c r="D322" s="5"/>
      <c r="E322" s="5"/>
      <c r="F322" s="5"/>
      <c r="G322" s="5" t="s">
        <v>8</v>
      </c>
      <c r="H322" s="5" t="s">
        <v>148</v>
      </c>
      <c r="I322" s="5" t="s">
        <v>71</v>
      </c>
      <c r="J322" s="4"/>
      <c r="K322" t="str">
        <f t="shared" si="36"/>
        <v>PrEP</v>
      </c>
      <c r="L322" t="str">
        <f t="shared" si="37"/>
        <v>Required</v>
      </c>
      <c r="M322" t="str">
        <f t="shared" si="44"/>
        <v>PrEP_CT_VERIFY</v>
      </c>
      <c r="N322" t="str">
        <f t="shared" si="45"/>
        <v/>
      </c>
      <c r="O322" t="str">
        <f t="shared" si="46"/>
        <v/>
      </c>
      <c r="P322" t="str">
        <f t="shared" si="47"/>
        <v/>
      </c>
      <c r="Q322" t="str">
        <f t="shared" si="48"/>
        <v>Numerator</v>
      </c>
      <c r="R322" t="str">
        <f t="shared" si="49"/>
        <v>HIV Test Result</v>
      </c>
      <c r="S322" t="str">
        <f t="shared" si="50"/>
        <v>Other</v>
      </c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customFormat="1" x14ac:dyDescent="0.25">
      <c r="A323" s="4" t="s">
        <v>118</v>
      </c>
      <c r="B323" s="4" t="s">
        <v>125</v>
      </c>
      <c r="C323" s="5" t="s">
        <v>147</v>
      </c>
      <c r="D323" s="5"/>
      <c r="E323" s="5"/>
      <c r="F323" s="5"/>
      <c r="G323" s="5" t="s">
        <v>8</v>
      </c>
      <c r="H323" s="5" t="s">
        <v>148</v>
      </c>
      <c r="I323" s="5" t="s">
        <v>149</v>
      </c>
      <c r="J323" s="4"/>
      <c r="K323" t="str">
        <f t="shared" si="36"/>
        <v>PrEP</v>
      </c>
      <c r="L323" t="str">
        <f t="shared" si="37"/>
        <v>Required</v>
      </c>
      <c r="M323" t="str">
        <f t="shared" si="44"/>
        <v>PrEP_CT_VERIFY</v>
      </c>
      <c r="N323" t="str">
        <f t="shared" si="45"/>
        <v/>
      </c>
      <c r="O323" t="str">
        <f t="shared" si="46"/>
        <v/>
      </c>
      <c r="P323" t="str">
        <f t="shared" si="47"/>
        <v/>
      </c>
      <c r="Q323" t="str">
        <f t="shared" si="48"/>
        <v>Numerator</v>
      </c>
      <c r="R323" t="str">
        <f t="shared" si="49"/>
        <v>HIV Test Result</v>
      </c>
      <c r="S323" t="str">
        <f t="shared" si="50"/>
        <v>Positive</v>
      </c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customFormat="1" x14ac:dyDescent="0.25">
      <c r="A324" s="4" t="s">
        <v>118</v>
      </c>
      <c r="B324" s="4" t="s">
        <v>125</v>
      </c>
      <c r="C324" s="5" t="s">
        <v>41</v>
      </c>
      <c r="D324" s="5" t="s">
        <v>49</v>
      </c>
      <c r="E324" s="5" t="s">
        <v>17</v>
      </c>
      <c r="F324" s="5"/>
      <c r="G324" s="5" t="s">
        <v>8</v>
      </c>
      <c r="H324" s="5" t="s">
        <v>133</v>
      </c>
      <c r="I324" s="5"/>
      <c r="K324" t="str">
        <f t="shared" si="36"/>
        <v>PrEP</v>
      </c>
      <c r="L324" t="str">
        <f t="shared" si="37"/>
        <v>Required</v>
      </c>
      <c r="M324" t="str">
        <f t="shared" si="44"/>
        <v>PrEP_ELIGIBLE</v>
      </c>
      <c r="N324" t="str">
        <f t="shared" si="45"/>
        <v>10-14</v>
      </c>
      <c r="O324" t="str">
        <f t="shared" si="46"/>
        <v>Female</v>
      </c>
      <c r="P324" t="str">
        <f t="shared" si="47"/>
        <v/>
      </c>
      <c r="Q324" t="str">
        <f t="shared" si="48"/>
        <v>Numerator</v>
      </c>
      <c r="R324" t="str">
        <f t="shared" si="49"/>
        <v>Age/Sex</v>
      </c>
      <c r="S324" t="str">
        <f t="shared" ref="S324:S355" si="51">TRIM(I324)</f>
        <v/>
      </c>
      <c r="AC324" s="4"/>
    </row>
    <row r="325" spans="1:29" customFormat="1" x14ac:dyDescent="0.25">
      <c r="A325" s="4" t="s">
        <v>118</v>
      </c>
      <c r="B325" s="4" t="s">
        <v>125</v>
      </c>
      <c r="C325" s="5" t="s">
        <v>41</v>
      </c>
      <c r="D325" s="5" t="s">
        <v>49</v>
      </c>
      <c r="E325" s="5" t="s">
        <v>50</v>
      </c>
      <c r="F325" s="5"/>
      <c r="G325" s="5" t="s">
        <v>8</v>
      </c>
      <c r="H325" s="5" t="s">
        <v>133</v>
      </c>
      <c r="I325" s="5"/>
      <c r="K325" t="str">
        <f t="shared" ref="K325:K388" si="52">TRIM(A325)</f>
        <v>PrEP</v>
      </c>
      <c r="L325" t="str">
        <f t="shared" ref="L325:L388" si="53">TRIM(B325)</f>
        <v>Required</v>
      </c>
      <c r="M325" t="str">
        <f t="shared" si="44"/>
        <v>PrEP_ELIGIBLE</v>
      </c>
      <c r="N325" t="str">
        <f t="shared" si="45"/>
        <v>10-14</v>
      </c>
      <c r="O325" t="str">
        <f t="shared" si="46"/>
        <v>Male</v>
      </c>
      <c r="P325" t="str">
        <f t="shared" si="47"/>
        <v/>
      </c>
      <c r="Q325" t="str">
        <f t="shared" si="48"/>
        <v>Numerator</v>
      </c>
      <c r="R325" t="str">
        <f t="shared" si="49"/>
        <v>Age/Sex</v>
      </c>
      <c r="S325" t="str">
        <f t="shared" si="51"/>
        <v/>
      </c>
      <c r="AC325" s="4"/>
    </row>
    <row r="326" spans="1:29" customFormat="1" x14ac:dyDescent="0.25">
      <c r="A326" s="4" t="s">
        <v>118</v>
      </c>
      <c r="B326" s="4" t="s">
        <v>125</v>
      </c>
      <c r="C326" s="5" t="s">
        <v>41</v>
      </c>
      <c r="D326" s="5" t="s">
        <v>58</v>
      </c>
      <c r="E326" s="5" t="s">
        <v>17</v>
      </c>
      <c r="F326" s="5"/>
      <c r="G326" s="5" t="s">
        <v>8</v>
      </c>
      <c r="H326" s="5" t="s">
        <v>133</v>
      </c>
      <c r="I326" s="5"/>
      <c r="K326" t="str">
        <f t="shared" si="52"/>
        <v>PrEP</v>
      </c>
      <c r="L326" t="str">
        <f t="shared" si="53"/>
        <v>Required</v>
      </c>
      <c r="M326" t="str">
        <f t="shared" ref="M326:M389" si="54">TRIM(C326)</f>
        <v>PrEP_ELIGIBLE</v>
      </c>
      <c r="N326" t="str">
        <f t="shared" si="45"/>
        <v>15-19</v>
      </c>
      <c r="O326" t="str">
        <f t="shared" si="46"/>
        <v>Female</v>
      </c>
      <c r="P326" t="str">
        <f t="shared" si="47"/>
        <v/>
      </c>
      <c r="Q326" t="str">
        <f t="shared" si="48"/>
        <v>Numerator</v>
      </c>
      <c r="R326" t="str">
        <f t="shared" si="49"/>
        <v>Age/Sex</v>
      </c>
      <c r="S326" t="str">
        <f t="shared" si="51"/>
        <v/>
      </c>
      <c r="AC326" s="4"/>
    </row>
    <row r="327" spans="1:29" customFormat="1" x14ac:dyDescent="0.25">
      <c r="A327" s="4" t="s">
        <v>118</v>
      </c>
      <c r="B327" s="4" t="s">
        <v>125</v>
      </c>
      <c r="C327" s="5" t="s">
        <v>41</v>
      </c>
      <c r="D327" s="5" t="s">
        <v>58</v>
      </c>
      <c r="E327" s="5" t="s">
        <v>50</v>
      </c>
      <c r="F327" s="5"/>
      <c r="G327" s="5" t="s">
        <v>8</v>
      </c>
      <c r="H327" s="5" t="s">
        <v>133</v>
      </c>
      <c r="I327" s="5"/>
      <c r="K327" t="str">
        <f t="shared" si="52"/>
        <v>PrEP</v>
      </c>
      <c r="L327" t="str">
        <f t="shared" si="53"/>
        <v>Required</v>
      </c>
      <c r="M327" t="str">
        <f t="shared" si="54"/>
        <v>PrEP_ELIGIBLE</v>
      </c>
      <c r="N327" t="str">
        <f t="shared" si="45"/>
        <v>15-19</v>
      </c>
      <c r="O327" t="str">
        <f t="shared" si="46"/>
        <v>Male</v>
      </c>
      <c r="P327" t="str">
        <f t="shared" si="47"/>
        <v/>
      </c>
      <c r="Q327" t="str">
        <f t="shared" si="48"/>
        <v>Numerator</v>
      </c>
      <c r="R327" t="str">
        <f t="shared" si="49"/>
        <v>Age/Sex</v>
      </c>
      <c r="S327" t="str">
        <f t="shared" si="51"/>
        <v/>
      </c>
      <c r="AC327" s="4"/>
    </row>
    <row r="328" spans="1:29" customFormat="1" x14ac:dyDescent="0.25">
      <c r="A328" s="4" t="s">
        <v>118</v>
      </c>
      <c r="B328" s="4" t="s">
        <v>125</v>
      </c>
      <c r="C328" s="5" t="s">
        <v>41</v>
      </c>
      <c r="D328" s="5" t="s">
        <v>59</v>
      </c>
      <c r="E328" s="5" t="s">
        <v>17</v>
      </c>
      <c r="F328" s="5"/>
      <c r="G328" s="5" t="s">
        <v>8</v>
      </c>
      <c r="H328" s="5" t="s">
        <v>133</v>
      </c>
      <c r="I328" s="5"/>
      <c r="K328" t="str">
        <f t="shared" si="52"/>
        <v>PrEP</v>
      </c>
      <c r="L328" t="str">
        <f t="shared" si="53"/>
        <v>Required</v>
      </c>
      <c r="M328" t="str">
        <f t="shared" si="54"/>
        <v>PrEP_ELIGIBLE</v>
      </c>
      <c r="N328" t="str">
        <f t="shared" si="45"/>
        <v>20-24</v>
      </c>
      <c r="O328" t="str">
        <f t="shared" si="46"/>
        <v>Female</v>
      </c>
      <c r="P328" t="str">
        <f t="shared" si="47"/>
        <v/>
      </c>
      <c r="Q328" t="str">
        <f t="shared" si="48"/>
        <v>Numerator</v>
      </c>
      <c r="R328" t="str">
        <f t="shared" si="49"/>
        <v>Age/Sex</v>
      </c>
      <c r="S328" t="str">
        <f t="shared" si="51"/>
        <v/>
      </c>
      <c r="AC328" s="4"/>
    </row>
    <row r="329" spans="1:29" customFormat="1" x14ac:dyDescent="0.25">
      <c r="A329" s="4" t="s">
        <v>118</v>
      </c>
      <c r="B329" s="4" t="s">
        <v>125</v>
      </c>
      <c r="C329" s="5" t="s">
        <v>41</v>
      </c>
      <c r="D329" s="5" t="s">
        <v>59</v>
      </c>
      <c r="E329" s="5" t="s">
        <v>50</v>
      </c>
      <c r="F329" s="5"/>
      <c r="G329" s="5" t="s">
        <v>8</v>
      </c>
      <c r="H329" s="5" t="s">
        <v>133</v>
      </c>
      <c r="I329" s="5"/>
      <c r="K329" t="str">
        <f t="shared" si="52"/>
        <v>PrEP</v>
      </c>
      <c r="L329" t="str">
        <f t="shared" si="53"/>
        <v>Required</v>
      </c>
      <c r="M329" t="str">
        <f t="shared" si="54"/>
        <v>PrEP_ELIGIBLE</v>
      </c>
      <c r="N329" t="str">
        <f t="shared" si="45"/>
        <v>20-24</v>
      </c>
      <c r="O329" t="str">
        <f t="shared" si="46"/>
        <v>Male</v>
      </c>
      <c r="P329" t="str">
        <f t="shared" si="47"/>
        <v/>
      </c>
      <c r="Q329" t="str">
        <f t="shared" si="48"/>
        <v>Numerator</v>
      </c>
      <c r="R329" t="str">
        <f t="shared" si="49"/>
        <v>Age/Sex</v>
      </c>
      <c r="S329" t="str">
        <f t="shared" si="51"/>
        <v/>
      </c>
      <c r="AC329" s="4"/>
    </row>
    <row r="330" spans="1:29" customFormat="1" x14ac:dyDescent="0.25">
      <c r="A330" s="4" t="s">
        <v>118</v>
      </c>
      <c r="B330" s="4" t="s">
        <v>125</v>
      </c>
      <c r="C330" s="5" t="s">
        <v>41</v>
      </c>
      <c r="D330" s="5" t="s">
        <v>60</v>
      </c>
      <c r="E330" s="5" t="s">
        <v>17</v>
      </c>
      <c r="F330" s="5"/>
      <c r="G330" s="5" t="s">
        <v>8</v>
      </c>
      <c r="H330" s="5" t="s">
        <v>133</v>
      </c>
      <c r="I330" s="5"/>
      <c r="K330" t="str">
        <f t="shared" si="52"/>
        <v>PrEP</v>
      </c>
      <c r="L330" t="str">
        <f t="shared" si="53"/>
        <v>Required</v>
      </c>
      <c r="M330" t="str">
        <f t="shared" si="54"/>
        <v>PrEP_ELIGIBLE</v>
      </c>
      <c r="N330" t="str">
        <f t="shared" si="45"/>
        <v>25-29</v>
      </c>
      <c r="O330" t="str">
        <f t="shared" si="46"/>
        <v>Female</v>
      </c>
      <c r="P330" t="str">
        <f t="shared" si="47"/>
        <v/>
      </c>
      <c r="Q330" t="str">
        <f t="shared" si="48"/>
        <v>Numerator</v>
      </c>
      <c r="R330" t="str">
        <f t="shared" si="49"/>
        <v>Age/Sex</v>
      </c>
      <c r="S330" t="str">
        <f t="shared" si="51"/>
        <v/>
      </c>
      <c r="AC330" s="4"/>
    </row>
    <row r="331" spans="1:29" customFormat="1" x14ac:dyDescent="0.25">
      <c r="A331" s="4" t="s">
        <v>118</v>
      </c>
      <c r="B331" s="4" t="s">
        <v>125</v>
      </c>
      <c r="C331" s="5" t="s">
        <v>41</v>
      </c>
      <c r="D331" s="5" t="s">
        <v>60</v>
      </c>
      <c r="E331" s="5" t="s">
        <v>50</v>
      </c>
      <c r="F331" s="5"/>
      <c r="G331" s="5" t="s">
        <v>8</v>
      </c>
      <c r="H331" s="5" t="s">
        <v>133</v>
      </c>
      <c r="I331" s="5"/>
      <c r="K331" t="str">
        <f t="shared" si="52"/>
        <v>PrEP</v>
      </c>
      <c r="L331" t="str">
        <f t="shared" si="53"/>
        <v>Required</v>
      </c>
      <c r="M331" t="str">
        <f t="shared" si="54"/>
        <v>PrEP_ELIGIBLE</v>
      </c>
      <c r="N331" t="str">
        <f t="shared" si="45"/>
        <v>25-29</v>
      </c>
      <c r="O331" t="str">
        <f t="shared" si="46"/>
        <v>Male</v>
      </c>
      <c r="P331" t="str">
        <f t="shared" si="47"/>
        <v/>
      </c>
      <c r="Q331" t="str">
        <f t="shared" si="48"/>
        <v>Numerator</v>
      </c>
      <c r="R331" t="str">
        <f t="shared" si="49"/>
        <v>Age/Sex</v>
      </c>
      <c r="S331" t="str">
        <f t="shared" si="51"/>
        <v/>
      </c>
      <c r="AC331" s="4"/>
    </row>
    <row r="332" spans="1:29" customFormat="1" x14ac:dyDescent="0.25">
      <c r="A332" s="4" t="s">
        <v>118</v>
      </c>
      <c r="B332" s="4" t="s">
        <v>125</v>
      </c>
      <c r="C332" s="5" t="s">
        <v>41</v>
      </c>
      <c r="D332" s="5" t="s">
        <v>66</v>
      </c>
      <c r="E332" s="5" t="s">
        <v>17</v>
      </c>
      <c r="F332" s="5"/>
      <c r="G332" s="5" t="s">
        <v>8</v>
      </c>
      <c r="H332" s="5" t="s">
        <v>133</v>
      </c>
      <c r="I332" s="5"/>
      <c r="K332" t="str">
        <f t="shared" si="52"/>
        <v>PrEP</v>
      </c>
      <c r="L332" t="str">
        <f t="shared" si="53"/>
        <v>Required</v>
      </c>
      <c r="M332" t="str">
        <f t="shared" si="54"/>
        <v>PrEP_ELIGIBLE</v>
      </c>
      <c r="N332" t="str">
        <f t="shared" si="45"/>
        <v>30-34</v>
      </c>
      <c r="O332" t="str">
        <f t="shared" si="46"/>
        <v>Female</v>
      </c>
      <c r="P332" t="str">
        <f t="shared" si="47"/>
        <v/>
      </c>
      <c r="Q332" t="str">
        <f t="shared" si="48"/>
        <v>Numerator</v>
      </c>
      <c r="R332" t="str">
        <f t="shared" si="49"/>
        <v>Age/Sex</v>
      </c>
      <c r="S332" t="str">
        <f t="shared" si="51"/>
        <v/>
      </c>
    </row>
    <row r="333" spans="1:29" customFormat="1" x14ac:dyDescent="0.25">
      <c r="A333" s="4" t="s">
        <v>118</v>
      </c>
      <c r="B333" s="4" t="s">
        <v>125</v>
      </c>
      <c r="C333" s="5" t="s">
        <v>41</v>
      </c>
      <c r="D333" s="5" t="s">
        <v>66</v>
      </c>
      <c r="E333" s="5" t="s">
        <v>50</v>
      </c>
      <c r="F333" s="5"/>
      <c r="G333" s="5" t="s">
        <v>8</v>
      </c>
      <c r="H333" s="5" t="s">
        <v>133</v>
      </c>
      <c r="I333" s="5"/>
      <c r="K333" t="str">
        <f t="shared" si="52"/>
        <v>PrEP</v>
      </c>
      <c r="L333" t="str">
        <f t="shared" si="53"/>
        <v>Required</v>
      </c>
      <c r="M333" t="str">
        <f t="shared" si="54"/>
        <v>PrEP_ELIGIBLE</v>
      </c>
      <c r="N333" t="str">
        <f t="shared" si="45"/>
        <v>30-34</v>
      </c>
      <c r="O333" t="str">
        <f t="shared" si="46"/>
        <v>Male</v>
      </c>
      <c r="P333" t="str">
        <f t="shared" si="47"/>
        <v/>
      </c>
      <c r="Q333" t="str">
        <f t="shared" si="48"/>
        <v>Numerator</v>
      </c>
      <c r="R333" t="str">
        <f t="shared" si="49"/>
        <v>Age/Sex</v>
      </c>
      <c r="S333" t="str">
        <f t="shared" si="51"/>
        <v/>
      </c>
    </row>
    <row r="334" spans="1:29" customFormat="1" x14ac:dyDescent="0.25">
      <c r="A334" s="4" t="s">
        <v>118</v>
      </c>
      <c r="B334" s="4" t="s">
        <v>125</v>
      </c>
      <c r="C334" s="5" t="s">
        <v>41</v>
      </c>
      <c r="D334" s="5" t="s">
        <v>67</v>
      </c>
      <c r="E334" s="5" t="s">
        <v>17</v>
      </c>
      <c r="F334" s="5"/>
      <c r="G334" s="5" t="s">
        <v>8</v>
      </c>
      <c r="H334" s="5" t="s">
        <v>133</v>
      </c>
      <c r="I334" s="5"/>
      <c r="K334" t="str">
        <f t="shared" si="52"/>
        <v>PrEP</v>
      </c>
      <c r="L334" t="str">
        <f t="shared" si="53"/>
        <v>Required</v>
      </c>
      <c r="M334" t="str">
        <f t="shared" si="54"/>
        <v>PrEP_ELIGIBLE</v>
      </c>
      <c r="N334" t="str">
        <f t="shared" si="45"/>
        <v>35-39</v>
      </c>
      <c r="O334" t="str">
        <f t="shared" si="46"/>
        <v>Female</v>
      </c>
      <c r="P334" t="str">
        <f t="shared" si="47"/>
        <v/>
      </c>
      <c r="Q334" t="str">
        <f t="shared" si="48"/>
        <v>Numerator</v>
      </c>
      <c r="R334" t="str">
        <f t="shared" si="49"/>
        <v>Age/Sex</v>
      </c>
      <c r="S334" t="str">
        <f t="shared" si="51"/>
        <v/>
      </c>
      <c r="AC334" s="4"/>
    </row>
    <row r="335" spans="1:29" customFormat="1" x14ac:dyDescent="0.25">
      <c r="A335" s="4" t="s">
        <v>118</v>
      </c>
      <c r="B335" s="4" t="s">
        <v>125</v>
      </c>
      <c r="C335" s="5" t="s">
        <v>41</v>
      </c>
      <c r="D335" s="5" t="s">
        <v>67</v>
      </c>
      <c r="E335" s="5" t="s">
        <v>50</v>
      </c>
      <c r="F335" s="5"/>
      <c r="G335" s="5" t="s">
        <v>8</v>
      </c>
      <c r="H335" s="5" t="s">
        <v>133</v>
      </c>
      <c r="I335" s="5"/>
      <c r="K335" t="str">
        <f t="shared" si="52"/>
        <v>PrEP</v>
      </c>
      <c r="L335" t="str">
        <f t="shared" si="53"/>
        <v>Required</v>
      </c>
      <c r="M335" t="str">
        <f t="shared" si="54"/>
        <v>PrEP_ELIGIBLE</v>
      </c>
      <c r="N335" t="str">
        <f t="shared" si="45"/>
        <v>35-39</v>
      </c>
      <c r="O335" t="str">
        <f t="shared" si="46"/>
        <v>Male</v>
      </c>
      <c r="P335" t="str">
        <f t="shared" si="47"/>
        <v/>
      </c>
      <c r="Q335" t="str">
        <f t="shared" si="48"/>
        <v>Numerator</v>
      </c>
      <c r="R335" t="str">
        <f t="shared" si="49"/>
        <v>Age/Sex</v>
      </c>
      <c r="S335" t="str">
        <f t="shared" si="51"/>
        <v/>
      </c>
      <c r="AC335" s="4"/>
    </row>
    <row r="336" spans="1:29" customFormat="1" x14ac:dyDescent="0.25">
      <c r="A336" s="4" t="s">
        <v>118</v>
      </c>
      <c r="B336" s="4" t="s">
        <v>125</v>
      </c>
      <c r="C336" s="5" t="s">
        <v>41</v>
      </c>
      <c r="D336" s="5" t="s">
        <v>68</v>
      </c>
      <c r="E336" s="5" t="s">
        <v>17</v>
      </c>
      <c r="F336" s="5"/>
      <c r="G336" s="5" t="s">
        <v>8</v>
      </c>
      <c r="H336" s="5" t="s">
        <v>133</v>
      </c>
      <c r="I336" s="5"/>
      <c r="K336" t="str">
        <f t="shared" si="52"/>
        <v>PrEP</v>
      </c>
      <c r="L336" t="str">
        <f t="shared" si="53"/>
        <v>Required</v>
      </c>
      <c r="M336" t="str">
        <f t="shared" si="54"/>
        <v>PrEP_ELIGIBLE</v>
      </c>
      <c r="N336" t="str">
        <f t="shared" si="45"/>
        <v>40-44</v>
      </c>
      <c r="O336" t="str">
        <f t="shared" si="46"/>
        <v>Female</v>
      </c>
      <c r="P336" t="str">
        <f t="shared" si="47"/>
        <v/>
      </c>
      <c r="Q336" t="str">
        <f t="shared" si="48"/>
        <v>Numerator</v>
      </c>
      <c r="R336" t="str">
        <f t="shared" si="49"/>
        <v>Age/Sex</v>
      </c>
      <c r="S336" t="str">
        <f t="shared" si="51"/>
        <v/>
      </c>
      <c r="AC336" s="4"/>
    </row>
    <row r="337" spans="1:29" customFormat="1" x14ac:dyDescent="0.25">
      <c r="A337" s="4" t="s">
        <v>118</v>
      </c>
      <c r="B337" s="4" t="s">
        <v>125</v>
      </c>
      <c r="C337" s="5" t="s">
        <v>41</v>
      </c>
      <c r="D337" s="5" t="s">
        <v>68</v>
      </c>
      <c r="E337" s="5" t="s">
        <v>50</v>
      </c>
      <c r="F337" s="5"/>
      <c r="G337" s="5" t="s">
        <v>8</v>
      </c>
      <c r="H337" s="5" t="s">
        <v>133</v>
      </c>
      <c r="I337" s="5"/>
      <c r="K337" t="str">
        <f t="shared" si="52"/>
        <v>PrEP</v>
      </c>
      <c r="L337" t="str">
        <f t="shared" si="53"/>
        <v>Required</v>
      </c>
      <c r="M337" t="str">
        <f t="shared" si="54"/>
        <v>PrEP_ELIGIBLE</v>
      </c>
      <c r="N337" t="str">
        <f t="shared" si="45"/>
        <v>40-44</v>
      </c>
      <c r="O337" t="str">
        <f t="shared" si="46"/>
        <v>Male</v>
      </c>
      <c r="P337" t="str">
        <f t="shared" si="47"/>
        <v/>
      </c>
      <c r="Q337" t="str">
        <f t="shared" si="48"/>
        <v>Numerator</v>
      </c>
      <c r="R337" t="str">
        <f t="shared" si="49"/>
        <v>Age/Sex</v>
      </c>
      <c r="S337" t="str">
        <f t="shared" si="51"/>
        <v/>
      </c>
      <c r="AC337" s="4"/>
    </row>
    <row r="338" spans="1:29" customFormat="1" x14ac:dyDescent="0.25">
      <c r="A338" s="4" t="s">
        <v>118</v>
      </c>
      <c r="B338" s="4" t="s">
        <v>125</v>
      </c>
      <c r="C338" s="5" t="s">
        <v>41</v>
      </c>
      <c r="D338" s="5" t="s">
        <v>69</v>
      </c>
      <c r="E338" s="5" t="s">
        <v>17</v>
      </c>
      <c r="F338" s="5"/>
      <c r="G338" s="5" t="s">
        <v>8</v>
      </c>
      <c r="H338" s="5" t="s">
        <v>133</v>
      </c>
      <c r="I338" s="5"/>
      <c r="K338" t="str">
        <f t="shared" si="52"/>
        <v>PrEP</v>
      </c>
      <c r="L338" t="str">
        <f t="shared" si="53"/>
        <v>Required</v>
      </c>
      <c r="M338" t="str">
        <f t="shared" si="54"/>
        <v>PrEP_ELIGIBLE</v>
      </c>
      <c r="N338" t="str">
        <f t="shared" si="45"/>
        <v>45-49</v>
      </c>
      <c r="O338" t="str">
        <f t="shared" si="46"/>
        <v>Female</v>
      </c>
      <c r="P338" t="str">
        <f t="shared" si="47"/>
        <v/>
      </c>
      <c r="Q338" t="str">
        <f t="shared" si="48"/>
        <v>Numerator</v>
      </c>
      <c r="R338" t="str">
        <f t="shared" si="49"/>
        <v>Age/Sex</v>
      </c>
      <c r="S338" t="str">
        <f t="shared" si="51"/>
        <v/>
      </c>
    </row>
    <row r="339" spans="1:29" customFormat="1" x14ac:dyDescent="0.25">
      <c r="A339" s="4" t="s">
        <v>118</v>
      </c>
      <c r="B339" s="4" t="s">
        <v>125</v>
      </c>
      <c r="C339" s="5" t="s">
        <v>41</v>
      </c>
      <c r="D339" s="5" t="s">
        <v>69</v>
      </c>
      <c r="E339" s="5" t="s">
        <v>50</v>
      </c>
      <c r="F339" s="5"/>
      <c r="G339" s="5" t="s">
        <v>8</v>
      </c>
      <c r="H339" s="5" t="s">
        <v>133</v>
      </c>
      <c r="I339" s="5"/>
      <c r="K339" t="str">
        <f t="shared" si="52"/>
        <v>PrEP</v>
      </c>
      <c r="L339" t="str">
        <f t="shared" si="53"/>
        <v>Required</v>
      </c>
      <c r="M339" t="str">
        <f t="shared" si="54"/>
        <v>PrEP_ELIGIBLE</v>
      </c>
      <c r="N339" t="str">
        <f t="shared" si="45"/>
        <v>45-49</v>
      </c>
      <c r="O339" t="str">
        <f t="shared" si="46"/>
        <v>Male</v>
      </c>
      <c r="P339" t="str">
        <f t="shared" si="47"/>
        <v/>
      </c>
      <c r="Q339" t="str">
        <f t="shared" si="48"/>
        <v>Numerator</v>
      </c>
      <c r="R339" t="str">
        <f t="shared" si="49"/>
        <v>Age/Sex</v>
      </c>
      <c r="S339" t="str">
        <f t="shared" si="51"/>
        <v/>
      </c>
    </row>
    <row r="340" spans="1:29" customFormat="1" x14ac:dyDescent="0.25">
      <c r="A340" s="4" t="s">
        <v>118</v>
      </c>
      <c r="B340" s="4" t="s">
        <v>125</v>
      </c>
      <c r="C340" s="5" t="s">
        <v>41</v>
      </c>
      <c r="D340" s="5" t="s">
        <v>1050</v>
      </c>
      <c r="E340" s="5" t="s">
        <v>17</v>
      </c>
      <c r="F340" s="5"/>
      <c r="G340" s="5" t="s">
        <v>8</v>
      </c>
      <c r="H340" s="5" t="s">
        <v>133</v>
      </c>
      <c r="I340" s="5"/>
      <c r="K340" t="str">
        <f t="shared" si="52"/>
        <v>PrEP</v>
      </c>
      <c r="L340" t="str">
        <f t="shared" si="53"/>
        <v>Required</v>
      </c>
      <c r="M340" t="str">
        <f t="shared" si="54"/>
        <v>PrEP_ELIGIBLE</v>
      </c>
      <c r="N340" t="str">
        <f t="shared" si="45"/>
        <v>50+</v>
      </c>
      <c r="O340" t="str">
        <f t="shared" si="46"/>
        <v>Female</v>
      </c>
      <c r="P340" t="str">
        <f t="shared" si="47"/>
        <v/>
      </c>
      <c r="Q340" t="str">
        <f t="shared" si="48"/>
        <v>Numerator</v>
      </c>
      <c r="R340" t="str">
        <f t="shared" si="49"/>
        <v>Age/Sex</v>
      </c>
      <c r="S340" t="str">
        <f t="shared" si="51"/>
        <v/>
      </c>
    </row>
    <row r="341" spans="1:29" customFormat="1" x14ac:dyDescent="0.25">
      <c r="A341" s="4" t="s">
        <v>118</v>
      </c>
      <c r="B341" s="4" t="s">
        <v>125</v>
      </c>
      <c r="C341" s="5" t="s">
        <v>41</v>
      </c>
      <c r="D341" s="5" t="s">
        <v>1050</v>
      </c>
      <c r="E341" s="5" t="s">
        <v>50</v>
      </c>
      <c r="F341" s="5"/>
      <c r="G341" s="5" t="s">
        <v>8</v>
      </c>
      <c r="H341" s="5" t="s">
        <v>133</v>
      </c>
      <c r="I341" s="5"/>
      <c r="K341" t="str">
        <f t="shared" si="52"/>
        <v>PrEP</v>
      </c>
      <c r="L341" t="str">
        <f t="shared" si="53"/>
        <v>Required</v>
      </c>
      <c r="M341" t="str">
        <f t="shared" si="54"/>
        <v>PrEP_ELIGIBLE</v>
      </c>
      <c r="N341" t="str">
        <f t="shared" si="45"/>
        <v>50+</v>
      </c>
      <c r="O341" t="str">
        <f t="shared" si="46"/>
        <v>Male</v>
      </c>
      <c r="P341" t="str">
        <f t="shared" si="47"/>
        <v/>
      </c>
      <c r="Q341" t="str">
        <f t="shared" si="48"/>
        <v>Numerator</v>
      </c>
      <c r="R341" t="str">
        <f t="shared" si="49"/>
        <v>Age/Sex</v>
      </c>
      <c r="S341" t="str">
        <f t="shared" si="51"/>
        <v/>
      </c>
    </row>
    <row r="342" spans="1:29" customFormat="1" x14ac:dyDescent="0.25">
      <c r="A342" s="4" t="s">
        <v>118</v>
      </c>
      <c r="B342" s="4" t="s">
        <v>125</v>
      </c>
      <c r="C342" s="5" t="s">
        <v>41</v>
      </c>
      <c r="D342" s="5" t="s">
        <v>122</v>
      </c>
      <c r="E342" s="5" t="s">
        <v>17</v>
      </c>
      <c r="F342" s="5"/>
      <c r="G342" s="5" t="s">
        <v>8</v>
      </c>
      <c r="H342" s="5" t="s">
        <v>133</v>
      </c>
      <c r="I342" s="5"/>
      <c r="K342" t="str">
        <f t="shared" si="52"/>
        <v>PrEP</v>
      </c>
      <c r="L342" t="str">
        <f t="shared" si="53"/>
        <v>Required</v>
      </c>
      <c r="M342" t="str">
        <f t="shared" si="54"/>
        <v>PrEP_ELIGIBLE</v>
      </c>
      <c r="N342" t="str">
        <f t="shared" si="45"/>
        <v>Unknown Age</v>
      </c>
      <c r="O342" t="str">
        <f t="shared" si="46"/>
        <v>Female</v>
      </c>
      <c r="P342" t="str">
        <f t="shared" si="47"/>
        <v/>
      </c>
      <c r="Q342" t="str">
        <f t="shared" si="48"/>
        <v>Numerator</v>
      </c>
      <c r="R342" t="str">
        <f t="shared" si="49"/>
        <v>Age/Sex</v>
      </c>
      <c r="S342" t="str">
        <f t="shared" si="51"/>
        <v/>
      </c>
    </row>
    <row r="343" spans="1:29" customFormat="1" x14ac:dyDescent="0.25">
      <c r="A343" s="4" t="s">
        <v>118</v>
      </c>
      <c r="B343" s="4" t="s">
        <v>125</v>
      </c>
      <c r="C343" s="5" t="s">
        <v>41</v>
      </c>
      <c r="D343" s="5" t="s">
        <v>122</v>
      </c>
      <c r="E343" s="5" t="s">
        <v>50</v>
      </c>
      <c r="F343" s="5"/>
      <c r="G343" s="5" t="s">
        <v>8</v>
      </c>
      <c r="H343" s="5" t="s">
        <v>133</v>
      </c>
      <c r="I343" s="5"/>
      <c r="K343" t="str">
        <f t="shared" si="52"/>
        <v>PrEP</v>
      </c>
      <c r="L343" t="str">
        <f t="shared" si="53"/>
        <v>Required</v>
      </c>
      <c r="M343" t="str">
        <f t="shared" si="54"/>
        <v>PrEP_ELIGIBLE</v>
      </c>
      <c r="N343" t="str">
        <f t="shared" si="45"/>
        <v>Unknown Age</v>
      </c>
      <c r="O343" t="str">
        <f t="shared" si="46"/>
        <v>Male</v>
      </c>
      <c r="P343" t="str">
        <f t="shared" si="47"/>
        <v/>
      </c>
      <c r="Q343" t="str">
        <f t="shared" si="48"/>
        <v>Numerator</v>
      </c>
      <c r="R343" t="str">
        <f t="shared" si="49"/>
        <v>Age/Sex</v>
      </c>
      <c r="S343" t="str">
        <f t="shared" si="51"/>
        <v/>
      </c>
    </row>
    <row r="344" spans="1:29" customFormat="1" x14ac:dyDescent="0.25">
      <c r="A344" s="4" t="s">
        <v>118</v>
      </c>
      <c r="B344" s="4" t="s">
        <v>125</v>
      </c>
      <c r="C344" s="5" t="s">
        <v>41</v>
      </c>
      <c r="D344" s="5"/>
      <c r="E344" s="5" t="s">
        <v>17</v>
      </c>
      <c r="F344" s="5"/>
      <c r="G344" s="5" t="s">
        <v>8</v>
      </c>
      <c r="H344" s="5" t="s">
        <v>140</v>
      </c>
      <c r="I344" s="5" t="s">
        <v>18</v>
      </c>
      <c r="K344" t="str">
        <f t="shared" si="52"/>
        <v>PrEP</v>
      </c>
      <c r="L344" t="str">
        <f t="shared" si="53"/>
        <v>Required</v>
      </c>
      <c r="M344" t="str">
        <f t="shared" si="54"/>
        <v>PrEP_ELIGIBLE</v>
      </c>
      <c r="N344" t="str">
        <f t="shared" si="45"/>
        <v/>
      </c>
      <c r="O344" t="str">
        <f t="shared" si="46"/>
        <v>Female</v>
      </c>
      <c r="P344" t="str">
        <f t="shared" si="47"/>
        <v/>
      </c>
      <c r="Q344" t="str">
        <f t="shared" si="48"/>
        <v>Numerator</v>
      </c>
      <c r="R344" t="str">
        <f t="shared" si="49"/>
        <v>Pregnant/Breastfeeding</v>
      </c>
      <c r="S344" t="str">
        <f t="shared" si="51"/>
        <v>Breastfeeding</v>
      </c>
    </row>
    <row r="345" spans="1:29" customFormat="1" x14ac:dyDescent="0.25">
      <c r="A345" s="4" t="s">
        <v>118</v>
      </c>
      <c r="B345" s="4" t="s">
        <v>125</v>
      </c>
      <c r="C345" s="5" t="s">
        <v>41</v>
      </c>
      <c r="D345" s="5"/>
      <c r="E345" s="5" t="s">
        <v>17</v>
      </c>
      <c r="F345" s="5"/>
      <c r="G345" s="5" t="s">
        <v>8</v>
      </c>
      <c r="H345" s="5" t="s">
        <v>140</v>
      </c>
      <c r="I345" s="5" t="s">
        <v>44</v>
      </c>
      <c r="K345" t="str">
        <f t="shared" si="52"/>
        <v>PrEP</v>
      </c>
      <c r="L345" t="str">
        <f t="shared" si="53"/>
        <v>Required</v>
      </c>
      <c r="M345" t="str">
        <f t="shared" si="54"/>
        <v>PrEP_ELIGIBLE</v>
      </c>
      <c r="N345" t="str">
        <f t="shared" si="45"/>
        <v/>
      </c>
      <c r="O345" t="str">
        <f t="shared" si="46"/>
        <v>Female</v>
      </c>
      <c r="P345" t="str">
        <f t="shared" si="47"/>
        <v/>
      </c>
      <c r="Q345" t="str">
        <f t="shared" si="48"/>
        <v>Numerator</v>
      </c>
      <c r="R345" t="str">
        <f t="shared" si="49"/>
        <v>Pregnant/Breastfeeding</v>
      </c>
      <c r="S345" t="str">
        <f t="shared" si="51"/>
        <v>Pregnant</v>
      </c>
    </row>
    <row r="346" spans="1:29" customFormat="1" x14ac:dyDescent="0.25">
      <c r="A346" s="4" t="s">
        <v>118</v>
      </c>
      <c r="B346" s="4" t="s">
        <v>125</v>
      </c>
      <c r="C346" s="5" t="s">
        <v>41</v>
      </c>
      <c r="D346" s="5"/>
      <c r="E346" s="5"/>
      <c r="F346" s="5" t="s">
        <v>34</v>
      </c>
      <c r="G346" s="5" t="s">
        <v>8</v>
      </c>
      <c r="H346" s="5" t="s">
        <v>139</v>
      </c>
      <c r="I346" s="5"/>
      <c r="K346" t="str">
        <f t="shared" si="52"/>
        <v>PrEP</v>
      </c>
      <c r="L346" t="str">
        <f t="shared" si="53"/>
        <v>Required</v>
      </c>
      <c r="M346" t="str">
        <f t="shared" si="54"/>
        <v>PrEP_ELIGIBLE</v>
      </c>
      <c r="N346" t="str">
        <f t="shared" si="45"/>
        <v/>
      </c>
      <c r="O346" t="str">
        <f t="shared" si="46"/>
        <v/>
      </c>
      <c r="P346" t="str">
        <f t="shared" si="47"/>
        <v>Female sex workers (FSW)</v>
      </c>
      <c r="Q346" t="str">
        <f t="shared" si="48"/>
        <v>Numerator</v>
      </c>
      <c r="R346" t="str">
        <f t="shared" si="49"/>
        <v>Key Pop</v>
      </c>
      <c r="S346" t="str">
        <f t="shared" si="51"/>
        <v/>
      </c>
      <c r="AC346" s="4"/>
    </row>
    <row r="347" spans="1:29" customFormat="1" x14ac:dyDescent="0.25">
      <c r="A347" s="4" t="s">
        <v>118</v>
      </c>
      <c r="B347" s="4" t="s">
        <v>125</v>
      </c>
      <c r="C347" s="5" t="s">
        <v>41</v>
      </c>
      <c r="D347" s="5"/>
      <c r="E347" s="5"/>
      <c r="F347" s="5" t="s">
        <v>32</v>
      </c>
      <c r="G347" s="5" t="s">
        <v>8</v>
      </c>
      <c r="H347" s="5" t="s">
        <v>139</v>
      </c>
      <c r="I347" s="5"/>
      <c r="K347" t="str">
        <f t="shared" si="52"/>
        <v>PrEP</v>
      </c>
      <c r="L347" t="str">
        <f t="shared" si="53"/>
        <v>Required</v>
      </c>
      <c r="M347" t="str">
        <f t="shared" si="54"/>
        <v>PrEP_ELIGIBLE</v>
      </c>
      <c r="N347" t="str">
        <f t="shared" si="45"/>
        <v/>
      </c>
      <c r="O347" t="str">
        <f t="shared" si="46"/>
        <v/>
      </c>
      <c r="P347" t="str">
        <f t="shared" si="47"/>
        <v>Men who have sex with men (MSM)</v>
      </c>
      <c r="Q347" t="str">
        <f t="shared" si="48"/>
        <v>Numerator</v>
      </c>
      <c r="R347" t="str">
        <f t="shared" si="49"/>
        <v>Key Pop</v>
      </c>
      <c r="S347" t="str">
        <f t="shared" si="51"/>
        <v/>
      </c>
      <c r="AC347" s="4"/>
    </row>
    <row r="348" spans="1:29" customFormat="1" x14ac:dyDescent="0.25">
      <c r="A348" s="4" t="s">
        <v>118</v>
      </c>
      <c r="B348" s="4" t="s">
        <v>125</v>
      </c>
      <c r="C348" s="5" t="s">
        <v>41</v>
      </c>
      <c r="D348" s="5"/>
      <c r="E348" s="5"/>
      <c r="F348" s="5" t="s">
        <v>35</v>
      </c>
      <c r="G348" s="5" t="s">
        <v>8</v>
      </c>
      <c r="H348" s="5" t="s">
        <v>139</v>
      </c>
      <c r="I348" s="5"/>
      <c r="K348" t="str">
        <f t="shared" si="52"/>
        <v>PrEP</v>
      </c>
      <c r="L348" t="str">
        <f t="shared" si="53"/>
        <v>Required</v>
      </c>
      <c r="M348" t="str">
        <f t="shared" si="54"/>
        <v>PrEP_ELIGIBLE</v>
      </c>
      <c r="N348" t="str">
        <f t="shared" si="45"/>
        <v/>
      </c>
      <c r="O348" t="str">
        <f t="shared" si="46"/>
        <v/>
      </c>
      <c r="P348" t="str">
        <f t="shared" si="47"/>
        <v>Non-KP (general population)</v>
      </c>
      <c r="Q348" t="str">
        <f t="shared" si="48"/>
        <v>Numerator</v>
      </c>
      <c r="R348" t="str">
        <f t="shared" si="49"/>
        <v>Key Pop</v>
      </c>
      <c r="S348" t="str">
        <f t="shared" si="51"/>
        <v/>
      </c>
      <c r="AC348" s="4"/>
    </row>
    <row r="349" spans="1:29" customFormat="1" x14ac:dyDescent="0.25">
      <c r="A349" s="4" t="s">
        <v>118</v>
      </c>
      <c r="B349" s="4" t="s">
        <v>125</v>
      </c>
      <c r="C349" s="5" t="s">
        <v>41</v>
      </c>
      <c r="D349" s="5"/>
      <c r="E349" s="5"/>
      <c r="F349" s="5" t="s">
        <v>108</v>
      </c>
      <c r="G349" s="5" t="s">
        <v>8</v>
      </c>
      <c r="H349" s="5" t="s">
        <v>139</v>
      </c>
      <c r="I349" s="5"/>
      <c r="K349" t="str">
        <f t="shared" si="52"/>
        <v>PrEP</v>
      </c>
      <c r="L349" t="str">
        <f t="shared" si="53"/>
        <v>Required</v>
      </c>
      <c r="M349" t="str">
        <f t="shared" si="54"/>
        <v>PrEP_ELIGIBLE</v>
      </c>
      <c r="N349" t="str">
        <f t="shared" ref="N349:N412" si="55">TRIM(D349)</f>
        <v/>
      </c>
      <c r="O349" t="str">
        <f t="shared" ref="O349:O412" si="56">TRIM(E349)</f>
        <v/>
      </c>
      <c r="P349" t="str">
        <f t="shared" ref="P349:P412" si="57">TRIM(F349)</f>
        <v>Non-KP (seronegative persons in serodifferent partnerships)</v>
      </c>
      <c r="Q349" t="str">
        <f t="shared" ref="Q349:Q412" si="58">TRIM(G349)</f>
        <v>Numerator</v>
      </c>
      <c r="R349" t="str">
        <f t="shared" ref="R349:R412" si="59">TRIM(H349)</f>
        <v>Key Pop</v>
      </c>
      <c r="S349" t="str">
        <f t="shared" si="51"/>
        <v/>
      </c>
      <c r="AC349" s="4"/>
    </row>
    <row r="350" spans="1:29" customFormat="1" x14ac:dyDescent="0.25">
      <c r="A350" s="4" t="s">
        <v>118</v>
      </c>
      <c r="B350" s="4" t="s">
        <v>125</v>
      </c>
      <c r="C350" s="5" t="s">
        <v>41</v>
      </c>
      <c r="D350" s="5"/>
      <c r="E350" s="5"/>
      <c r="F350" s="5" t="s">
        <v>138</v>
      </c>
      <c r="G350" s="5" t="s">
        <v>8</v>
      </c>
      <c r="H350" s="5" t="s">
        <v>139</v>
      </c>
      <c r="I350" s="5"/>
      <c r="K350" t="str">
        <f t="shared" si="52"/>
        <v>PrEP</v>
      </c>
      <c r="L350" t="str">
        <f t="shared" si="53"/>
        <v>Required</v>
      </c>
      <c r="M350" t="str">
        <f t="shared" si="54"/>
        <v>PrEP_ELIGIBLE</v>
      </c>
      <c r="N350" t="str">
        <f t="shared" si="55"/>
        <v/>
      </c>
      <c r="O350" t="str">
        <f t="shared" si="56"/>
        <v/>
      </c>
      <c r="P350" t="str">
        <f t="shared" si="57"/>
        <v>People in prison and other closed settings</v>
      </c>
      <c r="Q350" t="str">
        <f t="shared" si="58"/>
        <v>Numerator</v>
      </c>
      <c r="R350" t="str">
        <f t="shared" si="59"/>
        <v>Key Pop</v>
      </c>
      <c r="S350" t="str">
        <f t="shared" si="51"/>
        <v/>
      </c>
    </row>
    <row r="351" spans="1:29" customFormat="1" x14ac:dyDescent="0.25">
      <c r="A351" s="4" t="s">
        <v>118</v>
      </c>
      <c r="B351" s="4" t="s">
        <v>125</v>
      </c>
      <c r="C351" s="5" t="s">
        <v>41</v>
      </c>
      <c r="D351" s="5"/>
      <c r="E351" s="5"/>
      <c r="F351" s="5" t="s">
        <v>30</v>
      </c>
      <c r="G351" s="5" t="s">
        <v>8</v>
      </c>
      <c r="H351" s="5" t="s">
        <v>139</v>
      </c>
      <c r="I351" s="5"/>
      <c r="K351" t="str">
        <f t="shared" si="52"/>
        <v>PrEP</v>
      </c>
      <c r="L351" t="str">
        <f t="shared" si="53"/>
        <v>Required</v>
      </c>
      <c r="M351" t="str">
        <f t="shared" si="54"/>
        <v>PrEP_ELIGIBLE</v>
      </c>
      <c r="N351" t="str">
        <f t="shared" si="55"/>
        <v/>
      </c>
      <c r="O351" t="str">
        <f t="shared" si="56"/>
        <v/>
      </c>
      <c r="P351" t="str">
        <f t="shared" si="57"/>
        <v>People who inject drugs (PWID)</v>
      </c>
      <c r="Q351" t="str">
        <f t="shared" si="58"/>
        <v>Numerator</v>
      </c>
      <c r="R351" t="str">
        <f t="shared" si="59"/>
        <v>Key Pop</v>
      </c>
      <c r="S351" t="str">
        <f t="shared" si="51"/>
        <v/>
      </c>
    </row>
    <row r="352" spans="1:29" customFormat="1" x14ac:dyDescent="0.25">
      <c r="A352" s="4" t="s">
        <v>118</v>
      </c>
      <c r="B352" s="4" t="s">
        <v>125</v>
      </c>
      <c r="C352" s="5" t="s">
        <v>41</v>
      </c>
      <c r="D352" s="5"/>
      <c r="E352" s="5"/>
      <c r="F352" s="5" t="s">
        <v>33</v>
      </c>
      <c r="G352" s="5" t="s">
        <v>8</v>
      </c>
      <c r="H352" s="5" t="s">
        <v>139</v>
      </c>
      <c r="I352" s="5"/>
      <c r="K352" t="str">
        <f t="shared" si="52"/>
        <v>PrEP</v>
      </c>
      <c r="L352" t="str">
        <f t="shared" si="53"/>
        <v>Required</v>
      </c>
      <c r="M352" t="str">
        <f t="shared" si="54"/>
        <v>PrEP_ELIGIBLE</v>
      </c>
      <c r="N352" t="str">
        <f t="shared" si="55"/>
        <v/>
      </c>
      <c r="O352" t="str">
        <f t="shared" si="56"/>
        <v/>
      </c>
      <c r="P352" t="str">
        <f t="shared" si="57"/>
        <v>Transgender people (TG)</v>
      </c>
      <c r="Q352" t="str">
        <f t="shared" si="58"/>
        <v>Numerator</v>
      </c>
      <c r="R352" t="str">
        <f t="shared" si="59"/>
        <v>Key Pop</v>
      </c>
      <c r="S352" t="str">
        <f t="shared" si="51"/>
        <v/>
      </c>
    </row>
    <row r="353" spans="1:29" customFormat="1" x14ac:dyDescent="0.25">
      <c r="A353" s="4" t="s">
        <v>118</v>
      </c>
      <c r="B353" s="4" t="s">
        <v>125</v>
      </c>
      <c r="C353" s="5" t="s">
        <v>42</v>
      </c>
      <c r="D353" s="5" t="s">
        <v>49</v>
      </c>
      <c r="E353" s="5" t="s">
        <v>17</v>
      </c>
      <c r="F353" s="5"/>
      <c r="G353" s="5" t="s">
        <v>8</v>
      </c>
      <c r="H353" s="5" t="s">
        <v>133</v>
      </c>
      <c r="I353" s="5"/>
      <c r="K353" t="str">
        <f t="shared" si="52"/>
        <v>PrEP</v>
      </c>
      <c r="L353" t="str">
        <f t="shared" si="53"/>
        <v>Required</v>
      </c>
      <c r="M353" t="str">
        <f t="shared" si="54"/>
        <v>PrEP_NEW_VERIFY</v>
      </c>
      <c r="N353" t="str">
        <f t="shared" si="55"/>
        <v>10-14</v>
      </c>
      <c r="O353" t="str">
        <f t="shared" si="56"/>
        <v>Female</v>
      </c>
      <c r="P353" t="str">
        <f t="shared" si="57"/>
        <v/>
      </c>
      <c r="Q353" t="str">
        <f t="shared" si="58"/>
        <v>Numerator</v>
      </c>
      <c r="R353" t="str">
        <f t="shared" si="59"/>
        <v>Age/Sex</v>
      </c>
      <c r="S353" t="str">
        <f t="shared" si="51"/>
        <v/>
      </c>
    </row>
    <row r="354" spans="1:29" customFormat="1" x14ac:dyDescent="0.25">
      <c r="A354" s="4" t="s">
        <v>118</v>
      </c>
      <c r="B354" s="4" t="s">
        <v>125</v>
      </c>
      <c r="C354" s="5" t="s">
        <v>42</v>
      </c>
      <c r="D354" s="5" t="s">
        <v>49</v>
      </c>
      <c r="E354" s="5" t="s">
        <v>50</v>
      </c>
      <c r="F354" s="5"/>
      <c r="G354" s="5" t="s">
        <v>8</v>
      </c>
      <c r="H354" s="5" t="s">
        <v>133</v>
      </c>
      <c r="I354" s="5"/>
      <c r="K354" t="str">
        <f t="shared" si="52"/>
        <v>PrEP</v>
      </c>
      <c r="L354" t="str">
        <f t="shared" si="53"/>
        <v>Required</v>
      </c>
      <c r="M354" t="str">
        <f t="shared" si="54"/>
        <v>PrEP_NEW_VERIFY</v>
      </c>
      <c r="N354" t="str">
        <f t="shared" si="55"/>
        <v>10-14</v>
      </c>
      <c r="O354" t="str">
        <f t="shared" si="56"/>
        <v>Male</v>
      </c>
      <c r="P354" t="str">
        <f t="shared" si="57"/>
        <v/>
      </c>
      <c r="Q354" t="str">
        <f t="shared" si="58"/>
        <v>Numerator</v>
      </c>
      <c r="R354" t="str">
        <f t="shared" si="59"/>
        <v>Age/Sex</v>
      </c>
      <c r="S354" t="str">
        <f t="shared" si="51"/>
        <v/>
      </c>
      <c r="AC354" s="4"/>
    </row>
    <row r="355" spans="1:29" customFormat="1" x14ac:dyDescent="0.25">
      <c r="A355" s="4" t="s">
        <v>118</v>
      </c>
      <c r="B355" s="4" t="s">
        <v>125</v>
      </c>
      <c r="C355" s="5" t="s">
        <v>42</v>
      </c>
      <c r="D355" s="5" t="s">
        <v>58</v>
      </c>
      <c r="E355" s="5" t="s">
        <v>17</v>
      </c>
      <c r="F355" s="5"/>
      <c r="G355" s="5" t="s">
        <v>8</v>
      </c>
      <c r="H355" s="5" t="s">
        <v>133</v>
      </c>
      <c r="I355" s="5"/>
      <c r="K355" t="str">
        <f t="shared" si="52"/>
        <v>PrEP</v>
      </c>
      <c r="L355" t="str">
        <f t="shared" si="53"/>
        <v>Required</v>
      </c>
      <c r="M355" t="str">
        <f t="shared" si="54"/>
        <v>PrEP_NEW_VERIFY</v>
      </c>
      <c r="N355" t="str">
        <f t="shared" si="55"/>
        <v>15-19</v>
      </c>
      <c r="O355" t="str">
        <f t="shared" si="56"/>
        <v>Female</v>
      </c>
      <c r="P355" t="str">
        <f t="shared" si="57"/>
        <v/>
      </c>
      <c r="Q355" t="str">
        <f t="shared" si="58"/>
        <v>Numerator</v>
      </c>
      <c r="R355" t="str">
        <f t="shared" si="59"/>
        <v>Age/Sex</v>
      </c>
      <c r="S355" t="str">
        <f t="shared" si="51"/>
        <v/>
      </c>
      <c r="AC355" s="4"/>
    </row>
    <row r="356" spans="1:29" customFormat="1" x14ac:dyDescent="0.25">
      <c r="A356" s="4" t="s">
        <v>118</v>
      </c>
      <c r="B356" s="4" t="s">
        <v>125</v>
      </c>
      <c r="C356" s="5" t="s">
        <v>42</v>
      </c>
      <c r="D356" s="5" t="s">
        <v>58</v>
      </c>
      <c r="E356" s="5" t="s">
        <v>50</v>
      </c>
      <c r="F356" s="5"/>
      <c r="G356" s="5" t="s">
        <v>8</v>
      </c>
      <c r="H356" s="5" t="s">
        <v>133</v>
      </c>
      <c r="I356" s="5"/>
      <c r="K356" t="str">
        <f t="shared" si="52"/>
        <v>PrEP</v>
      </c>
      <c r="L356" t="str">
        <f t="shared" si="53"/>
        <v>Required</v>
      </c>
      <c r="M356" t="str">
        <f t="shared" si="54"/>
        <v>PrEP_NEW_VERIFY</v>
      </c>
      <c r="N356" t="str">
        <f t="shared" si="55"/>
        <v>15-19</v>
      </c>
      <c r="O356" t="str">
        <f t="shared" si="56"/>
        <v>Male</v>
      </c>
      <c r="P356" t="str">
        <f t="shared" si="57"/>
        <v/>
      </c>
      <c r="Q356" t="str">
        <f t="shared" si="58"/>
        <v>Numerator</v>
      </c>
      <c r="R356" t="str">
        <f t="shared" si="59"/>
        <v>Age/Sex</v>
      </c>
      <c r="S356" t="str">
        <f t="shared" ref="S356:S387" si="60">TRIM(I356)</f>
        <v/>
      </c>
      <c r="AC356" s="4"/>
    </row>
    <row r="357" spans="1:29" customFormat="1" x14ac:dyDescent="0.25">
      <c r="A357" s="4" t="s">
        <v>118</v>
      </c>
      <c r="B357" s="4" t="s">
        <v>125</v>
      </c>
      <c r="C357" s="5" t="s">
        <v>42</v>
      </c>
      <c r="D357" s="5" t="s">
        <v>59</v>
      </c>
      <c r="E357" s="5" t="s">
        <v>17</v>
      </c>
      <c r="F357" s="5"/>
      <c r="G357" s="5" t="s">
        <v>8</v>
      </c>
      <c r="H357" s="5" t="s">
        <v>133</v>
      </c>
      <c r="I357" s="5"/>
      <c r="K357" t="str">
        <f t="shared" si="52"/>
        <v>PrEP</v>
      </c>
      <c r="L357" t="str">
        <f t="shared" si="53"/>
        <v>Required</v>
      </c>
      <c r="M357" t="str">
        <f t="shared" si="54"/>
        <v>PrEP_NEW_VERIFY</v>
      </c>
      <c r="N357" t="str">
        <f t="shared" si="55"/>
        <v>20-24</v>
      </c>
      <c r="O357" t="str">
        <f t="shared" si="56"/>
        <v>Female</v>
      </c>
      <c r="P357" t="str">
        <f t="shared" si="57"/>
        <v/>
      </c>
      <c r="Q357" t="str">
        <f t="shared" si="58"/>
        <v>Numerator</v>
      </c>
      <c r="R357" t="str">
        <f t="shared" si="59"/>
        <v>Age/Sex</v>
      </c>
      <c r="S357" t="str">
        <f t="shared" si="60"/>
        <v/>
      </c>
      <c r="AC357" s="4"/>
    </row>
    <row r="358" spans="1:29" customFormat="1" x14ac:dyDescent="0.25">
      <c r="A358" s="4" t="s">
        <v>118</v>
      </c>
      <c r="B358" s="4" t="s">
        <v>125</v>
      </c>
      <c r="C358" s="5" t="s">
        <v>42</v>
      </c>
      <c r="D358" s="5" t="s">
        <v>59</v>
      </c>
      <c r="E358" s="5" t="s">
        <v>50</v>
      </c>
      <c r="F358" s="5"/>
      <c r="G358" s="5" t="s">
        <v>8</v>
      </c>
      <c r="H358" s="5" t="s">
        <v>133</v>
      </c>
      <c r="I358" s="5"/>
      <c r="K358" t="str">
        <f t="shared" si="52"/>
        <v>PrEP</v>
      </c>
      <c r="L358" t="str">
        <f t="shared" si="53"/>
        <v>Required</v>
      </c>
      <c r="M358" t="str">
        <f t="shared" si="54"/>
        <v>PrEP_NEW_VERIFY</v>
      </c>
      <c r="N358" t="str">
        <f t="shared" si="55"/>
        <v>20-24</v>
      </c>
      <c r="O358" t="str">
        <f t="shared" si="56"/>
        <v>Male</v>
      </c>
      <c r="P358" t="str">
        <f t="shared" si="57"/>
        <v/>
      </c>
      <c r="Q358" t="str">
        <f t="shared" si="58"/>
        <v>Numerator</v>
      </c>
      <c r="R358" t="str">
        <f t="shared" si="59"/>
        <v>Age/Sex</v>
      </c>
      <c r="S358" t="str">
        <f t="shared" si="60"/>
        <v/>
      </c>
    </row>
    <row r="359" spans="1:29" customFormat="1" x14ac:dyDescent="0.25">
      <c r="A359" s="4" t="s">
        <v>118</v>
      </c>
      <c r="B359" s="4" t="s">
        <v>125</v>
      </c>
      <c r="C359" s="5" t="s">
        <v>42</v>
      </c>
      <c r="D359" s="5" t="s">
        <v>60</v>
      </c>
      <c r="E359" s="5" t="s">
        <v>17</v>
      </c>
      <c r="F359" s="5"/>
      <c r="G359" s="5" t="s">
        <v>8</v>
      </c>
      <c r="H359" s="5" t="s">
        <v>133</v>
      </c>
      <c r="I359" s="5"/>
      <c r="K359" t="str">
        <f t="shared" si="52"/>
        <v>PrEP</v>
      </c>
      <c r="L359" t="str">
        <f t="shared" si="53"/>
        <v>Required</v>
      </c>
      <c r="M359" t="str">
        <f t="shared" si="54"/>
        <v>PrEP_NEW_VERIFY</v>
      </c>
      <c r="N359" t="str">
        <f t="shared" si="55"/>
        <v>25-29</v>
      </c>
      <c r="O359" t="str">
        <f t="shared" si="56"/>
        <v>Female</v>
      </c>
      <c r="P359" t="str">
        <f t="shared" si="57"/>
        <v/>
      </c>
      <c r="Q359" t="str">
        <f t="shared" si="58"/>
        <v>Numerator</v>
      </c>
      <c r="R359" t="str">
        <f t="shared" si="59"/>
        <v>Age/Sex</v>
      </c>
      <c r="S359" t="str">
        <f t="shared" si="60"/>
        <v/>
      </c>
    </row>
    <row r="360" spans="1:29" customFormat="1" x14ac:dyDescent="0.25">
      <c r="A360" s="4" t="s">
        <v>118</v>
      </c>
      <c r="B360" s="4" t="s">
        <v>125</v>
      </c>
      <c r="C360" s="5" t="s">
        <v>42</v>
      </c>
      <c r="D360" s="5" t="s">
        <v>60</v>
      </c>
      <c r="E360" s="5" t="s">
        <v>50</v>
      </c>
      <c r="F360" s="5"/>
      <c r="G360" s="5" t="s">
        <v>8</v>
      </c>
      <c r="H360" s="5" t="s">
        <v>133</v>
      </c>
      <c r="I360" s="5"/>
      <c r="K360" t="str">
        <f t="shared" si="52"/>
        <v>PrEP</v>
      </c>
      <c r="L360" t="str">
        <f t="shared" si="53"/>
        <v>Required</v>
      </c>
      <c r="M360" t="str">
        <f t="shared" si="54"/>
        <v>PrEP_NEW_VERIFY</v>
      </c>
      <c r="N360" t="str">
        <f t="shared" si="55"/>
        <v>25-29</v>
      </c>
      <c r="O360" t="str">
        <f t="shared" si="56"/>
        <v>Male</v>
      </c>
      <c r="P360" t="str">
        <f t="shared" si="57"/>
        <v/>
      </c>
      <c r="Q360" t="str">
        <f t="shared" si="58"/>
        <v>Numerator</v>
      </c>
      <c r="R360" t="str">
        <f t="shared" si="59"/>
        <v>Age/Sex</v>
      </c>
      <c r="S360" t="str">
        <f t="shared" si="60"/>
        <v/>
      </c>
    </row>
    <row r="361" spans="1:29" customFormat="1" x14ac:dyDescent="0.25">
      <c r="A361" s="4" t="s">
        <v>118</v>
      </c>
      <c r="B361" s="4" t="s">
        <v>125</v>
      </c>
      <c r="C361" s="5" t="s">
        <v>42</v>
      </c>
      <c r="D361" s="5" t="s">
        <v>66</v>
      </c>
      <c r="E361" s="5" t="s">
        <v>17</v>
      </c>
      <c r="F361" s="5"/>
      <c r="G361" s="5" t="s">
        <v>8</v>
      </c>
      <c r="H361" s="5" t="s">
        <v>133</v>
      </c>
      <c r="I361" s="5"/>
      <c r="K361" t="str">
        <f t="shared" si="52"/>
        <v>PrEP</v>
      </c>
      <c r="L361" t="str">
        <f t="shared" si="53"/>
        <v>Required</v>
      </c>
      <c r="M361" t="str">
        <f t="shared" si="54"/>
        <v>PrEP_NEW_VERIFY</v>
      </c>
      <c r="N361" t="str">
        <f t="shared" si="55"/>
        <v>30-34</v>
      </c>
      <c r="O361" t="str">
        <f t="shared" si="56"/>
        <v>Female</v>
      </c>
      <c r="P361" t="str">
        <f t="shared" si="57"/>
        <v/>
      </c>
      <c r="Q361" t="str">
        <f t="shared" si="58"/>
        <v>Numerator</v>
      </c>
      <c r="R361" t="str">
        <f t="shared" si="59"/>
        <v>Age/Sex</v>
      </c>
      <c r="S361" t="str">
        <f t="shared" si="60"/>
        <v/>
      </c>
    </row>
    <row r="362" spans="1:29" customFormat="1" x14ac:dyDescent="0.25">
      <c r="A362" s="4" t="s">
        <v>118</v>
      </c>
      <c r="B362" s="4" t="s">
        <v>125</v>
      </c>
      <c r="C362" s="5" t="s">
        <v>42</v>
      </c>
      <c r="D362" s="5" t="s">
        <v>66</v>
      </c>
      <c r="E362" s="5" t="s">
        <v>50</v>
      </c>
      <c r="F362" s="5"/>
      <c r="G362" s="5" t="s">
        <v>8</v>
      </c>
      <c r="H362" s="5" t="s">
        <v>133</v>
      </c>
      <c r="I362" s="5"/>
      <c r="K362" t="str">
        <f t="shared" si="52"/>
        <v>PrEP</v>
      </c>
      <c r="L362" t="str">
        <f t="shared" si="53"/>
        <v>Required</v>
      </c>
      <c r="M362" t="str">
        <f t="shared" si="54"/>
        <v>PrEP_NEW_VERIFY</v>
      </c>
      <c r="N362" t="str">
        <f t="shared" si="55"/>
        <v>30-34</v>
      </c>
      <c r="O362" t="str">
        <f t="shared" si="56"/>
        <v>Male</v>
      </c>
      <c r="P362" t="str">
        <f t="shared" si="57"/>
        <v/>
      </c>
      <c r="Q362" t="str">
        <f t="shared" si="58"/>
        <v>Numerator</v>
      </c>
      <c r="R362" t="str">
        <f t="shared" si="59"/>
        <v>Age/Sex</v>
      </c>
      <c r="S362" t="str">
        <f t="shared" si="60"/>
        <v/>
      </c>
      <c r="AC362" s="4"/>
    </row>
    <row r="363" spans="1:29" customFormat="1" x14ac:dyDescent="0.25">
      <c r="A363" s="4" t="s">
        <v>118</v>
      </c>
      <c r="B363" s="4" t="s">
        <v>125</v>
      </c>
      <c r="C363" s="5" t="s">
        <v>42</v>
      </c>
      <c r="D363" s="5" t="s">
        <v>67</v>
      </c>
      <c r="E363" s="5" t="s">
        <v>17</v>
      </c>
      <c r="F363" s="5"/>
      <c r="G363" s="5" t="s">
        <v>8</v>
      </c>
      <c r="H363" s="5" t="s">
        <v>133</v>
      </c>
      <c r="I363" s="5"/>
      <c r="K363" t="str">
        <f t="shared" si="52"/>
        <v>PrEP</v>
      </c>
      <c r="L363" t="str">
        <f t="shared" si="53"/>
        <v>Required</v>
      </c>
      <c r="M363" t="str">
        <f t="shared" si="54"/>
        <v>PrEP_NEW_VERIFY</v>
      </c>
      <c r="N363" t="str">
        <f t="shared" si="55"/>
        <v>35-39</v>
      </c>
      <c r="O363" t="str">
        <f t="shared" si="56"/>
        <v>Female</v>
      </c>
      <c r="P363" t="str">
        <f t="shared" si="57"/>
        <v/>
      </c>
      <c r="Q363" t="str">
        <f t="shared" si="58"/>
        <v>Numerator</v>
      </c>
      <c r="R363" t="str">
        <f t="shared" si="59"/>
        <v>Age/Sex</v>
      </c>
      <c r="S363" t="str">
        <f t="shared" si="60"/>
        <v/>
      </c>
      <c r="AC363" s="4"/>
    </row>
    <row r="364" spans="1:29" customFormat="1" x14ac:dyDescent="0.25">
      <c r="A364" s="4" t="s">
        <v>118</v>
      </c>
      <c r="B364" s="4" t="s">
        <v>125</v>
      </c>
      <c r="C364" s="5" t="s">
        <v>42</v>
      </c>
      <c r="D364" s="5" t="s">
        <v>67</v>
      </c>
      <c r="E364" s="5" t="s">
        <v>50</v>
      </c>
      <c r="F364" s="5"/>
      <c r="G364" s="5" t="s">
        <v>8</v>
      </c>
      <c r="H364" s="5" t="s">
        <v>133</v>
      </c>
      <c r="I364" s="5"/>
      <c r="K364" t="str">
        <f t="shared" si="52"/>
        <v>PrEP</v>
      </c>
      <c r="L364" t="str">
        <f t="shared" si="53"/>
        <v>Required</v>
      </c>
      <c r="M364" t="str">
        <f t="shared" si="54"/>
        <v>PrEP_NEW_VERIFY</v>
      </c>
      <c r="N364" t="str">
        <f t="shared" si="55"/>
        <v>35-39</v>
      </c>
      <c r="O364" t="str">
        <f t="shared" si="56"/>
        <v>Male</v>
      </c>
      <c r="P364" t="str">
        <f t="shared" si="57"/>
        <v/>
      </c>
      <c r="Q364" t="str">
        <f t="shared" si="58"/>
        <v>Numerator</v>
      </c>
      <c r="R364" t="str">
        <f t="shared" si="59"/>
        <v>Age/Sex</v>
      </c>
      <c r="S364" t="str">
        <f t="shared" si="60"/>
        <v/>
      </c>
      <c r="AC364" s="4"/>
    </row>
    <row r="365" spans="1:29" customFormat="1" x14ac:dyDescent="0.25">
      <c r="A365" s="4" t="s">
        <v>118</v>
      </c>
      <c r="B365" s="4" t="s">
        <v>125</v>
      </c>
      <c r="C365" s="5" t="s">
        <v>42</v>
      </c>
      <c r="D365" s="5" t="s">
        <v>68</v>
      </c>
      <c r="E365" s="5" t="s">
        <v>17</v>
      </c>
      <c r="F365" s="5"/>
      <c r="G365" s="5" t="s">
        <v>8</v>
      </c>
      <c r="H365" s="5" t="s">
        <v>133</v>
      </c>
      <c r="I365" s="5"/>
      <c r="K365" t="str">
        <f t="shared" si="52"/>
        <v>PrEP</v>
      </c>
      <c r="L365" t="str">
        <f t="shared" si="53"/>
        <v>Required</v>
      </c>
      <c r="M365" t="str">
        <f t="shared" si="54"/>
        <v>PrEP_NEW_VERIFY</v>
      </c>
      <c r="N365" t="str">
        <f t="shared" si="55"/>
        <v>40-44</v>
      </c>
      <c r="O365" t="str">
        <f t="shared" si="56"/>
        <v>Female</v>
      </c>
      <c r="P365" t="str">
        <f t="shared" si="57"/>
        <v/>
      </c>
      <c r="Q365" t="str">
        <f t="shared" si="58"/>
        <v>Numerator</v>
      </c>
      <c r="R365" t="str">
        <f t="shared" si="59"/>
        <v>Age/Sex</v>
      </c>
      <c r="S365" t="str">
        <f t="shared" si="60"/>
        <v/>
      </c>
      <c r="AC365" s="4"/>
    </row>
    <row r="366" spans="1:29" customFormat="1" x14ac:dyDescent="0.25">
      <c r="A366" s="4" t="s">
        <v>118</v>
      </c>
      <c r="B366" s="4" t="s">
        <v>125</v>
      </c>
      <c r="C366" s="5" t="s">
        <v>42</v>
      </c>
      <c r="D366" s="5" t="s">
        <v>68</v>
      </c>
      <c r="E366" s="5" t="s">
        <v>50</v>
      </c>
      <c r="F366" s="5"/>
      <c r="G366" s="5" t="s">
        <v>8</v>
      </c>
      <c r="H366" s="5" t="s">
        <v>133</v>
      </c>
      <c r="I366" s="5"/>
      <c r="K366" t="str">
        <f t="shared" si="52"/>
        <v>PrEP</v>
      </c>
      <c r="L366" t="str">
        <f t="shared" si="53"/>
        <v>Required</v>
      </c>
      <c r="M366" t="str">
        <f t="shared" si="54"/>
        <v>PrEP_NEW_VERIFY</v>
      </c>
      <c r="N366" t="str">
        <f t="shared" si="55"/>
        <v>40-44</v>
      </c>
      <c r="O366" t="str">
        <f t="shared" si="56"/>
        <v>Male</v>
      </c>
      <c r="P366" t="str">
        <f t="shared" si="57"/>
        <v/>
      </c>
      <c r="Q366" t="str">
        <f t="shared" si="58"/>
        <v>Numerator</v>
      </c>
      <c r="R366" t="str">
        <f t="shared" si="59"/>
        <v>Age/Sex</v>
      </c>
      <c r="S366" t="str">
        <f t="shared" si="60"/>
        <v/>
      </c>
    </row>
    <row r="367" spans="1:29" customFormat="1" x14ac:dyDescent="0.25">
      <c r="A367" s="4" t="s">
        <v>118</v>
      </c>
      <c r="B367" s="4" t="s">
        <v>125</v>
      </c>
      <c r="C367" s="5" t="s">
        <v>42</v>
      </c>
      <c r="D367" s="5" t="s">
        <v>69</v>
      </c>
      <c r="E367" s="5" t="s">
        <v>17</v>
      </c>
      <c r="F367" s="5"/>
      <c r="G367" s="5" t="s">
        <v>8</v>
      </c>
      <c r="H367" s="5" t="s">
        <v>133</v>
      </c>
      <c r="I367" s="5"/>
      <c r="K367" t="str">
        <f t="shared" si="52"/>
        <v>PrEP</v>
      </c>
      <c r="L367" t="str">
        <f t="shared" si="53"/>
        <v>Required</v>
      </c>
      <c r="M367" t="str">
        <f t="shared" si="54"/>
        <v>PrEP_NEW_VERIFY</v>
      </c>
      <c r="N367" t="str">
        <f t="shared" si="55"/>
        <v>45-49</v>
      </c>
      <c r="O367" t="str">
        <f t="shared" si="56"/>
        <v>Female</v>
      </c>
      <c r="P367" t="str">
        <f t="shared" si="57"/>
        <v/>
      </c>
      <c r="Q367" t="str">
        <f t="shared" si="58"/>
        <v>Numerator</v>
      </c>
      <c r="R367" t="str">
        <f t="shared" si="59"/>
        <v>Age/Sex</v>
      </c>
      <c r="S367" t="str">
        <f t="shared" si="60"/>
        <v/>
      </c>
    </row>
    <row r="368" spans="1:29" customFormat="1" x14ac:dyDescent="0.25">
      <c r="A368" s="4" t="s">
        <v>118</v>
      </c>
      <c r="B368" s="4" t="s">
        <v>125</v>
      </c>
      <c r="C368" s="5" t="s">
        <v>42</v>
      </c>
      <c r="D368" s="5" t="s">
        <v>69</v>
      </c>
      <c r="E368" s="5" t="s">
        <v>50</v>
      </c>
      <c r="F368" s="5"/>
      <c r="G368" s="5" t="s">
        <v>8</v>
      </c>
      <c r="H368" s="5" t="s">
        <v>133</v>
      </c>
      <c r="I368" s="5"/>
      <c r="K368" t="str">
        <f t="shared" si="52"/>
        <v>PrEP</v>
      </c>
      <c r="L368" t="str">
        <f t="shared" si="53"/>
        <v>Required</v>
      </c>
      <c r="M368" t="str">
        <f t="shared" si="54"/>
        <v>PrEP_NEW_VERIFY</v>
      </c>
      <c r="N368" t="str">
        <f t="shared" si="55"/>
        <v>45-49</v>
      </c>
      <c r="O368" t="str">
        <f t="shared" si="56"/>
        <v>Male</v>
      </c>
      <c r="P368" t="str">
        <f t="shared" si="57"/>
        <v/>
      </c>
      <c r="Q368" t="str">
        <f t="shared" si="58"/>
        <v>Numerator</v>
      </c>
      <c r="R368" t="str">
        <f t="shared" si="59"/>
        <v>Age/Sex</v>
      </c>
      <c r="S368" t="str">
        <f t="shared" si="60"/>
        <v/>
      </c>
    </row>
    <row r="369" spans="1:29" customFormat="1" x14ac:dyDescent="0.25">
      <c r="A369" s="4" t="s">
        <v>118</v>
      </c>
      <c r="B369" s="4" t="s">
        <v>125</v>
      </c>
      <c r="C369" s="5" t="s">
        <v>42</v>
      </c>
      <c r="D369" s="5" t="s">
        <v>1050</v>
      </c>
      <c r="E369" s="5" t="s">
        <v>17</v>
      </c>
      <c r="F369" s="5"/>
      <c r="G369" s="5" t="s">
        <v>8</v>
      </c>
      <c r="H369" s="5" t="s">
        <v>133</v>
      </c>
      <c r="I369" s="5"/>
      <c r="K369" t="str">
        <f t="shared" si="52"/>
        <v>PrEP</v>
      </c>
      <c r="L369" t="str">
        <f t="shared" si="53"/>
        <v>Required</v>
      </c>
      <c r="M369" t="str">
        <f t="shared" si="54"/>
        <v>PrEP_NEW_VERIFY</v>
      </c>
      <c r="N369" t="str">
        <f t="shared" si="55"/>
        <v>50+</v>
      </c>
      <c r="O369" t="str">
        <f t="shared" si="56"/>
        <v>Female</v>
      </c>
      <c r="P369" t="str">
        <f t="shared" si="57"/>
        <v/>
      </c>
      <c r="Q369" t="str">
        <f t="shared" si="58"/>
        <v>Numerator</v>
      </c>
      <c r="R369" t="str">
        <f t="shared" si="59"/>
        <v>Age/Sex</v>
      </c>
      <c r="S369" t="str">
        <f t="shared" si="60"/>
        <v/>
      </c>
    </row>
    <row r="370" spans="1:29" customFormat="1" x14ac:dyDescent="0.25">
      <c r="A370" s="4" t="s">
        <v>118</v>
      </c>
      <c r="B370" s="4" t="s">
        <v>125</v>
      </c>
      <c r="C370" s="5" t="s">
        <v>42</v>
      </c>
      <c r="D370" s="5" t="s">
        <v>1050</v>
      </c>
      <c r="E370" s="5" t="s">
        <v>50</v>
      </c>
      <c r="F370" s="5"/>
      <c r="G370" s="5" t="s">
        <v>8</v>
      </c>
      <c r="H370" s="5" t="s">
        <v>133</v>
      </c>
      <c r="I370" s="5"/>
      <c r="K370" t="str">
        <f t="shared" si="52"/>
        <v>PrEP</v>
      </c>
      <c r="L370" t="str">
        <f t="shared" si="53"/>
        <v>Required</v>
      </c>
      <c r="M370" t="str">
        <f t="shared" si="54"/>
        <v>PrEP_NEW_VERIFY</v>
      </c>
      <c r="N370" t="str">
        <f t="shared" si="55"/>
        <v>50+</v>
      </c>
      <c r="O370" t="str">
        <f t="shared" si="56"/>
        <v>Male</v>
      </c>
      <c r="P370" t="str">
        <f t="shared" si="57"/>
        <v/>
      </c>
      <c r="Q370" t="str">
        <f t="shared" si="58"/>
        <v>Numerator</v>
      </c>
      <c r="R370" t="str">
        <f t="shared" si="59"/>
        <v>Age/Sex</v>
      </c>
      <c r="S370" t="str">
        <f t="shared" si="60"/>
        <v/>
      </c>
      <c r="AC370" s="4"/>
    </row>
    <row r="371" spans="1:29" customFormat="1" x14ac:dyDescent="0.25">
      <c r="A371" s="4" t="s">
        <v>118</v>
      </c>
      <c r="B371" s="4" t="s">
        <v>125</v>
      </c>
      <c r="C371" s="5" t="s">
        <v>42</v>
      </c>
      <c r="D371" s="5" t="s">
        <v>122</v>
      </c>
      <c r="E371" s="5" t="s">
        <v>17</v>
      </c>
      <c r="F371" s="5"/>
      <c r="G371" s="5" t="s">
        <v>8</v>
      </c>
      <c r="H371" s="5" t="s">
        <v>133</v>
      </c>
      <c r="I371" s="5"/>
      <c r="K371" t="str">
        <f t="shared" si="52"/>
        <v>PrEP</v>
      </c>
      <c r="L371" t="str">
        <f t="shared" si="53"/>
        <v>Required</v>
      </c>
      <c r="M371" t="str">
        <f t="shared" si="54"/>
        <v>PrEP_NEW_VERIFY</v>
      </c>
      <c r="N371" t="str">
        <f t="shared" si="55"/>
        <v>Unknown Age</v>
      </c>
      <c r="O371" t="str">
        <f t="shared" si="56"/>
        <v>Female</v>
      </c>
      <c r="P371" t="str">
        <f t="shared" si="57"/>
        <v/>
      </c>
      <c r="Q371" t="str">
        <f t="shared" si="58"/>
        <v>Numerator</v>
      </c>
      <c r="R371" t="str">
        <f t="shared" si="59"/>
        <v>Age/Sex</v>
      </c>
      <c r="S371" t="str">
        <f t="shared" si="60"/>
        <v/>
      </c>
      <c r="AC371" s="4"/>
    </row>
    <row r="372" spans="1:29" customFormat="1" x14ac:dyDescent="0.25">
      <c r="A372" s="4" t="s">
        <v>118</v>
      </c>
      <c r="B372" s="4" t="s">
        <v>125</v>
      </c>
      <c r="C372" s="5" t="s">
        <v>42</v>
      </c>
      <c r="D372" s="5" t="s">
        <v>122</v>
      </c>
      <c r="E372" s="5" t="s">
        <v>50</v>
      </c>
      <c r="F372" s="5"/>
      <c r="G372" s="5" t="s">
        <v>8</v>
      </c>
      <c r="H372" s="5" t="s">
        <v>133</v>
      </c>
      <c r="I372" s="5"/>
      <c r="K372" t="str">
        <f t="shared" si="52"/>
        <v>PrEP</v>
      </c>
      <c r="L372" t="str">
        <f t="shared" si="53"/>
        <v>Required</v>
      </c>
      <c r="M372" t="str">
        <f t="shared" si="54"/>
        <v>PrEP_NEW_VERIFY</v>
      </c>
      <c r="N372" t="str">
        <f t="shared" si="55"/>
        <v>Unknown Age</v>
      </c>
      <c r="O372" t="str">
        <f t="shared" si="56"/>
        <v>Male</v>
      </c>
      <c r="P372" t="str">
        <f t="shared" si="57"/>
        <v/>
      </c>
      <c r="Q372" t="str">
        <f t="shared" si="58"/>
        <v>Numerator</v>
      </c>
      <c r="R372" t="str">
        <f t="shared" si="59"/>
        <v>Age/Sex</v>
      </c>
      <c r="S372" t="str">
        <f t="shared" si="60"/>
        <v/>
      </c>
      <c r="AC372" s="4"/>
    </row>
    <row r="373" spans="1:29" customFormat="1" x14ac:dyDescent="0.25">
      <c r="A373" s="4" t="s">
        <v>118</v>
      </c>
      <c r="B373" s="4" t="s">
        <v>125</v>
      </c>
      <c r="C373" s="5" t="s">
        <v>42</v>
      </c>
      <c r="D373" s="5"/>
      <c r="E373" s="5" t="s">
        <v>17</v>
      </c>
      <c r="F373" s="5"/>
      <c r="G373" s="5" t="s">
        <v>8</v>
      </c>
      <c r="H373" s="5" t="s">
        <v>140</v>
      </c>
      <c r="I373" s="5" t="s">
        <v>18</v>
      </c>
      <c r="K373" t="str">
        <f t="shared" si="52"/>
        <v>PrEP</v>
      </c>
      <c r="L373" t="str">
        <f t="shared" si="53"/>
        <v>Required</v>
      </c>
      <c r="M373" t="str">
        <f t="shared" si="54"/>
        <v>PrEP_NEW_VERIFY</v>
      </c>
      <c r="N373" t="str">
        <f t="shared" si="55"/>
        <v/>
      </c>
      <c r="O373" t="str">
        <f t="shared" si="56"/>
        <v>Female</v>
      </c>
      <c r="P373" t="str">
        <f t="shared" si="57"/>
        <v/>
      </c>
      <c r="Q373" t="str">
        <f t="shared" si="58"/>
        <v>Numerator</v>
      </c>
      <c r="R373" t="str">
        <f t="shared" si="59"/>
        <v>Pregnant/Breastfeeding</v>
      </c>
      <c r="S373" t="str">
        <f t="shared" si="60"/>
        <v>Breastfeeding</v>
      </c>
      <c r="AC373" s="4"/>
    </row>
    <row r="374" spans="1:29" customFormat="1" x14ac:dyDescent="0.25">
      <c r="A374" s="4" t="s">
        <v>118</v>
      </c>
      <c r="B374" s="4" t="s">
        <v>125</v>
      </c>
      <c r="C374" s="5" t="s">
        <v>42</v>
      </c>
      <c r="D374" s="5"/>
      <c r="E374" s="5" t="s">
        <v>17</v>
      </c>
      <c r="F374" s="5"/>
      <c r="G374" s="5" t="s">
        <v>8</v>
      </c>
      <c r="H374" s="5" t="s">
        <v>140</v>
      </c>
      <c r="I374" s="5" t="s">
        <v>44</v>
      </c>
      <c r="K374" t="str">
        <f t="shared" si="52"/>
        <v>PrEP</v>
      </c>
      <c r="L374" t="str">
        <f t="shared" si="53"/>
        <v>Required</v>
      </c>
      <c r="M374" t="str">
        <f t="shared" si="54"/>
        <v>PrEP_NEW_VERIFY</v>
      </c>
      <c r="N374" t="str">
        <f t="shared" si="55"/>
        <v/>
      </c>
      <c r="O374" t="str">
        <f t="shared" si="56"/>
        <v>Female</v>
      </c>
      <c r="P374" t="str">
        <f t="shared" si="57"/>
        <v/>
      </c>
      <c r="Q374" t="str">
        <f t="shared" si="58"/>
        <v>Numerator</v>
      </c>
      <c r="R374" t="str">
        <f t="shared" si="59"/>
        <v>Pregnant/Breastfeeding</v>
      </c>
      <c r="S374" t="str">
        <f t="shared" si="60"/>
        <v>Pregnant</v>
      </c>
    </row>
    <row r="375" spans="1:29" customFormat="1" x14ac:dyDescent="0.25">
      <c r="A375" s="4" t="s">
        <v>118</v>
      </c>
      <c r="B375" s="4" t="s">
        <v>125</v>
      </c>
      <c r="C375" s="5" t="s">
        <v>42</v>
      </c>
      <c r="D375" s="5"/>
      <c r="E375" s="5"/>
      <c r="F375" s="5" t="s">
        <v>34</v>
      </c>
      <c r="G375" s="5" t="s">
        <v>8</v>
      </c>
      <c r="H375" s="5" t="s">
        <v>139</v>
      </c>
      <c r="I375" s="5"/>
      <c r="K375" t="str">
        <f t="shared" si="52"/>
        <v>PrEP</v>
      </c>
      <c r="L375" t="str">
        <f t="shared" si="53"/>
        <v>Required</v>
      </c>
      <c r="M375" t="str">
        <f t="shared" si="54"/>
        <v>PrEP_NEW_VERIFY</v>
      </c>
      <c r="N375" t="str">
        <f t="shared" si="55"/>
        <v/>
      </c>
      <c r="O375" t="str">
        <f t="shared" si="56"/>
        <v/>
      </c>
      <c r="P375" t="str">
        <f t="shared" si="57"/>
        <v>Female sex workers (FSW)</v>
      </c>
      <c r="Q375" t="str">
        <f t="shared" si="58"/>
        <v>Numerator</v>
      </c>
      <c r="R375" t="str">
        <f t="shared" si="59"/>
        <v>Key Pop</v>
      </c>
      <c r="S375" t="str">
        <f t="shared" si="60"/>
        <v/>
      </c>
    </row>
    <row r="376" spans="1:29" customFormat="1" x14ac:dyDescent="0.25">
      <c r="A376" s="4" t="s">
        <v>118</v>
      </c>
      <c r="B376" s="4" t="s">
        <v>125</v>
      </c>
      <c r="C376" s="5" t="s">
        <v>42</v>
      </c>
      <c r="D376" s="5"/>
      <c r="E376" s="5"/>
      <c r="F376" s="5" t="s">
        <v>32</v>
      </c>
      <c r="G376" s="5" t="s">
        <v>8</v>
      </c>
      <c r="H376" s="5" t="s">
        <v>139</v>
      </c>
      <c r="I376" s="5"/>
      <c r="K376" t="str">
        <f t="shared" si="52"/>
        <v>PrEP</v>
      </c>
      <c r="L376" t="str">
        <f t="shared" si="53"/>
        <v>Required</v>
      </c>
      <c r="M376" t="str">
        <f t="shared" si="54"/>
        <v>PrEP_NEW_VERIFY</v>
      </c>
      <c r="N376" t="str">
        <f t="shared" si="55"/>
        <v/>
      </c>
      <c r="O376" t="str">
        <f t="shared" si="56"/>
        <v/>
      </c>
      <c r="P376" t="str">
        <f t="shared" si="57"/>
        <v>Men who have sex with men (MSM)</v>
      </c>
      <c r="Q376" t="str">
        <f t="shared" si="58"/>
        <v>Numerator</v>
      </c>
      <c r="R376" t="str">
        <f t="shared" si="59"/>
        <v>Key Pop</v>
      </c>
      <c r="S376" t="str">
        <f t="shared" si="60"/>
        <v/>
      </c>
    </row>
    <row r="377" spans="1:29" customFormat="1" x14ac:dyDescent="0.25">
      <c r="A377" s="4" t="s">
        <v>118</v>
      </c>
      <c r="B377" s="4" t="s">
        <v>125</v>
      </c>
      <c r="C377" s="5" t="s">
        <v>42</v>
      </c>
      <c r="D377" s="5"/>
      <c r="E377" s="5"/>
      <c r="F377" s="5" t="s">
        <v>35</v>
      </c>
      <c r="G377" s="5" t="s">
        <v>8</v>
      </c>
      <c r="H377" s="5" t="s">
        <v>139</v>
      </c>
      <c r="I377" s="5"/>
      <c r="K377" t="str">
        <f t="shared" si="52"/>
        <v>PrEP</v>
      </c>
      <c r="L377" t="str">
        <f t="shared" si="53"/>
        <v>Required</v>
      </c>
      <c r="M377" t="str">
        <f t="shared" si="54"/>
        <v>PrEP_NEW_VERIFY</v>
      </c>
      <c r="N377" t="str">
        <f t="shared" si="55"/>
        <v/>
      </c>
      <c r="O377" t="str">
        <f t="shared" si="56"/>
        <v/>
      </c>
      <c r="P377" t="str">
        <f t="shared" si="57"/>
        <v>Non-KP (general population)</v>
      </c>
      <c r="Q377" t="str">
        <f t="shared" si="58"/>
        <v>Numerator</v>
      </c>
      <c r="R377" t="str">
        <f t="shared" si="59"/>
        <v>Key Pop</v>
      </c>
      <c r="S377" t="str">
        <f t="shared" si="60"/>
        <v/>
      </c>
    </row>
    <row r="378" spans="1:29" customFormat="1" x14ac:dyDescent="0.25">
      <c r="A378" s="4" t="s">
        <v>118</v>
      </c>
      <c r="B378" s="4" t="s">
        <v>125</v>
      </c>
      <c r="C378" s="5" t="s">
        <v>42</v>
      </c>
      <c r="D378" s="5"/>
      <c r="E378" s="5"/>
      <c r="F378" s="5" t="s">
        <v>108</v>
      </c>
      <c r="G378" s="5" t="s">
        <v>8</v>
      </c>
      <c r="H378" s="5" t="s">
        <v>139</v>
      </c>
      <c r="I378" s="5"/>
      <c r="K378" t="str">
        <f t="shared" si="52"/>
        <v>PrEP</v>
      </c>
      <c r="L378" t="str">
        <f t="shared" si="53"/>
        <v>Required</v>
      </c>
      <c r="M378" t="str">
        <f t="shared" si="54"/>
        <v>PrEP_NEW_VERIFY</v>
      </c>
      <c r="N378" t="str">
        <f t="shared" si="55"/>
        <v/>
      </c>
      <c r="O378" t="str">
        <f t="shared" si="56"/>
        <v/>
      </c>
      <c r="P378" t="str">
        <f t="shared" si="57"/>
        <v>Non-KP (seronegative persons in serodifferent partnerships)</v>
      </c>
      <c r="Q378" t="str">
        <f t="shared" si="58"/>
        <v>Numerator</v>
      </c>
      <c r="R378" t="str">
        <f t="shared" si="59"/>
        <v>Key Pop</v>
      </c>
      <c r="S378" t="str">
        <f t="shared" si="60"/>
        <v/>
      </c>
    </row>
    <row r="379" spans="1:29" customFormat="1" x14ac:dyDescent="0.25">
      <c r="A379" s="4" t="s">
        <v>118</v>
      </c>
      <c r="B379" s="4" t="s">
        <v>125</v>
      </c>
      <c r="C379" s="5" t="s">
        <v>42</v>
      </c>
      <c r="D379" s="5"/>
      <c r="E379" s="5"/>
      <c r="F379" s="5" t="s">
        <v>138</v>
      </c>
      <c r="G379" s="5" t="s">
        <v>8</v>
      </c>
      <c r="H379" s="5" t="s">
        <v>139</v>
      </c>
      <c r="I379" s="5"/>
      <c r="K379" t="str">
        <f t="shared" si="52"/>
        <v>PrEP</v>
      </c>
      <c r="L379" t="str">
        <f t="shared" si="53"/>
        <v>Required</v>
      </c>
      <c r="M379" t="str">
        <f t="shared" si="54"/>
        <v>PrEP_NEW_VERIFY</v>
      </c>
      <c r="N379" t="str">
        <f t="shared" si="55"/>
        <v/>
      </c>
      <c r="O379" t="str">
        <f t="shared" si="56"/>
        <v/>
      </c>
      <c r="P379" t="str">
        <f t="shared" si="57"/>
        <v>People in prison and other closed settings</v>
      </c>
      <c r="Q379" t="str">
        <f t="shared" si="58"/>
        <v>Numerator</v>
      </c>
      <c r="R379" t="str">
        <f t="shared" si="59"/>
        <v>Key Pop</v>
      </c>
      <c r="S379" t="str">
        <f t="shared" si="60"/>
        <v/>
      </c>
    </row>
    <row r="380" spans="1:29" customFormat="1" x14ac:dyDescent="0.25">
      <c r="A380" s="4" t="s">
        <v>118</v>
      </c>
      <c r="B380" s="4" t="s">
        <v>125</v>
      </c>
      <c r="C380" s="5" t="s">
        <v>42</v>
      </c>
      <c r="D380" s="5"/>
      <c r="E380" s="5"/>
      <c r="F380" s="5" t="s">
        <v>30</v>
      </c>
      <c r="G380" s="5" t="s">
        <v>8</v>
      </c>
      <c r="H380" s="5" t="s">
        <v>139</v>
      </c>
      <c r="I380" s="5"/>
      <c r="K380" t="str">
        <f t="shared" si="52"/>
        <v>PrEP</v>
      </c>
      <c r="L380" t="str">
        <f t="shared" si="53"/>
        <v>Required</v>
      </c>
      <c r="M380" t="str">
        <f t="shared" si="54"/>
        <v>PrEP_NEW_VERIFY</v>
      </c>
      <c r="N380" t="str">
        <f t="shared" si="55"/>
        <v/>
      </c>
      <c r="O380" t="str">
        <f t="shared" si="56"/>
        <v/>
      </c>
      <c r="P380" t="str">
        <f t="shared" si="57"/>
        <v>People who inject drugs (PWID)</v>
      </c>
      <c r="Q380" t="str">
        <f t="shared" si="58"/>
        <v>Numerator</v>
      </c>
      <c r="R380" t="str">
        <f t="shared" si="59"/>
        <v>Key Pop</v>
      </c>
      <c r="S380" t="str">
        <f t="shared" si="60"/>
        <v/>
      </c>
    </row>
    <row r="381" spans="1:29" customFormat="1" x14ac:dyDescent="0.25">
      <c r="A381" s="4" t="s">
        <v>118</v>
      </c>
      <c r="B381" s="4" t="s">
        <v>125</v>
      </c>
      <c r="C381" s="5" t="s">
        <v>42</v>
      </c>
      <c r="D381" s="5"/>
      <c r="E381" s="5"/>
      <c r="F381" s="5" t="s">
        <v>33</v>
      </c>
      <c r="G381" s="5" t="s">
        <v>8</v>
      </c>
      <c r="H381" s="5" t="s">
        <v>139</v>
      </c>
      <c r="I381" s="5"/>
      <c r="K381" t="str">
        <f t="shared" si="52"/>
        <v>PrEP</v>
      </c>
      <c r="L381" t="str">
        <f t="shared" si="53"/>
        <v>Required</v>
      </c>
      <c r="M381" t="str">
        <f t="shared" si="54"/>
        <v>PrEP_NEW_VERIFY</v>
      </c>
      <c r="N381" t="str">
        <f t="shared" si="55"/>
        <v/>
      </c>
      <c r="O381" t="str">
        <f t="shared" si="56"/>
        <v/>
      </c>
      <c r="P381" t="str">
        <f t="shared" si="57"/>
        <v>Transgender people (TG)</v>
      </c>
      <c r="Q381" t="str">
        <f t="shared" si="58"/>
        <v>Numerator</v>
      </c>
      <c r="R381" t="str">
        <f t="shared" si="59"/>
        <v>Key Pop</v>
      </c>
      <c r="S381" t="str">
        <f t="shared" si="60"/>
        <v/>
      </c>
      <c r="AC381" s="4"/>
    </row>
    <row r="382" spans="1:29" customFormat="1" x14ac:dyDescent="0.25">
      <c r="A382" s="4" t="s">
        <v>118</v>
      </c>
      <c r="B382" s="4" t="s">
        <v>125</v>
      </c>
      <c r="C382" s="5" t="s">
        <v>43</v>
      </c>
      <c r="D382" s="5" t="s">
        <v>49</v>
      </c>
      <c r="E382" s="5" t="s">
        <v>17</v>
      </c>
      <c r="F382" s="5"/>
      <c r="G382" s="5" t="s">
        <v>8</v>
      </c>
      <c r="H382" s="5" t="s">
        <v>133</v>
      </c>
      <c r="I382" s="5"/>
      <c r="K382" t="str">
        <f t="shared" si="52"/>
        <v>PrEP</v>
      </c>
      <c r="L382" t="str">
        <f t="shared" si="53"/>
        <v>Required</v>
      </c>
      <c r="M382" t="str">
        <f t="shared" si="54"/>
        <v>PrEP_SCREEN</v>
      </c>
      <c r="N382" t="str">
        <f t="shared" si="55"/>
        <v>10-14</v>
      </c>
      <c r="O382" t="str">
        <f t="shared" si="56"/>
        <v>Female</v>
      </c>
      <c r="P382" t="str">
        <f t="shared" si="57"/>
        <v/>
      </c>
      <c r="Q382" t="str">
        <f t="shared" si="58"/>
        <v>Numerator</v>
      </c>
      <c r="R382" t="str">
        <f t="shared" si="59"/>
        <v>Age/Sex</v>
      </c>
      <c r="S382" t="str">
        <f t="shared" si="60"/>
        <v/>
      </c>
      <c r="AC382" s="4"/>
    </row>
    <row r="383" spans="1:29" customFormat="1" x14ac:dyDescent="0.25">
      <c r="A383" s="4" t="s">
        <v>118</v>
      </c>
      <c r="B383" s="4" t="s">
        <v>125</v>
      </c>
      <c r="C383" s="5" t="s">
        <v>43</v>
      </c>
      <c r="D383" s="5" t="s">
        <v>49</v>
      </c>
      <c r="E383" s="5" t="s">
        <v>50</v>
      </c>
      <c r="F383" s="5"/>
      <c r="G383" s="5" t="s">
        <v>8</v>
      </c>
      <c r="H383" s="5" t="s">
        <v>133</v>
      </c>
      <c r="I383" s="5"/>
      <c r="K383" t="str">
        <f t="shared" si="52"/>
        <v>PrEP</v>
      </c>
      <c r="L383" t="str">
        <f t="shared" si="53"/>
        <v>Required</v>
      </c>
      <c r="M383" t="str">
        <f t="shared" si="54"/>
        <v>PrEP_SCREEN</v>
      </c>
      <c r="N383" t="str">
        <f t="shared" si="55"/>
        <v>10-14</v>
      </c>
      <c r="O383" t="str">
        <f t="shared" si="56"/>
        <v>Male</v>
      </c>
      <c r="P383" t="str">
        <f t="shared" si="57"/>
        <v/>
      </c>
      <c r="Q383" t="str">
        <f t="shared" si="58"/>
        <v>Numerator</v>
      </c>
      <c r="R383" t="str">
        <f t="shared" si="59"/>
        <v>Age/Sex</v>
      </c>
      <c r="S383" t="str">
        <f t="shared" si="60"/>
        <v/>
      </c>
      <c r="AC383" s="4"/>
    </row>
    <row r="384" spans="1:29" customFormat="1" x14ac:dyDescent="0.25">
      <c r="A384" s="4" t="s">
        <v>118</v>
      </c>
      <c r="B384" s="4" t="s">
        <v>125</v>
      </c>
      <c r="C384" s="5" t="s">
        <v>43</v>
      </c>
      <c r="D384" s="5" t="s">
        <v>58</v>
      </c>
      <c r="E384" s="5" t="s">
        <v>17</v>
      </c>
      <c r="F384" s="5"/>
      <c r="G384" s="5" t="s">
        <v>8</v>
      </c>
      <c r="H384" s="5" t="s">
        <v>133</v>
      </c>
      <c r="I384" s="5"/>
      <c r="K384" t="str">
        <f t="shared" si="52"/>
        <v>PrEP</v>
      </c>
      <c r="L384" t="str">
        <f t="shared" si="53"/>
        <v>Required</v>
      </c>
      <c r="M384" t="str">
        <f t="shared" si="54"/>
        <v>PrEP_SCREEN</v>
      </c>
      <c r="N384" t="str">
        <f t="shared" si="55"/>
        <v>15-19</v>
      </c>
      <c r="O384" t="str">
        <f t="shared" si="56"/>
        <v>Female</v>
      </c>
      <c r="P384" t="str">
        <f t="shared" si="57"/>
        <v/>
      </c>
      <c r="Q384" t="str">
        <f t="shared" si="58"/>
        <v>Numerator</v>
      </c>
      <c r="R384" t="str">
        <f t="shared" si="59"/>
        <v>Age/Sex</v>
      </c>
      <c r="S384" t="str">
        <f t="shared" si="60"/>
        <v/>
      </c>
      <c r="AC384" s="4"/>
    </row>
    <row r="385" spans="1:29" customFormat="1" x14ac:dyDescent="0.25">
      <c r="A385" s="4" t="s">
        <v>118</v>
      </c>
      <c r="B385" s="4" t="s">
        <v>125</v>
      </c>
      <c r="C385" s="5" t="s">
        <v>43</v>
      </c>
      <c r="D385" s="5" t="s">
        <v>58</v>
      </c>
      <c r="E385" s="5" t="s">
        <v>50</v>
      </c>
      <c r="F385" s="5"/>
      <c r="G385" s="5" t="s">
        <v>8</v>
      </c>
      <c r="H385" s="5" t="s">
        <v>133</v>
      </c>
      <c r="I385" s="5"/>
      <c r="K385" t="str">
        <f t="shared" si="52"/>
        <v>PrEP</v>
      </c>
      <c r="L385" t="str">
        <f t="shared" si="53"/>
        <v>Required</v>
      </c>
      <c r="M385" t="str">
        <f t="shared" si="54"/>
        <v>PrEP_SCREEN</v>
      </c>
      <c r="N385" t="str">
        <f t="shared" si="55"/>
        <v>15-19</v>
      </c>
      <c r="O385" t="str">
        <f t="shared" si="56"/>
        <v>Male</v>
      </c>
      <c r="P385" t="str">
        <f t="shared" si="57"/>
        <v/>
      </c>
      <c r="Q385" t="str">
        <f t="shared" si="58"/>
        <v>Numerator</v>
      </c>
      <c r="R385" t="str">
        <f t="shared" si="59"/>
        <v>Age/Sex</v>
      </c>
      <c r="S385" t="str">
        <f t="shared" si="60"/>
        <v/>
      </c>
    </row>
    <row r="386" spans="1:29" customFormat="1" x14ac:dyDescent="0.25">
      <c r="A386" s="4" t="s">
        <v>118</v>
      </c>
      <c r="B386" s="4" t="s">
        <v>125</v>
      </c>
      <c r="C386" s="5" t="s">
        <v>43</v>
      </c>
      <c r="D386" s="5" t="s">
        <v>59</v>
      </c>
      <c r="E386" s="5" t="s">
        <v>17</v>
      </c>
      <c r="F386" s="5"/>
      <c r="G386" s="5" t="s">
        <v>8</v>
      </c>
      <c r="H386" s="5" t="s">
        <v>133</v>
      </c>
      <c r="I386" s="5"/>
      <c r="K386" t="str">
        <f t="shared" si="52"/>
        <v>PrEP</v>
      </c>
      <c r="L386" t="str">
        <f t="shared" si="53"/>
        <v>Required</v>
      </c>
      <c r="M386" t="str">
        <f t="shared" si="54"/>
        <v>PrEP_SCREEN</v>
      </c>
      <c r="N386" t="str">
        <f t="shared" si="55"/>
        <v>20-24</v>
      </c>
      <c r="O386" t="str">
        <f t="shared" si="56"/>
        <v>Female</v>
      </c>
      <c r="P386" t="str">
        <f t="shared" si="57"/>
        <v/>
      </c>
      <c r="Q386" t="str">
        <f t="shared" si="58"/>
        <v>Numerator</v>
      </c>
      <c r="R386" t="str">
        <f t="shared" si="59"/>
        <v>Age/Sex</v>
      </c>
      <c r="S386" t="str">
        <f t="shared" si="60"/>
        <v/>
      </c>
    </row>
    <row r="387" spans="1:29" customFormat="1" x14ac:dyDescent="0.25">
      <c r="A387" s="4" t="s">
        <v>118</v>
      </c>
      <c r="B387" s="4" t="s">
        <v>125</v>
      </c>
      <c r="C387" s="5" t="s">
        <v>43</v>
      </c>
      <c r="D387" s="5" t="s">
        <v>59</v>
      </c>
      <c r="E387" s="5" t="s">
        <v>50</v>
      </c>
      <c r="F387" s="5"/>
      <c r="G387" s="5" t="s">
        <v>8</v>
      </c>
      <c r="H387" s="5" t="s">
        <v>133</v>
      </c>
      <c r="I387" s="5"/>
      <c r="K387" t="str">
        <f t="shared" si="52"/>
        <v>PrEP</v>
      </c>
      <c r="L387" t="str">
        <f t="shared" si="53"/>
        <v>Required</v>
      </c>
      <c r="M387" t="str">
        <f t="shared" si="54"/>
        <v>PrEP_SCREEN</v>
      </c>
      <c r="N387" t="str">
        <f t="shared" si="55"/>
        <v>20-24</v>
      </c>
      <c r="O387" t="str">
        <f t="shared" si="56"/>
        <v>Male</v>
      </c>
      <c r="P387" t="str">
        <f t="shared" si="57"/>
        <v/>
      </c>
      <c r="Q387" t="str">
        <f t="shared" si="58"/>
        <v>Numerator</v>
      </c>
      <c r="R387" t="str">
        <f t="shared" si="59"/>
        <v>Age/Sex</v>
      </c>
      <c r="S387" t="str">
        <f t="shared" si="60"/>
        <v/>
      </c>
    </row>
    <row r="388" spans="1:29" customFormat="1" x14ac:dyDescent="0.25">
      <c r="A388" s="4" t="s">
        <v>118</v>
      </c>
      <c r="B388" s="4" t="s">
        <v>125</v>
      </c>
      <c r="C388" s="5" t="s">
        <v>43</v>
      </c>
      <c r="D388" s="5" t="s">
        <v>60</v>
      </c>
      <c r="E388" s="5" t="s">
        <v>17</v>
      </c>
      <c r="F388" s="5"/>
      <c r="G388" s="5" t="s">
        <v>8</v>
      </c>
      <c r="H388" s="5" t="s">
        <v>133</v>
      </c>
      <c r="I388" s="5"/>
      <c r="K388" t="str">
        <f t="shared" si="52"/>
        <v>PrEP</v>
      </c>
      <c r="L388" t="str">
        <f t="shared" si="53"/>
        <v>Required</v>
      </c>
      <c r="M388" t="str">
        <f t="shared" si="54"/>
        <v>PrEP_SCREEN</v>
      </c>
      <c r="N388" t="str">
        <f t="shared" si="55"/>
        <v>25-29</v>
      </c>
      <c r="O388" t="str">
        <f t="shared" si="56"/>
        <v>Female</v>
      </c>
      <c r="P388" t="str">
        <f t="shared" si="57"/>
        <v/>
      </c>
      <c r="Q388" t="str">
        <f t="shared" si="58"/>
        <v>Numerator</v>
      </c>
      <c r="R388" t="str">
        <f t="shared" si="59"/>
        <v>Age/Sex</v>
      </c>
      <c r="S388" t="str">
        <f t="shared" ref="S388:S419" si="61">TRIM(I388)</f>
        <v/>
      </c>
    </row>
    <row r="389" spans="1:29" customFormat="1" x14ac:dyDescent="0.25">
      <c r="A389" s="4" t="s">
        <v>118</v>
      </c>
      <c r="B389" s="4" t="s">
        <v>125</v>
      </c>
      <c r="C389" s="5" t="s">
        <v>43</v>
      </c>
      <c r="D389" s="5" t="s">
        <v>60</v>
      </c>
      <c r="E389" s="5" t="s">
        <v>50</v>
      </c>
      <c r="F389" s="5"/>
      <c r="G389" s="5" t="s">
        <v>8</v>
      </c>
      <c r="H389" s="5" t="s">
        <v>133</v>
      </c>
      <c r="I389" s="5"/>
      <c r="K389" t="str">
        <f t="shared" ref="K389:K452" si="62">TRIM(A389)</f>
        <v>PrEP</v>
      </c>
      <c r="L389" t="str">
        <f t="shared" ref="L389:L452" si="63">TRIM(B389)</f>
        <v>Required</v>
      </c>
      <c r="M389" t="str">
        <f t="shared" si="54"/>
        <v>PrEP_SCREEN</v>
      </c>
      <c r="N389" t="str">
        <f t="shared" si="55"/>
        <v>25-29</v>
      </c>
      <c r="O389" t="str">
        <f t="shared" si="56"/>
        <v>Male</v>
      </c>
      <c r="P389" t="str">
        <f t="shared" si="57"/>
        <v/>
      </c>
      <c r="Q389" t="str">
        <f t="shared" si="58"/>
        <v>Numerator</v>
      </c>
      <c r="R389" t="str">
        <f t="shared" si="59"/>
        <v>Age/Sex</v>
      </c>
      <c r="S389" t="str">
        <f t="shared" si="61"/>
        <v/>
      </c>
      <c r="AC389" s="4"/>
    </row>
    <row r="390" spans="1:29" customFormat="1" x14ac:dyDescent="0.25">
      <c r="A390" s="4" t="s">
        <v>118</v>
      </c>
      <c r="B390" s="4" t="s">
        <v>125</v>
      </c>
      <c r="C390" s="5" t="s">
        <v>43</v>
      </c>
      <c r="D390" s="5" t="s">
        <v>66</v>
      </c>
      <c r="E390" s="5" t="s">
        <v>17</v>
      </c>
      <c r="F390" s="5"/>
      <c r="G390" s="5" t="s">
        <v>8</v>
      </c>
      <c r="H390" s="5" t="s">
        <v>133</v>
      </c>
      <c r="I390" s="5"/>
      <c r="K390" t="str">
        <f t="shared" si="62"/>
        <v>PrEP</v>
      </c>
      <c r="L390" t="str">
        <f t="shared" si="63"/>
        <v>Required</v>
      </c>
      <c r="M390" t="str">
        <f t="shared" ref="M390:M453" si="64">TRIM(C390)</f>
        <v>PrEP_SCREEN</v>
      </c>
      <c r="N390" t="str">
        <f t="shared" si="55"/>
        <v>30-34</v>
      </c>
      <c r="O390" t="str">
        <f t="shared" si="56"/>
        <v>Female</v>
      </c>
      <c r="P390" t="str">
        <f t="shared" si="57"/>
        <v/>
      </c>
      <c r="Q390" t="str">
        <f t="shared" si="58"/>
        <v>Numerator</v>
      </c>
      <c r="R390" t="str">
        <f t="shared" si="59"/>
        <v>Age/Sex</v>
      </c>
      <c r="S390" t="str">
        <f t="shared" si="61"/>
        <v/>
      </c>
      <c r="AC390" s="4"/>
    </row>
    <row r="391" spans="1:29" customFormat="1" x14ac:dyDescent="0.25">
      <c r="A391" s="4" t="s">
        <v>118</v>
      </c>
      <c r="B391" s="4" t="s">
        <v>125</v>
      </c>
      <c r="C391" s="5" t="s">
        <v>43</v>
      </c>
      <c r="D391" s="5" t="s">
        <v>66</v>
      </c>
      <c r="E391" s="5" t="s">
        <v>50</v>
      </c>
      <c r="F391" s="5"/>
      <c r="G391" s="5" t="s">
        <v>8</v>
      </c>
      <c r="H391" s="5" t="s">
        <v>133</v>
      </c>
      <c r="I391" s="5"/>
      <c r="K391" t="str">
        <f t="shared" si="62"/>
        <v>PrEP</v>
      </c>
      <c r="L391" t="str">
        <f t="shared" si="63"/>
        <v>Required</v>
      </c>
      <c r="M391" t="str">
        <f t="shared" si="64"/>
        <v>PrEP_SCREEN</v>
      </c>
      <c r="N391" t="str">
        <f t="shared" si="55"/>
        <v>30-34</v>
      </c>
      <c r="O391" t="str">
        <f t="shared" si="56"/>
        <v>Male</v>
      </c>
      <c r="P391" t="str">
        <f t="shared" si="57"/>
        <v/>
      </c>
      <c r="Q391" t="str">
        <f t="shared" si="58"/>
        <v>Numerator</v>
      </c>
      <c r="R391" t="str">
        <f t="shared" si="59"/>
        <v>Age/Sex</v>
      </c>
      <c r="S391" t="str">
        <f t="shared" si="61"/>
        <v/>
      </c>
      <c r="AC391" s="4"/>
    </row>
    <row r="392" spans="1:29" customFormat="1" x14ac:dyDescent="0.25">
      <c r="A392" s="4" t="s">
        <v>118</v>
      </c>
      <c r="B392" s="4" t="s">
        <v>125</v>
      </c>
      <c r="C392" s="5" t="s">
        <v>43</v>
      </c>
      <c r="D392" s="5" t="s">
        <v>67</v>
      </c>
      <c r="E392" s="5" t="s">
        <v>17</v>
      </c>
      <c r="F392" s="5"/>
      <c r="G392" s="5" t="s">
        <v>8</v>
      </c>
      <c r="H392" s="5" t="s">
        <v>133</v>
      </c>
      <c r="I392" s="5"/>
      <c r="K392" t="str">
        <f t="shared" si="62"/>
        <v>PrEP</v>
      </c>
      <c r="L392" t="str">
        <f t="shared" si="63"/>
        <v>Required</v>
      </c>
      <c r="M392" t="str">
        <f t="shared" si="64"/>
        <v>PrEP_SCREEN</v>
      </c>
      <c r="N392" t="str">
        <f t="shared" si="55"/>
        <v>35-39</v>
      </c>
      <c r="O392" t="str">
        <f t="shared" si="56"/>
        <v>Female</v>
      </c>
      <c r="P392" t="str">
        <f t="shared" si="57"/>
        <v/>
      </c>
      <c r="Q392" t="str">
        <f t="shared" si="58"/>
        <v>Numerator</v>
      </c>
      <c r="R392" t="str">
        <f t="shared" si="59"/>
        <v>Age/Sex</v>
      </c>
      <c r="S392" t="str">
        <f t="shared" si="61"/>
        <v/>
      </c>
      <c r="AC392" s="4"/>
    </row>
    <row r="393" spans="1:29" customFormat="1" x14ac:dyDescent="0.25">
      <c r="A393" s="4" t="s">
        <v>118</v>
      </c>
      <c r="B393" s="4" t="s">
        <v>125</v>
      </c>
      <c r="C393" s="5" t="s">
        <v>43</v>
      </c>
      <c r="D393" s="5" t="s">
        <v>67</v>
      </c>
      <c r="E393" s="5" t="s">
        <v>50</v>
      </c>
      <c r="F393" s="5"/>
      <c r="G393" s="5" t="s">
        <v>8</v>
      </c>
      <c r="H393" s="5" t="s">
        <v>133</v>
      </c>
      <c r="I393" s="5"/>
      <c r="K393" t="str">
        <f t="shared" si="62"/>
        <v>PrEP</v>
      </c>
      <c r="L393" t="str">
        <f t="shared" si="63"/>
        <v>Required</v>
      </c>
      <c r="M393" t="str">
        <f t="shared" si="64"/>
        <v>PrEP_SCREEN</v>
      </c>
      <c r="N393" t="str">
        <f t="shared" si="55"/>
        <v>35-39</v>
      </c>
      <c r="O393" t="str">
        <f t="shared" si="56"/>
        <v>Male</v>
      </c>
      <c r="P393" t="str">
        <f t="shared" si="57"/>
        <v/>
      </c>
      <c r="Q393" t="str">
        <f t="shared" si="58"/>
        <v>Numerator</v>
      </c>
      <c r="R393" t="str">
        <f t="shared" si="59"/>
        <v>Age/Sex</v>
      </c>
      <c r="S393" t="str">
        <f t="shared" si="61"/>
        <v/>
      </c>
    </row>
    <row r="394" spans="1:29" customFormat="1" x14ac:dyDescent="0.25">
      <c r="A394" s="4" t="s">
        <v>118</v>
      </c>
      <c r="B394" s="4" t="s">
        <v>125</v>
      </c>
      <c r="C394" s="5" t="s">
        <v>43</v>
      </c>
      <c r="D394" s="5" t="s">
        <v>68</v>
      </c>
      <c r="E394" s="5" t="s">
        <v>17</v>
      </c>
      <c r="F394" s="5"/>
      <c r="G394" s="5" t="s">
        <v>8</v>
      </c>
      <c r="H394" s="5" t="s">
        <v>133</v>
      </c>
      <c r="I394" s="5"/>
      <c r="K394" t="str">
        <f t="shared" si="62"/>
        <v>PrEP</v>
      </c>
      <c r="L394" t="str">
        <f t="shared" si="63"/>
        <v>Required</v>
      </c>
      <c r="M394" t="str">
        <f t="shared" si="64"/>
        <v>PrEP_SCREEN</v>
      </c>
      <c r="N394" t="str">
        <f t="shared" si="55"/>
        <v>40-44</v>
      </c>
      <c r="O394" t="str">
        <f t="shared" si="56"/>
        <v>Female</v>
      </c>
      <c r="P394" t="str">
        <f t="shared" si="57"/>
        <v/>
      </c>
      <c r="Q394" t="str">
        <f t="shared" si="58"/>
        <v>Numerator</v>
      </c>
      <c r="R394" t="str">
        <f t="shared" si="59"/>
        <v>Age/Sex</v>
      </c>
      <c r="S394" t="str">
        <f t="shared" si="61"/>
        <v/>
      </c>
    </row>
    <row r="395" spans="1:29" customFormat="1" x14ac:dyDescent="0.25">
      <c r="A395" s="4" t="s">
        <v>118</v>
      </c>
      <c r="B395" s="4" t="s">
        <v>125</v>
      </c>
      <c r="C395" s="5" t="s">
        <v>43</v>
      </c>
      <c r="D395" s="5" t="s">
        <v>68</v>
      </c>
      <c r="E395" s="5" t="s">
        <v>50</v>
      </c>
      <c r="F395" s="5"/>
      <c r="G395" s="5" t="s">
        <v>8</v>
      </c>
      <c r="H395" s="5" t="s">
        <v>133</v>
      </c>
      <c r="I395" s="5"/>
      <c r="K395" t="str">
        <f t="shared" si="62"/>
        <v>PrEP</v>
      </c>
      <c r="L395" t="str">
        <f t="shared" si="63"/>
        <v>Required</v>
      </c>
      <c r="M395" t="str">
        <f t="shared" si="64"/>
        <v>PrEP_SCREEN</v>
      </c>
      <c r="N395" t="str">
        <f t="shared" si="55"/>
        <v>40-44</v>
      </c>
      <c r="O395" t="str">
        <f t="shared" si="56"/>
        <v>Male</v>
      </c>
      <c r="P395" t="str">
        <f t="shared" si="57"/>
        <v/>
      </c>
      <c r="Q395" t="str">
        <f t="shared" si="58"/>
        <v>Numerator</v>
      </c>
      <c r="R395" t="str">
        <f t="shared" si="59"/>
        <v>Age/Sex</v>
      </c>
      <c r="S395" t="str">
        <f t="shared" si="61"/>
        <v/>
      </c>
    </row>
    <row r="396" spans="1:29" customFormat="1" x14ac:dyDescent="0.25">
      <c r="A396" s="4" t="s">
        <v>118</v>
      </c>
      <c r="B396" s="4" t="s">
        <v>125</v>
      </c>
      <c r="C396" s="5" t="s">
        <v>43</v>
      </c>
      <c r="D396" s="5" t="s">
        <v>69</v>
      </c>
      <c r="E396" s="5" t="s">
        <v>17</v>
      </c>
      <c r="F396" s="5"/>
      <c r="G396" s="5" t="s">
        <v>8</v>
      </c>
      <c r="H396" s="5" t="s">
        <v>133</v>
      </c>
      <c r="I396" s="5"/>
      <c r="K396" t="str">
        <f t="shared" si="62"/>
        <v>PrEP</v>
      </c>
      <c r="L396" t="str">
        <f t="shared" si="63"/>
        <v>Required</v>
      </c>
      <c r="M396" t="str">
        <f t="shared" si="64"/>
        <v>PrEP_SCREEN</v>
      </c>
      <c r="N396" t="str">
        <f t="shared" si="55"/>
        <v>45-49</v>
      </c>
      <c r="O396" t="str">
        <f t="shared" si="56"/>
        <v>Female</v>
      </c>
      <c r="P396" t="str">
        <f t="shared" si="57"/>
        <v/>
      </c>
      <c r="Q396" t="str">
        <f t="shared" si="58"/>
        <v>Numerator</v>
      </c>
      <c r="R396" t="str">
        <f t="shared" si="59"/>
        <v>Age/Sex</v>
      </c>
      <c r="S396" t="str">
        <f t="shared" si="61"/>
        <v/>
      </c>
    </row>
    <row r="397" spans="1:29" customFormat="1" x14ac:dyDescent="0.25">
      <c r="A397" s="4" t="s">
        <v>118</v>
      </c>
      <c r="B397" s="4" t="s">
        <v>125</v>
      </c>
      <c r="C397" s="5" t="s">
        <v>43</v>
      </c>
      <c r="D397" s="5" t="s">
        <v>69</v>
      </c>
      <c r="E397" s="5" t="s">
        <v>50</v>
      </c>
      <c r="F397" s="5"/>
      <c r="G397" s="5" t="s">
        <v>8</v>
      </c>
      <c r="H397" s="5" t="s">
        <v>133</v>
      </c>
      <c r="I397" s="5"/>
      <c r="K397" t="str">
        <f t="shared" si="62"/>
        <v>PrEP</v>
      </c>
      <c r="L397" t="str">
        <f t="shared" si="63"/>
        <v>Required</v>
      </c>
      <c r="M397" t="str">
        <f t="shared" si="64"/>
        <v>PrEP_SCREEN</v>
      </c>
      <c r="N397" t="str">
        <f t="shared" si="55"/>
        <v>45-49</v>
      </c>
      <c r="O397" t="str">
        <f t="shared" si="56"/>
        <v>Male</v>
      </c>
      <c r="P397" t="str">
        <f t="shared" si="57"/>
        <v/>
      </c>
      <c r="Q397" t="str">
        <f t="shared" si="58"/>
        <v>Numerator</v>
      </c>
      <c r="R397" t="str">
        <f t="shared" si="59"/>
        <v>Age/Sex</v>
      </c>
      <c r="S397" t="str">
        <f t="shared" si="61"/>
        <v/>
      </c>
      <c r="AC397" s="4"/>
    </row>
    <row r="398" spans="1:29" customFormat="1" x14ac:dyDescent="0.25">
      <c r="A398" s="4" t="s">
        <v>118</v>
      </c>
      <c r="B398" s="4" t="s">
        <v>125</v>
      </c>
      <c r="C398" s="5" t="s">
        <v>43</v>
      </c>
      <c r="D398" s="5" t="s">
        <v>1050</v>
      </c>
      <c r="E398" s="5" t="s">
        <v>17</v>
      </c>
      <c r="F398" s="5"/>
      <c r="G398" s="5" t="s">
        <v>8</v>
      </c>
      <c r="H398" s="5" t="s">
        <v>133</v>
      </c>
      <c r="I398" s="5"/>
      <c r="K398" t="str">
        <f t="shared" si="62"/>
        <v>PrEP</v>
      </c>
      <c r="L398" t="str">
        <f t="shared" si="63"/>
        <v>Required</v>
      </c>
      <c r="M398" t="str">
        <f t="shared" si="64"/>
        <v>PrEP_SCREEN</v>
      </c>
      <c r="N398" t="str">
        <f t="shared" si="55"/>
        <v>50+</v>
      </c>
      <c r="O398" t="str">
        <f t="shared" si="56"/>
        <v>Female</v>
      </c>
      <c r="P398" t="str">
        <f t="shared" si="57"/>
        <v/>
      </c>
      <c r="Q398" t="str">
        <f t="shared" si="58"/>
        <v>Numerator</v>
      </c>
      <c r="R398" t="str">
        <f t="shared" si="59"/>
        <v>Age/Sex</v>
      </c>
      <c r="S398" t="str">
        <f t="shared" si="61"/>
        <v/>
      </c>
      <c r="AC398" s="4"/>
    </row>
    <row r="399" spans="1:29" customFormat="1" x14ac:dyDescent="0.25">
      <c r="A399" s="4" t="s">
        <v>118</v>
      </c>
      <c r="B399" s="4" t="s">
        <v>125</v>
      </c>
      <c r="C399" s="5" t="s">
        <v>43</v>
      </c>
      <c r="D399" s="5" t="s">
        <v>1050</v>
      </c>
      <c r="E399" s="5" t="s">
        <v>50</v>
      </c>
      <c r="F399" s="5"/>
      <c r="G399" s="5" t="s">
        <v>8</v>
      </c>
      <c r="H399" s="5" t="s">
        <v>133</v>
      </c>
      <c r="I399" s="5"/>
      <c r="K399" t="str">
        <f t="shared" si="62"/>
        <v>PrEP</v>
      </c>
      <c r="L399" t="str">
        <f t="shared" si="63"/>
        <v>Required</v>
      </c>
      <c r="M399" t="str">
        <f t="shared" si="64"/>
        <v>PrEP_SCREEN</v>
      </c>
      <c r="N399" t="str">
        <f t="shared" si="55"/>
        <v>50+</v>
      </c>
      <c r="O399" t="str">
        <f t="shared" si="56"/>
        <v>Male</v>
      </c>
      <c r="P399" t="str">
        <f t="shared" si="57"/>
        <v/>
      </c>
      <c r="Q399" t="str">
        <f t="shared" si="58"/>
        <v>Numerator</v>
      </c>
      <c r="R399" t="str">
        <f t="shared" si="59"/>
        <v>Age/Sex</v>
      </c>
      <c r="S399" t="str">
        <f t="shared" si="61"/>
        <v/>
      </c>
      <c r="AC399" s="4"/>
    </row>
    <row r="400" spans="1:29" customFormat="1" x14ac:dyDescent="0.25">
      <c r="A400" s="4" t="s">
        <v>118</v>
      </c>
      <c r="B400" s="4" t="s">
        <v>125</v>
      </c>
      <c r="C400" s="5" t="s">
        <v>43</v>
      </c>
      <c r="D400" s="5" t="s">
        <v>122</v>
      </c>
      <c r="E400" s="5" t="s">
        <v>17</v>
      </c>
      <c r="F400" s="5"/>
      <c r="G400" s="5" t="s">
        <v>8</v>
      </c>
      <c r="H400" s="5" t="s">
        <v>133</v>
      </c>
      <c r="I400" s="5"/>
      <c r="K400" t="str">
        <f t="shared" si="62"/>
        <v>PrEP</v>
      </c>
      <c r="L400" t="str">
        <f t="shared" si="63"/>
        <v>Required</v>
      </c>
      <c r="M400" t="str">
        <f t="shared" si="64"/>
        <v>PrEP_SCREEN</v>
      </c>
      <c r="N400" t="str">
        <f t="shared" si="55"/>
        <v>Unknown Age</v>
      </c>
      <c r="O400" t="str">
        <f t="shared" si="56"/>
        <v>Female</v>
      </c>
      <c r="P400" t="str">
        <f t="shared" si="57"/>
        <v/>
      </c>
      <c r="Q400" t="str">
        <f t="shared" si="58"/>
        <v>Numerator</v>
      </c>
      <c r="R400" t="str">
        <f t="shared" si="59"/>
        <v>Age/Sex</v>
      </c>
      <c r="S400" t="str">
        <f t="shared" si="61"/>
        <v/>
      </c>
      <c r="AC400" s="4"/>
    </row>
    <row r="401" spans="1:19" customFormat="1" x14ac:dyDescent="0.25">
      <c r="A401" s="4" t="s">
        <v>118</v>
      </c>
      <c r="B401" s="4" t="s">
        <v>125</v>
      </c>
      <c r="C401" s="5" t="s">
        <v>43</v>
      </c>
      <c r="D401" s="5" t="s">
        <v>122</v>
      </c>
      <c r="E401" s="5" t="s">
        <v>50</v>
      </c>
      <c r="F401" s="5"/>
      <c r="G401" s="5" t="s">
        <v>8</v>
      </c>
      <c r="H401" s="5" t="s">
        <v>133</v>
      </c>
      <c r="I401" s="5"/>
      <c r="K401" t="str">
        <f t="shared" si="62"/>
        <v>PrEP</v>
      </c>
      <c r="L401" t="str">
        <f t="shared" si="63"/>
        <v>Required</v>
      </c>
      <c r="M401" t="str">
        <f t="shared" si="64"/>
        <v>PrEP_SCREEN</v>
      </c>
      <c r="N401" t="str">
        <f t="shared" si="55"/>
        <v>Unknown Age</v>
      </c>
      <c r="O401" t="str">
        <f t="shared" si="56"/>
        <v>Male</v>
      </c>
      <c r="P401" t="str">
        <f t="shared" si="57"/>
        <v/>
      </c>
      <c r="Q401" t="str">
        <f t="shared" si="58"/>
        <v>Numerator</v>
      </c>
      <c r="R401" t="str">
        <f t="shared" si="59"/>
        <v>Age/Sex</v>
      </c>
      <c r="S401" t="str">
        <f t="shared" si="61"/>
        <v/>
      </c>
    </row>
    <row r="402" spans="1:19" customFormat="1" x14ac:dyDescent="0.25">
      <c r="A402" s="4" t="s">
        <v>118</v>
      </c>
      <c r="B402" s="4" t="s">
        <v>125</v>
      </c>
      <c r="C402" s="5" t="s">
        <v>43</v>
      </c>
      <c r="D402" s="5"/>
      <c r="E402" s="5" t="s">
        <v>17</v>
      </c>
      <c r="F402" s="5"/>
      <c r="G402" s="5" t="s">
        <v>8</v>
      </c>
      <c r="H402" s="5" t="s">
        <v>140</v>
      </c>
      <c r="I402" s="5" t="s">
        <v>18</v>
      </c>
      <c r="K402" t="str">
        <f t="shared" si="62"/>
        <v>PrEP</v>
      </c>
      <c r="L402" t="str">
        <f t="shared" si="63"/>
        <v>Required</v>
      </c>
      <c r="M402" t="str">
        <f t="shared" si="64"/>
        <v>PrEP_SCREEN</v>
      </c>
      <c r="N402" t="str">
        <f t="shared" si="55"/>
        <v/>
      </c>
      <c r="O402" t="str">
        <f t="shared" si="56"/>
        <v>Female</v>
      </c>
      <c r="P402" t="str">
        <f t="shared" si="57"/>
        <v/>
      </c>
      <c r="Q402" t="str">
        <f t="shared" si="58"/>
        <v>Numerator</v>
      </c>
      <c r="R402" t="str">
        <f t="shared" si="59"/>
        <v>Pregnant/Breastfeeding</v>
      </c>
      <c r="S402" t="str">
        <f t="shared" si="61"/>
        <v>Breastfeeding</v>
      </c>
    </row>
    <row r="403" spans="1:19" customFormat="1" x14ac:dyDescent="0.25">
      <c r="A403" s="4" t="s">
        <v>118</v>
      </c>
      <c r="B403" s="4" t="s">
        <v>125</v>
      </c>
      <c r="C403" s="5" t="s">
        <v>43</v>
      </c>
      <c r="D403" s="5"/>
      <c r="E403" s="5" t="s">
        <v>17</v>
      </c>
      <c r="F403" s="5"/>
      <c r="G403" s="5" t="s">
        <v>8</v>
      </c>
      <c r="H403" s="5" t="s">
        <v>140</v>
      </c>
      <c r="I403" s="5" t="s">
        <v>44</v>
      </c>
      <c r="K403" t="str">
        <f t="shared" si="62"/>
        <v>PrEP</v>
      </c>
      <c r="L403" t="str">
        <f t="shared" si="63"/>
        <v>Required</v>
      </c>
      <c r="M403" t="str">
        <f t="shared" si="64"/>
        <v>PrEP_SCREEN</v>
      </c>
      <c r="N403" t="str">
        <f t="shared" si="55"/>
        <v/>
      </c>
      <c r="O403" t="str">
        <f t="shared" si="56"/>
        <v>Female</v>
      </c>
      <c r="P403" t="str">
        <f t="shared" si="57"/>
        <v/>
      </c>
      <c r="Q403" t="str">
        <f t="shared" si="58"/>
        <v>Numerator</v>
      </c>
      <c r="R403" t="str">
        <f t="shared" si="59"/>
        <v>Pregnant/Breastfeeding</v>
      </c>
      <c r="S403" t="str">
        <f t="shared" si="61"/>
        <v>Pregnant</v>
      </c>
    </row>
    <row r="404" spans="1:19" customFormat="1" x14ac:dyDescent="0.25">
      <c r="A404" s="4" t="s">
        <v>118</v>
      </c>
      <c r="B404" s="4" t="s">
        <v>125</v>
      </c>
      <c r="C404" s="5" t="s">
        <v>43</v>
      </c>
      <c r="D404" s="5"/>
      <c r="E404" s="5"/>
      <c r="F404" s="5" t="s">
        <v>34</v>
      </c>
      <c r="G404" s="5" t="s">
        <v>8</v>
      </c>
      <c r="H404" s="5" t="s">
        <v>139</v>
      </c>
      <c r="I404" s="5"/>
      <c r="K404" t="str">
        <f t="shared" si="62"/>
        <v>PrEP</v>
      </c>
      <c r="L404" t="str">
        <f t="shared" si="63"/>
        <v>Required</v>
      </c>
      <c r="M404" t="str">
        <f t="shared" si="64"/>
        <v>PrEP_SCREEN</v>
      </c>
      <c r="N404" t="str">
        <f t="shared" si="55"/>
        <v/>
      </c>
      <c r="O404" t="str">
        <f t="shared" si="56"/>
        <v/>
      </c>
      <c r="P404" t="str">
        <f t="shared" si="57"/>
        <v>Female sex workers (FSW)</v>
      </c>
      <c r="Q404" t="str">
        <f t="shared" si="58"/>
        <v>Numerator</v>
      </c>
      <c r="R404" t="str">
        <f t="shared" si="59"/>
        <v>Key Pop</v>
      </c>
      <c r="S404" t="str">
        <f t="shared" si="61"/>
        <v/>
      </c>
    </row>
    <row r="405" spans="1:19" customFormat="1" x14ac:dyDescent="0.25">
      <c r="A405" s="4" t="s">
        <v>118</v>
      </c>
      <c r="B405" s="4" t="s">
        <v>125</v>
      </c>
      <c r="C405" s="5" t="s">
        <v>43</v>
      </c>
      <c r="D405" s="5"/>
      <c r="E405" s="5"/>
      <c r="F405" s="5" t="s">
        <v>32</v>
      </c>
      <c r="G405" s="5" t="s">
        <v>8</v>
      </c>
      <c r="H405" s="5" t="s">
        <v>139</v>
      </c>
      <c r="I405" s="5"/>
      <c r="K405" t="str">
        <f t="shared" si="62"/>
        <v>PrEP</v>
      </c>
      <c r="L405" t="str">
        <f t="shared" si="63"/>
        <v>Required</v>
      </c>
      <c r="M405" t="str">
        <f t="shared" si="64"/>
        <v>PrEP_SCREEN</v>
      </c>
      <c r="N405" t="str">
        <f t="shared" si="55"/>
        <v/>
      </c>
      <c r="O405" t="str">
        <f t="shared" si="56"/>
        <v/>
      </c>
      <c r="P405" t="str">
        <f t="shared" si="57"/>
        <v>Men who have sex with men (MSM)</v>
      </c>
      <c r="Q405" t="str">
        <f t="shared" si="58"/>
        <v>Numerator</v>
      </c>
      <c r="R405" t="str">
        <f t="shared" si="59"/>
        <v>Key Pop</v>
      </c>
      <c r="S405" t="str">
        <f t="shared" si="61"/>
        <v/>
      </c>
    </row>
    <row r="406" spans="1:19" customFormat="1" x14ac:dyDescent="0.25">
      <c r="A406" s="4" t="s">
        <v>118</v>
      </c>
      <c r="B406" s="4" t="s">
        <v>125</v>
      </c>
      <c r="C406" s="5" t="s">
        <v>43</v>
      </c>
      <c r="D406" s="5"/>
      <c r="E406" s="5"/>
      <c r="F406" s="5" t="s">
        <v>35</v>
      </c>
      <c r="G406" s="5" t="s">
        <v>8</v>
      </c>
      <c r="H406" s="5" t="s">
        <v>139</v>
      </c>
      <c r="I406" s="5"/>
      <c r="K406" t="str">
        <f t="shared" si="62"/>
        <v>PrEP</v>
      </c>
      <c r="L406" t="str">
        <f t="shared" si="63"/>
        <v>Required</v>
      </c>
      <c r="M406" t="str">
        <f t="shared" si="64"/>
        <v>PrEP_SCREEN</v>
      </c>
      <c r="N406" t="str">
        <f t="shared" si="55"/>
        <v/>
      </c>
      <c r="O406" t="str">
        <f t="shared" si="56"/>
        <v/>
      </c>
      <c r="P406" t="str">
        <f t="shared" si="57"/>
        <v>Non-KP (general population)</v>
      </c>
      <c r="Q406" t="str">
        <f t="shared" si="58"/>
        <v>Numerator</v>
      </c>
      <c r="R406" t="str">
        <f t="shared" si="59"/>
        <v>Key Pop</v>
      </c>
      <c r="S406" t="str">
        <f t="shared" si="61"/>
        <v/>
      </c>
    </row>
    <row r="407" spans="1:19" customFormat="1" x14ac:dyDescent="0.25">
      <c r="A407" s="4" t="s">
        <v>118</v>
      </c>
      <c r="B407" s="4" t="s">
        <v>125</v>
      </c>
      <c r="C407" s="5" t="s">
        <v>43</v>
      </c>
      <c r="D407" s="5"/>
      <c r="E407" s="5"/>
      <c r="F407" s="5" t="s">
        <v>108</v>
      </c>
      <c r="G407" s="5" t="s">
        <v>8</v>
      </c>
      <c r="H407" s="5" t="s">
        <v>139</v>
      </c>
      <c r="I407" s="5"/>
      <c r="K407" t="str">
        <f t="shared" si="62"/>
        <v>PrEP</v>
      </c>
      <c r="L407" t="str">
        <f t="shared" si="63"/>
        <v>Required</v>
      </c>
      <c r="M407" t="str">
        <f t="shared" si="64"/>
        <v>PrEP_SCREEN</v>
      </c>
      <c r="N407" t="str">
        <f t="shared" si="55"/>
        <v/>
      </c>
      <c r="O407" t="str">
        <f t="shared" si="56"/>
        <v/>
      </c>
      <c r="P407" t="str">
        <f t="shared" si="57"/>
        <v>Non-KP (seronegative persons in serodifferent partnerships)</v>
      </c>
      <c r="Q407" t="str">
        <f t="shared" si="58"/>
        <v>Numerator</v>
      </c>
      <c r="R407" t="str">
        <f t="shared" si="59"/>
        <v>Key Pop</v>
      </c>
      <c r="S407" t="str">
        <f t="shared" si="61"/>
        <v/>
      </c>
    </row>
    <row r="408" spans="1:19" customFormat="1" x14ac:dyDescent="0.25">
      <c r="A408" s="4" t="s">
        <v>118</v>
      </c>
      <c r="B408" s="4" t="s">
        <v>125</v>
      </c>
      <c r="C408" s="5" t="s">
        <v>43</v>
      </c>
      <c r="D408" s="5"/>
      <c r="E408" s="5"/>
      <c r="F408" s="5" t="s">
        <v>138</v>
      </c>
      <c r="G408" s="5" t="s">
        <v>8</v>
      </c>
      <c r="H408" s="5" t="s">
        <v>139</v>
      </c>
      <c r="I408" s="5"/>
      <c r="K408" t="str">
        <f t="shared" si="62"/>
        <v>PrEP</v>
      </c>
      <c r="L408" t="str">
        <f t="shared" si="63"/>
        <v>Required</v>
      </c>
      <c r="M408" t="str">
        <f t="shared" si="64"/>
        <v>PrEP_SCREEN</v>
      </c>
      <c r="N408" t="str">
        <f t="shared" si="55"/>
        <v/>
      </c>
      <c r="O408" t="str">
        <f t="shared" si="56"/>
        <v/>
      </c>
      <c r="P408" t="str">
        <f t="shared" si="57"/>
        <v>People in prison and other closed settings</v>
      </c>
      <c r="Q408" t="str">
        <f t="shared" si="58"/>
        <v>Numerator</v>
      </c>
      <c r="R408" t="str">
        <f t="shared" si="59"/>
        <v>Key Pop</v>
      </c>
      <c r="S408" t="str">
        <f t="shared" si="61"/>
        <v/>
      </c>
    </row>
    <row r="409" spans="1:19" customFormat="1" x14ac:dyDescent="0.25">
      <c r="A409" s="4" t="s">
        <v>118</v>
      </c>
      <c r="B409" s="4" t="s">
        <v>125</v>
      </c>
      <c r="C409" s="5" t="s">
        <v>43</v>
      </c>
      <c r="D409" s="5"/>
      <c r="E409" s="5"/>
      <c r="F409" s="5" t="s">
        <v>30</v>
      </c>
      <c r="G409" s="5" t="s">
        <v>8</v>
      </c>
      <c r="H409" s="5" t="s">
        <v>139</v>
      </c>
      <c r="I409" s="5"/>
      <c r="K409" t="str">
        <f t="shared" si="62"/>
        <v>PrEP</v>
      </c>
      <c r="L409" t="str">
        <f t="shared" si="63"/>
        <v>Required</v>
      </c>
      <c r="M409" t="str">
        <f t="shared" si="64"/>
        <v>PrEP_SCREEN</v>
      </c>
      <c r="N409" t="str">
        <f t="shared" si="55"/>
        <v/>
      </c>
      <c r="O409" t="str">
        <f t="shared" si="56"/>
        <v/>
      </c>
      <c r="P409" t="str">
        <f t="shared" si="57"/>
        <v>People who inject drugs (PWID)</v>
      </c>
      <c r="Q409" t="str">
        <f t="shared" si="58"/>
        <v>Numerator</v>
      </c>
      <c r="R409" t="str">
        <f t="shared" si="59"/>
        <v>Key Pop</v>
      </c>
      <c r="S409" t="str">
        <f t="shared" si="61"/>
        <v/>
      </c>
    </row>
    <row r="410" spans="1:19" customFormat="1" x14ac:dyDescent="0.25">
      <c r="A410" s="4" t="s">
        <v>118</v>
      </c>
      <c r="B410" s="4" t="s">
        <v>125</v>
      </c>
      <c r="C410" s="5" t="s">
        <v>43</v>
      </c>
      <c r="D410" s="5"/>
      <c r="E410" s="5"/>
      <c r="F410" s="5" t="s">
        <v>33</v>
      </c>
      <c r="G410" s="5" t="s">
        <v>8</v>
      </c>
      <c r="H410" s="5" t="s">
        <v>139</v>
      </c>
      <c r="I410" s="5"/>
      <c r="K410" t="str">
        <f t="shared" si="62"/>
        <v>PrEP</v>
      </c>
      <c r="L410" t="str">
        <f t="shared" si="63"/>
        <v>Required</v>
      </c>
      <c r="M410" t="str">
        <f t="shared" si="64"/>
        <v>PrEP_SCREEN</v>
      </c>
      <c r="N410" t="str">
        <f t="shared" si="55"/>
        <v/>
      </c>
      <c r="O410" t="str">
        <f t="shared" si="56"/>
        <v/>
      </c>
      <c r="P410" t="str">
        <f t="shared" si="57"/>
        <v>Transgender people (TG)</v>
      </c>
      <c r="Q410" t="str">
        <f t="shared" si="58"/>
        <v>Numerator</v>
      </c>
      <c r="R410" t="str">
        <f t="shared" si="59"/>
        <v>Key Pop</v>
      </c>
      <c r="S410" t="str">
        <f t="shared" si="61"/>
        <v/>
      </c>
    </row>
    <row r="411" spans="1:19" customFormat="1" x14ac:dyDescent="0.25">
      <c r="A411" s="4" t="s">
        <v>119</v>
      </c>
      <c r="B411" s="4" t="s">
        <v>125</v>
      </c>
      <c r="C411" s="5" t="s">
        <v>84</v>
      </c>
      <c r="D411" s="5"/>
      <c r="E411" s="5"/>
      <c r="F411" s="5"/>
      <c r="G411" s="5" t="s">
        <v>8</v>
      </c>
      <c r="H411" s="5" t="s">
        <v>85</v>
      </c>
      <c r="I411" s="5" t="s">
        <v>163</v>
      </c>
      <c r="K411" t="str">
        <f t="shared" si="62"/>
        <v>SUPPLY CHAIN</v>
      </c>
      <c r="L411" t="str">
        <f t="shared" si="63"/>
        <v>Required</v>
      </c>
      <c r="M411" t="str">
        <f t="shared" si="64"/>
        <v>SC_ARVDISP</v>
      </c>
      <c r="N411" t="str">
        <f t="shared" si="55"/>
        <v/>
      </c>
      <c r="O411" t="str">
        <f t="shared" si="56"/>
        <v/>
      </c>
      <c r="P411" t="str">
        <f t="shared" si="57"/>
        <v/>
      </c>
      <c r="Q411" t="str">
        <f t="shared" si="58"/>
        <v>Numerator</v>
      </c>
      <c r="R411" t="str">
        <f t="shared" si="59"/>
        <v>ARV Category</v>
      </c>
      <c r="S411" t="str">
        <f t="shared" si="61"/>
        <v>DTG/10 90-count bottles</v>
      </c>
    </row>
    <row r="412" spans="1:19" customFormat="1" x14ac:dyDescent="0.25">
      <c r="A412" s="4" t="s">
        <v>119</v>
      </c>
      <c r="B412" s="4" t="s">
        <v>125</v>
      </c>
      <c r="C412" s="5" t="s">
        <v>84</v>
      </c>
      <c r="D412" s="5"/>
      <c r="E412" s="5"/>
      <c r="F412" s="5"/>
      <c r="G412" s="5" t="s">
        <v>8</v>
      </c>
      <c r="H412" s="5" t="s">
        <v>85</v>
      </c>
      <c r="I412" s="5" t="s">
        <v>158</v>
      </c>
      <c r="K412" t="str">
        <f t="shared" si="62"/>
        <v>SUPPLY CHAIN</v>
      </c>
      <c r="L412" t="str">
        <f t="shared" si="63"/>
        <v>Required</v>
      </c>
      <c r="M412" t="str">
        <f t="shared" si="64"/>
        <v>SC_ARVDISP</v>
      </c>
      <c r="N412" t="str">
        <f t="shared" si="55"/>
        <v/>
      </c>
      <c r="O412" t="str">
        <f t="shared" si="56"/>
        <v/>
      </c>
      <c r="P412" t="str">
        <f t="shared" si="57"/>
        <v/>
      </c>
      <c r="Q412" t="str">
        <f t="shared" si="58"/>
        <v>Numerator</v>
      </c>
      <c r="R412" t="str">
        <f t="shared" si="59"/>
        <v>ARV Category</v>
      </c>
      <c r="S412" t="str">
        <f t="shared" si="61"/>
        <v>LPV/r 100/25 bottles</v>
      </c>
    </row>
    <row r="413" spans="1:19" customFormat="1" x14ac:dyDescent="0.25">
      <c r="A413" s="4" t="s">
        <v>119</v>
      </c>
      <c r="B413" s="4" t="s">
        <v>125</v>
      </c>
      <c r="C413" s="5" t="s">
        <v>84</v>
      </c>
      <c r="D413" s="5"/>
      <c r="E413" s="5"/>
      <c r="F413" s="5"/>
      <c r="G413" s="5" t="s">
        <v>8</v>
      </c>
      <c r="H413" s="5" t="s">
        <v>85</v>
      </c>
      <c r="I413" s="5" t="s">
        <v>157</v>
      </c>
      <c r="K413" t="str">
        <f t="shared" si="62"/>
        <v>SUPPLY CHAIN</v>
      </c>
      <c r="L413" t="str">
        <f t="shared" si="63"/>
        <v>Required</v>
      </c>
      <c r="M413" t="str">
        <f t="shared" si="64"/>
        <v>SC_ARVDISP</v>
      </c>
      <c r="N413" t="str">
        <f t="shared" ref="N413:N476" si="65">TRIM(D413)</f>
        <v/>
      </c>
      <c r="O413" t="str">
        <f t="shared" ref="O413:O476" si="66">TRIM(E413)</f>
        <v/>
      </c>
      <c r="P413" t="str">
        <f t="shared" ref="P413:P476" si="67">TRIM(F413)</f>
        <v/>
      </c>
      <c r="Q413" t="str">
        <f t="shared" ref="Q413:Q476" si="68">TRIM(G413)</f>
        <v>Numerator</v>
      </c>
      <c r="R413" t="str">
        <f t="shared" ref="R413:R476" si="69">TRIM(H413)</f>
        <v>ARV Category</v>
      </c>
      <c r="S413" t="str">
        <f t="shared" si="61"/>
        <v>LPV/r 40/10 (pediatric) bottles</v>
      </c>
    </row>
    <row r="414" spans="1:19" customFormat="1" x14ac:dyDescent="0.25">
      <c r="A414" s="4" t="s">
        <v>119</v>
      </c>
      <c r="B414" s="4" t="s">
        <v>125</v>
      </c>
      <c r="C414" s="5" t="s">
        <v>84</v>
      </c>
      <c r="D414" s="5"/>
      <c r="E414" s="5"/>
      <c r="F414" s="5"/>
      <c r="G414" s="5" t="s">
        <v>8</v>
      </c>
      <c r="H414" s="5" t="s">
        <v>85</v>
      </c>
      <c r="I414" s="5" t="s">
        <v>159</v>
      </c>
      <c r="K414" t="str">
        <f t="shared" si="62"/>
        <v>SUPPLY CHAIN</v>
      </c>
      <c r="L414" t="str">
        <f t="shared" si="63"/>
        <v>Required</v>
      </c>
      <c r="M414" t="str">
        <f t="shared" si="64"/>
        <v>SC_ARVDISP</v>
      </c>
      <c r="N414" t="str">
        <f t="shared" si="65"/>
        <v/>
      </c>
      <c r="O414" t="str">
        <f t="shared" si="66"/>
        <v/>
      </c>
      <c r="P414" t="str">
        <f t="shared" si="67"/>
        <v/>
      </c>
      <c r="Q414" t="str">
        <f t="shared" si="68"/>
        <v>Numerator</v>
      </c>
      <c r="R414" t="str">
        <f t="shared" si="69"/>
        <v>ARV Category</v>
      </c>
      <c r="S414" t="str">
        <f t="shared" si="61"/>
        <v>NVP (adult) bottles</v>
      </c>
    </row>
    <row r="415" spans="1:19" customFormat="1" x14ac:dyDescent="0.25">
      <c r="A415" s="4" t="s">
        <v>119</v>
      </c>
      <c r="B415" s="4" t="s">
        <v>125</v>
      </c>
      <c r="C415" s="5" t="s">
        <v>84</v>
      </c>
      <c r="D415" s="5"/>
      <c r="E415" s="5"/>
      <c r="F415" s="5"/>
      <c r="G415" s="5" t="s">
        <v>8</v>
      </c>
      <c r="H415" s="5" t="s">
        <v>85</v>
      </c>
      <c r="I415" s="5" t="s">
        <v>162</v>
      </c>
      <c r="K415" t="str">
        <f t="shared" si="62"/>
        <v>SUPPLY CHAIN</v>
      </c>
      <c r="L415" t="str">
        <f t="shared" si="63"/>
        <v>Required</v>
      </c>
      <c r="M415" t="str">
        <f t="shared" si="64"/>
        <v>SC_ARVDISP</v>
      </c>
      <c r="N415" t="str">
        <f t="shared" si="65"/>
        <v/>
      </c>
      <c r="O415" t="str">
        <f t="shared" si="66"/>
        <v/>
      </c>
      <c r="P415" t="str">
        <f t="shared" si="67"/>
        <v/>
      </c>
      <c r="Q415" t="str">
        <f t="shared" si="68"/>
        <v>Numerator</v>
      </c>
      <c r="R415" t="str">
        <f t="shared" si="69"/>
        <v>ARV Category</v>
      </c>
      <c r="S415" t="str">
        <f t="shared" si="61"/>
        <v>NVP (pediatric)bottles</v>
      </c>
    </row>
    <row r="416" spans="1:19" customFormat="1" x14ac:dyDescent="0.25">
      <c r="A416" s="4" t="s">
        <v>119</v>
      </c>
      <c r="B416" s="4" t="s">
        <v>125</v>
      </c>
      <c r="C416" s="5" t="s">
        <v>84</v>
      </c>
      <c r="D416" s="5"/>
      <c r="E416" s="5"/>
      <c r="F416" s="5"/>
      <c r="G416" s="5" t="s">
        <v>8</v>
      </c>
      <c r="H416" s="5" t="s">
        <v>85</v>
      </c>
      <c r="I416" s="5" t="s">
        <v>160</v>
      </c>
      <c r="K416" t="str">
        <f t="shared" si="62"/>
        <v>SUPPLY CHAIN</v>
      </c>
      <c r="L416" t="str">
        <f t="shared" si="63"/>
        <v>Required</v>
      </c>
      <c r="M416" t="str">
        <f t="shared" si="64"/>
        <v>SC_ARVDISP</v>
      </c>
      <c r="N416" t="str">
        <f t="shared" si="65"/>
        <v/>
      </c>
      <c r="O416" t="str">
        <f t="shared" si="66"/>
        <v/>
      </c>
      <c r="P416" t="str">
        <f t="shared" si="67"/>
        <v/>
      </c>
      <c r="Q416" t="str">
        <f t="shared" si="68"/>
        <v>Numerator</v>
      </c>
      <c r="R416" t="str">
        <f t="shared" si="69"/>
        <v>ARV Category</v>
      </c>
      <c r="S416" t="str">
        <f t="shared" si="61"/>
        <v>Other (adult) bottles</v>
      </c>
    </row>
    <row r="417" spans="1:19" customFormat="1" x14ac:dyDescent="0.25">
      <c r="A417" s="4" t="s">
        <v>119</v>
      </c>
      <c r="B417" s="4" t="s">
        <v>125</v>
      </c>
      <c r="C417" s="5" t="s">
        <v>84</v>
      </c>
      <c r="D417" s="5"/>
      <c r="E417" s="5"/>
      <c r="F417" s="5"/>
      <c r="G417" s="5" t="s">
        <v>8</v>
      </c>
      <c r="H417" s="5" t="s">
        <v>85</v>
      </c>
      <c r="I417" s="5" t="s">
        <v>161</v>
      </c>
      <c r="K417" t="str">
        <f t="shared" si="62"/>
        <v>SUPPLY CHAIN</v>
      </c>
      <c r="L417" t="str">
        <f t="shared" si="63"/>
        <v>Required</v>
      </c>
      <c r="M417" t="str">
        <f t="shared" si="64"/>
        <v>SC_ARVDISP</v>
      </c>
      <c r="N417" t="str">
        <f t="shared" si="65"/>
        <v/>
      </c>
      <c r="O417" t="str">
        <f t="shared" si="66"/>
        <v/>
      </c>
      <c r="P417" t="str">
        <f t="shared" si="67"/>
        <v/>
      </c>
      <c r="Q417" t="str">
        <f t="shared" si="68"/>
        <v>Numerator</v>
      </c>
      <c r="R417" t="str">
        <f t="shared" si="69"/>
        <v>ARV Category</v>
      </c>
      <c r="S417" t="str">
        <f t="shared" si="61"/>
        <v>Other (pediatric) bottles</v>
      </c>
    </row>
    <row r="418" spans="1:19" customFormat="1" x14ac:dyDescent="0.25">
      <c r="A418" s="4" t="s">
        <v>119</v>
      </c>
      <c r="B418" s="4" t="s">
        <v>125</v>
      </c>
      <c r="C418" s="5" t="s">
        <v>84</v>
      </c>
      <c r="D418" s="5"/>
      <c r="E418" s="5"/>
      <c r="F418" s="5"/>
      <c r="G418" s="5" t="s">
        <v>8</v>
      </c>
      <c r="H418" s="5" t="s">
        <v>85</v>
      </c>
      <c r="I418" s="5" t="s">
        <v>153</v>
      </c>
      <c r="K418" t="str">
        <f t="shared" si="62"/>
        <v>SUPPLY CHAIN</v>
      </c>
      <c r="L418" t="str">
        <f t="shared" si="63"/>
        <v>Required</v>
      </c>
      <c r="M418" t="str">
        <f t="shared" si="64"/>
        <v>SC_ARVDISP</v>
      </c>
      <c r="N418" t="str">
        <f t="shared" si="65"/>
        <v/>
      </c>
      <c r="O418" t="str">
        <f t="shared" si="66"/>
        <v/>
      </c>
      <c r="P418" t="str">
        <f t="shared" si="67"/>
        <v/>
      </c>
      <c r="Q418" t="str">
        <f t="shared" si="68"/>
        <v>Numerator</v>
      </c>
      <c r="R418" t="str">
        <f t="shared" si="69"/>
        <v>ARV Category</v>
      </c>
      <c r="S418" t="str">
        <f t="shared" si="61"/>
        <v>TLD 180-count bottles</v>
      </c>
    </row>
    <row r="419" spans="1:19" customFormat="1" x14ac:dyDescent="0.25">
      <c r="A419" s="4" t="s">
        <v>119</v>
      </c>
      <c r="B419" s="4" t="s">
        <v>125</v>
      </c>
      <c r="C419" s="5" t="s">
        <v>84</v>
      </c>
      <c r="D419" s="5"/>
      <c r="E419" s="5"/>
      <c r="F419" s="5"/>
      <c r="G419" s="5" t="s">
        <v>8</v>
      </c>
      <c r="H419" s="5" t="s">
        <v>85</v>
      </c>
      <c r="I419" s="5" t="s">
        <v>151</v>
      </c>
      <c r="K419" t="str">
        <f t="shared" si="62"/>
        <v>SUPPLY CHAIN</v>
      </c>
      <c r="L419" t="str">
        <f t="shared" si="63"/>
        <v>Required</v>
      </c>
      <c r="M419" t="str">
        <f t="shared" si="64"/>
        <v>SC_ARVDISP</v>
      </c>
      <c r="N419" t="str">
        <f t="shared" si="65"/>
        <v/>
      </c>
      <c r="O419" t="str">
        <f t="shared" si="66"/>
        <v/>
      </c>
      <c r="P419" t="str">
        <f t="shared" si="67"/>
        <v/>
      </c>
      <c r="Q419" t="str">
        <f t="shared" si="68"/>
        <v>Numerator</v>
      </c>
      <c r="R419" t="str">
        <f t="shared" si="69"/>
        <v>ARV Category</v>
      </c>
      <c r="S419" t="str">
        <f t="shared" si="61"/>
        <v>TLD 30-count bottles</v>
      </c>
    </row>
    <row r="420" spans="1:19" customFormat="1" x14ac:dyDescent="0.25">
      <c r="A420" s="4" t="s">
        <v>119</v>
      </c>
      <c r="B420" s="4" t="s">
        <v>125</v>
      </c>
      <c r="C420" s="5" t="s">
        <v>84</v>
      </c>
      <c r="D420" s="5"/>
      <c r="E420" s="5"/>
      <c r="F420" s="5"/>
      <c r="G420" s="5" t="s">
        <v>8</v>
      </c>
      <c r="H420" s="5" t="s">
        <v>85</v>
      </c>
      <c r="I420" s="5" t="s">
        <v>152</v>
      </c>
      <c r="K420" t="str">
        <f t="shared" si="62"/>
        <v>SUPPLY CHAIN</v>
      </c>
      <c r="L420" t="str">
        <f t="shared" si="63"/>
        <v>Required</v>
      </c>
      <c r="M420" t="str">
        <f t="shared" si="64"/>
        <v>SC_ARVDISP</v>
      </c>
      <c r="N420" t="str">
        <f t="shared" si="65"/>
        <v/>
      </c>
      <c r="O420" t="str">
        <f t="shared" si="66"/>
        <v/>
      </c>
      <c r="P420" t="str">
        <f t="shared" si="67"/>
        <v/>
      </c>
      <c r="Q420" t="str">
        <f t="shared" si="68"/>
        <v>Numerator</v>
      </c>
      <c r="R420" t="str">
        <f t="shared" si="69"/>
        <v>ARV Category</v>
      </c>
      <c r="S420" t="str">
        <f t="shared" ref="S420:S451" si="70">TRIM(I420)</f>
        <v>TLD 90-count bottles</v>
      </c>
    </row>
    <row r="421" spans="1:19" customFormat="1" x14ac:dyDescent="0.25">
      <c r="A421" s="4" t="s">
        <v>119</v>
      </c>
      <c r="B421" s="4" t="s">
        <v>125</v>
      </c>
      <c r="C421" s="5" t="s">
        <v>84</v>
      </c>
      <c r="D421" s="5"/>
      <c r="E421" s="5"/>
      <c r="F421" s="5"/>
      <c r="G421" s="5" t="s">
        <v>8</v>
      </c>
      <c r="H421" s="5" t="s">
        <v>85</v>
      </c>
      <c r="I421" s="5" t="s">
        <v>156</v>
      </c>
      <c r="K421" t="str">
        <f t="shared" si="62"/>
        <v>SUPPLY CHAIN</v>
      </c>
      <c r="L421" t="str">
        <f t="shared" si="63"/>
        <v>Required</v>
      </c>
      <c r="M421" t="str">
        <f t="shared" si="64"/>
        <v>SC_ARVDISP</v>
      </c>
      <c r="N421" t="str">
        <f t="shared" si="65"/>
        <v/>
      </c>
      <c r="O421" t="str">
        <f t="shared" si="66"/>
        <v/>
      </c>
      <c r="P421" t="str">
        <f t="shared" si="67"/>
        <v/>
      </c>
      <c r="Q421" t="str">
        <f t="shared" si="68"/>
        <v>Numerator</v>
      </c>
      <c r="R421" t="str">
        <f t="shared" si="69"/>
        <v>ARV Category</v>
      </c>
      <c r="S421" t="str">
        <f t="shared" si="70"/>
        <v>TLE 600/TEE bottles</v>
      </c>
    </row>
    <row r="422" spans="1:19" customFormat="1" x14ac:dyDescent="0.25">
      <c r="A422" s="4" t="s">
        <v>119</v>
      </c>
      <c r="B422" s="4" t="s">
        <v>125</v>
      </c>
      <c r="C422" s="5" t="s">
        <v>84</v>
      </c>
      <c r="D422" s="5"/>
      <c r="E422" s="5"/>
      <c r="F422" s="5"/>
      <c r="G422" s="5" t="s">
        <v>8</v>
      </c>
      <c r="H422" s="5" t="s">
        <v>85</v>
      </c>
      <c r="I422" s="5" t="s">
        <v>154</v>
      </c>
      <c r="K422" t="str">
        <f t="shared" si="62"/>
        <v>SUPPLY CHAIN</v>
      </c>
      <c r="L422" t="str">
        <f t="shared" si="63"/>
        <v>Required</v>
      </c>
      <c r="M422" t="str">
        <f t="shared" si="64"/>
        <v>SC_ARVDISP</v>
      </c>
      <c r="N422" t="str">
        <f t="shared" si="65"/>
        <v/>
      </c>
      <c r="O422" t="str">
        <f t="shared" si="66"/>
        <v/>
      </c>
      <c r="P422" t="str">
        <f t="shared" si="67"/>
        <v/>
      </c>
      <c r="Q422" t="str">
        <f t="shared" si="68"/>
        <v>Numerator</v>
      </c>
      <c r="R422" t="str">
        <f t="shared" si="69"/>
        <v>ARV Category</v>
      </c>
      <c r="S422" t="str">
        <f t="shared" si="70"/>
        <v>TLE/400 30-count bottles</v>
      </c>
    </row>
    <row r="423" spans="1:19" customFormat="1" x14ac:dyDescent="0.25">
      <c r="A423" s="4" t="s">
        <v>119</v>
      </c>
      <c r="B423" s="4" t="s">
        <v>125</v>
      </c>
      <c r="C423" s="5" t="s">
        <v>84</v>
      </c>
      <c r="D423" s="5"/>
      <c r="E423" s="5"/>
      <c r="F423" s="5"/>
      <c r="G423" s="5" t="s">
        <v>8</v>
      </c>
      <c r="H423" s="5" t="s">
        <v>85</v>
      </c>
      <c r="I423" s="5" t="s">
        <v>155</v>
      </c>
      <c r="K423" t="str">
        <f t="shared" si="62"/>
        <v>SUPPLY CHAIN</v>
      </c>
      <c r="L423" t="str">
        <f t="shared" si="63"/>
        <v>Required</v>
      </c>
      <c r="M423" t="str">
        <f t="shared" si="64"/>
        <v>SC_ARVDISP</v>
      </c>
      <c r="N423" t="str">
        <f t="shared" si="65"/>
        <v/>
      </c>
      <c r="O423" t="str">
        <f t="shared" si="66"/>
        <v/>
      </c>
      <c r="P423" t="str">
        <f t="shared" si="67"/>
        <v/>
      </c>
      <c r="Q423" t="str">
        <f t="shared" si="68"/>
        <v>Numerator</v>
      </c>
      <c r="R423" t="str">
        <f t="shared" si="69"/>
        <v>ARV Category</v>
      </c>
      <c r="S423" t="str">
        <f t="shared" si="70"/>
        <v>TLE/400 90-count bottles</v>
      </c>
    </row>
    <row r="424" spans="1:19" customFormat="1" x14ac:dyDescent="0.25">
      <c r="A424" s="4" t="s">
        <v>119</v>
      </c>
      <c r="B424" s="4" t="s">
        <v>125</v>
      </c>
      <c r="C424" s="5" t="s">
        <v>86</v>
      </c>
      <c r="D424" s="5"/>
      <c r="E424" s="5"/>
      <c r="F424" s="5"/>
      <c r="G424" s="5" t="s">
        <v>8</v>
      </c>
      <c r="H424" s="5" t="s">
        <v>85</v>
      </c>
      <c r="I424" s="5" t="s">
        <v>163</v>
      </c>
      <c r="K424" t="str">
        <f t="shared" si="62"/>
        <v>SUPPLY CHAIN</v>
      </c>
      <c r="L424" t="str">
        <f t="shared" si="63"/>
        <v>Required</v>
      </c>
      <c r="M424" t="str">
        <f t="shared" si="64"/>
        <v>SC_CURR</v>
      </c>
      <c r="N424" t="str">
        <f t="shared" si="65"/>
        <v/>
      </c>
      <c r="O424" t="str">
        <f t="shared" si="66"/>
        <v/>
      </c>
      <c r="P424" t="str">
        <f t="shared" si="67"/>
        <v/>
      </c>
      <c r="Q424" t="str">
        <f t="shared" si="68"/>
        <v>Numerator</v>
      </c>
      <c r="R424" t="str">
        <f t="shared" si="69"/>
        <v>ARV Category</v>
      </c>
      <c r="S424" t="str">
        <f t="shared" si="70"/>
        <v>DTG/10 90-count bottles</v>
      </c>
    </row>
    <row r="425" spans="1:19" customFormat="1" x14ac:dyDescent="0.25">
      <c r="A425" s="4" t="s">
        <v>119</v>
      </c>
      <c r="B425" s="4" t="s">
        <v>125</v>
      </c>
      <c r="C425" s="5" t="s">
        <v>86</v>
      </c>
      <c r="D425" s="5"/>
      <c r="E425" s="5"/>
      <c r="F425" s="5"/>
      <c r="G425" s="5" t="s">
        <v>8</v>
      </c>
      <c r="H425" s="5" t="s">
        <v>85</v>
      </c>
      <c r="I425" s="5" t="s">
        <v>158</v>
      </c>
      <c r="K425" t="str">
        <f t="shared" si="62"/>
        <v>SUPPLY CHAIN</v>
      </c>
      <c r="L425" t="str">
        <f t="shared" si="63"/>
        <v>Required</v>
      </c>
      <c r="M425" t="str">
        <f t="shared" si="64"/>
        <v>SC_CURR</v>
      </c>
      <c r="N425" t="str">
        <f t="shared" si="65"/>
        <v/>
      </c>
      <c r="O425" t="str">
        <f t="shared" si="66"/>
        <v/>
      </c>
      <c r="P425" t="str">
        <f t="shared" si="67"/>
        <v/>
      </c>
      <c r="Q425" t="str">
        <f t="shared" si="68"/>
        <v>Numerator</v>
      </c>
      <c r="R425" t="str">
        <f t="shared" si="69"/>
        <v>ARV Category</v>
      </c>
      <c r="S425" t="str">
        <f t="shared" si="70"/>
        <v>LPV/r 100/25 bottles</v>
      </c>
    </row>
    <row r="426" spans="1:19" customFormat="1" x14ac:dyDescent="0.25">
      <c r="A426" s="4" t="s">
        <v>119</v>
      </c>
      <c r="B426" s="4" t="s">
        <v>125</v>
      </c>
      <c r="C426" s="5" t="s">
        <v>86</v>
      </c>
      <c r="D426" s="5"/>
      <c r="E426" s="5"/>
      <c r="F426" s="5"/>
      <c r="G426" s="5" t="s">
        <v>8</v>
      </c>
      <c r="H426" s="5" t="s">
        <v>85</v>
      </c>
      <c r="I426" s="5" t="s">
        <v>157</v>
      </c>
      <c r="K426" t="str">
        <f t="shared" si="62"/>
        <v>SUPPLY CHAIN</v>
      </c>
      <c r="L426" t="str">
        <f t="shared" si="63"/>
        <v>Required</v>
      </c>
      <c r="M426" t="str">
        <f t="shared" si="64"/>
        <v>SC_CURR</v>
      </c>
      <c r="N426" t="str">
        <f t="shared" si="65"/>
        <v/>
      </c>
      <c r="O426" t="str">
        <f t="shared" si="66"/>
        <v/>
      </c>
      <c r="P426" t="str">
        <f t="shared" si="67"/>
        <v/>
      </c>
      <c r="Q426" t="str">
        <f t="shared" si="68"/>
        <v>Numerator</v>
      </c>
      <c r="R426" t="str">
        <f t="shared" si="69"/>
        <v>ARV Category</v>
      </c>
      <c r="S426" t="str">
        <f t="shared" si="70"/>
        <v>LPV/r 40/10 (pediatric) bottles</v>
      </c>
    </row>
    <row r="427" spans="1:19" customFormat="1" x14ac:dyDescent="0.25">
      <c r="A427" s="4" t="s">
        <v>119</v>
      </c>
      <c r="B427" s="4" t="s">
        <v>125</v>
      </c>
      <c r="C427" s="5" t="s">
        <v>86</v>
      </c>
      <c r="D427" s="5"/>
      <c r="E427" s="5"/>
      <c r="F427" s="5"/>
      <c r="G427" s="5" t="s">
        <v>8</v>
      </c>
      <c r="H427" s="5" t="s">
        <v>85</v>
      </c>
      <c r="I427" s="5" t="s">
        <v>159</v>
      </c>
      <c r="K427" t="str">
        <f t="shared" si="62"/>
        <v>SUPPLY CHAIN</v>
      </c>
      <c r="L427" t="str">
        <f t="shared" si="63"/>
        <v>Required</v>
      </c>
      <c r="M427" t="str">
        <f t="shared" si="64"/>
        <v>SC_CURR</v>
      </c>
      <c r="N427" t="str">
        <f t="shared" si="65"/>
        <v/>
      </c>
      <c r="O427" t="str">
        <f t="shared" si="66"/>
        <v/>
      </c>
      <c r="P427" t="str">
        <f t="shared" si="67"/>
        <v/>
      </c>
      <c r="Q427" t="str">
        <f t="shared" si="68"/>
        <v>Numerator</v>
      </c>
      <c r="R427" t="str">
        <f t="shared" si="69"/>
        <v>ARV Category</v>
      </c>
      <c r="S427" t="str">
        <f t="shared" si="70"/>
        <v>NVP (adult) bottles</v>
      </c>
    </row>
    <row r="428" spans="1:19" customFormat="1" x14ac:dyDescent="0.25">
      <c r="A428" s="4" t="s">
        <v>119</v>
      </c>
      <c r="B428" s="4" t="s">
        <v>125</v>
      </c>
      <c r="C428" s="5" t="s">
        <v>86</v>
      </c>
      <c r="D428" s="5"/>
      <c r="E428" s="5"/>
      <c r="F428" s="5"/>
      <c r="G428" s="5" t="s">
        <v>8</v>
      </c>
      <c r="H428" s="5" t="s">
        <v>85</v>
      </c>
      <c r="I428" s="5" t="s">
        <v>162</v>
      </c>
      <c r="K428" t="str">
        <f t="shared" si="62"/>
        <v>SUPPLY CHAIN</v>
      </c>
      <c r="L428" t="str">
        <f t="shared" si="63"/>
        <v>Required</v>
      </c>
      <c r="M428" t="str">
        <f t="shared" si="64"/>
        <v>SC_CURR</v>
      </c>
      <c r="N428" t="str">
        <f t="shared" si="65"/>
        <v/>
      </c>
      <c r="O428" t="str">
        <f t="shared" si="66"/>
        <v/>
      </c>
      <c r="P428" t="str">
        <f t="shared" si="67"/>
        <v/>
      </c>
      <c r="Q428" t="str">
        <f t="shared" si="68"/>
        <v>Numerator</v>
      </c>
      <c r="R428" t="str">
        <f t="shared" si="69"/>
        <v>ARV Category</v>
      </c>
      <c r="S428" t="str">
        <f t="shared" si="70"/>
        <v>NVP (pediatric)bottles</v>
      </c>
    </row>
    <row r="429" spans="1:19" customFormat="1" x14ac:dyDescent="0.25">
      <c r="A429" s="4" t="s">
        <v>119</v>
      </c>
      <c r="B429" s="4" t="s">
        <v>125</v>
      </c>
      <c r="C429" s="5" t="s">
        <v>86</v>
      </c>
      <c r="D429" s="5"/>
      <c r="E429" s="5"/>
      <c r="F429" s="5"/>
      <c r="G429" s="5" t="s">
        <v>8</v>
      </c>
      <c r="H429" s="5" t="s">
        <v>85</v>
      </c>
      <c r="I429" s="5" t="s">
        <v>160</v>
      </c>
      <c r="K429" t="str">
        <f t="shared" si="62"/>
        <v>SUPPLY CHAIN</v>
      </c>
      <c r="L429" t="str">
        <f t="shared" si="63"/>
        <v>Required</v>
      </c>
      <c r="M429" t="str">
        <f t="shared" si="64"/>
        <v>SC_CURR</v>
      </c>
      <c r="N429" t="str">
        <f t="shared" si="65"/>
        <v/>
      </c>
      <c r="O429" t="str">
        <f t="shared" si="66"/>
        <v/>
      </c>
      <c r="P429" t="str">
        <f t="shared" si="67"/>
        <v/>
      </c>
      <c r="Q429" t="str">
        <f t="shared" si="68"/>
        <v>Numerator</v>
      </c>
      <c r="R429" t="str">
        <f t="shared" si="69"/>
        <v>ARV Category</v>
      </c>
      <c r="S429" t="str">
        <f t="shared" si="70"/>
        <v>Other (adult) bottles</v>
      </c>
    </row>
    <row r="430" spans="1:19" customFormat="1" x14ac:dyDescent="0.25">
      <c r="A430" s="4" t="s">
        <v>119</v>
      </c>
      <c r="B430" s="4" t="s">
        <v>125</v>
      </c>
      <c r="C430" s="5" t="s">
        <v>86</v>
      </c>
      <c r="D430" s="5"/>
      <c r="E430" s="5"/>
      <c r="F430" s="5"/>
      <c r="G430" s="5" t="s">
        <v>8</v>
      </c>
      <c r="H430" s="5" t="s">
        <v>85</v>
      </c>
      <c r="I430" s="5" t="s">
        <v>161</v>
      </c>
      <c r="K430" t="str">
        <f t="shared" si="62"/>
        <v>SUPPLY CHAIN</v>
      </c>
      <c r="L430" t="str">
        <f t="shared" si="63"/>
        <v>Required</v>
      </c>
      <c r="M430" t="str">
        <f t="shared" si="64"/>
        <v>SC_CURR</v>
      </c>
      <c r="N430" t="str">
        <f t="shared" si="65"/>
        <v/>
      </c>
      <c r="O430" t="str">
        <f t="shared" si="66"/>
        <v/>
      </c>
      <c r="P430" t="str">
        <f t="shared" si="67"/>
        <v/>
      </c>
      <c r="Q430" t="str">
        <f t="shared" si="68"/>
        <v>Numerator</v>
      </c>
      <c r="R430" t="str">
        <f t="shared" si="69"/>
        <v>ARV Category</v>
      </c>
      <c r="S430" t="str">
        <f t="shared" si="70"/>
        <v>Other (pediatric) bottles</v>
      </c>
    </row>
    <row r="431" spans="1:19" customFormat="1" x14ac:dyDescent="0.25">
      <c r="A431" s="4" t="s">
        <v>119</v>
      </c>
      <c r="B431" s="4" t="s">
        <v>125</v>
      </c>
      <c r="C431" s="5" t="s">
        <v>86</v>
      </c>
      <c r="D431" s="5"/>
      <c r="E431" s="5"/>
      <c r="F431" s="5"/>
      <c r="G431" s="5" t="s">
        <v>8</v>
      </c>
      <c r="H431" s="5" t="s">
        <v>85</v>
      </c>
      <c r="I431" s="5" t="s">
        <v>153</v>
      </c>
      <c r="K431" t="str">
        <f t="shared" si="62"/>
        <v>SUPPLY CHAIN</v>
      </c>
      <c r="L431" t="str">
        <f t="shared" si="63"/>
        <v>Required</v>
      </c>
      <c r="M431" t="str">
        <f t="shared" si="64"/>
        <v>SC_CURR</v>
      </c>
      <c r="N431" t="str">
        <f t="shared" si="65"/>
        <v/>
      </c>
      <c r="O431" t="str">
        <f t="shared" si="66"/>
        <v/>
      </c>
      <c r="P431" t="str">
        <f t="shared" si="67"/>
        <v/>
      </c>
      <c r="Q431" t="str">
        <f t="shared" si="68"/>
        <v>Numerator</v>
      </c>
      <c r="R431" t="str">
        <f t="shared" si="69"/>
        <v>ARV Category</v>
      </c>
      <c r="S431" t="str">
        <f t="shared" si="70"/>
        <v>TLD 180-count bottles</v>
      </c>
    </row>
    <row r="432" spans="1:19" customFormat="1" x14ac:dyDescent="0.25">
      <c r="A432" s="4" t="s">
        <v>119</v>
      </c>
      <c r="B432" s="4" t="s">
        <v>125</v>
      </c>
      <c r="C432" s="5" t="s">
        <v>86</v>
      </c>
      <c r="D432" s="5"/>
      <c r="E432" s="5"/>
      <c r="F432" s="5"/>
      <c r="G432" s="5" t="s">
        <v>8</v>
      </c>
      <c r="H432" s="5" t="s">
        <v>85</v>
      </c>
      <c r="I432" s="5" t="s">
        <v>151</v>
      </c>
      <c r="K432" t="str">
        <f t="shared" si="62"/>
        <v>SUPPLY CHAIN</v>
      </c>
      <c r="L432" t="str">
        <f t="shared" si="63"/>
        <v>Required</v>
      </c>
      <c r="M432" t="str">
        <f t="shared" si="64"/>
        <v>SC_CURR</v>
      </c>
      <c r="N432" t="str">
        <f t="shared" si="65"/>
        <v/>
      </c>
      <c r="O432" t="str">
        <f t="shared" si="66"/>
        <v/>
      </c>
      <c r="P432" t="str">
        <f t="shared" si="67"/>
        <v/>
      </c>
      <c r="Q432" t="str">
        <f t="shared" si="68"/>
        <v>Numerator</v>
      </c>
      <c r="R432" t="str">
        <f t="shared" si="69"/>
        <v>ARV Category</v>
      </c>
      <c r="S432" t="str">
        <f t="shared" si="70"/>
        <v>TLD 30-count bottles</v>
      </c>
    </row>
    <row r="433" spans="1:29" customFormat="1" x14ac:dyDescent="0.25">
      <c r="A433" s="4" t="s">
        <v>119</v>
      </c>
      <c r="B433" s="4" t="s">
        <v>125</v>
      </c>
      <c r="C433" s="5" t="s">
        <v>86</v>
      </c>
      <c r="D433" s="5"/>
      <c r="E433" s="5"/>
      <c r="F433" s="5"/>
      <c r="G433" s="5" t="s">
        <v>8</v>
      </c>
      <c r="H433" s="5" t="s">
        <v>85</v>
      </c>
      <c r="I433" s="5" t="s">
        <v>152</v>
      </c>
      <c r="K433" t="str">
        <f t="shared" si="62"/>
        <v>SUPPLY CHAIN</v>
      </c>
      <c r="L433" t="str">
        <f t="shared" si="63"/>
        <v>Required</v>
      </c>
      <c r="M433" t="str">
        <f t="shared" si="64"/>
        <v>SC_CURR</v>
      </c>
      <c r="N433" t="str">
        <f t="shared" si="65"/>
        <v/>
      </c>
      <c r="O433" t="str">
        <f t="shared" si="66"/>
        <v/>
      </c>
      <c r="P433" t="str">
        <f t="shared" si="67"/>
        <v/>
      </c>
      <c r="Q433" t="str">
        <f t="shared" si="68"/>
        <v>Numerator</v>
      </c>
      <c r="R433" t="str">
        <f t="shared" si="69"/>
        <v>ARV Category</v>
      </c>
      <c r="S433" t="str">
        <f t="shared" si="70"/>
        <v>TLD 90-count bottles</v>
      </c>
    </row>
    <row r="434" spans="1:29" customFormat="1" x14ac:dyDescent="0.25">
      <c r="A434" s="4" t="s">
        <v>119</v>
      </c>
      <c r="B434" s="4" t="s">
        <v>125</v>
      </c>
      <c r="C434" s="5" t="s">
        <v>86</v>
      </c>
      <c r="D434" s="5"/>
      <c r="E434" s="5"/>
      <c r="F434" s="5"/>
      <c r="G434" s="5" t="s">
        <v>8</v>
      </c>
      <c r="H434" s="5" t="s">
        <v>85</v>
      </c>
      <c r="I434" s="5" t="s">
        <v>156</v>
      </c>
      <c r="K434" t="str">
        <f t="shared" si="62"/>
        <v>SUPPLY CHAIN</v>
      </c>
      <c r="L434" t="str">
        <f t="shared" si="63"/>
        <v>Required</v>
      </c>
      <c r="M434" t="str">
        <f t="shared" si="64"/>
        <v>SC_CURR</v>
      </c>
      <c r="N434" t="str">
        <f t="shared" si="65"/>
        <v/>
      </c>
      <c r="O434" t="str">
        <f t="shared" si="66"/>
        <v/>
      </c>
      <c r="P434" t="str">
        <f t="shared" si="67"/>
        <v/>
      </c>
      <c r="Q434" t="str">
        <f t="shared" si="68"/>
        <v>Numerator</v>
      </c>
      <c r="R434" t="str">
        <f t="shared" si="69"/>
        <v>ARV Category</v>
      </c>
      <c r="S434" t="str">
        <f t="shared" si="70"/>
        <v>TLE 600/TEE bottles</v>
      </c>
    </row>
    <row r="435" spans="1:29" customFormat="1" x14ac:dyDescent="0.25">
      <c r="A435" s="4" t="s">
        <v>119</v>
      </c>
      <c r="B435" s="4" t="s">
        <v>125</v>
      </c>
      <c r="C435" s="5" t="s">
        <v>86</v>
      </c>
      <c r="D435" s="5"/>
      <c r="E435" s="5"/>
      <c r="F435" s="5"/>
      <c r="G435" s="5" t="s">
        <v>8</v>
      </c>
      <c r="H435" s="5" t="s">
        <v>85</v>
      </c>
      <c r="I435" s="5" t="s">
        <v>154</v>
      </c>
      <c r="K435" t="str">
        <f t="shared" si="62"/>
        <v>SUPPLY CHAIN</v>
      </c>
      <c r="L435" t="str">
        <f t="shared" si="63"/>
        <v>Required</v>
      </c>
      <c r="M435" t="str">
        <f t="shared" si="64"/>
        <v>SC_CURR</v>
      </c>
      <c r="N435" t="str">
        <f t="shared" si="65"/>
        <v/>
      </c>
      <c r="O435" t="str">
        <f t="shared" si="66"/>
        <v/>
      </c>
      <c r="P435" t="str">
        <f t="shared" si="67"/>
        <v/>
      </c>
      <c r="Q435" t="str">
        <f t="shared" si="68"/>
        <v>Numerator</v>
      </c>
      <c r="R435" t="str">
        <f t="shared" si="69"/>
        <v>ARV Category</v>
      </c>
      <c r="S435" t="str">
        <f t="shared" si="70"/>
        <v>TLE/400 30-count bottles</v>
      </c>
    </row>
    <row r="436" spans="1:29" customFormat="1" x14ac:dyDescent="0.25">
      <c r="A436" s="4" t="s">
        <v>119</v>
      </c>
      <c r="B436" s="4" t="s">
        <v>125</v>
      </c>
      <c r="C436" s="5" t="s">
        <v>86</v>
      </c>
      <c r="D436" s="5"/>
      <c r="E436" s="5"/>
      <c r="F436" s="5"/>
      <c r="G436" s="5" t="s">
        <v>8</v>
      </c>
      <c r="H436" s="5" t="s">
        <v>85</v>
      </c>
      <c r="I436" s="5" t="s">
        <v>155</v>
      </c>
      <c r="K436" t="str">
        <f t="shared" si="62"/>
        <v>SUPPLY CHAIN</v>
      </c>
      <c r="L436" t="str">
        <f t="shared" si="63"/>
        <v>Required</v>
      </c>
      <c r="M436" t="str">
        <f t="shared" si="64"/>
        <v>SC_CURR</v>
      </c>
      <c r="N436" t="str">
        <f t="shared" si="65"/>
        <v/>
      </c>
      <c r="O436" t="str">
        <f t="shared" si="66"/>
        <v/>
      </c>
      <c r="P436" t="str">
        <f t="shared" si="67"/>
        <v/>
      </c>
      <c r="Q436" t="str">
        <f t="shared" si="68"/>
        <v>Numerator</v>
      </c>
      <c r="R436" t="str">
        <f t="shared" si="69"/>
        <v>ARV Category</v>
      </c>
      <c r="S436" t="str">
        <f t="shared" si="70"/>
        <v>TLE/400 90-count bottles</v>
      </c>
    </row>
    <row r="437" spans="1:29" customFormat="1" x14ac:dyDescent="0.25">
      <c r="A437" s="4" t="s">
        <v>119</v>
      </c>
      <c r="B437" s="4" t="s">
        <v>125</v>
      </c>
      <c r="C437" s="5" t="s">
        <v>99</v>
      </c>
      <c r="D437" s="5"/>
      <c r="E437" s="5"/>
      <c r="F437" s="5"/>
      <c r="G437" s="5" t="s">
        <v>13</v>
      </c>
      <c r="H437" s="5" t="s">
        <v>100</v>
      </c>
      <c r="I437" s="5" t="s">
        <v>70</v>
      </c>
      <c r="K437" t="str">
        <f t="shared" si="62"/>
        <v>SUPPLY CHAIN</v>
      </c>
      <c r="L437" t="str">
        <f t="shared" si="63"/>
        <v>Required</v>
      </c>
      <c r="M437" t="str">
        <f t="shared" si="64"/>
        <v>SC_LMIS</v>
      </c>
      <c r="N437" t="str">
        <f t="shared" si="65"/>
        <v/>
      </c>
      <c r="O437" t="str">
        <f t="shared" si="66"/>
        <v/>
      </c>
      <c r="P437" t="str">
        <f t="shared" si="67"/>
        <v/>
      </c>
      <c r="Q437" t="str">
        <f t="shared" si="68"/>
        <v>Denominator</v>
      </c>
      <c r="R437" t="str">
        <f t="shared" si="69"/>
        <v>Number of sites</v>
      </c>
      <c r="S437" t="str">
        <f t="shared" si="70"/>
        <v>PEPFAR supported</v>
      </c>
    </row>
    <row r="438" spans="1:29" customFormat="1" x14ac:dyDescent="0.25">
      <c r="A438" s="4" t="s">
        <v>119</v>
      </c>
      <c r="B438" s="4" t="s">
        <v>125</v>
      </c>
      <c r="C438" s="5" t="s">
        <v>99</v>
      </c>
      <c r="D438" s="5"/>
      <c r="E438" s="5"/>
      <c r="F438" s="5"/>
      <c r="G438" s="5" t="s">
        <v>8</v>
      </c>
      <c r="H438" s="5" t="s">
        <v>100</v>
      </c>
      <c r="I438" s="5" t="s">
        <v>101</v>
      </c>
      <c r="K438" t="str">
        <f t="shared" si="62"/>
        <v>SUPPLY CHAIN</v>
      </c>
      <c r="L438" t="str">
        <f t="shared" si="63"/>
        <v>Required</v>
      </c>
      <c r="M438" t="str">
        <f t="shared" si="64"/>
        <v>SC_LMIS</v>
      </c>
      <c r="N438" t="str">
        <f t="shared" si="65"/>
        <v/>
      </c>
      <c r="O438" t="str">
        <f t="shared" si="66"/>
        <v/>
      </c>
      <c r="P438" t="str">
        <f t="shared" si="67"/>
        <v/>
      </c>
      <c r="Q438" t="str">
        <f t="shared" si="68"/>
        <v>Numerator</v>
      </c>
      <c r="R438" t="str">
        <f t="shared" si="69"/>
        <v>Number of sites</v>
      </c>
      <c r="S438" t="str">
        <f t="shared" si="70"/>
        <v>PEPFAR supported sites reporting into LMIS</v>
      </c>
    </row>
    <row r="439" spans="1:29" customFormat="1" x14ac:dyDescent="0.25">
      <c r="A439" s="4" t="s">
        <v>121</v>
      </c>
      <c r="B439" s="4" t="s">
        <v>135</v>
      </c>
      <c r="C439" s="5" t="s">
        <v>26</v>
      </c>
      <c r="D439" s="5" t="s">
        <v>78</v>
      </c>
      <c r="E439" s="5" t="s">
        <v>17</v>
      </c>
      <c r="F439" s="5"/>
      <c r="G439" s="5" t="s">
        <v>8</v>
      </c>
      <c r="H439" s="5" t="s">
        <v>133</v>
      </c>
      <c r="I439" s="5"/>
      <c r="K439" t="str">
        <f t="shared" si="62"/>
        <v>KEY POPULATIONS</v>
      </c>
      <c r="L439" t="str">
        <f t="shared" si="63"/>
        <v>Optional</v>
      </c>
      <c r="M439" t="str">
        <f t="shared" si="64"/>
        <v>TX_CURR_VERIFY</v>
      </c>
      <c r="N439" t="str">
        <f t="shared" si="65"/>
        <v>&lt;20</v>
      </c>
      <c r="O439" t="str">
        <f t="shared" si="66"/>
        <v>Female</v>
      </c>
      <c r="P439" t="str">
        <f t="shared" si="67"/>
        <v/>
      </c>
      <c r="Q439" t="str">
        <f t="shared" si="68"/>
        <v>Numerator</v>
      </c>
      <c r="R439" t="str">
        <f t="shared" si="69"/>
        <v>Age/Sex</v>
      </c>
      <c r="S439" t="str">
        <f t="shared" si="70"/>
        <v/>
      </c>
    </row>
    <row r="440" spans="1:29" customFormat="1" x14ac:dyDescent="0.25">
      <c r="A440" s="4" t="s">
        <v>121</v>
      </c>
      <c r="B440" s="4" t="s">
        <v>135</v>
      </c>
      <c r="C440" s="5" t="s">
        <v>26</v>
      </c>
      <c r="D440" s="5" t="s">
        <v>78</v>
      </c>
      <c r="E440" s="5" t="s">
        <v>50</v>
      </c>
      <c r="F440" s="5"/>
      <c r="G440" s="5" t="s">
        <v>8</v>
      </c>
      <c r="H440" s="5" t="s">
        <v>133</v>
      </c>
      <c r="I440" s="5"/>
      <c r="K440" t="str">
        <f t="shared" si="62"/>
        <v>KEY POPULATIONS</v>
      </c>
      <c r="L440" t="str">
        <f t="shared" si="63"/>
        <v>Optional</v>
      </c>
      <c r="M440" t="str">
        <f t="shared" si="64"/>
        <v>TX_CURR_VERIFY</v>
      </c>
      <c r="N440" t="str">
        <f t="shared" si="65"/>
        <v>&lt;20</v>
      </c>
      <c r="O440" t="str">
        <f t="shared" si="66"/>
        <v>Male</v>
      </c>
      <c r="P440" t="str">
        <f t="shared" si="67"/>
        <v/>
      </c>
      <c r="Q440" t="str">
        <f t="shared" si="68"/>
        <v>Numerator</v>
      </c>
      <c r="R440" t="str">
        <f t="shared" si="69"/>
        <v>Age/Sex</v>
      </c>
      <c r="S440" t="str">
        <f t="shared" si="70"/>
        <v/>
      </c>
    </row>
    <row r="441" spans="1:29" customFormat="1" x14ac:dyDescent="0.25">
      <c r="A441" s="4" t="s">
        <v>121</v>
      </c>
      <c r="B441" s="4" t="s">
        <v>135</v>
      </c>
      <c r="C441" s="5" t="s">
        <v>26</v>
      </c>
      <c r="D441" s="5" t="s">
        <v>59</v>
      </c>
      <c r="E441" s="5" t="s">
        <v>17</v>
      </c>
      <c r="F441" s="5"/>
      <c r="G441" s="5" t="s">
        <v>8</v>
      </c>
      <c r="H441" s="5" t="s">
        <v>133</v>
      </c>
      <c r="I441" s="5"/>
      <c r="K441" t="str">
        <f t="shared" si="62"/>
        <v>KEY POPULATIONS</v>
      </c>
      <c r="L441" t="str">
        <f t="shared" si="63"/>
        <v>Optional</v>
      </c>
      <c r="M441" t="str">
        <f t="shared" si="64"/>
        <v>TX_CURR_VERIFY</v>
      </c>
      <c r="N441" t="str">
        <f t="shared" si="65"/>
        <v>20-24</v>
      </c>
      <c r="O441" t="str">
        <f t="shared" si="66"/>
        <v>Female</v>
      </c>
      <c r="P441" t="str">
        <f t="shared" si="67"/>
        <v/>
      </c>
      <c r="Q441" t="str">
        <f t="shared" si="68"/>
        <v>Numerator</v>
      </c>
      <c r="R441" t="str">
        <f t="shared" si="69"/>
        <v>Age/Sex</v>
      </c>
      <c r="S441" t="str">
        <f t="shared" si="70"/>
        <v/>
      </c>
    </row>
    <row r="442" spans="1:29" customFormat="1" x14ac:dyDescent="0.25">
      <c r="A442" s="4" t="s">
        <v>121</v>
      </c>
      <c r="B442" s="4" t="s">
        <v>135</v>
      </c>
      <c r="C442" s="5" t="s">
        <v>26</v>
      </c>
      <c r="D442" s="5" t="s">
        <v>59</v>
      </c>
      <c r="E442" s="5" t="s">
        <v>50</v>
      </c>
      <c r="F442" s="5"/>
      <c r="G442" s="5" t="s">
        <v>8</v>
      </c>
      <c r="H442" s="5" t="s">
        <v>133</v>
      </c>
      <c r="I442" s="5"/>
      <c r="K442" t="str">
        <f t="shared" si="62"/>
        <v>KEY POPULATIONS</v>
      </c>
      <c r="L442" t="str">
        <f t="shared" si="63"/>
        <v>Optional</v>
      </c>
      <c r="M442" t="str">
        <f t="shared" si="64"/>
        <v>TX_CURR_VERIFY</v>
      </c>
      <c r="N442" t="str">
        <f t="shared" si="65"/>
        <v>20-24</v>
      </c>
      <c r="O442" t="str">
        <f t="shared" si="66"/>
        <v>Male</v>
      </c>
      <c r="P442" t="str">
        <f t="shared" si="67"/>
        <v/>
      </c>
      <c r="Q442" t="str">
        <f t="shared" si="68"/>
        <v>Numerator</v>
      </c>
      <c r="R442" t="str">
        <f t="shared" si="69"/>
        <v>Age/Sex</v>
      </c>
      <c r="S442" t="str">
        <f t="shared" si="70"/>
        <v/>
      </c>
    </row>
    <row r="443" spans="1:29" customFormat="1" x14ac:dyDescent="0.25">
      <c r="A443" s="4" t="s">
        <v>121</v>
      </c>
      <c r="B443" s="4" t="s">
        <v>135</v>
      </c>
      <c r="C443" s="5" t="s">
        <v>26</v>
      </c>
      <c r="D443" s="5" t="s">
        <v>60</v>
      </c>
      <c r="E443" s="5" t="s">
        <v>17</v>
      </c>
      <c r="F443" s="5"/>
      <c r="G443" s="5" t="s">
        <v>8</v>
      </c>
      <c r="H443" s="5" t="s">
        <v>133</v>
      </c>
      <c r="I443" s="5"/>
      <c r="K443" t="str">
        <f t="shared" si="62"/>
        <v>KEY POPULATIONS</v>
      </c>
      <c r="L443" t="str">
        <f t="shared" si="63"/>
        <v>Optional</v>
      </c>
      <c r="M443" t="str">
        <f t="shared" si="64"/>
        <v>TX_CURR_VERIFY</v>
      </c>
      <c r="N443" t="str">
        <f t="shared" si="65"/>
        <v>25-29</v>
      </c>
      <c r="O443" t="str">
        <f t="shared" si="66"/>
        <v>Female</v>
      </c>
      <c r="P443" t="str">
        <f t="shared" si="67"/>
        <v/>
      </c>
      <c r="Q443" t="str">
        <f t="shared" si="68"/>
        <v>Numerator</v>
      </c>
      <c r="R443" t="str">
        <f t="shared" si="69"/>
        <v>Age/Sex</v>
      </c>
      <c r="S443" t="str">
        <f t="shared" si="70"/>
        <v/>
      </c>
    </row>
    <row r="444" spans="1:29" customFormat="1" x14ac:dyDescent="0.25">
      <c r="A444" s="4" t="s">
        <v>121</v>
      </c>
      <c r="B444" s="4" t="s">
        <v>135</v>
      </c>
      <c r="C444" s="5" t="s">
        <v>26</v>
      </c>
      <c r="D444" s="5" t="s">
        <v>60</v>
      </c>
      <c r="E444" s="5" t="s">
        <v>50</v>
      </c>
      <c r="F444" s="5"/>
      <c r="G444" s="5" t="s">
        <v>8</v>
      </c>
      <c r="H444" s="5" t="s">
        <v>133</v>
      </c>
      <c r="I444" s="5"/>
      <c r="K444" t="str">
        <f t="shared" si="62"/>
        <v>KEY POPULATIONS</v>
      </c>
      <c r="L444" t="str">
        <f t="shared" si="63"/>
        <v>Optional</v>
      </c>
      <c r="M444" t="str">
        <f t="shared" si="64"/>
        <v>TX_CURR_VERIFY</v>
      </c>
      <c r="N444" t="str">
        <f t="shared" si="65"/>
        <v>25-29</v>
      </c>
      <c r="O444" t="str">
        <f t="shared" si="66"/>
        <v>Male</v>
      </c>
      <c r="P444" t="str">
        <f t="shared" si="67"/>
        <v/>
      </c>
      <c r="Q444" t="str">
        <f t="shared" si="68"/>
        <v>Numerator</v>
      </c>
      <c r="R444" t="str">
        <f t="shared" si="69"/>
        <v>Age/Sex</v>
      </c>
      <c r="S444" t="str">
        <f t="shared" si="70"/>
        <v/>
      </c>
    </row>
    <row r="445" spans="1:29" customFormat="1" x14ac:dyDescent="0.25">
      <c r="A445" s="4" t="s">
        <v>121</v>
      </c>
      <c r="B445" s="4" t="s">
        <v>135</v>
      </c>
      <c r="C445" s="5" t="s">
        <v>26</v>
      </c>
      <c r="D445" s="5" t="s">
        <v>66</v>
      </c>
      <c r="E445" s="5" t="s">
        <v>17</v>
      </c>
      <c r="F445" s="5"/>
      <c r="G445" s="5" t="s">
        <v>8</v>
      </c>
      <c r="H445" s="5" t="s">
        <v>133</v>
      </c>
      <c r="I445" s="5"/>
      <c r="K445" t="str">
        <f t="shared" si="62"/>
        <v>KEY POPULATIONS</v>
      </c>
      <c r="L445" t="str">
        <f t="shared" si="63"/>
        <v>Optional</v>
      </c>
      <c r="M445" t="str">
        <f t="shared" si="64"/>
        <v>TX_CURR_VERIFY</v>
      </c>
      <c r="N445" t="str">
        <f t="shared" si="65"/>
        <v>30-34</v>
      </c>
      <c r="O445" t="str">
        <f t="shared" si="66"/>
        <v>Female</v>
      </c>
      <c r="P445" t="str">
        <f t="shared" si="67"/>
        <v/>
      </c>
      <c r="Q445" t="str">
        <f t="shared" si="68"/>
        <v>Numerator</v>
      </c>
      <c r="R445" t="str">
        <f t="shared" si="69"/>
        <v>Age/Sex</v>
      </c>
      <c r="S445" t="str">
        <f t="shared" si="70"/>
        <v/>
      </c>
    </row>
    <row r="446" spans="1:29" customFormat="1" x14ac:dyDescent="0.25">
      <c r="A446" s="4" t="s">
        <v>121</v>
      </c>
      <c r="B446" s="4" t="s">
        <v>135</v>
      </c>
      <c r="C446" s="5" t="s">
        <v>26</v>
      </c>
      <c r="D446" s="5" t="s">
        <v>66</v>
      </c>
      <c r="E446" s="5" t="s">
        <v>50</v>
      </c>
      <c r="F446" s="5"/>
      <c r="G446" s="5" t="s">
        <v>8</v>
      </c>
      <c r="H446" s="5" t="s">
        <v>133</v>
      </c>
      <c r="I446" s="5"/>
      <c r="K446" t="str">
        <f t="shared" si="62"/>
        <v>KEY POPULATIONS</v>
      </c>
      <c r="L446" t="str">
        <f t="shared" si="63"/>
        <v>Optional</v>
      </c>
      <c r="M446" t="str">
        <f t="shared" si="64"/>
        <v>TX_CURR_VERIFY</v>
      </c>
      <c r="N446" t="str">
        <f t="shared" si="65"/>
        <v>30-34</v>
      </c>
      <c r="O446" t="str">
        <f t="shared" si="66"/>
        <v>Male</v>
      </c>
      <c r="P446" t="str">
        <f t="shared" si="67"/>
        <v/>
      </c>
      <c r="Q446" t="str">
        <f t="shared" si="68"/>
        <v>Numerator</v>
      </c>
      <c r="R446" t="str">
        <f t="shared" si="69"/>
        <v>Age/Sex</v>
      </c>
      <c r="S446" t="str">
        <f t="shared" si="70"/>
        <v/>
      </c>
      <c r="AC446" s="4"/>
    </row>
    <row r="447" spans="1:29" customFormat="1" x14ac:dyDescent="0.25">
      <c r="A447" s="4" t="s">
        <v>121</v>
      </c>
      <c r="B447" s="4" t="s">
        <v>135</v>
      </c>
      <c r="C447" s="5" t="s">
        <v>26</v>
      </c>
      <c r="D447" s="5" t="s">
        <v>67</v>
      </c>
      <c r="E447" s="5" t="s">
        <v>17</v>
      </c>
      <c r="F447" s="5"/>
      <c r="G447" s="5" t="s">
        <v>8</v>
      </c>
      <c r="H447" s="5" t="s">
        <v>133</v>
      </c>
      <c r="I447" s="5"/>
      <c r="K447" t="str">
        <f t="shared" si="62"/>
        <v>KEY POPULATIONS</v>
      </c>
      <c r="L447" t="str">
        <f t="shared" si="63"/>
        <v>Optional</v>
      </c>
      <c r="M447" t="str">
        <f t="shared" si="64"/>
        <v>TX_CURR_VERIFY</v>
      </c>
      <c r="N447" t="str">
        <f t="shared" si="65"/>
        <v>35-39</v>
      </c>
      <c r="O447" t="str">
        <f t="shared" si="66"/>
        <v>Female</v>
      </c>
      <c r="P447" t="str">
        <f t="shared" si="67"/>
        <v/>
      </c>
      <c r="Q447" t="str">
        <f t="shared" si="68"/>
        <v>Numerator</v>
      </c>
      <c r="R447" t="str">
        <f t="shared" si="69"/>
        <v>Age/Sex</v>
      </c>
      <c r="S447" t="str">
        <f t="shared" si="70"/>
        <v/>
      </c>
      <c r="AC447" s="4"/>
    </row>
    <row r="448" spans="1:29" customFormat="1" x14ac:dyDescent="0.25">
      <c r="A448" s="4" t="s">
        <v>121</v>
      </c>
      <c r="B448" s="4" t="s">
        <v>135</v>
      </c>
      <c r="C448" s="5" t="s">
        <v>26</v>
      </c>
      <c r="D448" s="5" t="s">
        <v>67</v>
      </c>
      <c r="E448" s="5" t="s">
        <v>50</v>
      </c>
      <c r="F448" s="5"/>
      <c r="G448" s="5" t="s">
        <v>8</v>
      </c>
      <c r="H448" s="5" t="s">
        <v>133</v>
      </c>
      <c r="I448" s="5"/>
      <c r="K448" t="str">
        <f t="shared" si="62"/>
        <v>KEY POPULATIONS</v>
      </c>
      <c r="L448" t="str">
        <f t="shared" si="63"/>
        <v>Optional</v>
      </c>
      <c r="M448" t="str">
        <f t="shared" si="64"/>
        <v>TX_CURR_VERIFY</v>
      </c>
      <c r="N448" t="str">
        <f t="shared" si="65"/>
        <v>35-39</v>
      </c>
      <c r="O448" t="str">
        <f t="shared" si="66"/>
        <v>Male</v>
      </c>
      <c r="P448" t="str">
        <f t="shared" si="67"/>
        <v/>
      </c>
      <c r="Q448" t="str">
        <f t="shared" si="68"/>
        <v>Numerator</v>
      </c>
      <c r="R448" t="str">
        <f t="shared" si="69"/>
        <v>Age/Sex</v>
      </c>
      <c r="S448" t="str">
        <f t="shared" si="70"/>
        <v/>
      </c>
      <c r="AC448" s="4"/>
    </row>
    <row r="449" spans="1:29" customFormat="1" x14ac:dyDescent="0.25">
      <c r="A449" s="4" t="s">
        <v>121</v>
      </c>
      <c r="B449" s="4" t="s">
        <v>135</v>
      </c>
      <c r="C449" s="5" t="s">
        <v>26</v>
      </c>
      <c r="D449" s="5" t="s">
        <v>68</v>
      </c>
      <c r="E449" s="5" t="s">
        <v>17</v>
      </c>
      <c r="F449" s="5"/>
      <c r="G449" s="5" t="s">
        <v>8</v>
      </c>
      <c r="H449" s="5" t="s">
        <v>133</v>
      </c>
      <c r="I449" s="5"/>
      <c r="K449" t="str">
        <f t="shared" si="62"/>
        <v>KEY POPULATIONS</v>
      </c>
      <c r="L449" t="str">
        <f t="shared" si="63"/>
        <v>Optional</v>
      </c>
      <c r="M449" t="str">
        <f t="shared" si="64"/>
        <v>TX_CURR_VERIFY</v>
      </c>
      <c r="N449" t="str">
        <f t="shared" si="65"/>
        <v>40-44</v>
      </c>
      <c r="O449" t="str">
        <f t="shared" si="66"/>
        <v>Female</v>
      </c>
      <c r="P449" t="str">
        <f t="shared" si="67"/>
        <v/>
      </c>
      <c r="Q449" t="str">
        <f t="shared" si="68"/>
        <v>Numerator</v>
      </c>
      <c r="R449" t="str">
        <f t="shared" si="69"/>
        <v>Age/Sex</v>
      </c>
      <c r="S449" t="str">
        <f t="shared" si="70"/>
        <v/>
      </c>
      <c r="AC449" s="4"/>
    </row>
    <row r="450" spans="1:29" customFormat="1" x14ac:dyDescent="0.25">
      <c r="A450" s="4" t="s">
        <v>121</v>
      </c>
      <c r="B450" s="4" t="s">
        <v>135</v>
      </c>
      <c r="C450" s="5" t="s">
        <v>26</v>
      </c>
      <c r="D450" s="5" t="s">
        <v>68</v>
      </c>
      <c r="E450" s="5" t="s">
        <v>50</v>
      </c>
      <c r="F450" s="5"/>
      <c r="G450" s="5" t="s">
        <v>8</v>
      </c>
      <c r="H450" s="5" t="s">
        <v>133</v>
      </c>
      <c r="I450" s="5"/>
      <c r="K450" t="str">
        <f t="shared" si="62"/>
        <v>KEY POPULATIONS</v>
      </c>
      <c r="L450" t="str">
        <f t="shared" si="63"/>
        <v>Optional</v>
      </c>
      <c r="M450" t="str">
        <f t="shared" si="64"/>
        <v>TX_CURR_VERIFY</v>
      </c>
      <c r="N450" t="str">
        <f t="shared" si="65"/>
        <v>40-44</v>
      </c>
      <c r="O450" t="str">
        <f t="shared" si="66"/>
        <v>Male</v>
      </c>
      <c r="P450" t="str">
        <f t="shared" si="67"/>
        <v/>
      </c>
      <c r="Q450" t="str">
        <f t="shared" si="68"/>
        <v>Numerator</v>
      </c>
      <c r="R450" t="str">
        <f t="shared" si="69"/>
        <v>Age/Sex</v>
      </c>
      <c r="S450" t="str">
        <f t="shared" si="70"/>
        <v/>
      </c>
    </row>
    <row r="451" spans="1:29" customFormat="1" x14ac:dyDescent="0.25">
      <c r="A451" s="4" t="s">
        <v>121</v>
      </c>
      <c r="B451" s="4" t="s">
        <v>135</v>
      </c>
      <c r="C451" s="5" t="s">
        <v>26</v>
      </c>
      <c r="D451" s="5" t="s">
        <v>69</v>
      </c>
      <c r="E451" s="5" t="s">
        <v>17</v>
      </c>
      <c r="F451" s="5"/>
      <c r="G451" s="5" t="s">
        <v>8</v>
      </c>
      <c r="H451" s="5" t="s">
        <v>133</v>
      </c>
      <c r="I451" s="5"/>
      <c r="K451" t="str">
        <f t="shared" si="62"/>
        <v>KEY POPULATIONS</v>
      </c>
      <c r="L451" t="str">
        <f t="shared" si="63"/>
        <v>Optional</v>
      </c>
      <c r="M451" t="str">
        <f t="shared" si="64"/>
        <v>TX_CURR_VERIFY</v>
      </c>
      <c r="N451" t="str">
        <f t="shared" si="65"/>
        <v>45-49</v>
      </c>
      <c r="O451" t="str">
        <f t="shared" si="66"/>
        <v>Female</v>
      </c>
      <c r="P451" t="str">
        <f t="shared" si="67"/>
        <v/>
      </c>
      <c r="Q451" t="str">
        <f t="shared" si="68"/>
        <v>Numerator</v>
      </c>
      <c r="R451" t="str">
        <f t="shared" si="69"/>
        <v>Age/Sex</v>
      </c>
      <c r="S451" t="str">
        <f t="shared" si="70"/>
        <v/>
      </c>
    </row>
    <row r="452" spans="1:29" customFormat="1" x14ac:dyDescent="0.25">
      <c r="A452" s="4" t="s">
        <v>121</v>
      </c>
      <c r="B452" s="4" t="s">
        <v>135</v>
      </c>
      <c r="C452" s="5" t="s">
        <v>26</v>
      </c>
      <c r="D452" s="5" t="s">
        <v>69</v>
      </c>
      <c r="E452" s="5" t="s">
        <v>50</v>
      </c>
      <c r="F452" s="5"/>
      <c r="G452" s="5" t="s">
        <v>8</v>
      </c>
      <c r="H452" s="5" t="s">
        <v>133</v>
      </c>
      <c r="I452" s="5"/>
      <c r="K452" t="str">
        <f t="shared" si="62"/>
        <v>KEY POPULATIONS</v>
      </c>
      <c r="L452" t="str">
        <f t="shared" si="63"/>
        <v>Optional</v>
      </c>
      <c r="M452" t="str">
        <f t="shared" si="64"/>
        <v>TX_CURR_VERIFY</v>
      </c>
      <c r="N452" t="str">
        <f t="shared" si="65"/>
        <v>45-49</v>
      </c>
      <c r="O452" t="str">
        <f t="shared" si="66"/>
        <v>Male</v>
      </c>
      <c r="P452" t="str">
        <f t="shared" si="67"/>
        <v/>
      </c>
      <c r="Q452" t="str">
        <f t="shared" si="68"/>
        <v>Numerator</v>
      </c>
      <c r="R452" t="str">
        <f t="shared" si="69"/>
        <v>Age/Sex</v>
      </c>
      <c r="S452" t="str">
        <f t="shared" ref="S452:S458" si="71">TRIM(I452)</f>
        <v/>
      </c>
    </row>
    <row r="453" spans="1:29" customFormat="1" x14ac:dyDescent="0.25">
      <c r="A453" s="4" t="s">
        <v>121</v>
      </c>
      <c r="B453" s="4" t="s">
        <v>135</v>
      </c>
      <c r="C453" s="5" t="s">
        <v>26</v>
      </c>
      <c r="D453" s="5" t="s">
        <v>126</v>
      </c>
      <c r="E453" s="5" t="s">
        <v>17</v>
      </c>
      <c r="F453" s="5"/>
      <c r="G453" s="5" t="s">
        <v>8</v>
      </c>
      <c r="H453" s="5" t="s">
        <v>133</v>
      </c>
      <c r="I453" s="5"/>
      <c r="K453" t="str">
        <f t="shared" ref="K453:K516" si="72">TRIM(A453)</f>
        <v>KEY POPULATIONS</v>
      </c>
      <c r="L453" t="str">
        <f t="shared" ref="L453:L516" si="73">TRIM(B453)</f>
        <v>Optional</v>
      </c>
      <c r="M453" t="str">
        <f t="shared" si="64"/>
        <v>TX_CURR_VERIFY</v>
      </c>
      <c r="N453" t="str">
        <f t="shared" si="65"/>
        <v>50-54</v>
      </c>
      <c r="O453" t="str">
        <f t="shared" si="66"/>
        <v>Female</v>
      </c>
      <c r="P453" t="str">
        <f t="shared" si="67"/>
        <v/>
      </c>
      <c r="Q453" t="str">
        <f t="shared" si="68"/>
        <v>Numerator</v>
      </c>
      <c r="R453" t="str">
        <f t="shared" si="69"/>
        <v>Age/Sex</v>
      </c>
      <c r="S453" t="str">
        <f t="shared" si="71"/>
        <v/>
      </c>
    </row>
    <row r="454" spans="1:29" customFormat="1" x14ac:dyDescent="0.25">
      <c r="A454" s="4" t="s">
        <v>121</v>
      </c>
      <c r="B454" s="4" t="s">
        <v>135</v>
      </c>
      <c r="C454" s="5" t="s">
        <v>26</v>
      </c>
      <c r="D454" s="5" t="s">
        <v>126</v>
      </c>
      <c r="E454" s="5" t="s">
        <v>50</v>
      </c>
      <c r="F454" s="5"/>
      <c r="G454" s="5" t="s">
        <v>8</v>
      </c>
      <c r="H454" s="5" t="s">
        <v>133</v>
      </c>
      <c r="I454" s="5"/>
      <c r="K454" t="str">
        <f t="shared" si="72"/>
        <v>KEY POPULATIONS</v>
      </c>
      <c r="L454" t="str">
        <f t="shared" si="73"/>
        <v>Optional</v>
      </c>
      <c r="M454" t="str">
        <f t="shared" ref="M454:M517" si="74">TRIM(C454)</f>
        <v>TX_CURR_VERIFY</v>
      </c>
      <c r="N454" t="str">
        <f t="shared" si="65"/>
        <v>50-54</v>
      </c>
      <c r="O454" t="str">
        <f t="shared" si="66"/>
        <v>Male</v>
      </c>
      <c r="P454" t="str">
        <f t="shared" si="67"/>
        <v/>
      </c>
      <c r="Q454" t="str">
        <f t="shared" si="68"/>
        <v>Numerator</v>
      </c>
      <c r="R454" t="str">
        <f t="shared" si="69"/>
        <v>Age/Sex</v>
      </c>
      <c r="S454" t="str">
        <f t="shared" si="71"/>
        <v/>
      </c>
    </row>
    <row r="455" spans="1:29" customFormat="1" x14ac:dyDescent="0.25">
      <c r="A455" s="4" t="s">
        <v>121</v>
      </c>
      <c r="B455" s="4" t="s">
        <v>135</v>
      </c>
      <c r="C455" s="5" t="s">
        <v>26</v>
      </c>
      <c r="D455" s="5" t="s">
        <v>127</v>
      </c>
      <c r="E455" s="5" t="s">
        <v>17</v>
      </c>
      <c r="F455" s="5"/>
      <c r="G455" s="5" t="s">
        <v>8</v>
      </c>
      <c r="H455" s="5" t="s">
        <v>133</v>
      </c>
      <c r="I455" s="5"/>
      <c r="K455" t="str">
        <f t="shared" si="72"/>
        <v>KEY POPULATIONS</v>
      </c>
      <c r="L455" t="str">
        <f t="shared" si="73"/>
        <v>Optional</v>
      </c>
      <c r="M455" t="str">
        <f t="shared" si="74"/>
        <v>TX_CURR_VERIFY</v>
      </c>
      <c r="N455" t="str">
        <f t="shared" si="65"/>
        <v>55-59</v>
      </c>
      <c r="O455" t="str">
        <f t="shared" si="66"/>
        <v>Female</v>
      </c>
      <c r="P455" t="str">
        <f t="shared" si="67"/>
        <v/>
      </c>
      <c r="Q455" t="str">
        <f t="shared" si="68"/>
        <v>Numerator</v>
      </c>
      <c r="R455" t="str">
        <f t="shared" si="69"/>
        <v>Age/Sex</v>
      </c>
      <c r="S455" t="str">
        <f t="shared" si="71"/>
        <v/>
      </c>
    </row>
    <row r="456" spans="1:29" customFormat="1" x14ac:dyDescent="0.25">
      <c r="A456" s="4" t="s">
        <v>121</v>
      </c>
      <c r="B456" s="4" t="s">
        <v>135</v>
      </c>
      <c r="C456" s="5" t="s">
        <v>26</v>
      </c>
      <c r="D456" s="5" t="s">
        <v>127</v>
      </c>
      <c r="E456" s="5" t="s">
        <v>50</v>
      </c>
      <c r="F456" s="5"/>
      <c r="G456" s="5" t="s">
        <v>8</v>
      </c>
      <c r="H456" s="5" t="s">
        <v>133</v>
      </c>
      <c r="I456" s="5"/>
      <c r="K456" t="str">
        <f t="shared" si="72"/>
        <v>KEY POPULATIONS</v>
      </c>
      <c r="L456" t="str">
        <f t="shared" si="73"/>
        <v>Optional</v>
      </c>
      <c r="M456" t="str">
        <f t="shared" si="74"/>
        <v>TX_CURR_VERIFY</v>
      </c>
      <c r="N456" t="str">
        <f t="shared" si="65"/>
        <v>55-59</v>
      </c>
      <c r="O456" t="str">
        <f t="shared" si="66"/>
        <v>Male</v>
      </c>
      <c r="P456" t="str">
        <f t="shared" si="67"/>
        <v/>
      </c>
      <c r="Q456" t="str">
        <f t="shared" si="68"/>
        <v>Numerator</v>
      </c>
      <c r="R456" t="str">
        <f t="shared" si="69"/>
        <v>Age/Sex</v>
      </c>
      <c r="S456" t="str">
        <f t="shared" si="71"/>
        <v/>
      </c>
    </row>
    <row r="457" spans="1:29" customFormat="1" x14ac:dyDescent="0.25">
      <c r="A457" s="4" t="s">
        <v>121</v>
      </c>
      <c r="B457" s="4" t="s">
        <v>135</v>
      </c>
      <c r="C457" s="5" t="s">
        <v>26</v>
      </c>
      <c r="D457" s="5" t="s">
        <v>1053</v>
      </c>
      <c r="E457" s="5" t="s">
        <v>17</v>
      </c>
      <c r="F457" s="5"/>
      <c r="G457" s="5" t="s">
        <v>8</v>
      </c>
      <c r="H457" s="5" t="s">
        <v>133</v>
      </c>
      <c r="I457" s="5"/>
      <c r="K457" t="str">
        <f t="shared" si="72"/>
        <v>KEY POPULATIONS</v>
      </c>
      <c r="L457" t="str">
        <f t="shared" si="73"/>
        <v>Optional</v>
      </c>
      <c r="M457" t="str">
        <f t="shared" si="74"/>
        <v>TX_CURR_VERIFY</v>
      </c>
      <c r="N457" t="str">
        <f t="shared" si="65"/>
        <v>60-64</v>
      </c>
      <c r="O457" t="str">
        <f t="shared" si="66"/>
        <v>Female</v>
      </c>
      <c r="P457" t="str">
        <f t="shared" si="67"/>
        <v/>
      </c>
      <c r="Q457" t="str">
        <f t="shared" si="68"/>
        <v>Numerator</v>
      </c>
      <c r="R457" t="str">
        <f t="shared" si="69"/>
        <v>Age/Sex</v>
      </c>
      <c r="S457" t="str">
        <f t="shared" si="71"/>
        <v/>
      </c>
    </row>
    <row r="458" spans="1:29" customFormat="1" x14ac:dyDescent="0.25">
      <c r="A458" s="4" t="s">
        <v>121</v>
      </c>
      <c r="B458" s="4" t="s">
        <v>135</v>
      </c>
      <c r="C458" s="5" t="s">
        <v>26</v>
      </c>
      <c r="D458" s="5" t="s">
        <v>1053</v>
      </c>
      <c r="E458" s="5" t="s">
        <v>50</v>
      </c>
      <c r="F458" s="5"/>
      <c r="G458" s="5" t="s">
        <v>8</v>
      </c>
      <c r="H458" s="5" t="s">
        <v>133</v>
      </c>
      <c r="I458" s="5"/>
      <c r="K458" t="str">
        <f t="shared" si="72"/>
        <v>KEY POPULATIONS</v>
      </c>
      <c r="L458" t="str">
        <f t="shared" si="73"/>
        <v>Optional</v>
      </c>
      <c r="M458" t="str">
        <f t="shared" si="74"/>
        <v>TX_CURR_VERIFY</v>
      </c>
      <c r="N458" t="str">
        <f t="shared" si="65"/>
        <v>60-64</v>
      </c>
      <c r="O458" t="str">
        <f t="shared" si="66"/>
        <v>Male</v>
      </c>
      <c r="P458" t="str">
        <f t="shared" si="67"/>
        <v/>
      </c>
      <c r="Q458" t="str">
        <f t="shared" si="68"/>
        <v>Numerator</v>
      </c>
      <c r="R458" t="str">
        <f t="shared" si="69"/>
        <v>Age/Sex</v>
      </c>
      <c r="S458" t="str">
        <f t="shared" si="71"/>
        <v/>
      </c>
    </row>
    <row r="459" spans="1:29" customFormat="1" x14ac:dyDescent="0.25">
      <c r="A459" s="4" t="s">
        <v>121</v>
      </c>
      <c r="B459" s="4" t="s">
        <v>135</v>
      </c>
      <c r="C459" s="5" t="s">
        <v>26</v>
      </c>
      <c r="D459" s="5" t="s">
        <v>1052</v>
      </c>
      <c r="E459" s="5" t="s">
        <v>17</v>
      </c>
      <c r="F459" s="5"/>
      <c r="G459" s="5" t="s">
        <v>8</v>
      </c>
      <c r="H459" s="5" t="s">
        <v>133</v>
      </c>
      <c r="I459" s="5"/>
      <c r="J459" s="4"/>
      <c r="K459" t="str">
        <f t="shared" si="72"/>
        <v>KEY POPULATIONS</v>
      </c>
      <c r="L459" t="str">
        <f t="shared" si="73"/>
        <v>Optional</v>
      </c>
      <c r="M459" t="str">
        <f t="shared" si="74"/>
        <v>TX_CURR_VERIFY</v>
      </c>
      <c r="N459" t="str">
        <f t="shared" si="65"/>
        <v>65+</v>
      </c>
      <c r="O459" t="str">
        <f t="shared" si="66"/>
        <v>Female</v>
      </c>
      <c r="P459" t="str">
        <f t="shared" si="67"/>
        <v/>
      </c>
      <c r="Q459" t="str">
        <f t="shared" si="68"/>
        <v>Numerator</v>
      </c>
      <c r="R459" t="str">
        <f t="shared" si="69"/>
        <v>Age/Sex</v>
      </c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9" customFormat="1" x14ac:dyDescent="0.25">
      <c r="A460" s="4" t="s">
        <v>121</v>
      </c>
      <c r="B460" s="4" t="s">
        <v>135</v>
      </c>
      <c r="C460" s="5" t="s">
        <v>26</v>
      </c>
      <c r="D460" s="5" t="s">
        <v>1052</v>
      </c>
      <c r="E460" s="5" t="s">
        <v>50</v>
      </c>
      <c r="F460" s="5"/>
      <c r="G460" s="5" t="s">
        <v>8</v>
      </c>
      <c r="H460" s="5" t="s">
        <v>133</v>
      </c>
      <c r="I460" s="5"/>
      <c r="J460" s="4"/>
      <c r="K460" t="str">
        <f t="shared" si="72"/>
        <v>KEY POPULATIONS</v>
      </c>
      <c r="L460" t="str">
        <f t="shared" si="73"/>
        <v>Optional</v>
      </c>
      <c r="M460" t="str">
        <f t="shared" si="74"/>
        <v>TX_CURR_VERIFY</v>
      </c>
      <c r="N460" t="str">
        <f t="shared" si="65"/>
        <v>65+</v>
      </c>
      <c r="O460" t="str">
        <f t="shared" si="66"/>
        <v>Male</v>
      </c>
      <c r="P460" t="str">
        <f t="shared" si="67"/>
        <v/>
      </c>
      <c r="Q460" t="str">
        <f t="shared" si="68"/>
        <v>Numerator</v>
      </c>
      <c r="R460" t="str">
        <f t="shared" si="69"/>
        <v>Age/Sex</v>
      </c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9" customFormat="1" x14ac:dyDescent="0.25">
      <c r="A461" s="4" t="s">
        <v>121</v>
      </c>
      <c r="B461" s="4" t="s">
        <v>135</v>
      </c>
      <c r="C461" s="5" t="s">
        <v>26</v>
      </c>
      <c r="D461" s="5" t="s">
        <v>122</v>
      </c>
      <c r="E461" s="5" t="s">
        <v>17</v>
      </c>
      <c r="F461" s="5"/>
      <c r="G461" s="5" t="s">
        <v>8</v>
      </c>
      <c r="H461" s="5" t="s">
        <v>133</v>
      </c>
      <c r="I461" s="5"/>
      <c r="K461" t="str">
        <f t="shared" si="72"/>
        <v>KEY POPULATIONS</v>
      </c>
      <c r="L461" t="str">
        <f t="shared" si="73"/>
        <v>Optional</v>
      </c>
      <c r="M461" t="str">
        <f t="shared" si="74"/>
        <v>TX_CURR_VERIFY</v>
      </c>
      <c r="N461" t="str">
        <f t="shared" si="65"/>
        <v>Unknown Age</v>
      </c>
      <c r="O461" t="str">
        <f t="shared" si="66"/>
        <v>Female</v>
      </c>
      <c r="P461" t="str">
        <f t="shared" si="67"/>
        <v/>
      </c>
      <c r="Q461" t="str">
        <f t="shared" si="68"/>
        <v>Numerator</v>
      </c>
      <c r="R461" t="str">
        <f t="shared" si="69"/>
        <v>Age/Sex</v>
      </c>
      <c r="S461" t="str">
        <f t="shared" ref="S461:S524" si="75">TRIM(I461)</f>
        <v/>
      </c>
    </row>
    <row r="462" spans="1:29" customFormat="1" x14ac:dyDescent="0.25">
      <c r="A462" s="4" t="s">
        <v>121</v>
      </c>
      <c r="B462" s="4" t="s">
        <v>135</v>
      </c>
      <c r="C462" s="5" t="s">
        <v>26</v>
      </c>
      <c r="D462" s="5" t="s">
        <v>122</v>
      </c>
      <c r="E462" s="5" t="s">
        <v>50</v>
      </c>
      <c r="F462" s="5"/>
      <c r="G462" s="5" t="s">
        <v>8</v>
      </c>
      <c r="H462" s="5" t="s">
        <v>133</v>
      </c>
      <c r="I462" s="5"/>
      <c r="K462" t="str">
        <f t="shared" si="72"/>
        <v>KEY POPULATIONS</v>
      </c>
      <c r="L462" t="str">
        <f t="shared" si="73"/>
        <v>Optional</v>
      </c>
      <c r="M462" t="str">
        <f t="shared" si="74"/>
        <v>TX_CURR_VERIFY</v>
      </c>
      <c r="N462" t="str">
        <f t="shared" si="65"/>
        <v>Unknown Age</v>
      </c>
      <c r="O462" t="str">
        <f t="shared" si="66"/>
        <v>Male</v>
      </c>
      <c r="P462" t="str">
        <f t="shared" si="67"/>
        <v/>
      </c>
      <c r="Q462" t="str">
        <f t="shared" si="68"/>
        <v>Numerator</v>
      </c>
      <c r="R462" t="str">
        <f t="shared" si="69"/>
        <v>Age/Sex</v>
      </c>
      <c r="S462" t="str">
        <f t="shared" si="75"/>
        <v/>
      </c>
    </row>
    <row r="463" spans="1:29" customFormat="1" x14ac:dyDescent="0.25">
      <c r="A463" s="4" t="s">
        <v>121</v>
      </c>
      <c r="B463" s="4" t="s">
        <v>125</v>
      </c>
      <c r="C463" s="5" t="s">
        <v>26</v>
      </c>
      <c r="D463" s="5"/>
      <c r="E463" s="5"/>
      <c r="F463" s="5" t="s">
        <v>34</v>
      </c>
      <c r="G463" s="5" t="s">
        <v>8</v>
      </c>
      <c r="H463" s="5" t="s">
        <v>139</v>
      </c>
      <c r="I463" s="5"/>
      <c r="J463" s="4"/>
      <c r="K463" t="str">
        <f t="shared" si="72"/>
        <v>KEY POPULATIONS</v>
      </c>
      <c r="L463" t="str">
        <f t="shared" si="73"/>
        <v>Required</v>
      </c>
      <c r="M463" t="str">
        <f t="shared" si="74"/>
        <v>TX_CURR_VERIFY</v>
      </c>
      <c r="N463" t="str">
        <f t="shared" si="65"/>
        <v/>
      </c>
      <c r="O463" t="str">
        <f t="shared" si="66"/>
        <v/>
      </c>
      <c r="P463" t="str">
        <f t="shared" si="67"/>
        <v>Female sex workers (FSW)</v>
      </c>
      <c r="Q463" t="str">
        <f t="shared" si="68"/>
        <v>Numerator</v>
      </c>
      <c r="R463" t="str">
        <f t="shared" si="69"/>
        <v>Key Pop</v>
      </c>
      <c r="S463" t="str">
        <f t="shared" si="75"/>
        <v/>
      </c>
      <c r="T463" s="4"/>
      <c r="U463" s="4"/>
      <c r="V463" s="4"/>
      <c r="W463" s="4"/>
      <c r="X463" s="4"/>
      <c r="Y463" s="4"/>
      <c r="Z463" s="4"/>
      <c r="AA463" s="4"/>
      <c r="AB463" s="4"/>
    </row>
    <row r="464" spans="1:29" customFormat="1" x14ac:dyDescent="0.25">
      <c r="A464" s="4" t="s">
        <v>121</v>
      </c>
      <c r="B464" s="4" t="s">
        <v>135</v>
      </c>
      <c r="C464" s="5" t="s">
        <v>26</v>
      </c>
      <c r="D464" s="5"/>
      <c r="E464" s="5"/>
      <c r="F464" s="5" t="s">
        <v>34</v>
      </c>
      <c r="G464" s="5" t="s">
        <v>8</v>
      </c>
      <c r="H464" s="5" t="s">
        <v>164</v>
      </c>
      <c r="I464" s="5" t="s">
        <v>31</v>
      </c>
      <c r="K464" t="str">
        <f t="shared" si="72"/>
        <v>KEY POPULATIONS</v>
      </c>
      <c r="L464" t="str">
        <f t="shared" si="73"/>
        <v>Optional</v>
      </c>
      <c r="M464" t="str">
        <f t="shared" si="74"/>
        <v>TX_CURR_VERIFY</v>
      </c>
      <c r="N464" t="str">
        <f t="shared" si="65"/>
        <v/>
      </c>
      <c r="O464" t="str">
        <f t="shared" si="66"/>
        <v/>
      </c>
      <c r="P464" t="str">
        <f t="shared" si="67"/>
        <v>Female sex workers (FSW)</v>
      </c>
      <c r="Q464" t="str">
        <f t="shared" si="68"/>
        <v>Numerator</v>
      </c>
      <c r="R464" t="str">
        <f t="shared" si="69"/>
        <v>Key Pop/Site Support Type</v>
      </c>
      <c r="S464" t="str">
        <f t="shared" si="75"/>
        <v>non-PEPFAR supported</v>
      </c>
    </row>
    <row r="465" spans="1:29" customFormat="1" x14ac:dyDescent="0.25">
      <c r="A465" s="4" t="s">
        <v>121</v>
      </c>
      <c r="B465" s="4" t="s">
        <v>135</v>
      </c>
      <c r="C465" s="5" t="s">
        <v>26</v>
      </c>
      <c r="D465" s="5"/>
      <c r="E465" s="5"/>
      <c r="F465" s="5" t="s">
        <v>34</v>
      </c>
      <c r="G465" s="5" t="s">
        <v>8</v>
      </c>
      <c r="H465" s="5" t="s">
        <v>164</v>
      </c>
      <c r="I465" s="5" t="s">
        <v>70</v>
      </c>
      <c r="K465" t="str">
        <f t="shared" si="72"/>
        <v>KEY POPULATIONS</v>
      </c>
      <c r="L465" t="str">
        <f t="shared" si="73"/>
        <v>Optional</v>
      </c>
      <c r="M465" t="str">
        <f t="shared" si="74"/>
        <v>TX_CURR_VERIFY</v>
      </c>
      <c r="N465" t="str">
        <f t="shared" si="65"/>
        <v/>
      </c>
      <c r="O465" t="str">
        <f t="shared" si="66"/>
        <v/>
      </c>
      <c r="P465" t="str">
        <f t="shared" si="67"/>
        <v>Female sex workers (FSW)</v>
      </c>
      <c r="Q465" t="str">
        <f t="shared" si="68"/>
        <v>Numerator</v>
      </c>
      <c r="R465" t="str">
        <f t="shared" si="69"/>
        <v>Key Pop/Site Support Type</v>
      </c>
      <c r="S465" t="str">
        <f t="shared" si="75"/>
        <v>PEPFAR supported</v>
      </c>
    </row>
    <row r="466" spans="1:29" customFormat="1" x14ac:dyDescent="0.25">
      <c r="A466" s="4" t="s">
        <v>121</v>
      </c>
      <c r="B466" s="4" t="s">
        <v>125</v>
      </c>
      <c r="C466" s="5" t="s">
        <v>26</v>
      </c>
      <c r="D466" s="5"/>
      <c r="E466" s="5"/>
      <c r="F466" s="5" t="s">
        <v>137</v>
      </c>
      <c r="G466" s="5" t="s">
        <v>8</v>
      </c>
      <c r="H466" s="5" t="s">
        <v>139</v>
      </c>
      <c r="I466" s="5"/>
      <c r="J466" s="4"/>
      <c r="K466" t="str">
        <f t="shared" si="72"/>
        <v>KEY POPULATIONS</v>
      </c>
      <c r="L466" t="str">
        <f t="shared" si="73"/>
        <v>Required</v>
      </c>
      <c r="M466" t="str">
        <f t="shared" si="74"/>
        <v>TX_CURR_VERIFY</v>
      </c>
      <c r="N466" t="str">
        <f t="shared" si="65"/>
        <v/>
      </c>
      <c r="O466" t="str">
        <f t="shared" si="66"/>
        <v/>
      </c>
      <c r="P466" t="str">
        <f t="shared" si="67"/>
        <v>Focused Populations</v>
      </c>
      <c r="Q466" t="str">
        <f t="shared" si="68"/>
        <v>Numerator</v>
      </c>
      <c r="R466" t="str">
        <f t="shared" si="69"/>
        <v>Key Pop</v>
      </c>
      <c r="S466" t="str">
        <f t="shared" si="75"/>
        <v/>
      </c>
      <c r="T466" s="4"/>
      <c r="U466" s="4"/>
      <c r="V466" s="4"/>
      <c r="W466" s="4"/>
      <c r="X466" s="4"/>
      <c r="Y466" s="4"/>
      <c r="Z466" s="4"/>
      <c r="AA466" s="4"/>
      <c r="AB466" s="4"/>
    </row>
    <row r="467" spans="1:29" customFormat="1" x14ac:dyDescent="0.25">
      <c r="A467" s="4" t="s">
        <v>121</v>
      </c>
      <c r="B467" s="4" t="s">
        <v>135</v>
      </c>
      <c r="C467" s="5" t="s">
        <v>26</v>
      </c>
      <c r="D467" s="5"/>
      <c r="E467" s="5"/>
      <c r="F467" s="5" t="s">
        <v>137</v>
      </c>
      <c r="G467" s="5" t="s">
        <v>8</v>
      </c>
      <c r="H467" s="5" t="s">
        <v>164</v>
      </c>
      <c r="I467" s="5" t="s">
        <v>31</v>
      </c>
      <c r="K467" t="str">
        <f t="shared" si="72"/>
        <v>KEY POPULATIONS</v>
      </c>
      <c r="L467" t="str">
        <f t="shared" si="73"/>
        <v>Optional</v>
      </c>
      <c r="M467" t="str">
        <f t="shared" si="74"/>
        <v>TX_CURR_VERIFY</v>
      </c>
      <c r="N467" t="str">
        <f t="shared" si="65"/>
        <v/>
      </c>
      <c r="O467" t="str">
        <f t="shared" si="66"/>
        <v/>
      </c>
      <c r="P467" t="str">
        <f t="shared" si="67"/>
        <v>Focused Populations</v>
      </c>
      <c r="Q467" t="str">
        <f t="shared" si="68"/>
        <v>Numerator</v>
      </c>
      <c r="R467" t="str">
        <f t="shared" si="69"/>
        <v>Key Pop/Site Support Type</v>
      </c>
      <c r="S467" t="str">
        <f t="shared" si="75"/>
        <v>non-PEPFAR supported</v>
      </c>
    </row>
    <row r="468" spans="1:29" customFormat="1" x14ac:dyDescent="0.25">
      <c r="A468" s="4" t="s">
        <v>121</v>
      </c>
      <c r="B468" s="4" t="s">
        <v>135</v>
      </c>
      <c r="C468" s="5" t="s">
        <v>26</v>
      </c>
      <c r="D468" s="5"/>
      <c r="E468" s="5"/>
      <c r="F468" s="5" t="s">
        <v>137</v>
      </c>
      <c r="G468" s="5" t="s">
        <v>8</v>
      </c>
      <c r="H468" s="5" t="s">
        <v>164</v>
      </c>
      <c r="I468" s="5" t="s">
        <v>70</v>
      </c>
      <c r="K468" t="str">
        <f t="shared" si="72"/>
        <v>KEY POPULATIONS</v>
      </c>
      <c r="L468" t="str">
        <f t="shared" si="73"/>
        <v>Optional</v>
      </c>
      <c r="M468" t="str">
        <f t="shared" si="74"/>
        <v>TX_CURR_VERIFY</v>
      </c>
      <c r="N468" t="str">
        <f t="shared" si="65"/>
        <v/>
      </c>
      <c r="O468" t="str">
        <f t="shared" si="66"/>
        <v/>
      </c>
      <c r="P468" t="str">
        <f t="shared" si="67"/>
        <v>Focused Populations</v>
      </c>
      <c r="Q468" t="str">
        <f t="shared" si="68"/>
        <v>Numerator</v>
      </c>
      <c r="R468" t="str">
        <f t="shared" si="69"/>
        <v>Key Pop/Site Support Type</v>
      </c>
      <c r="S468" t="str">
        <f t="shared" si="75"/>
        <v>PEPFAR supported</v>
      </c>
    </row>
    <row r="469" spans="1:29" customFormat="1" x14ac:dyDescent="0.25">
      <c r="A469" s="4" t="s">
        <v>121</v>
      </c>
      <c r="B469" s="4" t="s">
        <v>125</v>
      </c>
      <c r="C469" s="5" t="s">
        <v>26</v>
      </c>
      <c r="D469" s="5"/>
      <c r="E469" s="5"/>
      <c r="F469" s="5" t="s">
        <v>32</v>
      </c>
      <c r="G469" s="5" t="s">
        <v>8</v>
      </c>
      <c r="H469" s="5" t="s">
        <v>139</v>
      </c>
      <c r="I469" s="5"/>
      <c r="J469" s="4"/>
      <c r="K469" t="str">
        <f t="shared" si="72"/>
        <v>KEY POPULATIONS</v>
      </c>
      <c r="L469" t="str">
        <f t="shared" si="73"/>
        <v>Required</v>
      </c>
      <c r="M469" t="str">
        <f t="shared" si="74"/>
        <v>TX_CURR_VERIFY</v>
      </c>
      <c r="N469" t="str">
        <f t="shared" si="65"/>
        <v/>
      </c>
      <c r="O469" t="str">
        <f t="shared" si="66"/>
        <v/>
      </c>
      <c r="P469" t="str">
        <f t="shared" si="67"/>
        <v>Men who have sex with men (MSM)</v>
      </c>
      <c r="Q469" t="str">
        <f t="shared" si="68"/>
        <v>Numerator</v>
      </c>
      <c r="R469" t="str">
        <f t="shared" si="69"/>
        <v>Key Pop</v>
      </c>
      <c r="S469" t="str">
        <f t="shared" si="75"/>
        <v/>
      </c>
      <c r="T469" s="4"/>
      <c r="U469" s="4"/>
      <c r="V469" s="4"/>
      <c r="W469" s="4"/>
      <c r="X469" s="4"/>
      <c r="Y469" s="4"/>
      <c r="Z469" s="4"/>
      <c r="AA469" s="4"/>
      <c r="AB469" s="4"/>
    </row>
    <row r="470" spans="1:29" customFormat="1" x14ac:dyDescent="0.25">
      <c r="A470" s="4" t="s">
        <v>121</v>
      </c>
      <c r="B470" s="4" t="s">
        <v>135</v>
      </c>
      <c r="C470" s="5" t="s">
        <v>26</v>
      </c>
      <c r="D470" s="5"/>
      <c r="E470" s="5"/>
      <c r="F470" s="5" t="s">
        <v>32</v>
      </c>
      <c r="G470" s="5" t="s">
        <v>8</v>
      </c>
      <c r="H470" s="5" t="s">
        <v>164</v>
      </c>
      <c r="I470" s="5" t="s">
        <v>31</v>
      </c>
      <c r="K470" t="str">
        <f t="shared" si="72"/>
        <v>KEY POPULATIONS</v>
      </c>
      <c r="L470" t="str">
        <f t="shared" si="73"/>
        <v>Optional</v>
      </c>
      <c r="M470" t="str">
        <f t="shared" si="74"/>
        <v>TX_CURR_VERIFY</v>
      </c>
      <c r="N470" t="str">
        <f t="shared" si="65"/>
        <v/>
      </c>
      <c r="O470" t="str">
        <f t="shared" si="66"/>
        <v/>
      </c>
      <c r="P470" t="str">
        <f t="shared" si="67"/>
        <v>Men who have sex with men (MSM)</v>
      </c>
      <c r="Q470" t="str">
        <f t="shared" si="68"/>
        <v>Numerator</v>
      </c>
      <c r="R470" t="str">
        <f t="shared" si="69"/>
        <v>Key Pop/Site Support Type</v>
      </c>
      <c r="S470" t="str">
        <f t="shared" si="75"/>
        <v>non-PEPFAR supported</v>
      </c>
    </row>
    <row r="471" spans="1:29" customFormat="1" x14ac:dyDescent="0.25">
      <c r="A471" s="4" t="s">
        <v>121</v>
      </c>
      <c r="B471" s="4" t="s">
        <v>135</v>
      </c>
      <c r="C471" s="5" t="s">
        <v>26</v>
      </c>
      <c r="D471" s="5"/>
      <c r="E471" s="5"/>
      <c r="F471" s="5" t="s">
        <v>32</v>
      </c>
      <c r="G471" s="5" t="s">
        <v>8</v>
      </c>
      <c r="H471" s="5" t="s">
        <v>164</v>
      </c>
      <c r="I471" s="5" t="s">
        <v>70</v>
      </c>
      <c r="K471" t="str">
        <f t="shared" si="72"/>
        <v>KEY POPULATIONS</v>
      </c>
      <c r="L471" t="str">
        <f t="shared" si="73"/>
        <v>Optional</v>
      </c>
      <c r="M471" t="str">
        <f t="shared" si="74"/>
        <v>TX_CURR_VERIFY</v>
      </c>
      <c r="N471" t="str">
        <f t="shared" si="65"/>
        <v/>
      </c>
      <c r="O471" t="str">
        <f t="shared" si="66"/>
        <v/>
      </c>
      <c r="P471" t="str">
        <f t="shared" si="67"/>
        <v>Men who have sex with men (MSM)</v>
      </c>
      <c r="Q471" t="str">
        <f t="shared" si="68"/>
        <v>Numerator</v>
      </c>
      <c r="R471" t="str">
        <f t="shared" si="69"/>
        <v>Key Pop/Site Support Type</v>
      </c>
      <c r="S471" t="str">
        <f t="shared" si="75"/>
        <v>PEPFAR supported</v>
      </c>
    </row>
    <row r="472" spans="1:29" customFormat="1" x14ac:dyDescent="0.25">
      <c r="A472" s="4" t="s">
        <v>121</v>
      </c>
      <c r="B472" s="4" t="s">
        <v>125</v>
      </c>
      <c r="C472" s="5" t="s">
        <v>26</v>
      </c>
      <c r="D472" s="5"/>
      <c r="E472" s="5"/>
      <c r="F472" s="5" t="s">
        <v>35</v>
      </c>
      <c r="G472" s="5" t="s">
        <v>8</v>
      </c>
      <c r="H472" s="5" t="s">
        <v>139</v>
      </c>
      <c r="I472" s="5"/>
      <c r="J472" s="4"/>
      <c r="K472" t="str">
        <f t="shared" si="72"/>
        <v>KEY POPULATIONS</v>
      </c>
      <c r="L472" t="str">
        <f t="shared" si="73"/>
        <v>Required</v>
      </c>
      <c r="M472" t="str">
        <f t="shared" si="74"/>
        <v>TX_CURR_VERIFY</v>
      </c>
      <c r="N472" t="str">
        <f t="shared" si="65"/>
        <v/>
      </c>
      <c r="O472" t="str">
        <f t="shared" si="66"/>
        <v/>
      </c>
      <c r="P472" t="str">
        <f t="shared" si="67"/>
        <v>Non-KP (general population)</v>
      </c>
      <c r="Q472" t="str">
        <f t="shared" si="68"/>
        <v>Numerator</v>
      </c>
      <c r="R472" t="str">
        <f t="shared" si="69"/>
        <v>Key Pop</v>
      </c>
      <c r="S472" t="str">
        <f t="shared" si="75"/>
        <v/>
      </c>
      <c r="T472" s="4"/>
      <c r="U472" s="4"/>
      <c r="V472" s="4"/>
      <c r="W472" s="4"/>
      <c r="X472" s="4"/>
      <c r="Y472" s="4"/>
      <c r="Z472" s="4"/>
      <c r="AA472" s="4"/>
      <c r="AB472" s="4"/>
    </row>
    <row r="473" spans="1:29" customFormat="1" x14ac:dyDescent="0.25">
      <c r="A473" s="4" t="s">
        <v>121</v>
      </c>
      <c r="B473" s="4" t="s">
        <v>135</v>
      </c>
      <c r="C473" s="5" t="s">
        <v>26</v>
      </c>
      <c r="D473" s="5"/>
      <c r="E473" s="5"/>
      <c r="F473" s="5" t="s">
        <v>35</v>
      </c>
      <c r="G473" s="5" t="s">
        <v>8</v>
      </c>
      <c r="H473" s="5" t="s">
        <v>164</v>
      </c>
      <c r="I473" s="5" t="s">
        <v>31</v>
      </c>
      <c r="K473" t="str">
        <f t="shared" si="72"/>
        <v>KEY POPULATIONS</v>
      </c>
      <c r="L473" t="str">
        <f t="shared" si="73"/>
        <v>Optional</v>
      </c>
      <c r="M473" t="str">
        <f t="shared" si="74"/>
        <v>TX_CURR_VERIFY</v>
      </c>
      <c r="N473" t="str">
        <f t="shared" si="65"/>
        <v/>
      </c>
      <c r="O473" t="str">
        <f t="shared" si="66"/>
        <v/>
      </c>
      <c r="P473" t="str">
        <f t="shared" si="67"/>
        <v>Non-KP (general population)</v>
      </c>
      <c r="Q473" t="str">
        <f t="shared" si="68"/>
        <v>Numerator</v>
      </c>
      <c r="R473" t="str">
        <f t="shared" si="69"/>
        <v>Key Pop/Site Support Type</v>
      </c>
      <c r="S473" t="str">
        <f t="shared" si="75"/>
        <v>non-PEPFAR supported</v>
      </c>
    </row>
    <row r="474" spans="1:29" customFormat="1" x14ac:dyDescent="0.25">
      <c r="A474" s="4" t="s">
        <v>121</v>
      </c>
      <c r="B474" s="4" t="s">
        <v>135</v>
      </c>
      <c r="C474" s="5" t="s">
        <v>26</v>
      </c>
      <c r="D474" s="5"/>
      <c r="E474" s="5"/>
      <c r="F474" s="5" t="s">
        <v>35</v>
      </c>
      <c r="G474" s="5" t="s">
        <v>8</v>
      </c>
      <c r="H474" s="5" t="s">
        <v>164</v>
      </c>
      <c r="I474" s="5" t="s">
        <v>70</v>
      </c>
      <c r="K474" t="str">
        <f t="shared" si="72"/>
        <v>KEY POPULATIONS</v>
      </c>
      <c r="L474" t="str">
        <f t="shared" si="73"/>
        <v>Optional</v>
      </c>
      <c r="M474" t="str">
        <f t="shared" si="74"/>
        <v>TX_CURR_VERIFY</v>
      </c>
      <c r="N474" t="str">
        <f t="shared" si="65"/>
        <v/>
      </c>
      <c r="O474" t="str">
        <f t="shared" si="66"/>
        <v/>
      </c>
      <c r="P474" t="str">
        <f t="shared" si="67"/>
        <v>Non-KP (general population)</v>
      </c>
      <c r="Q474" t="str">
        <f t="shared" si="68"/>
        <v>Numerator</v>
      </c>
      <c r="R474" t="str">
        <f t="shared" si="69"/>
        <v>Key Pop/Site Support Type</v>
      </c>
      <c r="S474" t="str">
        <f t="shared" si="75"/>
        <v>PEPFAR supported</v>
      </c>
    </row>
    <row r="475" spans="1:29" customFormat="1" x14ac:dyDescent="0.25">
      <c r="A475" s="4" t="s">
        <v>121</v>
      </c>
      <c r="B475" s="4" t="s">
        <v>125</v>
      </c>
      <c r="C475" s="5" t="s">
        <v>26</v>
      </c>
      <c r="D475" s="5"/>
      <c r="E475" s="5"/>
      <c r="F475" s="5" t="s">
        <v>138</v>
      </c>
      <c r="G475" s="5" t="s">
        <v>8</v>
      </c>
      <c r="H475" s="5" t="s">
        <v>139</v>
      </c>
      <c r="I475" s="5"/>
      <c r="J475" s="4"/>
      <c r="K475" t="str">
        <f t="shared" si="72"/>
        <v>KEY POPULATIONS</v>
      </c>
      <c r="L475" t="str">
        <f t="shared" si="73"/>
        <v>Required</v>
      </c>
      <c r="M475" t="str">
        <f t="shared" si="74"/>
        <v>TX_CURR_VERIFY</v>
      </c>
      <c r="N475" t="str">
        <f t="shared" si="65"/>
        <v/>
      </c>
      <c r="O475" t="str">
        <f t="shared" si="66"/>
        <v/>
      </c>
      <c r="P475" t="str">
        <f t="shared" si="67"/>
        <v>People in prison and other closed settings</v>
      </c>
      <c r="Q475" t="str">
        <f t="shared" si="68"/>
        <v>Numerator</v>
      </c>
      <c r="R475" t="str">
        <f t="shared" si="69"/>
        <v>Key Pop</v>
      </c>
      <c r="S475" t="str">
        <f t="shared" si="75"/>
        <v/>
      </c>
      <c r="T475" s="4"/>
      <c r="U475" s="4"/>
      <c r="V475" s="4"/>
      <c r="W475" s="4"/>
      <c r="X475" s="4"/>
      <c r="Y475" s="4"/>
      <c r="Z475" s="4"/>
      <c r="AA475" s="4"/>
      <c r="AB475" s="4"/>
    </row>
    <row r="476" spans="1:29" customFormat="1" x14ac:dyDescent="0.25">
      <c r="A476" s="4" t="s">
        <v>121</v>
      </c>
      <c r="B476" s="4" t="s">
        <v>135</v>
      </c>
      <c r="C476" s="5" t="s">
        <v>26</v>
      </c>
      <c r="D476" s="5"/>
      <c r="E476" s="5"/>
      <c r="F476" s="5" t="s">
        <v>138</v>
      </c>
      <c r="G476" s="5" t="s">
        <v>8</v>
      </c>
      <c r="H476" s="5" t="s">
        <v>164</v>
      </c>
      <c r="I476" s="5" t="s">
        <v>31</v>
      </c>
      <c r="K476" t="str">
        <f t="shared" si="72"/>
        <v>KEY POPULATIONS</v>
      </c>
      <c r="L476" t="str">
        <f t="shared" si="73"/>
        <v>Optional</v>
      </c>
      <c r="M476" t="str">
        <f t="shared" si="74"/>
        <v>TX_CURR_VERIFY</v>
      </c>
      <c r="N476" t="str">
        <f t="shared" si="65"/>
        <v/>
      </c>
      <c r="O476" t="str">
        <f t="shared" si="66"/>
        <v/>
      </c>
      <c r="P476" t="str">
        <f t="shared" si="67"/>
        <v>People in prison and other closed settings</v>
      </c>
      <c r="Q476" t="str">
        <f t="shared" si="68"/>
        <v>Numerator</v>
      </c>
      <c r="R476" t="str">
        <f t="shared" si="69"/>
        <v>Key Pop/Site Support Type</v>
      </c>
      <c r="S476" t="str">
        <f t="shared" si="75"/>
        <v>non-PEPFAR supported</v>
      </c>
    </row>
    <row r="477" spans="1:29" customFormat="1" x14ac:dyDescent="0.25">
      <c r="A477" s="4" t="s">
        <v>121</v>
      </c>
      <c r="B477" s="4" t="s">
        <v>135</v>
      </c>
      <c r="C477" s="5" t="s">
        <v>26</v>
      </c>
      <c r="D477" s="5"/>
      <c r="E477" s="5"/>
      <c r="F477" s="5" t="s">
        <v>138</v>
      </c>
      <c r="G477" s="5" t="s">
        <v>8</v>
      </c>
      <c r="H477" s="5" t="s">
        <v>164</v>
      </c>
      <c r="I477" s="5" t="s">
        <v>70</v>
      </c>
      <c r="K477" t="str">
        <f t="shared" si="72"/>
        <v>KEY POPULATIONS</v>
      </c>
      <c r="L477" t="str">
        <f t="shared" si="73"/>
        <v>Optional</v>
      </c>
      <c r="M477" t="str">
        <f t="shared" si="74"/>
        <v>TX_CURR_VERIFY</v>
      </c>
      <c r="N477" t="str">
        <f t="shared" ref="N477:N540" si="76">TRIM(D477)</f>
        <v/>
      </c>
      <c r="O477" t="str">
        <f t="shared" ref="O477:O540" si="77">TRIM(E477)</f>
        <v/>
      </c>
      <c r="P477" t="str">
        <f t="shared" ref="P477:P540" si="78">TRIM(F477)</f>
        <v>People in prison and other closed settings</v>
      </c>
      <c r="Q477" t="str">
        <f t="shared" ref="Q477:Q540" si="79">TRIM(G477)</f>
        <v>Numerator</v>
      </c>
      <c r="R477" t="str">
        <f t="shared" ref="R477:R540" si="80">TRIM(H477)</f>
        <v>Key Pop/Site Support Type</v>
      </c>
      <c r="S477" t="str">
        <f t="shared" si="75"/>
        <v>PEPFAR supported</v>
      </c>
    </row>
    <row r="478" spans="1:29" customFormat="1" x14ac:dyDescent="0.25">
      <c r="A478" s="4" t="s">
        <v>121</v>
      </c>
      <c r="B478" s="4" t="s">
        <v>125</v>
      </c>
      <c r="C478" s="5" t="s">
        <v>26</v>
      </c>
      <c r="D478" s="5"/>
      <c r="E478" s="5"/>
      <c r="F478" s="5" t="s">
        <v>30</v>
      </c>
      <c r="G478" s="5" t="s">
        <v>8</v>
      </c>
      <c r="H478" s="5" t="s">
        <v>139</v>
      </c>
      <c r="I478" s="5"/>
      <c r="J478" s="4"/>
      <c r="K478" t="str">
        <f t="shared" si="72"/>
        <v>KEY POPULATIONS</v>
      </c>
      <c r="L478" t="str">
        <f t="shared" si="73"/>
        <v>Required</v>
      </c>
      <c r="M478" t="str">
        <f t="shared" si="74"/>
        <v>TX_CURR_VERIFY</v>
      </c>
      <c r="N478" t="str">
        <f t="shared" si="76"/>
        <v/>
      </c>
      <c r="O478" t="str">
        <f t="shared" si="77"/>
        <v/>
      </c>
      <c r="P478" t="str">
        <f t="shared" si="78"/>
        <v>People who inject drugs (PWID)</v>
      </c>
      <c r="Q478" t="str">
        <f t="shared" si="79"/>
        <v>Numerator</v>
      </c>
      <c r="R478" t="str">
        <f t="shared" si="80"/>
        <v>Key Pop</v>
      </c>
      <c r="S478" t="str">
        <f t="shared" si="75"/>
        <v/>
      </c>
      <c r="T478" s="4"/>
      <c r="U478" s="4"/>
      <c r="V478" s="4"/>
      <c r="W478" s="4"/>
      <c r="X478" s="4"/>
      <c r="Y478" s="4"/>
      <c r="Z478" s="4"/>
      <c r="AA478" s="4"/>
      <c r="AB478" s="4"/>
    </row>
    <row r="479" spans="1:29" customFormat="1" x14ac:dyDescent="0.25">
      <c r="A479" s="4" t="s">
        <v>121</v>
      </c>
      <c r="B479" s="4" t="s">
        <v>135</v>
      </c>
      <c r="C479" s="5" t="s">
        <v>26</v>
      </c>
      <c r="D479" s="5"/>
      <c r="E479" s="5"/>
      <c r="F479" s="5" t="s">
        <v>30</v>
      </c>
      <c r="G479" s="5" t="s">
        <v>8</v>
      </c>
      <c r="H479" s="5" t="s">
        <v>164</v>
      </c>
      <c r="I479" s="5" t="s">
        <v>31</v>
      </c>
      <c r="K479" t="str">
        <f t="shared" si="72"/>
        <v>KEY POPULATIONS</v>
      </c>
      <c r="L479" t="str">
        <f t="shared" si="73"/>
        <v>Optional</v>
      </c>
      <c r="M479" t="str">
        <f t="shared" si="74"/>
        <v>TX_CURR_VERIFY</v>
      </c>
      <c r="N479" t="str">
        <f t="shared" si="76"/>
        <v/>
      </c>
      <c r="O479" t="str">
        <f t="shared" si="77"/>
        <v/>
      </c>
      <c r="P479" t="str">
        <f t="shared" si="78"/>
        <v>People who inject drugs (PWID)</v>
      </c>
      <c r="Q479" t="str">
        <f t="shared" si="79"/>
        <v>Numerator</v>
      </c>
      <c r="R479" t="str">
        <f t="shared" si="80"/>
        <v>Key Pop/Site Support Type</v>
      </c>
      <c r="S479" t="str">
        <f t="shared" si="75"/>
        <v>non-PEPFAR supported</v>
      </c>
      <c r="AC479" s="5"/>
    </row>
    <row r="480" spans="1:29" customFormat="1" x14ac:dyDescent="0.25">
      <c r="A480" s="4" t="s">
        <v>121</v>
      </c>
      <c r="B480" s="4" t="s">
        <v>135</v>
      </c>
      <c r="C480" s="5" t="s">
        <v>26</v>
      </c>
      <c r="D480" s="5"/>
      <c r="E480" s="5"/>
      <c r="F480" s="5" t="s">
        <v>30</v>
      </c>
      <c r="G480" s="5" t="s">
        <v>8</v>
      </c>
      <c r="H480" s="5" t="s">
        <v>164</v>
      </c>
      <c r="I480" s="5" t="s">
        <v>70</v>
      </c>
      <c r="K480" t="str">
        <f t="shared" si="72"/>
        <v>KEY POPULATIONS</v>
      </c>
      <c r="L480" t="str">
        <f t="shared" si="73"/>
        <v>Optional</v>
      </c>
      <c r="M480" t="str">
        <f t="shared" si="74"/>
        <v>TX_CURR_VERIFY</v>
      </c>
      <c r="N480" t="str">
        <f t="shared" si="76"/>
        <v/>
      </c>
      <c r="O480" t="str">
        <f t="shared" si="77"/>
        <v/>
      </c>
      <c r="P480" t="str">
        <f t="shared" si="78"/>
        <v>People who inject drugs (PWID)</v>
      </c>
      <c r="Q480" t="str">
        <f t="shared" si="79"/>
        <v>Numerator</v>
      </c>
      <c r="R480" t="str">
        <f t="shared" si="80"/>
        <v>Key Pop/Site Support Type</v>
      </c>
      <c r="S480" t="str">
        <f t="shared" si="75"/>
        <v>PEPFAR supported</v>
      </c>
      <c r="AC480" s="5"/>
    </row>
    <row r="481" spans="1:29" customFormat="1" x14ac:dyDescent="0.25">
      <c r="A481" s="4" t="s">
        <v>121</v>
      </c>
      <c r="B481" s="4" t="s">
        <v>125</v>
      </c>
      <c r="C481" s="5" t="s">
        <v>26</v>
      </c>
      <c r="D481" s="5"/>
      <c r="E481" s="5"/>
      <c r="F481" s="5" t="s">
        <v>33</v>
      </c>
      <c r="G481" s="5" t="s">
        <v>8</v>
      </c>
      <c r="H481" s="5" t="s">
        <v>139</v>
      </c>
      <c r="I481" s="5"/>
      <c r="J481" s="4"/>
      <c r="K481" t="str">
        <f t="shared" si="72"/>
        <v>KEY POPULATIONS</v>
      </c>
      <c r="L481" t="str">
        <f t="shared" si="73"/>
        <v>Required</v>
      </c>
      <c r="M481" t="str">
        <f t="shared" si="74"/>
        <v>TX_CURR_VERIFY</v>
      </c>
      <c r="N481" t="str">
        <f t="shared" si="76"/>
        <v/>
      </c>
      <c r="O481" t="str">
        <f t="shared" si="77"/>
        <v/>
      </c>
      <c r="P481" t="str">
        <f t="shared" si="78"/>
        <v>Transgender people (TG)</v>
      </c>
      <c r="Q481" t="str">
        <f t="shared" si="79"/>
        <v>Numerator</v>
      </c>
      <c r="R481" t="str">
        <f t="shared" si="80"/>
        <v>Key Pop</v>
      </c>
      <c r="S481" t="str">
        <f t="shared" si="75"/>
        <v/>
      </c>
      <c r="T481" s="4"/>
      <c r="U481" s="4"/>
      <c r="V481" s="4"/>
      <c r="W481" s="4"/>
      <c r="X481" s="4"/>
      <c r="Y481" s="4"/>
      <c r="Z481" s="4"/>
      <c r="AA481" s="4"/>
      <c r="AB481" s="4"/>
    </row>
    <row r="482" spans="1:29" customFormat="1" x14ac:dyDescent="0.25">
      <c r="A482" s="4" t="s">
        <v>121</v>
      </c>
      <c r="B482" s="4" t="s">
        <v>135</v>
      </c>
      <c r="C482" s="5" t="s">
        <v>26</v>
      </c>
      <c r="D482" s="5"/>
      <c r="E482" s="5"/>
      <c r="F482" s="5" t="s">
        <v>33</v>
      </c>
      <c r="G482" s="5" t="s">
        <v>8</v>
      </c>
      <c r="H482" s="5" t="s">
        <v>164</v>
      </c>
      <c r="I482" s="5" t="s">
        <v>31</v>
      </c>
      <c r="K482" t="str">
        <f t="shared" si="72"/>
        <v>KEY POPULATIONS</v>
      </c>
      <c r="L482" t="str">
        <f t="shared" si="73"/>
        <v>Optional</v>
      </c>
      <c r="M482" t="str">
        <f t="shared" si="74"/>
        <v>TX_CURR_VERIFY</v>
      </c>
      <c r="N482" t="str">
        <f t="shared" si="76"/>
        <v/>
      </c>
      <c r="O482" t="str">
        <f t="shared" si="77"/>
        <v/>
      </c>
      <c r="P482" t="str">
        <f t="shared" si="78"/>
        <v>Transgender people (TG)</v>
      </c>
      <c r="Q482" t="str">
        <f t="shared" si="79"/>
        <v>Numerator</v>
      </c>
      <c r="R482" t="str">
        <f t="shared" si="80"/>
        <v>Key Pop/Site Support Type</v>
      </c>
      <c r="S482" t="str">
        <f t="shared" si="75"/>
        <v>non-PEPFAR supported</v>
      </c>
    </row>
    <row r="483" spans="1:29" customFormat="1" x14ac:dyDescent="0.25">
      <c r="A483" s="4" t="s">
        <v>121</v>
      </c>
      <c r="B483" s="4" t="s">
        <v>135</v>
      </c>
      <c r="C483" s="5" t="s">
        <v>26</v>
      </c>
      <c r="D483" s="5"/>
      <c r="E483" s="5"/>
      <c r="F483" s="5" t="s">
        <v>33</v>
      </c>
      <c r="G483" s="5" t="s">
        <v>8</v>
      </c>
      <c r="H483" s="5" t="s">
        <v>164</v>
      </c>
      <c r="I483" s="5" t="s">
        <v>70</v>
      </c>
      <c r="K483" t="str">
        <f t="shared" si="72"/>
        <v>KEY POPULATIONS</v>
      </c>
      <c r="L483" t="str">
        <f t="shared" si="73"/>
        <v>Optional</v>
      </c>
      <c r="M483" t="str">
        <f t="shared" si="74"/>
        <v>TX_CURR_VERIFY</v>
      </c>
      <c r="N483" t="str">
        <f t="shared" si="76"/>
        <v/>
      </c>
      <c r="O483" t="str">
        <f t="shared" si="77"/>
        <v/>
      </c>
      <c r="P483" t="str">
        <f t="shared" si="78"/>
        <v>Transgender people (TG)</v>
      </c>
      <c r="Q483" t="str">
        <f t="shared" si="79"/>
        <v>Numerator</v>
      </c>
      <c r="R483" t="str">
        <f t="shared" si="80"/>
        <v>Key Pop/Site Support Type</v>
      </c>
      <c r="S483" t="str">
        <f t="shared" si="75"/>
        <v>PEPFAR supported</v>
      </c>
      <c r="AC483" s="5"/>
    </row>
    <row r="484" spans="1:29" customFormat="1" x14ac:dyDescent="0.25">
      <c r="A484" s="4" t="s">
        <v>121</v>
      </c>
      <c r="B484" s="4" t="s">
        <v>135</v>
      </c>
      <c r="C484" s="5" t="s">
        <v>26</v>
      </c>
      <c r="D484" s="5"/>
      <c r="E484" s="5"/>
      <c r="F484" s="5"/>
      <c r="G484" s="5" t="s">
        <v>8</v>
      </c>
      <c r="H484" s="5" t="s">
        <v>27</v>
      </c>
      <c r="I484" s="5" t="s">
        <v>28</v>
      </c>
      <c r="K484" t="str">
        <f t="shared" si="72"/>
        <v>KEY POPULATIONS</v>
      </c>
      <c r="L484" t="str">
        <f t="shared" si="73"/>
        <v>Optional</v>
      </c>
      <c r="M484" t="str">
        <f t="shared" si="74"/>
        <v>TX_CURR_VERIFY</v>
      </c>
      <c r="N484" t="str">
        <f t="shared" si="76"/>
        <v/>
      </c>
      <c r="O484" t="str">
        <f t="shared" si="77"/>
        <v/>
      </c>
      <c r="P484" t="str">
        <f t="shared" si="78"/>
        <v/>
      </c>
      <c r="Q484" t="str">
        <f t="shared" si="79"/>
        <v>Numerator</v>
      </c>
      <c r="R484" t="str">
        <f t="shared" si="80"/>
        <v>ARV Dispensing Quantity</v>
      </c>
      <c r="S484" t="str">
        <f t="shared" si="75"/>
        <v>&lt;3 months</v>
      </c>
      <c r="AC484" s="5"/>
    </row>
    <row r="485" spans="1:29" customFormat="1" x14ac:dyDescent="0.25">
      <c r="A485" s="4" t="s">
        <v>121</v>
      </c>
      <c r="B485" s="4" t="s">
        <v>135</v>
      </c>
      <c r="C485" s="5" t="s">
        <v>26</v>
      </c>
      <c r="D485" s="5"/>
      <c r="E485" s="5"/>
      <c r="F485" s="5"/>
      <c r="G485" s="5" t="s">
        <v>8</v>
      </c>
      <c r="H485" s="5" t="s">
        <v>27</v>
      </c>
      <c r="I485" s="5" t="s">
        <v>29</v>
      </c>
      <c r="K485" t="str">
        <f t="shared" si="72"/>
        <v>KEY POPULATIONS</v>
      </c>
      <c r="L485" t="str">
        <f t="shared" si="73"/>
        <v>Optional</v>
      </c>
      <c r="M485" t="str">
        <f t="shared" si="74"/>
        <v>TX_CURR_VERIFY</v>
      </c>
      <c r="N485" t="str">
        <f t="shared" si="76"/>
        <v/>
      </c>
      <c r="O485" t="str">
        <f t="shared" si="77"/>
        <v/>
      </c>
      <c r="P485" t="str">
        <f t="shared" si="78"/>
        <v/>
      </c>
      <c r="Q485" t="str">
        <f t="shared" si="79"/>
        <v>Numerator</v>
      </c>
      <c r="R485" t="str">
        <f t="shared" si="80"/>
        <v>ARV Dispensing Quantity</v>
      </c>
      <c r="S485" t="str">
        <f t="shared" si="75"/>
        <v>3-5 months</v>
      </c>
    </row>
    <row r="486" spans="1:29" customFormat="1" x14ac:dyDescent="0.25">
      <c r="A486" s="4" t="s">
        <v>121</v>
      </c>
      <c r="B486" s="4" t="s">
        <v>135</v>
      </c>
      <c r="C486" s="5" t="s">
        <v>26</v>
      </c>
      <c r="D486" s="5"/>
      <c r="E486" s="5"/>
      <c r="F486" s="5"/>
      <c r="G486" s="5" t="s">
        <v>8</v>
      </c>
      <c r="H486" s="5" t="s">
        <v>27</v>
      </c>
      <c r="I486" s="5" t="s">
        <v>168</v>
      </c>
      <c r="K486" t="str">
        <f t="shared" si="72"/>
        <v>KEY POPULATIONS</v>
      </c>
      <c r="L486" t="str">
        <f t="shared" si="73"/>
        <v>Optional</v>
      </c>
      <c r="M486" t="str">
        <f t="shared" si="74"/>
        <v>TX_CURR_VERIFY</v>
      </c>
      <c r="N486" t="str">
        <f t="shared" si="76"/>
        <v/>
      </c>
      <c r="O486" t="str">
        <f t="shared" si="77"/>
        <v/>
      </c>
      <c r="P486" t="str">
        <f t="shared" si="78"/>
        <v/>
      </c>
      <c r="Q486" t="str">
        <f t="shared" si="79"/>
        <v>Numerator</v>
      </c>
      <c r="R486" t="str">
        <f t="shared" si="80"/>
        <v>ARV Dispensing Quantity</v>
      </c>
      <c r="S486" t="str">
        <f t="shared" si="75"/>
        <v>6+ months</v>
      </c>
    </row>
    <row r="487" spans="1:29" customFormat="1" x14ac:dyDescent="0.25">
      <c r="A487" s="4" t="s">
        <v>121</v>
      </c>
      <c r="B487" s="4" t="s">
        <v>135</v>
      </c>
      <c r="C487" s="5" t="s">
        <v>36</v>
      </c>
      <c r="D487" s="5" t="s">
        <v>78</v>
      </c>
      <c r="E487" s="5" t="s">
        <v>17</v>
      </c>
      <c r="F487" s="5"/>
      <c r="G487" s="5" t="s">
        <v>8</v>
      </c>
      <c r="H487" s="5" t="s">
        <v>133</v>
      </c>
      <c r="I487" s="5"/>
      <c r="K487" t="str">
        <f t="shared" si="72"/>
        <v>KEY POPULATIONS</v>
      </c>
      <c r="L487" t="str">
        <f t="shared" si="73"/>
        <v>Optional</v>
      </c>
      <c r="M487" t="str">
        <f t="shared" si="74"/>
        <v>TX_NEW_VERIFY</v>
      </c>
      <c r="N487" t="str">
        <f t="shared" si="76"/>
        <v>&lt;20</v>
      </c>
      <c r="O487" t="str">
        <f t="shared" si="77"/>
        <v>Female</v>
      </c>
      <c r="P487" t="str">
        <f t="shared" si="78"/>
        <v/>
      </c>
      <c r="Q487" t="str">
        <f t="shared" si="79"/>
        <v>Numerator</v>
      </c>
      <c r="R487" t="str">
        <f t="shared" si="80"/>
        <v>Age/Sex</v>
      </c>
      <c r="S487" t="str">
        <f t="shared" si="75"/>
        <v/>
      </c>
    </row>
    <row r="488" spans="1:29" customFormat="1" x14ac:dyDescent="0.25">
      <c r="A488" s="4" t="s">
        <v>121</v>
      </c>
      <c r="B488" s="4" t="s">
        <v>135</v>
      </c>
      <c r="C488" s="5" t="s">
        <v>36</v>
      </c>
      <c r="D488" s="5" t="s">
        <v>78</v>
      </c>
      <c r="E488" s="5" t="s">
        <v>50</v>
      </c>
      <c r="F488" s="5"/>
      <c r="G488" s="5" t="s">
        <v>8</v>
      </c>
      <c r="H488" s="5" t="s">
        <v>133</v>
      </c>
      <c r="I488" s="5"/>
      <c r="K488" t="str">
        <f t="shared" si="72"/>
        <v>KEY POPULATIONS</v>
      </c>
      <c r="L488" t="str">
        <f t="shared" si="73"/>
        <v>Optional</v>
      </c>
      <c r="M488" t="str">
        <f t="shared" si="74"/>
        <v>TX_NEW_VERIFY</v>
      </c>
      <c r="N488" t="str">
        <f t="shared" si="76"/>
        <v>&lt;20</v>
      </c>
      <c r="O488" t="str">
        <f t="shared" si="77"/>
        <v>Male</v>
      </c>
      <c r="P488" t="str">
        <f t="shared" si="78"/>
        <v/>
      </c>
      <c r="Q488" t="str">
        <f t="shared" si="79"/>
        <v>Numerator</v>
      </c>
      <c r="R488" t="str">
        <f t="shared" si="80"/>
        <v>Age/Sex</v>
      </c>
      <c r="S488" t="str">
        <f t="shared" si="75"/>
        <v/>
      </c>
    </row>
    <row r="489" spans="1:29" customFormat="1" x14ac:dyDescent="0.25">
      <c r="A489" s="4" t="s">
        <v>121</v>
      </c>
      <c r="B489" s="4" t="s">
        <v>135</v>
      </c>
      <c r="C489" s="5" t="s">
        <v>36</v>
      </c>
      <c r="D489" s="5" t="s">
        <v>59</v>
      </c>
      <c r="E489" s="5" t="s">
        <v>17</v>
      </c>
      <c r="F489" s="5"/>
      <c r="G489" s="5" t="s">
        <v>8</v>
      </c>
      <c r="H489" s="5" t="s">
        <v>133</v>
      </c>
      <c r="I489" s="5"/>
      <c r="K489" t="str">
        <f t="shared" si="72"/>
        <v>KEY POPULATIONS</v>
      </c>
      <c r="L489" t="str">
        <f t="shared" si="73"/>
        <v>Optional</v>
      </c>
      <c r="M489" t="str">
        <f t="shared" si="74"/>
        <v>TX_NEW_VERIFY</v>
      </c>
      <c r="N489" t="str">
        <f t="shared" si="76"/>
        <v>20-24</v>
      </c>
      <c r="O489" t="str">
        <f t="shared" si="77"/>
        <v>Female</v>
      </c>
      <c r="P489" t="str">
        <f t="shared" si="78"/>
        <v/>
      </c>
      <c r="Q489" t="str">
        <f t="shared" si="79"/>
        <v>Numerator</v>
      </c>
      <c r="R489" t="str">
        <f t="shared" si="80"/>
        <v>Age/Sex</v>
      </c>
      <c r="S489" t="str">
        <f t="shared" si="75"/>
        <v/>
      </c>
    </row>
    <row r="490" spans="1:29" customFormat="1" x14ac:dyDescent="0.25">
      <c r="A490" s="4" t="s">
        <v>121</v>
      </c>
      <c r="B490" s="4" t="s">
        <v>135</v>
      </c>
      <c r="C490" s="5" t="s">
        <v>36</v>
      </c>
      <c r="D490" s="5" t="s">
        <v>59</v>
      </c>
      <c r="E490" s="5" t="s">
        <v>50</v>
      </c>
      <c r="F490" s="5"/>
      <c r="G490" s="5" t="s">
        <v>8</v>
      </c>
      <c r="H490" s="5" t="s">
        <v>133</v>
      </c>
      <c r="I490" s="5"/>
      <c r="K490" t="str">
        <f t="shared" si="72"/>
        <v>KEY POPULATIONS</v>
      </c>
      <c r="L490" t="str">
        <f t="shared" si="73"/>
        <v>Optional</v>
      </c>
      <c r="M490" t="str">
        <f t="shared" si="74"/>
        <v>TX_NEW_VERIFY</v>
      </c>
      <c r="N490" t="str">
        <f t="shared" si="76"/>
        <v>20-24</v>
      </c>
      <c r="O490" t="str">
        <f t="shared" si="77"/>
        <v>Male</v>
      </c>
      <c r="P490" t="str">
        <f t="shared" si="78"/>
        <v/>
      </c>
      <c r="Q490" t="str">
        <f t="shared" si="79"/>
        <v>Numerator</v>
      </c>
      <c r="R490" t="str">
        <f t="shared" si="80"/>
        <v>Age/Sex</v>
      </c>
      <c r="S490" t="str">
        <f t="shared" si="75"/>
        <v/>
      </c>
    </row>
    <row r="491" spans="1:29" customFormat="1" x14ac:dyDescent="0.25">
      <c r="A491" s="4" t="s">
        <v>121</v>
      </c>
      <c r="B491" s="4" t="s">
        <v>135</v>
      </c>
      <c r="C491" s="5" t="s">
        <v>36</v>
      </c>
      <c r="D491" s="5" t="s">
        <v>60</v>
      </c>
      <c r="E491" s="5" t="s">
        <v>17</v>
      </c>
      <c r="F491" s="5"/>
      <c r="G491" s="5" t="s">
        <v>8</v>
      </c>
      <c r="H491" s="5" t="s">
        <v>133</v>
      </c>
      <c r="I491" s="5"/>
      <c r="K491" t="str">
        <f t="shared" si="72"/>
        <v>KEY POPULATIONS</v>
      </c>
      <c r="L491" t="str">
        <f t="shared" si="73"/>
        <v>Optional</v>
      </c>
      <c r="M491" t="str">
        <f t="shared" si="74"/>
        <v>TX_NEW_VERIFY</v>
      </c>
      <c r="N491" t="str">
        <f t="shared" si="76"/>
        <v>25-29</v>
      </c>
      <c r="O491" t="str">
        <f t="shared" si="77"/>
        <v>Female</v>
      </c>
      <c r="P491" t="str">
        <f t="shared" si="78"/>
        <v/>
      </c>
      <c r="Q491" t="str">
        <f t="shared" si="79"/>
        <v>Numerator</v>
      </c>
      <c r="R491" t="str">
        <f t="shared" si="80"/>
        <v>Age/Sex</v>
      </c>
      <c r="S491" t="str">
        <f t="shared" si="75"/>
        <v/>
      </c>
    </row>
    <row r="492" spans="1:29" customFormat="1" x14ac:dyDescent="0.25">
      <c r="A492" s="4" t="s">
        <v>121</v>
      </c>
      <c r="B492" s="4" t="s">
        <v>135</v>
      </c>
      <c r="C492" s="5" t="s">
        <v>36</v>
      </c>
      <c r="D492" s="5" t="s">
        <v>60</v>
      </c>
      <c r="E492" s="5" t="s">
        <v>50</v>
      </c>
      <c r="F492" s="5"/>
      <c r="G492" s="5" t="s">
        <v>8</v>
      </c>
      <c r="H492" s="5" t="s">
        <v>133</v>
      </c>
      <c r="I492" s="5"/>
      <c r="K492" t="str">
        <f t="shared" si="72"/>
        <v>KEY POPULATIONS</v>
      </c>
      <c r="L492" t="str">
        <f t="shared" si="73"/>
        <v>Optional</v>
      </c>
      <c r="M492" t="str">
        <f t="shared" si="74"/>
        <v>TX_NEW_VERIFY</v>
      </c>
      <c r="N492" t="str">
        <f t="shared" si="76"/>
        <v>25-29</v>
      </c>
      <c r="O492" t="str">
        <f t="shared" si="77"/>
        <v>Male</v>
      </c>
      <c r="P492" t="str">
        <f t="shared" si="78"/>
        <v/>
      </c>
      <c r="Q492" t="str">
        <f t="shared" si="79"/>
        <v>Numerator</v>
      </c>
      <c r="R492" t="str">
        <f t="shared" si="80"/>
        <v>Age/Sex</v>
      </c>
      <c r="S492" t="str">
        <f t="shared" si="75"/>
        <v/>
      </c>
    </row>
    <row r="493" spans="1:29" customFormat="1" x14ac:dyDescent="0.25">
      <c r="A493" s="4" t="s">
        <v>121</v>
      </c>
      <c r="B493" s="4" t="s">
        <v>135</v>
      </c>
      <c r="C493" s="5" t="s">
        <v>36</v>
      </c>
      <c r="D493" s="5" t="s">
        <v>66</v>
      </c>
      <c r="E493" s="5" t="s">
        <v>17</v>
      </c>
      <c r="F493" s="5"/>
      <c r="G493" s="5" t="s">
        <v>8</v>
      </c>
      <c r="H493" s="5" t="s">
        <v>133</v>
      </c>
      <c r="I493" s="5"/>
      <c r="K493" t="str">
        <f t="shared" si="72"/>
        <v>KEY POPULATIONS</v>
      </c>
      <c r="L493" t="str">
        <f t="shared" si="73"/>
        <v>Optional</v>
      </c>
      <c r="M493" t="str">
        <f t="shared" si="74"/>
        <v>TX_NEW_VERIFY</v>
      </c>
      <c r="N493" t="str">
        <f t="shared" si="76"/>
        <v>30-34</v>
      </c>
      <c r="O493" t="str">
        <f t="shared" si="77"/>
        <v>Female</v>
      </c>
      <c r="P493" t="str">
        <f t="shared" si="78"/>
        <v/>
      </c>
      <c r="Q493" t="str">
        <f t="shared" si="79"/>
        <v>Numerator</v>
      </c>
      <c r="R493" t="str">
        <f t="shared" si="80"/>
        <v>Age/Sex</v>
      </c>
      <c r="S493" t="str">
        <f t="shared" si="75"/>
        <v/>
      </c>
      <c r="AC493" s="5"/>
    </row>
    <row r="494" spans="1:29" customFormat="1" x14ac:dyDescent="0.25">
      <c r="A494" s="4" t="s">
        <v>121</v>
      </c>
      <c r="B494" s="4" t="s">
        <v>135</v>
      </c>
      <c r="C494" s="5" t="s">
        <v>36</v>
      </c>
      <c r="D494" s="5" t="s">
        <v>66</v>
      </c>
      <c r="E494" s="5" t="s">
        <v>50</v>
      </c>
      <c r="F494" s="5"/>
      <c r="G494" s="5" t="s">
        <v>8</v>
      </c>
      <c r="H494" s="5" t="s">
        <v>133</v>
      </c>
      <c r="I494" s="5"/>
      <c r="K494" t="str">
        <f t="shared" si="72"/>
        <v>KEY POPULATIONS</v>
      </c>
      <c r="L494" t="str">
        <f t="shared" si="73"/>
        <v>Optional</v>
      </c>
      <c r="M494" t="str">
        <f t="shared" si="74"/>
        <v>TX_NEW_VERIFY</v>
      </c>
      <c r="N494" t="str">
        <f t="shared" si="76"/>
        <v>30-34</v>
      </c>
      <c r="O494" t="str">
        <f t="shared" si="77"/>
        <v>Male</v>
      </c>
      <c r="P494" t="str">
        <f t="shared" si="78"/>
        <v/>
      </c>
      <c r="Q494" t="str">
        <f t="shared" si="79"/>
        <v>Numerator</v>
      </c>
      <c r="R494" t="str">
        <f t="shared" si="80"/>
        <v>Age/Sex</v>
      </c>
      <c r="S494" t="str">
        <f t="shared" si="75"/>
        <v/>
      </c>
      <c r="AC494" s="5"/>
    </row>
    <row r="495" spans="1:29" customFormat="1" x14ac:dyDescent="0.25">
      <c r="A495" s="4" t="s">
        <v>121</v>
      </c>
      <c r="B495" s="4" t="s">
        <v>135</v>
      </c>
      <c r="C495" s="5" t="s">
        <v>36</v>
      </c>
      <c r="D495" s="5" t="s">
        <v>67</v>
      </c>
      <c r="E495" s="5" t="s">
        <v>17</v>
      </c>
      <c r="F495" s="5"/>
      <c r="G495" s="5" t="s">
        <v>8</v>
      </c>
      <c r="H495" s="5" t="s">
        <v>133</v>
      </c>
      <c r="I495" s="5"/>
      <c r="K495" t="str">
        <f t="shared" si="72"/>
        <v>KEY POPULATIONS</v>
      </c>
      <c r="L495" t="str">
        <f t="shared" si="73"/>
        <v>Optional</v>
      </c>
      <c r="M495" t="str">
        <f t="shared" si="74"/>
        <v>TX_NEW_VERIFY</v>
      </c>
      <c r="N495" t="str">
        <f t="shared" si="76"/>
        <v>35-39</v>
      </c>
      <c r="O495" t="str">
        <f t="shared" si="77"/>
        <v>Female</v>
      </c>
      <c r="P495" t="str">
        <f t="shared" si="78"/>
        <v/>
      </c>
      <c r="Q495" t="str">
        <f t="shared" si="79"/>
        <v>Numerator</v>
      </c>
      <c r="R495" t="str">
        <f t="shared" si="80"/>
        <v>Age/Sex</v>
      </c>
      <c r="S495" t="str">
        <f t="shared" si="75"/>
        <v/>
      </c>
    </row>
    <row r="496" spans="1:29" customFormat="1" x14ac:dyDescent="0.25">
      <c r="A496" s="4" t="s">
        <v>121</v>
      </c>
      <c r="B496" s="4" t="s">
        <v>135</v>
      </c>
      <c r="C496" s="5" t="s">
        <v>36</v>
      </c>
      <c r="D496" s="5" t="s">
        <v>67</v>
      </c>
      <c r="E496" s="5" t="s">
        <v>50</v>
      </c>
      <c r="F496" s="5"/>
      <c r="G496" s="5" t="s">
        <v>8</v>
      </c>
      <c r="H496" s="5" t="s">
        <v>133</v>
      </c>
      <c r="I496" s="5"/>
      <c r="K496" t="str">
        <f t="shared" si="72"/>
        <v>KEY POPULATIONS</v>
      </c>
      <c r="L496" t="str">
        <f t="shared" si="73"/>
        <v>Optional</v>
      </c>
      <c r="M496" t="str">
        <f t="shared" si="74"/>
        <v>TX_NEW_VERIFY</v>
      </c>
      <c r="N496" t="str">
        <f t="shared" si="76"/>
        <v>35-39</v>
      </c>
      <c r="O496" t="str">
        <f t="shared" si="77"/>
        <v>Male</v>
      </c>
      <c r="P496" t="str">
        <f t="shared" si="78"/>
        <v/>
      </c>
      <c r="Q496" t="str">
        <f t="shared" si="79"/>
        <v>Numerator</v>
      </c>
      <c r="R496" t="str">
        <f t="shared" si="80"/>
        <v>Age/Sex</v>
      </c>
      <c r="S496" t="str">
        <f t="shared" si="75"/>
        <v/>
      </c>
    </row>
    <row r="497" spans="1:29" customFormat="1" x14ac:dyDescent="0.25">
      <c r="A497" s="4" t="s">
        <v>121</v>
      </c>
      <c r="B497" s="4" t="s">
        <v>135</v>
      </c>
      <c r="C497" s="5" t="s">
        <v>36</v>
      </c>
      <c r="D497" s="5" t="s">
        <v>68</v>
      </c>
      <c r="E497" s="5" t="s">
        <v>17</v>
      </c>
      <c r="F497" s="5"/>
      <c r="G497" s="5" t="s">
        <v>8</v>
      </c>
      <c r="H497" s="5" t="s">
        <v>133</v>
      </c>
      <c r="I497" s="5"/>
      <c r="K497" t="str">
        <f t="shared" si="72"/>
        <v>KEY POPULATIONS</v>
      </c>
      <c r="L497" t="str">
        <f t="shared" si="73"/>
        <v>Optional</v>
      </c>
      <c r="M497" t="str">
        <f t="shared" si="74"/>
        <v>TX_NEW_VERIFY</v>
      </c>
      <c r="N497" t="str">
        <f t="shared" si="76"/>
        <v>40-44</v>
      </c>
      <c r="O497" t="str">
        <f t="shared" si="77"/>
        <v>Female</v>
      </c>
      <c r="P497" t="str">
        <f t="shared" si="78"/>
        <v/>
      </c>
      <c r="Q497" t="str">
        <f t="shared" si="79"/>
        <v>Numerator</v>
      </c>
      <c r="R497" t="str">
        <f t="shared" si="80"/>
        <v>Age/Sex</v>
      </c>
      <c r="S497" t="str">
        <f t="shared" si="75"/>
        <v/>
      </c>
      <c r="AC497" s="5"/>
    </row>
    <row r="498" spans="1:29" customFormat="1" x14ac:dyDescent="0.25">
      <c r="A498" s="4" t="s">
        <v>121</v>
      </c>
      <c r="B498" s="4" t="s">
        <v>135</v>
      </c>
      <c r="C498" s="5" t="s">
        <v>36</v>
      </c>
      <c r="D498" s="5" t="s">
        <v>68</v>
      </c>
      <c r="E498" s="5" t="s">
        <v>50</v>
      </c>
      <c r="F498" s="5"/>
      <c r="G498" s="5" t="s">
        <v>8</v>
      </c>
      <c r="H498" s="5" t="s">
        <v>133</v>
      </c>
      <c r="I498" s="5"/>
      <c r="K498" t="str">
        <f t="shared" si="72"/>
        <v>KEY POPULATIONS</v>
      </c>
      <c r="L498" t="str">
        <f t="shared" si="73"/>
        <v>Optional</v>
      </c>
      <c r="M498" t="str">
        <f t="shared" si="74"/>
        <v>TX_NEW_VERIFY</v>
      </c>
      <c r="N498" t="str">
        <f t="shared" si="76"/>
        <v>40-44</v>
      </c>
      <c r="O498" t="str">
        <f t="shared" si="77"/>
        <v>Male</v>
      </c>
      <c r="P498" t="str">
        <f t="shared" si="78"/>
        <v/>
      </c>
      <c r="Q498" t="str">
        <f t="shared" si="79"/>
        <v>Numerator</v>
      </c>
      <c r="R498" t="str">
        <f t="shared" si="80"/>
        <v>Age/Sex</v>
      </c>
      <c r="S498" t="str">
        <f t="shared" si="75"/>
        <v/>
      </c>
      <c r="AC498" s="5"/>
    </row>
    <row r="499" spans="1:29" customFormat="1" x14ac:dyDescent="0.25">
      <c r="A499" s="4" t="s">
        <v>121</v>
      </c>
      <c r="B499" s="4" t="s">
        <v>135</v>
      </c>
      <c r="C499" s="5" t="s">
        <v>36</v>
      </c>
      <c r="D499" s="5" t="s">
        <v>69</v>
      </c>
      <c r="E499" s="5" t="s">
        <v>17</v>
      </c>
      <c r="F499" s="5"/>
      <c r="G499" s="5" t="s">
        <v>8</v>
      </c>
      <c r="H499" s="5" t="s">
        <v>133</v>
      </c>
      <c r="I499" s="5"/>
      <c r="K499" t="str">
        <f t="shared" si="72"/>
        <v>KEY POPULATIONS</v>
      </c>
      <c r="L499" t="str">
        <f t="shared" si="73"/>
        <v>Optional</v>
      </c>
      <c r="M499" t="str">
        <f t="shared" si="74"/>
        <v>TX_NEW_VERIFY</v>
      </c>
      <c r="N499" t="str">
        <f t="shared" si="76"/>
        <v>45-49</v>
      </c>
      <c r="O499" t="str">
        <f t="shared" si="77"/>
        <v>Female</v>
      </c>
      <c r="P499" t="str">
        <f t="shared" si="78"/>
        <v/>
      </c>
      <c r="Q499" t="str">
        <f t="shared" si="79"/>
        <v>Numerator</v>
      </c>
      <c r="R499" t="str">
        <f t="shared" si="80"/>
        <v>Age/Sex</v>
      </c>
      <c r="S499" t="str">
        <f t="shared" si="75"/>
        <v/>
      </c>
    </row>
    <row r="500" spans="1:29" customFormat="1" x14ac:dyDescent="0.25">
      <c r="A500" s="4" t="s">
        <v>121</v>
      </c>
      <c r="B500" s="4" t="s">
        <v>135</v>
      </c>
      <c r="C500" s="5" t="s">
        <v>36</v>
      </c>
      <c r="D500" s="5" t="s">
        <v>69</v>
      </c>
      <c r="E500" s="5" t="s">
        <v>50</v>
      </c>
      <c r="F500" s="5"/>
      <c r="G500" s="5" t="s">
        <v>8</v>
      </c>
      <c r="H500" s="5" t="s">
        <v>133</v>
      </c>
      <c r="I500" s="5"/>
      <c r="K500" t="str">
        <f t="shared" si="72"/>
        <v>KEY POPULATIONS</v>
      </c>
      <c r="L500" t="str">
        <f t="shared" si="73"/>
        <v>Optional</v>
      </c>
      <c r="M500" t="str">
        <f t="shared" si="74"/>
        <v>TX_NEW_VERIFY</v>
      </c>
      <c r="N500" t="str">
        <f t="shared" si="76"/>
        <v>45-49</v>
      </c>
      <c r="O500" t="str">
        <f t="shared" si="77"/>
        <v>Male</v>
      </c>
      <c r="P500" t="str">
        <f t="shared" si="78"/>
        <v/>
      </c>
      <c r="Q500" t="str">
        <f t="shared" si="79"/>
        <v>Numerator</v>
      </c>
      <c r="R500" t="str">
        <f t="shared" si="80"/>
        <v>Age/Sex</v>
      </c>
      <c r="S500" t="str">
        <f t="shared" si="75"/>
        <v/>
      </c>
    </row>
    <row r="501" spans="1:29" customFormat="1" x14ac:dyDescent="0.25">
      <c r="A501" s="4" t="s">
        <v>121</v>
      </c>
      <c r="B501" s="4" t="s">
        <v>135</v>
      </c>
      <c r="C501" s="5" t="s">
        <v>36</v>
      </c>
      <c r="D501" s="5" t="s">
        <v>1050</v>
      </c>
      <c r="E501" s="5" t="s">
        <v>17</v>
      </c>
      <c r="F501" s="5"/>
      <c r="G501" s="5" t="s">
        <v>8</v>
      </c>
      <c r="H501" s="5" t="s">
        <v>133</v>
      </c>
      <c r="I501" s="5"/>
      <c r="K501" t="str">
        <f t="shared" si="72"/>
        <v>KEY POPULATIONS</v>
      </c>
      <c r="L501" t="str">
        <f t="shared" si="73"/>
        <v>Optional</v>
      </c>
      <c r="M501" t="str">
        <f t="shared" si="74"/>
        <v>TX_NEW_VERIFY</v>
      </c>
      <c r="N501" t="str">
        <f t="shared" si="76"/>
        <v>50+</v>
      </c>
      <c r="O501" t="str">
        <f t="shared" si="77"/>
        <v>Female</v>
      </c>
      <c r="P501" t="str">
        <f t="shared" si="78"/>
        <v/>
      </c>
      <c r="Q501" t="str">
        <f t="shared" si="79"/>
        <v>Numerator</v>
      </c>
      <c r="R501" t="str">
        <f t="shared" si="80"/>
        <v>Age/Sex</v>
      </c>
      <c r="S501" t="str">
        <f t="shared" si="75"/>
        <v/>
      </c>
    </row>
    <row r="502" spans="1:29" customFormat="1" x14ac:dyDescent="0.25">
      <c r="A502" s="4" t="s">
        <v>121</v>
      </c>
      <c r="B502" s="4" t="s">
        <v>135</v>
      </c>
      <c r="C502" s="5" t="s">
        <v>36</v>
      </c>
      <c r="D502" s="5" t="s">
        <v>1050</v>
      </c>
      <c r="E502" s="5" t="s">
        <v>50</v>
      </c>
      <c r="F502" s="5"/>
      <c r="G502" s="5" t="s">
        <v>8</v>
      </c>
      <c r="H502" s="5" t="s">
        <v>133</v>
      </c>
      <c r="I502" s="5"/>
      <c r="K502" t="str">
        <f t="shared" si="72"/>
        <v>KEY POPULATIONS</v>
      </c>
      <c r="L502" t="str">
        <f t="shared" si="73"/>
        <v>Optional</v>
      </c>
      <c r="M502" t="str">
        <f t="shared" si="74"/>
        <v>TX_NEW_VERIFY</v>
      </c>
      <c r="N502" t="str">
        <f t="shared" si="76"/>
        <v>50+</v>
      </c>
      <c r="O502" t="str">
        <f t="shared" si="77"/>
        <v>Male</v>
      </c>
      <c r="P502" t="str">
        <f t="shared" si="78"/>
        <v/>
      </c>
      <c r="Q502" t="str">
        <f t="shared" si="79"/>
        <v>Numerator</v>
      </c>
      <c r="R502" t="str">
        <f t="shared" si="80"/>
        <v>Age/Sex</v>
      </c>
      <c r="S502" t="str">
        <f t="shared" si="75"/>
        <v/>
      </c>
    </row>
    <row r="503" spans="1:29" customFormat="1" x14ac:dyDescent="0.25">
      <c r="A503" s="4" t="s">
        <v>121</v>
      </c>
      <c r="B503" s="4" t="s">
        <v>135</v>
      </c>
      <c r="C503" s="5" t="s">
        <v>36</v>
      </c>
      <c r="D503" s="5" t="s">
        <v>122</v>
      </c>
      <c r="E503" s="5" t="s">
        <v>17</v>
      </c>
      <c r="F503" s="5"/>
      <c r="G503" s="5" t="s">
        <v>8</v>
      </c>
      <c r="H503" s="5" t="s">
        <v>133</v>
      </c>
      <c r="I503" s="5"/>
      <c r="K503" t="str">
        <f t="shared" si="72"/>
        <v>KEY POPULATIONS</v>
      </c>
      <c r="L503" t="str">
        <f t="shared" si="73"/>
        <v>Optional</v>
      </c>
      <c r="M503" t="str">
        <f t="shared" si="74"/>
        <v>TX_NEW_VERIFY</v>
      </c>
      <c r="N503" t="str">
        <f t="shared" si="76"/>
        <v>Unknown Age</v>
      </c>
      <c r="O503" t="str">
        <f t="shared" si="77"/>
        <v>Female</v>
      </c>
      <c r="P503" t="str">
        <f t="shared" si="78"/>
        <v/>
      </c>
      <c r="Q503" t="str">
        <f t="shared" si="79"/>
        <v>Numerator</v>
      </c>
      <c r="R503" t="str">
        <f t="shared" si="80"/>
        <v>Age/Sex</v>
      </c>
      <c r="S503" t="str">
        <f t="shared" si="75"/>
        <v/>
      </c>
    </row>
    <row r="504" spans="1:29" customFormat="1" x14ac:dyDescent="0.25">
      <c r="A504" s="4" t="s">
        <v>121</v>
      </c>
      <c r="B504" s="4" t="s">
        <v>135</v>
      </c>
      <c r="C504" s="5" t="s">
        <v>36</v>
      </c>
      <c r="D504" s="5" t="s">
        <v>122</v>
      </c>
      <c r="E504" s="5" t="s">
        <v>50</v>
      </c>
      <c r="F504" s="5"/>
      <c r="G504" s="5" t="s">
        <v>8</v>
      </c>
      <c r="H504" s="5" t="s">
        <v>133</v>
      </c>
      <c r="I504" s="5"/>
      <c r="K504" t="str">
        <f t="shared" si="72"/>
        <v>KEY POPULATIONS</v>
      </c>
      <c r="L504" t="str">
        <f t="shared" si="73"/>
        <v>Optional</v>
      </c>
      <c r="M504" t="str">
        <f t="shared" si="74"/>
        <v>TX_NEW_VERIFY</v>
      </c>
      <c r="N504" t="str">
        <f t="shared" si="76"/>
        <v>Unknown Age</v>
      </c>
      <c r="O504" t="str">
        <f t="shared" si="77"/>
        <v>Male</v>
      </c>
      <c r="P504" t="str">
        <f t="shared" si="78"/>
        <v/>
      </c>
      <c r="Q504" t="str">
        <f t="shared" si="79"/>
        <v>Numerator</v>
      </c>
      <c r="R504" t="str">
        <f t="shared" si="80"/>
        <v>Age/Sex</v>
      </c>
      <c r="S504" t="str">
        <f t="shared" si="75"/>
        <v/>
      </c>
    </row>
    <row r="505" spans="1:29" customFormat="1" x14ac:dyDescent="0.25">
      <c r="A505" s="4" t="s">
        <v>121</v>
      </c>
      <c r="B505" s="4" t="s">
        <v>125</v>
      </c>
      <c r="C505" s="5" t="s">
        <v>36</v>
      </c>
      <c r="D505" s="5"/>
      <c r="E505" s="5"/>
      <c r="F505" s="5" t="s">
        <v>34</v>
      </c>
      <c r="G505" s="5" t="s">
        <v>8</v>
      </c>
      <c r="H505" s="5" t="s">
        <v>139</v>
      </c>
      <c r="I505" s="5"/>
      <c r="J505" s="4"/>
      <c r="K505" t="str">
        <f t="shared" si="72"/>
        <v>KEY POPULATIONS</v>
      </c>
      <c r="L505" t="str">
        <f t="shared" si="73"/>
        <v>Required</v>
      </c>
      <c r="M505" t="str">
        <f t="shared" si="74"/>
        <v>TX_NEW_VERIFY</v>
      </c>
      <c r="N505" t="str">
        <f t="shared" si="76"/>
        <v/>
      </c>
      <c r="O505" t="str">
        <f t="shared" si="77"/>
        <v/>
      </c>
      <c r="P505" t="str">
        <f t="shared" si="78"/>
        <v>Female sex workers (FSW)</v>
      </c>
      <c r="Q505" t="str">
        <f t="shared" si="79"/>
        <v>Numerator</v>
      </c>
      <c r="R505" t="str">
        <f t="shared" si="80"/>
        <v>Key Pop</v>
      </c>
      <c r="S505" t="str">
        <f t="shared" si="75"/>
        <v/>
      </c>
      <c r="T505" s="4"/>
      <c r="U505" s="4"/>
      <c r="V505" s="4"/>
      <c r="W505" s="4"/>
      <c r="X505" s="4"/>
      <c r="Y505" s="4"/>
      <c r="Z505" s="4"/>
      <c r="AA505" s="4"/>
      <c r="AB505" s="4"/>
    </row>
    <row r="506" spans="1:29" customFormat="1" x14ac:dyDescent="0.25">
      <c r="A506" s="4" t="s">
        <v>121</v>
      </c>
      <c r="B506" s="4" t="s">
        <v>135</v>
      </c>
      <c r="C506" s="5" t="s">
        <v>36</v>
      </c>
      <c r="D506" s="5"/>
      <c r="E506" s="5"/>
      <c r="F506" s="5" t="s">
        <v>34</v>
      </c>
      <c r="G506" s="5" t="s">
        <v>8</v>
      </c>
      <c r="H506" s="5" t="s">
        <v>164</v>
      </c>
      <c r="I506" s="5" t="s">
        <v>31</v>
      </c>
      <c r="K506" t="str">
        <f t="shared" si="72"/>
        <v>KEY POPULATIONS</v>
      </c>
      <c r="L506" t="str">
        <f t="shared" si="73"/>
        <v>Optional</v>
      </c>
      <c r="M506" t="str">
        <f t="shared" si="74"/>
        <v>TX_NEW_VERIFY</v>
      </c>
      <c r="N506" t="str">
        <f t="shared" si="76"/>
        <v/>
      </c>
      <c r="O506" t="str">
        <f t="shared" si="77"/>
        <v/>
      </c>
      <c r="P506" t="str">
        <f t="shared" si="78"/>
        <v>Female sex workers (FSW)</v>
      </c>
      <c r="Q506" t="str">
        <f t="shared" si="79"/>
        <v>Numerator</v>
      </c>
      <c r="R506" t="str">
        <f t="shared" si="80"/>
        <v>Key Pop/Site Support Type</v>
      </c>
      <c r="S506" t="str">
        <f t="shared" si="75"/>
        <v>non-PEPFAR supported</v>
      </c>
    </row>
    <row r="507" spans="1:29" customFormat="1" x14ac:dyDescent="0.25">
      <c r="A507" s="4" t="s">
        <v>121</v>
      </c>
      <c r="B507" s="4" t="s">
        <v>135</v>
      </c>
      <c r="C507" s="5" t="s">
        <v>36</v>
      </c>
      <c r="D507" s="5"/>
      <c r="E507" s="5"/>
      <c r="F507" s="5" t="s">
        <v>34</v>
      </c>
      <c r="G507" s="5" t="s">
        <v>8</v>
      </c>
      <c r="H507" s="5" t="s">
        <v>164</v>
      </c>
      <c r="I507" s="5" t="s">
        <v>70</v>
      </c>
      <c r="K507" t="str">
        <f t="shared" si="72"/>
        <v>KEY POPULATIONS</v>
      </c>
      <c r="L507" t="str">
        <f t="shared" si="73"/>
        <v>Optional</v>
      </c>
      <c r="M507" t="str">
        <f t="shared" si="74"/>
        <v>TX_NEW_VERIFY</v>
      </c>
      <c r="N507" t="str">
        <f t="shared" si="76"/>
        <v/>
      </c>
      <c r="O507" t="str">
        <f t="shared" si="77"/>
        <v/>
      </c>
      <c r="P507" t="str">
        <f t="shared" si="78"/>
        <v>Female sex workers (FSW)</v>
      </c>
      <c r="Q507" t="str">
        <f t="shared" si="79"/>
        <v>Numerator</v>
      </c>
      <c r="R507" t="str">
        <f t="shared" si="80"/>
        <v>Key Pop/Site Support Type</v>
      </c>
      <c r="S507" t="str">
        <f t="shared" si="75"/>
        <v>PEPFAR supported</v>
      </c>
      <c r="AC507" s="5"/>
    </row>
    <row r="508" spans="1:29" customFormat="1" x14ac:dyDescent="0.25">
      <c r="A508" s="4" t="s">
        <v>121</v>
      </c>
      <c r="B508" s="4" t="s">
        <v>125</v>
      </c>
      <c r="C508" s="5" t="s">
        <v>36</v>
      </c>
      <c r="D508" s="5"/>
      <c r="E508" s="5"/>
      <c r="F508" s="5" t="s">
        <v>137</v>
      </c>
      <c r="G508" s="5" t="s">
        <v>8</v>
      </c>
      <c r="H508" s="5" t="s">
        <v>139</v>
      </c>
      <c r="I508" s="5"/>
      <c r="J508" s="4"/>
      <c r="K508" t="str">
        <f t="shared" si="72"/>
        <v>KEY POPULATIONS</v>
      </c>
      <c r="L508" t="str">
        <f t="shared" si="73"/>
        <v>Required</v>
      </c>
      <c r="M508" t="str">
        <f t="shared" si="74"/>
        <v>TX_NEW_VERIFY</v>
      </c>
      <c r="N508" t="str">
        <f t="shared" si="76"/>
        <v/>
      </c>
      <c r="O508" t="str">
        <f t="shared" si="77"/>
        <v/>
      </c>
      <c r="P508" t="str">
        <f t="shared" si="78"/>
        <v>Focused Populations</v>
      </c>
      <c r="Q508" t="str">
        <f t="shared" si="79"/>
        <v>Numerator</v>
      </c>
      <c r="R508" t="str">
        <f t="shared" si="80"/>
        <v>Key Pop</v>
      </c>
      <c r="S508" t="str">
        <f t="shared" si="75"/>
        <v/>
      </c>
      <c r="T508" s="4"/>
      <c r="U508" s="4"/>
      <c r="V508" s="4"/>
      <c r="W508" s="4"/>
      <c r="X508" s="4"/>
      <c r="Y508" s="4"/>
      <c r="Z508" s="4"/>
      <c r="AA508" s="4"/>
      <c r="AB508" s="4"/>
      <c r="AC508" s="5"/>
    </row>
    <row r="509" spans="1:29" customFormat="1" x14ac:dyDescent="0.25">
      <c r="A509" s="4" t="s">
        <v>121</v>
      </c>
      <c r="B509" s="4" t="s">
        <v>135</v>
      </c>
      <c r="C509" s="5" t="s">
        <v>36</v>
      </c>
      <c r="D509" s="5"/>
      <c r="E509" s="5"/>
      <c r="F509" s="5" t="s">
        <v>137</v>
      </c>
      <c r="G509" s="5" t="s">
        <v>8</v>
      </c>
      <c r="H509" s="5" t="s">
        <v>164</v>
      </c>
      <c r="I509" s="5" t="s">
        <v>31</v>
      </c>
      <c r="K509" t="str">
        <f t="shared" si="72"/>
        <v>KEY POPULATIONS</v>
      </c>
      <c r="L509" t="str">
        <f t="shared" si="73"/>
        <v>Optional</v>
      </c>
      <c r="M509" t="str">
        <f t="shared" si="74"/>
        <v>TX_NEW_VERIFY</v>
      </c>
      <c r="N509" t="str">
        <f t="shared" si="76"/>
        <v/>
      </c>
      <c r="O509" t="str">
        <f t="shared" si="77"/>
        <v/>
      </c>
      <c r="P509" t="str">
        <f t="shared" si="78"/>
        <v>Focused Populations</v>
      </c>
      <c r="Q509" t="str">
        <f t="shared" si="79"/>
        <v>Numerator</v>
      </c>
      <c r="R509" t="str">
        <f t="shared" si="80"/>
        <v>Key Pop/Site Support Type</v>
      </c>
      <c r="S509" t="str">
        <f t="shared" si="75"/>
        <v>non-PEPFAR supported</v>
      </c>
    </row>
    <row r="510" spans="1:29" customFormat="1" x14ac:dyDescent="0.25">
      <c r="A510" s="4" t="s">
        <v>121</v>
      </c>
      <c r="B510" s="4" t="s">
        <v>135</v>
      </c>
      <c r="C510" s="5" t="s">
        <v>36</v>
      </c>
      <c r="D510" s="5"/>
      <c r="E510" s="5"/>
      <c r="F510" s="5" t="s">
        <v>137</v>
      </c>
      <c r="G510" s="5" t="s">
        <v>8</v>
      </c>
      <c r="H510" s="5" t="s">
        <v>164</v>
      </c>
      <c r="I510" s="5" t="s">
        <v>70</v>
      </c>
      <c r="K510" t="str">
        <f t="shared" si="72"/>
        <v>KEY POPULATIONS</v>
      </c>
      <c r="L510" t="str">
        <f t="shared" si="73"/>
        <v>Optional</v>
      </c>
      <c r="M510" t="str">
        <f t="shared" si="74"/>
        <v>TX_NEW_VERIFY</v>
      </c>
      <c r="N510" t="str">
        <f t="shared" si="76"/>
        <v/>
      </c>
      <c r="O510" t="str">
        <f t="shared" si="77"/>
        <v/>
      </c>
      <c r="P510" t="str">
        <f t="shared" si="78"/>
        <v>Focused Populations</v>
      </c>
      <c r="Q510" t="str">
        <f t="shared" si="79"/>
        <v>Numerator</v>
      </c>
      <c r="R510" t="str">
        <f t="shared" si="80"/>
        <v>Key Pop/Site Support Type</v>
      </c>
      <c r="S510" t="str">
        <f t="shared" si="75"/>
        <v>PEPFAR supported</v>
      </c>
    </row>
    <row r="511" spans="1:29" customFormat="1" x14ac:dyDescent="0.25">
      <c r="A511" s="4" t="s">
        <v>121</v>
      </c>
      <c r="B511" s="4" t="s">
        <v>125</v>
      </c>
      <c r="C511" s="5" t="s">
        <v>36</v>
      </c>
      <c r="D511" s="5"/>
      <c r="E511" s="5"/>
      <c r="F511" s="5" t="s">
        <v>32</v>
      </c>
      <c r="G511" s="5" t="s">
        <v>8</v>
      </c>
      <c r="H511" s="5" t="s">
        <v>139</v>
      </c>
      <c r="I511" s="5"/>
      <c r="J511" s="4"/>
      <c r="K511" t="str">
        <f t="shared" si="72"/>
        <v>KEY POPULATIONS</v>
      </c>
      <c r="L511" t="str">
        <f t="shared" si="73"/>
        <v>Required</v>
      </c>
      <c r="M511" t="str">
        <f t="shared" si="74"/>
        <v>TX_NEW_VERIFY</v>
      </c>
      <c r="N511" t="str">
        <f t="shared" si="76"/>
        <v/>
      </c>
      <c r="O511" t="str">
        <f t="shared" si="77"/>
        <v/>
      </c>
      <c r="P511" t="str">
        <f t="shared" si="78"/>
        <v>Men who have sex with men (MSM)</v>
      </c>
      <c r="Q511" t="str">
        <f t="shared" si="79"/>
        <v>Numerator</v>
      </c>
      <c r="R511" t="str">
        <f t="shared" si="80"/>
        <v>Key Pop</v>
      </c>
      <c r="S511" t="str">
        <f t="shared" si="75"/>
        <v/>
      </c>
      <c r="T511" s="4"/>
      <c r="U511" s="4"/>
      <c r="V511" s="4"/>
      <c r="W511" s="4"/>
      <c r="X511" s="4"/>
      <c r="Y511" s="4"/>
      <c r="Z511" s="4"/>
      <c r="AA511" s="4"/>
      <c r="AB511" s="4"/>
      <c r="AC511" s="5"/>
    </row>
    <row r="512" spans="1:29" customFormat="1" x14ac:dyDescent="0.25">
      <c r="A512" s="4" t="s">
        <v>121</v>
      </c>
      <c r="B512" s="4" t="s">
        <v>135</v>
      </c>
      <c r="C512" s="5" t="s">
        <v>36</v>
      </c>
      <c r="D512" s="5"/>
      <c r="E512" s="5"/>
      <c r="F512" s="5" t="s">
        <v>32</v>
      </c>
      <c r="G512" s="5" t="s">
        <v>8</v>
      </c>
      <c r="H512" s="5" t="s">
        <v>164</v>
      </c>
      <c r="I512" s="5" t="s">
        <v>31</v>
      </c>
      <c r="K512" t="str">
        <f t="shared" si="72"/>
        <v>KEY POPULATIONS</v>
      </c>
      <c r="L512" t="str">
        <f t="shared" si="73"/>
        <v>Optional</v>
      </c>
      <c r="M512" t="str">
        <f t="shared" si="74"/>
        <v>TX_NEW_VERIFY</v>
      </c>
      <c r="N512" t="str">
        <f t="shared" si="76"/>
        <v/>
      </c>
      <c r="O512" t="str">
        <f t="shared" si="77"/>
        <v/>
      </c>
      <c r="P512" t="str">
        <f t="shared" si="78"/>
        <v>Men who have sex with men (MSM)</v>
      </c>
      <c r="Q512" t="str">
        <f t="shared" si="79"/>
        <v>Numerator</v>
      </c>
      <c r="R512" t="str">
        <f t="shared" si="80"/>
        <v>Key Pop/Site Support Type</v>
      </c>
      <c r="S512" t="str">
        <f t="shared" si="75"/>
        <v>non-PEPFAR supported</v>
      </c>
      <c r="AC512" s="5"/>
    </row>
    <row r="513" spans="1:29" customFormat="1" x14ac:dyDescent="0.25">
      <c r="A513" s="4" t="s">
        <v>121</v>
      </c>
      <c r="B513" s="4" t="s">
        <v>135</v>
      </c>
      <c r="C513" s="5" t="s">
        <v>36</v>
      </c>
      <c r="D513" s="5"/>
      <c r="E513" s="5"/>
      <c r="F513" s="5" t="s">
        <v>32</v>
      </c>
      <c r="G513" s="5" t="s">
        <v>8</v>
      </c>
      <c r="H513" s="5" t="s">
        <v>164</v>
      </c>
      <c r="I513" s="5" t="s">
        <v>70</v>
      </c>
      <c r="K513" t="str">
        <f t="shared" si="72"/>
        <v>KEY POPULATIONS</v>
      </c>
      <c r="L513" t="str">
        <f t="shared" si="73"/>
        <v>Optional</v>
      </c>
      <c r="M513" t="str">
        <f t="shared" si="74"/>
        <v>TX_NEW_VERIFY</v>
      </c>
      <c r="N513" t="str">
        <f t="shared" si="76"/>
        <v/>
      </c>
      <c r="O513" t="str">
        <f t="shared" si="77"/>
        <v/>
      </c>
      <c r="P513" t="str">
        <f t="shared" si="78"/>
        <v>Men who have sex with men (MSM)</v>
      </c>
      <c r="Q513" t="str">
        <f t="shared" si="79"/>
        <v>Numerator</v>
      </c>
      <c r="R513" t="str">
        <f t="shared" si="80"/>
        <v>Key Pop/Site Support Type</v>
      </c>
      <c r="S513" t="str">
        <f t="shared" si="75"/>
        <v>PEPFAR supported</v>
      </c>
    </row>
    <row r="514" spans="1:29" customFormat="1" x14ac:dyDescent="0.25">
      <c r="A514" s="4" t="s">
        <v>121</v>
      </c>
      <c r="B514" s="4" t="s">
        <v>125</v>
      </c>
      <c r="C514" s="5" t="s">
        <v>36</v>
      </c>
      <c r="D514" s="5"/>
      <c r="E514" s="5"/>
      <c r="F514" s="5" t="s">
        <v>35</v>
      </c>
      <c r="G514" s="5" t="s">
        <v>8</v>
      </c>
      <c r="H514" s="5" t="s">
        <v>139</v>
      </c>
      <c r="I514" s="5"/>
      <c r="J514" s="4"/>
      <c r="K514" t="str">
        <f t="shared" si="72"/>
        <v>KEY POPULATIONS</v>
      </c>
      <c r="L514" t="str">
        <f t="shared" si="73"/>
        <v>Required</v>
      </c>
      <c r="M514" t="str">
        <f t="shared" si="74"/>
        <v>TX_NEW_VERIFY</v>
      </c>
      <c r="N514" t="str">
        <f t="shared" si="76"/>
        <v/>
      </c>
      <c r="O514" t="str">
        <f t="shared" si="77"/>
        <v/>
      </c>
      <c r="P514" t="str">
        <f t="shared" si="78"/>
        <v>Non-KP (general population)</v>
      </c>
      <c r="Q514" t="str">
        <f t="shared" si="79"/>
        <v>Numerator</v>
      </c>
      <c r="R514" t="str">
        <f t="shared" si="80"/>
        <v>Key Pop</v>
      </c>
      <c r="S514" t="str">
        <f t="shared" si="75"/>
        <v/>
      </c>
      <c r="T514" s="4"/>
      <c r="U514" s="4"/>
      <c r="V514" s="4"/>
      <c r="W514" s="4"/>
      <c r="X514" s="4"/>
      <c r="Y514" s="4"/>
      <c r="Z514" s="4"/>
      <c r="AA514" s="4"/>
      <c r="AB514" s="4"/>
    </row>
    <row r="515" spans="1:29" customFormat="1" x14ac:dyDescent="0.25">
      <c r="A515" s="4" t="s">
        <v>121</v>
      </c>
      <c r="B515" s="4" t="s">
        <v>135</v>
      </c>
      <c r="C515" s="5" t="s">
        <v>36</v>
      </c>
      <c r="D515" s="5"/>
      <c r="E515" s="5"/>
      <c r="F515" s="5" t="s">
        <v>35</v>
      </c>
      <c r="G515" s="5" t="s">
        <v>8</v>
      </c>
      <c r="H515" s="5" t="s">
        <v>164</v>
      </c>
      <c r="I515" s="5" t="s">
        <v>31</v>
      </c>
      <c r="K515" t="str">
        <f t="shared" si="72"/>
        <v>KEY POPULATIONS</v>
      </c>
      <c r="L515" t="str">
        <f t="shared" si="73"/>
        <v>Optional</v>
      </c>
      <c r="M515" t="str">
        <f t="shared" si="74"/>
        <v>TX_NEW_VERIFY</v>
      </c>
      <c r="N515" t="str">
        <f t="shared" si="76"/>
        <v/>
      </c>
      <c r="O515" t="str">
        <f t="shared" si="77"/>
        <v/>
      </c>
      <c r="P515" t="str">
        <f t="shared" si="78"/>
        <v>Non-KP (general population)</v>
      </c>
      <c r="Q515" t="str">
        <f t="shared" si="79"/>
        <v>Numerator</v>
      </c>
      <c r="R515" t="str">
        <f t="shared" si="80"/>
        <v>Key Pop/Site Support Type</v>
      </c>
      <c r="S515" t="str">
        <f t="shared" si="75"/>
        <v>non-PEPFAR supported</v>
      </c>
    </row>
    <row r="516" spans="1:29" customFormat="1" x14ac:dyDescent="0.25">
      <c r="A516" s="4" t="s">
        <v>121</v>
      </c>
      <c r="B516" s="4" t="s">
        <v>135</v>
      </c>
      <c r="C516" s="5" t="s">
        <v>36</v>
      </c>
      <c r="D516" s="5"/>
      <c r="E516" s="5"/>
      <c r="F516" s="5" t="s">
        <v>35</v>
      </c>
      <c r="G516" s="5" t="s">
        <v>8</v>
      </c>
      <c r="H516" s="5" t="s">
        <v>164</v>
      </c>
      <c r="I516" s="5" t="s">
        <v>70</v>
      </c>
      <c r="K516" t="str">
        <f t="shared" si="72"/>
        <v>KEY POPULATIONS</v>
      </c>
      <c r="L516" t="str">
        <f t="shared" si="73"/>
        <v>Optional</v>
      </c>
      <c r="M516" t="str">
        <f t="shared" si="74"/>
        <v>TX_NEW_VERIFY</v>
      </c>
      <c r="N516" t="str">
        <f t="shared" si="76"/>
        <v/>
      </c>
      <c r="O516" t="str">
        <f t="shared" si="77"/>
        <v/>
      </c>
      <c r="P516" t="str">
        <f t="shared" si="78"/>
        <v>Non-KP (general population)</v>
      </c>
      <c r="Q516" t="str">
        <f t="shared" si="79"/>
        <v>Numerator</v>
      </c>
      <c r="R516" t="str">
        <f t="shared" si="80"/>
        <v>Key Pop/Site Support Type</v>
      </c>
      <c r="S516" t="str">
        <f t="shared" si="75"/>
        <v>PEPFAR supported</v>
      </c>
    </row>
    <row r="517" spans="1:29" customFormat="1" x14ac:dyDescent="0.25">
      <c r="A517" s="4" t="s">
        <v>121</v>
      </c>
      <c r="B517" s="4" t="s">
        <v>125</v>
      </c>
      <c r="C517" s="5" t="s">
        <v>36</v>
      </c>
      <c r="D517" s="5"/>
      <c r="E517" s="5"/>
      <c r="F517" s="5" t="s">
        <v>138</v>
      </c>
      <c r="G517" s="5" t="s">
        <v>8</v>
      </c>
      <c r="H517" s="5" t="s">
        <v>139</v>
      </c>
      <c r="I517" s="5"/>
      <c r="J517" s="4"/>
      <c r="K517" t="str">
        <f t="shared" ref="K517:K580" si="81">TRIM(A517)</f>
        <v>KEY POPULATIONS</v>
      </c>
      <c r="L517" t="str">
        <f t="shared" ref="L517:L580" si="82">TRIM(B517)</f>
        <v>Required</v>
      </c>
      <c r="M517" t="str">
        <f t="shared" si="74"/>
        <v>TX_NEW_VERIFY</v>
      </c>
      <c r="N517" t="str">
        <f t="shared" si="76"/>
        <v/>
      </c>
      <c r="O517" t="str">
        <f t="shared" si="77"/>
        <v/>
      </c>
      <c r="P517" t="str">
        <f t="shared" si="78"/>
        <v>People in prison and other closed settings</v>
      </c>
      <c r="Q517" t="str">
        <f t="shared" si="79"/>
        <v>Numerator</v>
      </c>
      <c r="R517" t="str">
        <f t="shared" si="80"/>
        <v>Key Pop</v>
      </c>
      <c r="S517" t="str">
        <f t="shared" si="75"/>
        <v/>
      </c>
      <c r="T517" s="4"/>
      <c r="U517" s="4"/>
      <c r="V517" s="4"/>
      <c r="W517" s="4"/>
      <c r="X517" s="4"/>
      <c r="Y517" s="4"/>
      <c r="Z517" s="4"/>
      <c r="AA517" s="4"/>
      <c r="AB517" s="4"/>
    </row>
    <row r="518" spans="1:29" customFormat="1" x14ac:dyDescent="0.25">
      <c r="A518" s="4" t="s">
        <v>121</v>
      </c>
      <c r="B518" s="4" t="s">
        <v>135</v>
      </c>
      <c r="C518" s="5" t="s">
        <v>36</v>
      </c>
      <c r="D518" s="5"/>
      <c r="E518" s="5"/>
      <c r="F518" s="5" t="s">
        <v>138</v>
      </c>
      <c r="G518" s="5" t="s">
        <v>8</v>
      </c>
      <c r="H518" s="5" t="s">
        <v>164</v>
      </c>
      <c r="I518" s="5" t="s">
        <v>31</v>
      </c>
      <c r="K518" t="str">
        <f t="shared" si="81"/>
        <v>KEY POPULATIONS</v>
      </c>
      <c r="L518" t="str">
        <f t="shared" si="82"/>
        <v>Optional</v>
      </c>
      <c r="M518" t="str">
        <f t="shared" ref="M518:M581" si="83">TRIM(C518)</f>
        <v>TX_NEW_VERIFY</v>
      </c>
      <c r="N518" t="str">
        <f t="shared" si="76"/>
        <v/>
      </c>
      <c r="O518" t="str">
        <f t="shared" si="77"/>
        <v/>
      </c>
      <c r="P518" t="str">
        <f t="shared" si="78"/>
        <v>People in prison and other closed settings</v>
      </c>
      <c r="Q518" t="str">
        <f t="shared" si="79"/>
        <v>Numerator</v>
      </c>
      <c r="R518" t="str">
        <f t="shared" si="80"/>
        <v>Key Pop/Site Support Type</v>
      </c>
      <c r="S518" t="str">
        <f t="shared" si="75"/>
        <v>non-PEPFAR supported</v>
      </c>
    </row>
    <row r="519" spans="1:29" customFormat="1" x14ac:dyDescent="0.25">
      <c r="A519" s="4" t="s">
        <v>121</v>
      </c>
      <c r="B519" s="4" t="s">
        <v>135</v>
      </c>
      <c r="C519" s="5" t="s">
        <v>36</v>
      </c>
      <c r="D519" s="5"/>
      <c r="E519" s="5"/>
      <c r="F519" s="5" t="s">
        <v>138</v>
      </c>
      <c r="G519" s="5" t="s">
        <v>8</v>
      </c>
      <c r="H519" s="5" t="s">
        <v>164</v>
      </c>
      <c r="I519" s="5" t="s">
        <v>70</v>
      </c>
      <c r="K519" t="str">
        <f t="shared" si="81"/>
        <v>KEY POPULATIONS</v>
      </c>
      <c r="L519" t="str">
        <f t="shared" si="82"/>
        <v>Optional</v>
      </c>
      <c r="M519" t="str">
        <f t="shared" si="83"/>
        <v>TX_NEW_VERIFY</v>
      </c>
      <c r="N519" t="str">
        <f t="shared" si="76"/>
        <v/>
      </c>
      <c r="O519" t="str">
        <f t="shared" si="77"/>
        <v/>
      </c>
      <c r="P519" t="str">
        <f t="shared" si="78"/>
        <v>People in prison and other closed settings</v>
      </c>
      <c r="Q519" t="str">
        <f t="shared" si="79"/>
        <v>Numerator</v>
      </c>
      <c r="R519" t="str">
        <f t="shared" si="80"/>
        <v>Key Pop/Site Support Type</v>
      </c>
      <c r="S519" t="str">
        <f t="shared" si="75"/>
        <v>PEPFAR supported</v>
      </c>
    </row>
    <row r="520" spans="1:29" customFormat="1" x14ac:dyDescent="0.25">
      <c r="A520" s="4" t="s">
        <v>121</v>
      </c>
      <c r="B520" s="4" t="s">
        <v>125</v>
      </c>
      <c r="C520" s="5" t="s">
        <v>36</v>
      </c>
      <c r="D520" s="5"/>
      <c r="E520" s="5"/>
      <c r="F520" s="5" t="s">
        <v>30</v>
      </c>
      <c r="G520" s="5" t="s">
        <v>8</v>
      </c>
      <c r="H520" s="5" t="s">
        <v>139</v>
      </c>
      <c r="I520" s="5"/>
      <c r="J520" s="4"/>
      <c r="K520" t="str">
        <f t="shared" si="81"/>
        <v>KEY POPULATIONS</v>
      </c>
      <c r="L520" t="str">
        <f t="shared" si="82"/>
        <v>Required</v>
      </c>
      <c r="M520" t="str">
        <f t="shared" si="83"/>
        <v>TX_NEW_VERIFY</v>
      </c>
      <c r="N520" t="str">
        <f t="shared" si="76"/>
        <v/>
      </c>
      <c r="O520" t="str">
        <f t="shared" si="77"/>
        <v/>
      </c>
      <c r="P520" t="str">
        <f t="shared" si="78"/>
        <v>People who inject drugs (PWID)</v>
      </c>
      <c r="Q520" t="str">
        <f t="shared" si="79"/>
        <v>Numerator</v>
      </c>
      <c r="R520" t="str">
        <f t="shared" si="80"/>
        <v>Key Pop</v>
      </c>
      <c r="S520" t="str">
        <f t="shared" si="75"/>
        <v/>
      </c>
      <c r="T520" s="4"/>
      <c r="U520" s="4"/>
      <c r="V520" s="4"/>
      <c r="W520" s="4"/>
      <c r="X520" s="4"/>
      <c r="Y520" s="4"/>
      <c r="Z520" s="4"/>
      <c r="AA520" s="4"/>
      <c r="AB520" s="4"/>
    </row>
    <row r="521" spans="1:29" customFormat="1" x14ac:dyDescent="0.25">
      <c r="A521" s="4" t="s">
        <v>121</v>
      </c>
      <c r="B521" s="4" t="s">
        <v>135</v>
      </c>
      <c r="C521" s="5" t="s">
        <v>36</v>
      </c>
      <c r="D521" s="5"/>
      <c r="E521" s="5"/>
      <c r="F521" s="5" t="s">
        <v>30</v>
      </c>
      <c r="G521" s="5" t="s">
        <v>8</v>
      </c>
      <c r="H521" s="5" t="s">
        <v>164</v>
      </c>
      <c r="I521" s="5" t="s">
        <v>31</v>
      </c>
      <c r="K521" t="str">
        <f t="shared" si="81"/>
        <v>KEY POPULATIONS</v>
      </c>
      <c r="L521" t="str">
        <f t="shared" si="82"/>
        <v>Optional</v>
      </c>
      <c r="M521" t="str">
        <f t="shared" si="83"/>
        <v>TX_NEW_VERIFY</v>
      </c>
      <c r="N521" t="str">
        <f t="shared" si="76"/>
        <v/>
      </c>
      <c r="O521" t="str">
        <f t="shared" si="77"/>
        <v/>
      </c>
      <c r="P521" t="str">
        <f t="shared" si="78"/>
        <v>People who inject drugs (PWID)</v>
      </c>
      <c r="Q521" t="str">
        <f t="shared" si="79"/>
        <v>Numerator</v>
      </c>
      <c r="R521" t="str">
        <f t="shared" si="80"/>
        <v>Key Pop/Site Support Type</v>
      </c>
      <c r="S521" t="str">
        <f t="shared" si="75"/>
        <v>non-PEPFAR supported</v>
      </c>
      <c r="AC521" s="5"/>
    </row>
    <row r="522" spans="1:29" customFormat="1" x14ac:dyDescent="0.25">
      <c r="A522" s="4" t="s">
        <v>121</v>
      </c>
      <c r="B522" s="4" t="s">
        <v>135</v>
      </c>
      <c r="C522" s="5" t="s">
        <v>36</v>
      </c>
      <c r="D522" s="5"/>
      <c r="E522" s="5"/>
      <c r="F522" s="5" t="s">
        <v>30</v>
      </c>
      <c r="G522" s="5" t="s">
        <v>8</v>
      </c>
      <c r="H522" s="5" t="s">
        <v>164</v>
      </c>
      <c r="I522" s="5" t="s">
        <v>70</v>
      </c>
      <c r="K522" t="str">
        <f t="shared" si="81"/>
        <v>KEY POPULATIONS</v>
      </c>
      <c r="L522" t="str">
        <f t="shared" si="82"/>
        <v>Optional</v>
      </c>
      <c r="M522" t="str">
        <f t="shared" si="83"/>
        <v>TX_NEW_VERIFY</v>
      </c>
      <c r="N522" t="str">
        <f t="shared" si="76"/>
        <v/>
      </c>
      <c r="O522" t="str">
        <f t="shared" si="77"/>
        <v/>
      </c>
      <c r="P522" t="str">
        <f t="shared" si="78"/>
        <v>People who inject drugs (PWID)</v>
      </c>
      <c r="Q522" t="str">
        <f t="shared" si="79"/>
        <v>Numerator</v>
      </c>
      <c r="R522" t="str">
        <f t="shared" si="80"/>
        <v>Key Pop/Site Support Type</v>
      </c>
      <c r="S522" t="str">
        <f t="shared" si="75"/>
        <v>PEPFAR supported</v>
      </c>
      <c r="AC522" s="5"/>
    </row>
    <row r="523" spans="1:29" customFormat="1" x14ac:dyDescent="0.25">
      <c r="A523" s="4" t="s">
        <v>121</v>
      </c>
      <c r="B523" s="4" t="s">
        <v>125</v>
      </c>
      <c r="C523" s="5" t="s">
        <v>36</v>
      </c>
      <c r="D523" s="5"/>
      <c r="E523" s="5"/>
      <c r="F523" s="5" t="s">
        <v>33</v>
      </c>
      <c r="G523" s="5" t="s">
        <v>8</v>
      </c>
      <c r="H523" s="5" t="s">
        <v>139</v>
      </c>
      <c r="I523" s="5"/>
      <c r="J523" s="4"/>
      <c r="K523" t="str">
        <f t="shared" si="81"/>
        <v>KEY POPULATIONS</v>
      </c>
      <c r="L523" t="str">
        <f t="shared" si="82"/>
        <v>Required</v>
      </c>
      <c r="M523" t="str">
        <f t="shared" si="83"/>
        <v>TX_NEW_VERIFY</v>
      </c>
      <c r="N523" t="str">
        <f t="shared" si="76"/>
        <v/>
      </c>
      <c r="O523" t="str">
        <f t="shared" si="77"/>
        <v/>
      </c>
      <c r="P523" t="str">
        <f t="shared" si="78"/>
        <v>Transgender people (TG)</v>
      </c>
      <c r="Q523" t="str">
        <f t="shared" si="79"/>
        <v>Numerator</v>
      </c>
      <c r="R523" t="str">
        <f t="shared" si="80"/>
        <v>Key Pop</v>
      </c>
      <c r="S523" t="str">
        <f t="shared" si="75"/>
        <v/>
      </c>
      <c r="T523" s="4"/>
      <c r="U523" s="4"/>
      <c r="V523" s="4"/>
      <c r="W523" s="4"/>
      <c r="X523" s="4"/>
      <c r="Y523" s="4"/>
      <c r="Z523" s="4"/>
      <c r="AA523" s="4"/>
      <c r="AB523" s="4"/>
    </row>
    <row r="524" spans="1:29" customFormat="1" x14ac:dyDescent="0.25">
      <c r="A524" s="4" t="s">
        <v>121</v>
      </c>
      <c r="B524" s="4" t="s">
        <v>135</v>
      </c>
      <c r="C524" s="5" t="s">
        <v>36</v>
      </c>
      <c r="D524" s="5"/>
      <c r="E524" s="5"/>
      <c r="F524" s="5" t="s">
        <v>33</v>
      </c>
      <c r="G524" s="5" t="s">
        <v>8</v>
      </c>
      <c r="H524" s="5" t="s">
        <v>164</v>
      </c>
      <c r="I524" s="5" t="s">
        <v>31</v>
      </c>
      <c r="K524" t="str">
        <f t="shared" si="81"/>
        <v>KEY POPULATIONS</v>
      </c>
      <c r="L524" t="str">
        <f t="shared" si="82"/>
        <v>Optional</v>
      </c>
      <c r="M524" t="str">
        <f t="shared" si="83"/>
        <v>TX_NEW_VERIFY</v>
      </c>
      <c r="N524" t="str">
        <f t="shared" si="76"/>
        <v/>
      </c>
      <c r="O524" t="str">
        <f t="shared" si="77"/>
        <v/>
      </c>
      <c r="P524" t="str">
        <f t="shared" si="78"/>
        <v>Transgender people (TG)</v>
      </c>
      <c r="Q524" t="str">
        <f t="shared" si="79"/>
        <v>Numerator</v>
      </c>
      <c r="R524" t="str">
        <f t="shared" si="80"/>
        <v>Key Pop/Site Support Type</v>
      </c>
      <c r="S524" t="str">
        <f t="shared" si="75"/>
        <v>non-PEPFAR supported</v>
      </c>
    </row>
    <row r="525" spans="1:29" customFormat="1" x14ac:dyDescent="0.25">
      <c r="A525" s="4" t="s">
        <v>121</v>
      </c>
      <c r="B525" s="4" t="s">
        <v>135</v>
      </c>
      <c r="C525" s="5" t="s">
        <v>36</v>
      </c>
      <c r="D525" s="5"/>
      <c r="E525" s="5"/>
      <c r="F525" s="5" t="s">
        <v>33</v>
      </c>
      <c r="G525" s="5" t="s">
        <v>8</v>
      </c>
      <c r="H525" s="5" t="s">
        <v>164</v>
      </c>
      <c r="I525" s="5" t="s">
        <v>70</v>
      </c>
      <c r="K525" t="str">
        <f t="shared" si="81"/>
        <v>KEY POPULATIONS</v>
      </c>
      <c r="L525" t="str">
        <f t="shared" si="82"/>
        <v>Optional</v>
      </c>
      <c r="M525" t="str">
        <f t="shared" si="83"/>
        <v>TX_NEW_VERIFY</v>
      </c>
      <c r="N525" t="str">
        <f t="shared" si="76"/>
        <v/>
      </c>
      <c r="O525" t="str">
        <f t="shared" si="77"/>
        <v/>
      </c>
      <c r="P525" t="str">
        <f t="shared" si="78"/>
        <v>Transgender people (TG)</v>
      </c>
      <c r="Q525" t="str">
        <f t="shared" si="79"/>
        <v>Numerator</v>
      </c>
      <c r="R525" t="str">
        <f t="shared" si="80"/>
        <v>Key Pop/Site Support Type</v>
      </c>
      <c r="S525" t="str">
        <f t="shared" ref="S525:S588" si="84">TRIM(I525)</f>
        <v>PEPFAR supported</v>
      </c>
      <c r="AC525" s="5"/>
    </row>
    <row r="526" spans="1:29" customFormat="1" x14ac:dyDescent="0.25">
      <c r="A526" s="4" t="s">
        <v>117</v>
      </c>
      <c r="B526" s="4" t="s">
        <v>125</v>
      </c>
      <c r="C526" s="5" t="s">
        <v>16</v>
      </c>
      <c r="D526" s="5" t="s">
        <v>47</v>
      </c>
      <c r="E526" s="5" t="s">
        <v>17</v>
      </c>
      <c r="F526" s="5"/>
      <c r="G526" s="5" t="s">
        <v>8</v>
      </c>
      <c r="H526" s="5" t="s">
        <v>133</v>
      </c>
      <c r="I526" s="5"/>
      <c r="K526" t="str">
        <f t="shared" si="81"/>
        <v>LAB</v>
      </c>
      <c r="L526" t="str">
        <f t="shared" si="82"/>
        <v>Required</v>
      </c>
      <c r="M526" t="str">
        <f t="shared" si="83"/>
        <v>TX_PVLS_ELIGIBLE</v>
      </c>
      <c r="N526" t="str">
        <f t="shared" si="76"/>
        <v>&lt;1</v>
      </c>
      <c r="O526" t="str">
        <f t="shared" si="77"/>
        <v>Female</v>
      </c>
      <c r="P526" t="str">
        <f t="shared" si="78"/>
        <v/>
      </c>
      <c r="Q526" t="str">
        <f t="shared" si="79"/>
        <v>Numerator</v>
      </c>
      <c r="R526" t="str">
        <f t="shared" si="80"/>
        <v>Age/Sex</v>
      </c>
      <c r="S526" t="str">
        <f t="shared" si="84"/>
        <v/>
      </c>
      <c r="AC526" s="5"/>
    </row>
    <row r="527" spans="1:29" customFormat="1" x14ac:dyDescent="0.25">
      <c r="A527" s="4" t="s">
        <v>117</v>
      </c>
      <c r="B527" s="4" t="s">
        <v>125</v>
      </c>
      <c r="C527" s="5" t="s">
        <v>16</v>
      </c>
      <c r="D527" s="5" t="s">
        <v>47</v>
      </c>
      <c r="E527" s="5" t="s">
        <v>50</v>
      </c>
      <c r="F527" s="5"/>
      <c r="G527" s="5" t="s">
        <v>8</v>
      </c>
      <c r="H527" s="5" t="s">
        <v>133</v>
      </c>
      <c r="I527" s="5"/>
      <c r="K527" t="str">
        <f t="shared" si="81"/>
        <v>LAB</v>
      </c>
      <c r="L527" t="str">
        <f t="shared" si="82"/>
        <v>Required</v>
      </c>
      <c r="M527" t="str">
        <f t="shared" si="83"/>
        <v>TX_PVLS_ELIGIBLE</v>
      </c>
      <c r="N527" t="str">
        <f t="shared" si="76"/>
        <v>&lt;1</v>
      </c>
      <c r="O527" t="str">
        <f t="shared" si="77"/>
        <v>Male</v>
      </c>
      <c r="P527" t="str">
        <f t="shared" si="78"/>
        <v/>
      </c>
      <c r="Q527" t="str">
        <f t="shared" si="79"/>
        <v>Numerator</v>
      </c>
      <c r="R527" t="str">
        <f t="shared" si="80"/>
        <v>Age/Sex</v>
      </c>
      <c r="S527" t="str">
        <f t="shared" si="84"/>
        <v/>
      </c>
    </row>
    <row r="528" spans="1:29" customFormat="1" x14ac:dyDescent="0.25">
      <c r="A528" s="4" t="s">
        <v>117</v>
      </c>
      <c r="B528" s="4" t="s">
        <v>125</v>
      </c>
      <c r="C528" s="5" t="s">
        <v>16</v>
      </c>
      <c r="D528" s="5" t="s">
        <v>49</v>
      </c>
      <c r="E528" s="5" t="s">
        <v>17</v>
      </c>
      <c r="F528" s="5"/>
      <c r="G528" s="5" t="s">
        <v>8</v>
      </c>
      <c r="H528" s="5" t="s">
        <v>133</v>
      </c>
      <c r="I528" s="5"/>
      <c r="K528" t="str">
        <f t="shared" si="81"/>
        <v>LAB</v>
      </c>
      <c r="L528" t="str">
        <f t="shared" si="82"/>
        <v>Required</v>
      </c>
      <c r="M528" t="str">
        <f t="shared" si="83"/>
        <v>TX_PVLS_ELIGIBLE</v>
      </c>
      <c r="N528" t="str">
        <f t="shared" si="76"/>
        <v>10-14</v>
      </c>
      <c r="O528" t="str">
        <f t="shared" si="77"/>
        <v>Female</v>
      </c>
      <c r="P528" t="str">
        <f t="shared" si="78"/>
        <v/>
      </c>
      <c r="Q528" t="str">
        <f t="shared" si="79"/>
        <v>Numerator</v>
      </c>
      <c r="R528" t="str">
        <f t="shared" si="80"/>
        <v>Age/Sex</v>
      </c>
      <c r="S528" t="str">
        <f t="shared" si="84"/>
        <v/>
      </c>
    </row>
    <row r="529" spans="1:29" customFormat="1" x14ac:dyDescent="0.25">
      <c r="A529" s="4" t="s">
        <v>117</v>
      </c>
      <c r="B529" s="4" t="s">
        <v>125</v>
      </c>
      <c r="C529" s="5" t="s">
        <v>16</v>
      </c>
      <c r="D529" s="5" t="s">
        <v>49</v>
      </c>
      <c r="E529" s="5" t="s">
        <v>50</v>
      </c>
      <c r="F529" s="5"/>
      <c r="G529" s="5" t="s">
        <v>8</v>
      </c>
      <c r="H529" s="5" t="s">
        <v>133</v>
      </c>
      <c r="I529" s="5"/>
      <c r="K529" t="str">
        <f t="shared" si="81"/>
        <v>LAB</v>
      </c>
      <c r="L529" t="str">
        <f t="shared" si="82"/>
        <v>Required</v>
      </c>
      <c r="M529" t="str">
        <f t="shared" si="83"/>
        <v>TX_PVLS_ELIGIBLE</v>
      </c>
      <c r="N529" t="str">
        <f t="shared" si="76"/>
        <v>10-14</v>
      </c>
      <c r="O529" t="str">
        <f t="shared" si="77"/>
        <v>Male</v>
      </c>
      <c r="P529" t="str">
        <f t="shared" si="78"/>
        <v/>
      </c>
      <c r="Q529" t="str">
        <f t="shared" si="79"/>
        <v>Numerator</v>
      </c>
      <c r="R529" t="str">
        <f t="shared" si="80"/>
        <v>Age/Sex</v>
      </c>
      <c r="S529" t="str">
        <f t="shared" si="84"/>
        <v/>
      </c>
    </row>
    <row r="530" spans="1:29" customFormat="1" x14ac:dyDescent="0.25">
      <c r="A530" s="4" t="s">
        <v>117</v>
      </c>
      <c r="B530" s="4" t="s">
        <v>125</v>
      </c>
      <c r="C530" s="5" t="s">
        <v>16</v>
      </c>
      <c r="D530" s="5" t="s">
        <v>61</v>
      </c>
      <c r="E530" s="5" t="s">
        <v>17</v>
      </c>
      <c r="F530" s="5"/>
      <c r="G530" s="5" t="s">
        <v>8</v>
      </c>
      <c r="H530" s="5" t="s">
        <v>133</v>
      </c>
      <c r="I530" s="5"/>
      <c r="K530" t="str">
        <f t="shared" si="81"/>
        <v>LAB</v>
      </c>
      <c r="L530" t="str">
        <f t="shared" si="82"/>
        <v>Required</v>
      </c>
      <c r="M530" t="str">
        <f t="shared" si="83"/>
        <v>TX_PVLS_ELIGIBLE</v>
      </c>
      <c r="N530" t="str">
        <f t="shared" si="76"/>
        <v>1-4</v>
      </c>
      <c r="O530" t="str">
        <f t="shared" si="77"/>
        <v>Female</v>
      </c>
      <c r="P530" t="str">
        <f t="shared" si="78"/>
        <v/>
      </c>
      <c r="Q530" t="str">
        <f t="shared" si="79"/>
        <v>Numerator</v>
      </c>
      <c r="R530" t="str">
        <f t="shared" si="80"/>
        <v>Age/Sex</v>
      </c>
      <c r="S530" t="str">
        <f t="shared" si="84"/>
        <v/>
      </c>
    </row>
    <row r="531" spans="1:29" customFormat="1" x14ac:dyDescent="0.25">
      <c r="A531" s="4" t="s">
        <v>117</v>
      </c>
      <c r="B531" s="4" t="s">
        <v>125</v>
      </c>
      <c r="C531" s="5" t="s">
        <v>16</v>
      </c>
      <c r="D531" s="5" t="s">
        <v>61</v>
      </c>
      <c r="E531" s="5" t="s">
        <v>50</v>
      </c>
      <c r="F531" s="5"/>
      <c r="G531" s="5" t="s">
        <v>8</v>
      </c>
      <c r="H531" s="5" t="s">
        <v>133</v>
      </c>
      <c r="I531" s="5"/>
      <c r="K531" t="str">
        <f t="shared" si="81"/>
        <v>LAB</v>
      </c>
      <c r="L531" t="str">
        <f t="shared" si="82"/>
        <v>Required</v>
      </c>
      <c r="M531" t="str">
        <f t="shared" si="83"/>
        <v>TX_PVLS_ELIGIBLE</v>
      </c>
      <c r="N531" t="str">
        <f t="shared" si="76"/>
        <v>1-4</v>
      </c>
      <c r="O531" t="str">
        <f t="shared" si="77"/>
        <v>Male</v>
      </c>
      <c r="P531" t="str">
        <f t="shared" si="78"/>
        <v/>
      </c>
      <c r="Q531" t="str">
        <f t="shared" si="79"/>
        <v>Numerator</v>
      </c>
      <c r="R531" t="str">
        <f t="shared" si="80"/>
        <v>Age/Sex</v>
      </c>
      <c r="S531" t="str">
        <f t="shared" si="84"/>
        <v/>
      </c>
    </row>
    <row r="532" spans="1:29" customFormat="1" x14ac:dyDescent="0.25">
      <c r="A532" s="4" t="s">
        <v>117</v>
      </c>
      <c r="B532" s="4" t="s">
        <v>125</v>
      </c>
      <c r="C532" s="5" t="s">
        <v>16</v>
      </c>
      <c r="D532" s="5" t="s">
        <v>58</v>
      </c>
      <c r="E532" s="5" t="s">
        <v>17</v>
      </c>
      <c r="F532" s="5"/>
      <c r="G532" s="5" t="s">
        <v>8</v>
      </c>
      <c r="H532" s="5" t="s">
        <v>133</v>
      </c>
      <c r="I532" s="5"/>
      <c r="K532" t="str">
        <f t="shared" si="81"/>
        <v>LAB</v>
      </c>
      <c r="L532" t="str">
        <f t="shared" si="82"/>
        <v>Required</v>
      </c>
      <c r="M532" t="str">
        <f t="shared" si="83"/>
        <v>TX_PVLS_ELIGIBLE</v>
      </c>
      <c r="N532" t="str">
        <f t="shared" si="76"/>
        <v>15-19</v>
      </c>
      <c r="O532" t="str">
        <f t="shared" si="77"/>
        <v>Female</v>
      </c>
      <c r="P532" t="str">
        <f t="shared" si="78"/>
        <v/>
      </c>
      <c r="Q532" t="str">
        <f t="shared" si="79"/>
        <v>Numerator</v>
      </c>
      <c r="R532" t="str">
        <f t="shared" si="80"/>
        <v>Age/Sex</v>
      </c>
      <c r="S532" t="str">
        <f t="shared" si="84"/>
        <v/>
      </c>
    </row>
    <row r="533" spans="1:29" customFormat="1" x14ac:dyDescent="0.25">
      <c r="A533" s="4" t="s">
        <v>117</v>
      </c>
      <c r="B533" s="4" t="s">
        <v>125</v>
      </c>
      <c r="C533" s="5" t="s">
        <v>16</v>
      </c>
      <c r="D533" s="5" t="s">
        <v>58</v>
      </c>
      <c r="E533" s="5" t="s">
        <v>50</v>
      </c>
      <c r="F533" s="5"/>
      <c r="G533" s="5" t="s">
        <v>8</v>
      </c>
      <c r="H533" s="5" t="s">
        <v>133</v>
      </c>
      <c r="I533" s="5"/>
      <c r="K533" t="str">
        <f t="shared" si="81"/>
        <v>LAB</v>
      </c>
      <c r="L533" t="str">
        <f t="shared" si="82"/>
        <v>Required</v>
      </c>
      <c r="M533" t="str">
        <f t="shared" si="83"/>
        <v>TX_PVLS_ELIGIBLE</v>
      </c>
      <c r="N533" t="str">
        <f t="shared" si="76"/>
        <v>15-19</v>
      </c>
      <c r="O533" t="str">
        <f t="shared" si="77"/>
        <v>Male</v>
      </c>
      <c r="P533" t="str">
        <f t="shared" si="78"/>
        <v/>
      </c>
      <c r="Q533" t="str">
        <f t="shared" si="79"/>
        <v>Numerator</v>
      </c>
      <c r="R533" t="str">
        <f t="shared" si="80"/>
        <v>Age/Sex</v>
      </c>
      <c r="S533" t="str">
        <f t="shared" si="84"/>
        <v/>
      </c>
    </row>
    <row r="534" spans="1:29" customFormat="1" x14ac:dyDescent="0.25">
      <c r="A534" s="4" t="s">
        <v>117</v>
      </c>
      <c r="B534" s="4" t="s">
        <v>125</v>
      </c>
      <c r="C534" s="5" t="s">
        <v>16</v>
      </c>
      <c r="D534" s="5" t="s">
        <v>59</v>
      </c>
      <c r="E534" s="5" t="s">
        <v>17</v>
      </c>
      <c r="F534" s="5"/>
      <c r="G534" s="5" t="s">
        <v>8</v>
      </c>
      <c r="H534" s="5" t="s">
        <v>133</v>
      </c>
      <c r="I534" s="5"/>
      <c r="K534" t="str">
        <f t="shared" si="81"/>
        <v>LAB</v>
      </c>
      <c r="L534" t="str">
        <f t="shared" si="82"/>
        <v>Required</v>
      </c>
      <c r="M534" t="str">
        <f t="shared" si="83"/>
        <v>TX_PVLS_ELIGIBLE</v>
      </c>
      <c r="N534" t="str">
        <f t="shared" si="76"/>
        <v>20-24</v>
      </c>
      <c r="O534" t="str">
        <f t="shared" si="77"/>
        <v>Female</v>
      </c>
      <c r="P534" t="str">
        <f t="shared" si="78"/>
        <v/>
      </c>
      <c r="Q534" t="str">
        <f t="shared" si="79"/>
        <v>Numerator</v>
      </c>
      <c r="R534" t="str">
        <f t="shared" si="80"/>
        <v>Age/Sex</v>
      </c>
      <c r="S534" t="str">
        <f t="shared" si="84"/>
        <v/>
      </c>
    </row>
    <row r="535" spans="1:29" customFormat="1" x14ac:dyDescent="0.25">
      <c r="A535" s="4" t="s">
        <v>117</v>
      </c>
      <c r="B535" s="4" t="s">
        <v>125</v>
      </c>
      <c r="C535" s="5" t="s">
        <v>16</v>
      </c>
      <c r="D535" s="5" t="s">
        <v>59</v>
      </c>
      <c r="E535" s="5" t="s">
        <v>50</v>
      </c>
      <c r="F535" s="5"/>
      <c r="G535" s="5" t="s">
        <v>8</v>
      </c>
      <c r="H535" s="5" t="s">
        <v>133</v>
      </c>
      <c r="I535" s="5"/>
      <c r="K535" t="str">
        <f t="shared" si="81"/>
        <v>LAB</v>
      </c>
      <c r="L535" t="str">
        <f t="shared" si="82"/>
        <v>Required</v>
      </c>
      <c r="M535" t="str">
        <f t="shared" si="83"/>
        <v>TX_PVLS_ELIGIBLE</v>
      </c>
      <c r="N535" t="str">
        <f t="shared" si="76"/>
        <v>20-24</v>
      </c>
      <c r="O535" t="str">
        <f t="shared" si="77"/>
        <v>Male</v>
      </c>
      <c r="P535" t="str">
        <f t="shared" si="78"/>
        <v/>
      </c>
      <c r="Q535" t="str">
        <f t="shared" si="79"/>
        <v>Numerator</v>
      </c>
      <c r="R535" t="str">
        <f t="shared" si="80"/>
        <v>Age/Sex</v>
      </c>
      <c r="S535" t="str">
        <f t="shared" si="84"/>
        <v/>
      </c>
      <c r="AC535" s="5"/>
    </row>
    <row r="536" spans="1:29" customFormat="1" x14ac:dyDescent="0.25">
      <c r="A536" s="4" t="s">
        <v>117</v>
      </c>
      <c r="B536" s="4" t="s">
        <v>125</v>
      </c>
      <c r="C536" s="5" t="s">
        <v>16</v>
      </c>
      <c r="D536" s="5" t="s">
        <v>60</v>
      </c>
      <c r="E536" s="5" t="s">
        <v>17</v>
      </c>
      <c r="F536" s="5"/>
      <c r="G536" s="5" t="s">
        <v>8</v>
      </c>
      <c r="H536" s="5" t="s">
        <v>133</v>
      </c>
      <c r="I536" s="5"/>
      <c r="K536" t="str">
        <f t="shared" si="81"/>
        <v>LAB</v>
      </c>
      <c r="L536" t="str">
        <f t="shared" si="82"/>
        <v>Required</v>
      </c>
      <c r="M536" t="str">
        <f t="shared" si="83"/>
        <v>TX_PVLS_ELIGIBLE</v>
      </c>
      <c r="N536" t="str">
        <f t="shared" si="76"/>
        <v>25-29</v>
      </c>
      <c r="O536" t="str">
        <f t="shared" si="77"/>
        <v>Female</v>
      </c>
      <c r="P536" t="str">
        <f t="shared" si="78"/>
        <v/>
      </c>
      <c r="Q536" t="str">
        <f t="shared" si="79"/>
        <v>Numerator</v>
      </c>
      <c r="R536" t="str">
        <f t="shared" si="80"/>
        <v>Age/Sex</v>
      </c>
      <c r="S536" t="str">
        <f t="shared" si="84"/>
        <v/>
      </c>
      <c r="AC536" s="5"/>
    </row>
    <row r="537" spans="1:29" customFormat="1" x14ac:dyDescent="0.25">
      <c r="A537" s="4" t="s">
        <v>117</v>
      </c>
      <c r="B537" s="4" t="s">
        <v>125</v>
      </c>
      <c r="C537" s="5" t="s">
        <v>16</v>
      </c>
      <c r="D537" s="5" t="s">
        <v>60</v>
      </c>
      <c r="E537" s="5" t="s">
        <v>50</v>
      </c>
      <c r="F537" s="5"/>
      <c r="G537" s="5" t="s">
        <v>8</v>
      </c>
      <c r="H537" s="5" t="s">
        <v>133</v>
      </c>
      <c r="I537" s="5"/>
      <c r="K537" t="str">
        <f t="shared" si="81"/>
        <v>LAB</v>
      </c>
      <c r="L537" t="str">
        <f t="shared" si="82"/>
        <v>Required</v>
      </c>
      <c r="M537" t="str">
        <f t="shared" si="83"/>
        <v>TX_PVLS_ELIGIBLE</v>
      </c>
      <c r="N537" t="str">
        <f t="shared" si="76"/>
        <v>25-29</v>
      </c>
      <c r="O537" t="str">
        <f t="shared" si="77"/>
        <v>Male</v>
      </c>
      <c r="P537" t="str">
        <f t="shared" si="78"/>
        <v/>
      </c>
      <c r="Q537" t="str">
        <f t="shared" si="79"/>
        <v>Numerator</v>
      </c>
      <c r="R537" t="str">
        <f t="shared" si="80"/>
        <v>Age/Sex</v>
      </c>
      <c r="S537" t="str">
        <f t="shared" si="84"/>
        <v/>
      </c>
    </row>
    <row r="538" spans="1:29" customFormat="1" x14ac:dyDescent="0.25">
      <c r="A538" s="4" t="s">
        <v>117</v>
      </c>
      <c r="B538" s="4" t="s">
        <v>125</v>
      </c>
      <c r="C538" s="5" t="s">
        <v>16</v>
      </c>
      <c r="D538" s="5" t="s">
        <v>66</v>
      </c>
      <c r="E538" s="5" t="s">
        <v>17</v>
      </c>
      <c r="F538" s="5"/>
      <c r="G538" s="5" t="s">
        <v>8</v>
      </c>
      <c r="H538" s="5" t="s">
        <v>133</v>
      </c>
      <c r="I538" s="5"/>
      <c r="K538" t="str">
        <f t="shared" si="81"/>
        <v>LAB</v>
      </c>
      <c r="L538" t="str">
        <f t="shared" si="82"/>
        <v>Required</v>
      </c>
      <c r="M538" t="str">
        <f t="shared" si="83"/>
        <v>TX_PVLS_ELIGIBLE</v>
      </c>
      <c r="N538" t="str">
        <f t="shared" si="76"/>
        <v>30-34</v>
      </c>
      <c r="O538" t="str">
        <f t="shared" si="77"/>
        <v>Female</v>
      </c>
      <c r="P538" t="str">
        <f t="shared" si="78"/>
        <v/>
      </c>
      <c r="Q538" t="str">
        <f t="shared" si="79"/>
        <v>Numerator</v>
      </c>
      <c r="R538" t="str">
        <f t="shared" si="80"/>
        <v>Age/Sex</v>
      </c>
      <c r="S538" t="str">
        <f t="shared" si="84"/>
        <v/>
      </c>
    </row>
    <row r="539" spans="1:29" customFormat="1" x14ac:dyDescent="0.25">
      <c r="A539" s="4" t="s">
        <v>117</v>
      </c>
      <c r="B539" s="4" t="s">
        <v>125</v>
      </c>
      <c r="C539" s="5" t="s">
        <v>16</v>
      </c>
      <c r="D539" s="5" t="s">
        <v>66</v>
      </c>
      <c r="E539" s="5" t="s">
        <v>50</v>
      </c>
      <c r="F539" s="5"/>
      <c r="G539" s="5" t="s">
        <v>8</v>
      </c>
      <c r="H539" s="5" t="s">
        <v>133</v>
      </c>
      <c r="I539" s="5"/>
      <c r="K539" t="str">
        <f t="shared" si="81"/>
        <v>LAB</v>
      </c>
      <c r="L539" t="str">
        <f t="shared" si="82"/>
        <v>Required</v>
      </c>
      <c r="M539" t="str">
        <f t="shared" si="83"/>
        <v>TX_PVLS_ELIGIBLE</v>
      </c>
      <c r="N539" t="str">
        <f t="shared" si="76"/>
        <v>30-34</v>
      </c>
      <c r="O539" t="str">
        <f t="shared" si="77"/>
        <v>Male</v>
      </c>
      <c r="P539" t="str">
        <f t="shared" si="78"/>
        <v/>
      </c>
      <c r="Q539" t="str">
        <f t="shared" si="79"/>
        <v>Numerator</v>
      </c>
      <c r="R539" t="str">
        <f t="shared" si="80"/>
        <v>Age/Sex</v>
      </c>
      <c r="S539" t="str">
        <f t="shared" si="84"/>
        <v/>
      </c>
      <c r="AC539" s="5"/>
    </row>
    <row r="540" spans="1:29" customFormat="1" x14ac:dyDescent="0.25">
      <c r="A540" s="4" t="s">
        <v>117</v>
      </c>
      <c r="B540" s="4" t="s">
        <v>125</v>
      </c>
      <c r="C540" s="5" t="s">
        <v>16</v>
      </c>
      <c r="D540" s="5" t="s">
        <v>67</v>
      </c>
      <c r="E540" s="5" t="s">
        <v>17</v>
      </c>
      <c r="F540" s="5"/>
      <c r="G540" s="5" t="s">
        <v>8</v>
      </c>
      <c r="H540" s="5" t="s">
        <v>133</v>
      </c>
      <c r="I540" s="5"/>
      <c r="K540" t="str">
        <f t="shared" si="81"/>
        <v>LAB</v>
      </c>
      <c r="L540" t="str">
        <f t="shared" si="82"/>
        <v>Required</v>
      </c>
      <c r="M540" t="str">
        <f t="shared" si="83"/>
        <v>TX_PVLS_ELIGIBLE</v>
      </c>
      <c r="N540" t="str">
        <f t="shared" si="76"/>
        <v>35-39</v>
      </c>
      <c r="O540" t="str">
        <f t="shared" si="77"/>
        <v>Female</v>
      </c>
      <c r="P540" t="str">
        <f t="shared" si="78"/>
        <v/>
      </c>
      <c r="Q540" t="str">
        <f t="shared" si="79"/>
        <v>Numerator</v>
      </c>
      <c r="R540" t="str">
        <f t="shared" si="80"/>
        <v>Age/Sex</v>
      </c>
      <c r="S540" t="str">
        <f t="shared" si="84"/>
        <v/>
      </c>
      <c r="AC540" s="5"/>
    </row>
    <row r="541" spans="1:29" customFormat="1" x14ac:dyDescent="0.25">
      <c r="A541" s="4" t="s">
        <v>117</v>
      </c>
      <c r="B541" s="4" t="s">
        <v>125</v>
      </c>
      <c r="C541" s="5" t="s">
        <v>16</v>
      </c>
      <c r="D541" s="5" t="s">
        <v>67</v>
      </c>
      <c r="E541" s="5" t="s">
        <v>50</v>
      </c>
      <c r="F541" s="5"/>
      <c r="G541" s="5" t="s">
        <v>8</v>
      </c>
      <c r="H541" s="5" t="s">
        <v>133</v>
      </c>
      <c r="I541" s="5"/>
      <c r="K541" t="str">
        <f t="shared" si="81"/>
        <v>LAB</v>
      </c>
      <c r="L541" t="str">
        <f t="shared" si="82"/>
        <v>Required</v>
      </c>
      <c r="M541" t="str">
        <f t="shared" si="83"/>
        <v>TX_PVLS_ELIGIBLE</v>
      </c>
      <c r="N541" t="str">
        <f t="shared" ref="N541:N604" si="85">TRIM(D541)</f>
        <v>35-39</v>
      </c>
      <c r="O541" t="str">
        <f t="shared" ref="O541:O604" si="86">TRIM(E541)</f>
        <v>Male</v>
      </c>
      <c r="P541" t="str">
        <f t="shared" ref="P541:P604" si="87">TRIM(F541)</f>
        <v/>
      </c>
      <c r="Q541" t="str">
        <f t="shared" ref="Q541:Q604" si="88">TRIM(G541)</f>
        <v>Numerator</v>
      </c>
      <c r="R541" t="str">
        <f t="shared" ref="R541:R604" si="89">TRIM(H541)</f>
        <v>Age/Sex</v>
      </c>
      <c r="S541" t="str">
        <f t="shared" si="84"/>
        <v/>
      </c>
    </row>
    <row r="542" spans="1:29" customFormat="1" x14ac:dyDescent="0.25">
      <c r="A542" s="4" t="s">
        <v>117</v>
      </c>
      <c r="B542" s="4" t="s">
        <v>125</v>
      </c>
      <c r="C542" s="5" t="s">
        <v>16</v>
      </c>
      <c r="D542" s="5" t="s">
        <v>68</v>
      </c>
      <c r="E542" s="5" t="s">
        <v>17</v>
      </c>
      <c r="F542" s="5"/>
      <c r="G542" s="5" t="s">
        <v>8</v>
      </c>
      <c r="H542" s="5" t="s">
        <v>133</v>
      </c>
      <c r="I542" s="5"/>
      <c r="K542" t="str">
        <f t="shared" si="81"/>
        <v>LAB</v>
      </c>
      <c r="L542" t="str">
        <f t="shared" si="82"/>
        <v>Required</v>
      </c>
      <c r="M542" t="str">
        <f t="shared" si="83"/>
        <v>TX_PVLS_ELIGIBLE</v>
      </c>
      <c r="N542" t="str">
        <f t="shared" si="85"/>
        <v>40-44</v>
      </c>
      <c r="O542" t="str">
        <f t="shared" si="86"/>
        <v>Female</v>
      </c>
      <c r="P542" t="str">
        <f t="shared" si="87"/>
        <v/>
      </c>
      <c r="Q542" t="str">
        <f t="shared" si="88"/>
        <v>Numerator</v>
      </c>
      <c r="R542" t="str">
        <f t="shared" si="89"/>
        <v>Age/Sex</v>
      </c>
      <c r="S542" t="str">
        <f t="shared" si="84"/>
        <v/>
      </c>
    </row>
    <row r="543" spans="1:29" customFormat="1" x14ac:dyDescent="0.25">
      <c r="A543" s="4" t="s">
        <v>117</v>
      </c>
      <c r="B543" s="4" t="s">
        <v>125</v>
      </c>
      <c r="C543" s="5" t="s">
        <v>16</v>
      </c>
      <c r="D543" s="5" t="s">
        <v>68</v>
      </c>
      <c r="E543" s="5" t="s">
        <v>50</v>
      </c>
      <c r="F543" s="5"/>
      <c r="G543" s="5" t="s">
        <v>8</v>
      </c>
      <c r="H543" s="5" t="s">
        <v>133</v>
      </c>
      <c r="I543" s="5"/>
      <c r="K543" t="str">
        <f t="shared" si="81"/>
        <v>LAB</v>
      </c>
      <c r="L543" t="str">
        <f t="shared" si="82"/>
        <v>Required</v>
      </c>
      <c r="M543" t="str">
        <f t="shared" si="83"/>
        <v>TX_PVLS_ELIGIBLE</v>
      </c>
      <c r="N543" t="str">
        <f t="shared" si="85"/>
        <v>40-44</v>
      </c>
      <c r="O543" t="str">
        <f t="shared" si="86"/>
        <v>Male</v>
      </c>
      <c r="P543" t="str">
        <f t="shared" si="87"/>
        <v/>
      </c>
      <c r="Q543" t="str">
        <f t="shared" si="88"/>
        <v>Numerator</v>
      </c>
      <c r="R543" t="str">
        <f t="shared" si="89"/>
        <v>Age/Sex</v>
      </c>
      <c r="S543" t="str">
        <f t="shared" si="84"/>
        <v/>
      </c>
    </row>
    <row r="544" spans="1:29" customFormat="1" x14ac:dyDescent="0.25">
      <c r="A544" s="4" t="s">
        <v>117</v>
      </c>
      <c r="B544" s="4" t="s">
        <v>125</v>
      </c>
      <c r="C544" s="5" t="s">
        <v>16</v>
      </c>
      <c r="D544" s="5" t="s">
        <v>69</v>
      </c>
      <c r="E544" s="5" t="s">
        <v>17</v>
      </c>
      <c r="F544" s="5"/>
      <c r="G544" s="5" t="s">
        <v>8</v>
      </c>
      <c r="H544" s="5" t="s">
        <v>133</v>
      </c>
      <c r="I544" s="5"/>
      <c r="K544" t="str">
        <f t="shared" si="81"/>
        <v>LAB</v>
      </c>
      <c r="L544" t="str">
        <f t="shared" si="82"/>
        <v>Required</v>
      </c>
      <c r="M544" t="str">
        <f t="shared" si="83"/>
        <v>TX_PVLS_ELIGIBLE</v>
      </c>
      <c r="N544" t="str">
        <f t="shared" si="85"/>
        <v>45-49</v>
      </c>
      <c r="O544" t="str">
        <f t="shared" si="86"/>
        <v>Female</v>
      </c>
      <c r="P544" t="str">
        <f t="shared" si="87"/>
        <v/>
      </c>
      <c r="Q544" t="str">
        <f t="shared" si="88"/>
        <v>Numerator</v>
      </c>
      <c r="R544" t="str">
        <f t="shared" si="89"/>
        <v>Age/Sex</v>
      </c>
      <c r="S544" t="str">
        <f t="shared" si="84"/>
        <v/>
      </c>
    </row>
    <row r="545" spans="1:28" customFormat="1" x14ac:dyDescent="0.25">
      <c r="A545" s="4" t="s">
        <v>117</v>
      </c>
      <c r="B545" s="4" t="s">
        <v>125</v>
      </c>
      <c r="C545" s="5" t="s">
        <v>16</v>
      </c>
      <c r="D545" s="5" t="s">
        <v>69</v>
      </c>
      <c r="E545" s="5" t="s">
        <v>50</v>
      </c>
      <c r="F545" s="5"/>
      <c r="G545" s="5" t="s">
        <v>8</v>
      </c>
      <c r="H545" s="5" t="s">
        <v>133</v>
      </c>
      <c r="I545" s="5"/>
      <c r="K545" t="str">
        <f t="shared" si="81"/>
        <v>LAB</v>
      </c>
      <c r="L545" t="str">
        <f t="shared" si="82"/>
        <v>Required</v>
      </c>
      <c r="M545" t="str">
        <f t="shared" si="83"/>
        <v>TX_PVLS_ELIGIBLE</v>
      </c>
      <c r="N545" t="str">
        <f t="shared" si="85"/>
        <v>45-49</v>
      </c>
      <c r="O545" t="str">
        <f t="shared" si="86"/>
        <v>Male</v>
      </c>
      <c r="P545" t="str">
        <f t="shared" si="87"/>
        <v/>
      </c>
      <c r="Q545" t="str">
        <f t="shared" si="88"/>
        <v>Numerator</v>
      </c>
      <c r="R545" t="str">
        <f t="shared" si="89"/>
        <v>Age/Sex</v>
      </c>
      <c r="S545" t="str">
        <f t="shared" si="84"/>
        <v/>
      </c>
    </row>
    <row r="546" spans="1:28" customFormat="1" x14ac:dyDescent="0.25">
      <c r="A546" s="4" t="s">
        <v>117</v>
      </c>
      <c r="B546" s="4" t="s">
        <v>125</v>
      </c>
      <c r="C546" s="5" t="s">
        <v>16</v>
      </c>
      <c r="D546" s="5" t="s">
        <v>1050</v>
      </c>
      <c r="E546" s="5" t="s">
        <v>17</v>
      </c>
      <c r="F546" s="5"/>
      <c r="G546" s="5" t="s">
        <v>8</v>
      </c>
      <c r="H546" s="5" t="s">
        <v>133</v>
      </c>
      <c r="I546" s="5"/>
      <c r="K546" t="str">
        <f t="shared" si="81"/>
        <v>LAB</v>
      </c>
      <c r="L546" t="str">
        <f t="shared" si="82"/>
        <v>Required</v>
      </c>
      <c r="M546" t="str">
        <f t="shared" si="83"/>
        <v>TX_PVLS_ELIGIBLE</v>
      </c>
      <c r="N546" t="str">
        <f t="shared" si="85"/>
        <v>50+</v>
      </c>
      <c r="O546" t="str">
        <f t="shared" si="86"/>
        <v>Female</v>
      </c>
      <c r="P546" t="str">
        <f t="shared" si="87"/>
        <v/>
      </c>
      <c r="Q546" t="str">
        <f t="shared" si="88"/>
        <v>Numerator</v>
      </c>
      <c r="R546" t="str">
        <f t="shared" si="89"/>
        <v>Age/Sex</v>
      </c>
      <c r="S546" t="str">
        <f t="shared" si="84"/>
        <v/>
      </c>
    </row>
    <row r="547" spans="1:28" customFormat="1" x14ac:dyDescent="0.25">
      <c r="A547" s="4" t="s">
        <v>117</v>
      </c>
      <c r="B547" s="4" t="s">
        <v>125</v>
      </c>
      <c r="C547" s="5" t="s">
        <v>16</v>
      </c>
      <c r="D547" s="5" t="s">
        <v>1050</v>
      </c>
      <c r="E547" s="5" t="s">
        <v>50</v>
      </c>
      <c r="F547" s="5"/>
      <c r="G547" s="5" t="s">
        <v>8</v>
      </c>
      <c r="H547" s="5" t="s">
        <v>133</v>
      </c>
      <c r="I547" s="5"/>
      <c r="K547" t="str">
        <f t="shared" si="81"/>
        <v>LAB</v>
      </c>
      <c r="L547" t="str">
        <f t="shared" si="82"/>
        <v>Required</v>
      </c>
      <c r="M547" t="str">
        <f t="shared" si="83"/>
        <v>TX_PVLS_ELIGIBLE</v>
      </c>
      <c r="N547" t="str">
        <f t="shared" si="85"/>
        <v>50+</v>
      </c>
      <c r="O547" t="str">
        <f t="shared" si="86"/>
        <v>Male</v>
      </c>
      <c r="P547" t="str">
        <f t="shared" si="87"/>
        <v/>
      </c>
      <c r="Q547" t="str">
        <f t="shared" si="88"/>
        <v>Numerator</v>
      </c>
      <c r="R547" t="str">
        <f t="shared" si="89"/>
        <v>Age/Sex</v>
      </c>
      <c r="S547" t="str">
        <f t="shared" si="84"/>
        <v/>
      </c>
    </row>
    <row r="548" spans="1:28" customFormat="1" x14ac:dyDescent="0.25">
      <c r="A548" s="4" t="s">
        <v>117</v>
      </c>
      <c r="B548" s="4" t="s">
        <v>125</v>
      </c>
      <c r="C548" s="5" t="s">
        <v>16</v>
      </c>
      <c r="D548" s="5" t="s">
        <v>80</v>
      </c>
      <c r="E548" s="5" t="s">
        <v>17</v>
      </c>
      <c r="F548" s="5"/>
      <c r="G548" s="5" t="s">
        <v>8</v>
      </c>
      <c r="H548" s="5" t="s">
        <v>133</v>
      </c>
      <c r="I548" s="5"/>
      <c r="K548" t="str">
        <f t="shared" si="81"/>
        <v>LAB</v>
      </c>
      <c r="L548" t="str">
        <f t="shared" si="82"/>
        <v>Required</v>
      </c>
      <c r="M548" t="str">
        <f t="shared" si="83"/>
        <v>TX_PVLS_ELIGIBLE</v>
      </c>
      <c r="N548" t="str">
        <f t="shared" si="85"/>
        <v>5-9</v>
      </c>
      <c r="O548" t="str">
        <f t="shared" si="86"/>
        <v>Female</v>
      </c>
      <c r="P548" t="str">
        <f t="shared" si="87"/>
        <v/>
      </c>
      <c r="Q548" t="str">
        <f t="shared" si="88"/>
        <v>Numerator</v>
      </c>
      <c r="R548" t="str">
        <f t="shared" si="89"/>
        <v>Age/Sex</v>
      </c>
      <c r="S548" t="str">
        <f t="shared" si="84"/>
        <v/>
      </c>
    </row>
    <row r="549" spans="1:28" customFormat="1" x14ac:dyDescent="0.25">
      <c r="A549" s="4" t="s">
        <v>117</v>
      </c>
      <c r="B549" s="4" t="s">
        <v>125</v>
      </c>
      <c r="C549" s="5" t="s">
        <v>16</v>
      </c>
      <c r="D549" s="5" t="s">
        <v>80</v>
      </c>
      <c r="E549" s="5" t="s">
        <v>50</v>
      </c>
      <c r="F549" s="5"/>
      <c r="G549" s="5" t="s">
        <v>8</v>
      </c>
      <c r="H549" s="5" t="s">
        <v>133</v>
      </c>
      <c r="I549" s="5"/>
      <c r="K549" t="str">
        <f t="shared" si="81"/>
        <v>LAB</v>
      </c>
      <c r="L549" t="str">
        <f t="shared" si="82"/>
        <v>Required</v>
      </c>
      <c r="M549" t="str">
        <f t="shared" si="83"/>
        <v>TX_PVLS_ELIGIBLE</v>
      </c>
      <c r="N549" t="str">
        <f t="shared" si="85"/>
        <v>5-9</v>
      </c>
      <c r="O549" t="str">
        <f t="shared" si="86"/>
        <v>Male</v>
      </c>
      <c r="P549" t="str">
        <f t="shared" si="87"/>
        <v/>
      </c>
      <c r="Q549" t="str">
        <f t="shared" si="88"/>
        <v>Numerator</v>
      </c>
      <c r="R549" t="str">
        <f t="shared" si="89"/>
        <v>Age/Sex</v>
      </c>
      <c r="S549" t="str">
        <f t="shared" si="84"/>
        <v/>
      </c>
    </row>
    <row r="550" spans="1:28" customFormat="1" x14ac:dyDescent="0.25">
      <c r="A550" s="4" t="s">
        <v>117</v>
      </c>
      <c r="B550" s="4" t="s">
        <v>125</v>
      </c>
      <c r="C550" s="5" t="s">
        <v>16</v>
      </c>
      <c r="D550" s="5" t="s">
        <v>122</v>
      </c>
      <c r="E550" s="5" t="s">
        <v>17</v>
      </c>
      <c r="F550" s="5"/>
      <c r="G550" s="5" t="s">
        <v>8</v>
      </c>
      <c r="H550" s="5" t="s">
        <v>133</v>
      </c>
      <c r="I550" s="5"/>
      <c r="K550" t="str">
        <f t="shared" si="81"/>
        <v>LAB</v>
      </c>
      <c r="L550" t="str">
        <f t="shared" si="82"/>
        <v>Required</v>
      </c>
      <c r="M550" t="str">
        <f t="shared" si="83"/>
        <v>TX_PVLS_ELIGIBLE</v>
      </c>
      <c r="N550" t="str">
        <f t="shared" si="85"/>
        <v>Unknown Age</v>
      </c>
      <c r="O550" t="str">
        <f t="shared" si="86"/>
        <v>Female</v>
      </c>
      <c r="P550" t="str">
        <f t="shared" si="87"/>
        <v/>
      </c>
      <c r="Q550" t="str">
        <f t="shared" si="88"/>
        <v>Numerator</v>
      </c>
      <c r="R550" t="str">
        <f t="shared" si="89"/>
        <v>Age/Sex</v>
      </c>
      <c r="S550" t="str">
        <f t="shared" si="84"/>
        <v/>
      </c>
    </row>
    <row r="551" spans="1:28" customFormat="1" x14ac:dyDescent="0.25">
      <c r="A551" s="4" t="s">
        <v>117</v>
      </c>
      <c r="B551" s="4" t="s">
        <v>125</v>
      </c>
      <c r="C551" s="5" t="s">
        <v>16</v>
      </c>
      <c r="D551" s="5" t="s">
        <v>122</v>
      </c>
      <c r="E551" s="5" t="s">
        <v>50</v>
      </c>
      <c r="F551" s="5"/>
      <c r="G551" s="5" t="s">
        <v>8</v>
      </c>
      <c r="H551" s="5" t="s">
        <v>133</v>
      </c>
      <c r="I551" s="5"/>
      <c r="K551" t="str">
        <f t="shared" si="81"/>
        <v>LAB</v>
      </c>
      <c r="L551" t="str">
        <f t="shared" si="82"/>
        <v>Required</v>
      </c>
      <c r="M551" t="str">
        <f t="shared" si="83"/>
        <v>TX_PVLS_ELIGIBLE</v>
      </c>
      <c r="N551" t="str">
        <f t="shared" si="85"/>
        <v>Unknown Age</v>
      </c>
      <c r="O551" t="str">
        <f t="shared" si="86"/>
        <v>Male</v>
      </c>
      <c r="P551" t="str">
        <f t="shared" si="87"/>
        <v/>
      </c>
      <c r="Q551" t="str">
        <f t="shared" si="88"/>
        <v>Numerator</v>
      </c>
      <c r="R551" t="str">
        <f t="shared" si="89"/>
        <v>Age/Sex</v>
      </c>
      <c r="S551" t="str">
        <f t="shared" si="84"/>
        <v/>
      </c>
    </row>
    <row r="552" spans="1:28" customFormat="1" x14ac:dyDescent="0.25">
      <c r="A552" s="4" t="s">
        <v>117</v>
      </c>
      <c r="B552" s="4" t="s">
        <v>125</v>
      </c>
      <c r="C552" s="5" t="s">
        <v>16</v>
      </c>
      <c r="D552" s="5"/>
      <c r="E552" s="5" t="s">
        <v>17</v>
      </c>
      <c r="F552" s="5"/>
      <c r="G552" s="5" t="s">
        <v>8</v>
      </c>
      <c r="H552" s="5" t="s">
        <v>140</v>
      </c>
      <c r="I552" s="5" t="s">
        <v>18</v>
      </c>
      <c r="J552" s="4"/>
      <c r="K552" t="str">
        <f t="shared" si="81"/>
        <v>LAB</v>
      </c>
      <c r="L552" t="str">
        <f t="shared" si="82"/>
        <v>Required</v>
      </c>
      <c r="M552" t="str">
        <f t="shared" si="83"/>
        <v>TX_PVLS_ELIGIBLE</v>
      </c>
      <c r="N552" t="str">
        <f t="shared" si="85"/>
        <v/>
      </c>
      <c r="O552" t="str">
        <f t="shared" si="86"/>
        <v>Female</v>
      </c>
      <c r="P552" t="str">
        <f t="shared" si="87"/>
        <v/>
      </c>
      <c r="Q552" t="str">
        <f t="shared" si="88"/>
        <v>Numerator</v>
      </c>
      <c r="R552" t="str">
        <f t="shared" si="89"/>
        <v>Pregnant/Breastfeeding</v>
      </c>
      <c r="S552" t="str">
        <f t="shared" si="84"/>
        <v>Breastfeeding</v>
      </c>
      <c r="T552" s="4"/>
      <c r="U552" s="4"/>
      <c r="V552" s="4"/>
      <c r="W552" s="4"/>
      <c r="X552" s="4"/>
      <c r="Y552" s="4"/>
      <c r="Z552" s="4"/>
      <c r="AA552" s="4"/>
      <c r="AB552" s="4"/>
    </row>
    <row r="553" spans="1:28" customFormat="1" x14ac:dyDescent="0.25">
      <c r="A553" s="4" t="s">
        <v>117</v>
      </c>
      <c r="B553" s="4" t="s">
        <v>125</v>
      </c>
      <c r="C553" s="5" t="s">
        <v>16</v>
      </c>
      <c r="D553" s="5"/>
      <c r="E553" s="5" t="s">
        <v>17</v>
      </c>
      <c r="F553" s="5"/>
      <c r="G553" s="5" t="s">
        <v>8</v>
      </c>
      <c r="H553" s="5" t="s">
        <v>140</v>
      </c>
      <c r="I553" s="5" t="s">
        <v>44</v>
      </c>
      <c r="J553" s="4"/>
      <c r="K553" t="str">
        <f t="shared" si="81"/>
        <v>LAB</v>
      </c>
      <c r="L553" t="str">
        <f t="shared" si="82"/>
        <v>Required</v>
      </c>
      <c r="M553" t="str">
        <f t="shared" si="83"/>
        <v>TX_PVLS_ELIGIBLE</v>
      </c>
      <c r="N553" t="str">
        <f t="shared" si="85"/>
        <v/>
      </c>
      <c r="O553" t="str">
        <f t="shared" si="86"/>
        <v>Female</v>
      </c>
      <c r="P553" t="str">
        <f t="shared" si="87"/>
        <v/>
      </c>
      <c r="Q553" t="str">
        <f t="shared" si="88"/>
        <v>Numerator</v>
      </c>
      <c r="R553" t="str">
        <f t="shared" si="89"/>
        <v>Pregnant/Breastfeeding</v>
      </c>
      <c r="S553" t="str">
        <f t="shared" si="84"/>
        <v>Pregnant</v>
      </c>
      <c r="T553" s="4"/>
      <c r="U553" s="4"/>
      <c r="V553" s="4"/>
      <c r="W553" s="4"/>
      <c r="X553" s="4"/>
      <c r="Y553" s="4"/>
      <c r="Z553" s="4"/>
      <c r="AA553" s="4"/>
      <c r="AB553" s="4"/>
    </row>
    <row r="554" spans="1:28" customFormat="1" x14ac:dyDescent="0.25">
      <c r="A554" s="4" t="s">
        <v>117</v>
      </c>
      <c r="B554" s="4" t="s">
        <v>135</v>
      </c>
      <c r="C554" s="5" t="s">
        <v>16</v>
      </c>
      <c r="D554" s="5"/>
      <c r="E554" s="5"/>
      <c r="F554" s="5" t="s">
        <v>34</v>
      </c>
      <c r="G554" s="5" t="s">
        <v>8</v>
      </c>
      <c r="H554" s="5" t="s">
        <v>139</v>
      </c>
      <c r="I554" s="5"/>
      <c r="J554" s="4"/>
      <c r="K554" t="str">
        <f t="shared" si="81"/>
        <v>LAB</v>
      </c>
      <c r="L554" t="str">
        <f t="shared" si="82"/>
        <v>Optional</v>
      </c>
      <c r="M554" t="str">
        <f t="shared" si="83"/>
        <v>TX_PVLS_ELIGIBLE</v>
      </c>
      <c r="N554" t="str">
        <f t="shared" si="85"/>
        <v/>
      </c>
      <c r="O554" t="str">
        <f t="shared" si="86"/>
        <v/>
      </c>
      <c r="P554" t="str">
        <f t="shared" si="87"/>
        <v>Female sex workers (FSW)</v>
      </c>
      <c r="Q554" t="str">
        <f t="shared" si="88"/>
        <v>Numerator</v>
      </c>
      <c r="R554" t="str">
        <f t="shared" si="89"/>
        <v>Key Pop</v>
      </c>
      <c r="S554" t="str">
        <f t="shared" si="84"/>
        <v/>
      </c>
      <c r="T554" s="4"/>
      <c r="U554" s="4"/>
      <c r="V554" s="4"/>
      <c r="W554" s="4"/>
      <c r="X554" s="4"/>
      <c r="Y554" s="4"/>
      <c r="Z554" s="4"/>
      <c r="AA554" s="4"/>
      <c r="AB554" s="4"/>
    </row>
    <row r="555" spans="1:28" customFormat="1" x14ac:dyDescent="0.25">
      <c r="A555" s="4" t="s">
        <v>117</v>
      </c>
      <c r="B555" s="4" t="s">
        <v>135</v>
      </c>
      <c r="C555" s="5" t="s">
        <v>16</v>
      </c>
      <c r="D555" s="5"/>
      <c r="E555" s="5"/>
      <c r="F555" s="5" t="s">
        <v>32</v>
      </c>
      <c r="G555" s="5" t="s">
        <v>8</v>
      </c>
      <c r="H555" s="5" t="s">
        <v>139</v>
      </c>
      <c r="I555" s="5"/>
      <c r="K555" t="str">
        <f t="shared" si="81"/>
        <v>LAB</v>
      </c>
      <c r="L555" t="str">
        <f t="shared" si="82"/>
        <v>Optional</v>
      </c>
      <c r="M555" t="str">
        <f t="shared" si="83"/>
        <v>TX_PVLS_ELIGIBLE</v>
      </c>
      <c r="N555" t="str">
        <f t="shared" si="85"/>
        <v/>
      </c>
      <c r="O555" t="str">
        <f t="shared" si="86"/>
        <v/>
      </c>
      <c r="P555" t="str">
        <f t="shared" si="87"/>
        <v>Men who have sex with men (MSM)</v>
      </c>
      <c r="Q555" t="str">
        <f t="shared" si="88"/>
        <v>Numerator</v>
      </c>
      <c r="R555" t="str">
        <f t="shared" si="89"/>
        <v>Key Pop</v>
      </c>
      <c r="S555" t="str">
        <f t="shared" si="84"/>
        <v/>
      </c>
    </row>
    <row r="556" spans="1:28" customFormat="1" x14ac:dyDescent="0.25">
      <c r="A556" s="4" t="s">
        <v>117</v>
      </c>
      <c r="B556" s="4" t="s">
        <v>135</v>
      </c>
      <c r="C556" s="5" t="s">
        <v>16</v>
      </c>
      <c r="D556" s="5"/>
      <c r="E556" s="5"/>
      <c r="F556" s="5" t="s">
        <v>138</v>
      </c>
      <c r="G556" s="5" t="s">
        <v>8</v>
      </c>
      <c r="H556" s="5" t="s">
        <v>139</v>
      </c>
      <c r="I556" s="5"/>
      <c r="J556" s="4"/>
      <c r="K556" t="str">
        <f t="shared" si="81"/>
        <v>LAB</v>
      </c>
      <c r="L556" t="str">
        <f t="shared" si="82"/>
        <v>Optional</v>
      </c>
      <c r="M556" t="str">
        <f t="shared" si="83"/>
        <v>TX_PVLS_ELIGIBLE</v>
      </c>
      <c r="N556" t="str">
        <f t="shared" si="85"/>
        <v/>
      </c>
      <c r="O556" t="str">
        <f t="shared" si="86"/>
        <v/>
      </c>
      <c r="P556" t="str">
        <f t="shared" si="87"/>
        <v>People in prison and other closed settings</v>
      </c>
      <c r="Q556" t="str">
        <f t="shared" si="88"/>
        <v>Numerator</v>
      </c>
      <c r="R556" t="str">
        <f t="shared" si="89"/>
        <v>Key Pop</v>
      </c>
      <c r="S556" t="str">
        <f t="shared" si="84"/>
        <v/>
      </c>
      <c r="T556" s="4"/>
      <c r="U556" s="4"/>
      <c r="V556" s="4"/>
      <c r="W556" s="4"/>
      <c r="X556" s="4"/>
      <c r="Y556" s="4"/>
      <c r="Z556" s="4"/>
      <c r="AA556" s="4"/>
      <c r="AB556" s="4"/>
    </row>
    <row r="557" spans="1:28" customFormat="1" x14ac:dyDescent="0.25">
      <c r="A557" s="4" t="s">
        <v>117</v>
      </c>
      <c r="B557" s="4" t="s">
        <v>135</v>
      </c>
      <c r="C557" s="5" t="s">
        <v>16</v>
      </c>
      <c r="D557" s="5"/>
      <c r="E557" s="5"/>
      <c r="F557" s="5" t="s">
        <v>30</v>
      </c>
      <c r="G557" s="5" t="s">
        <v>8</v>
      </c>
      <c r="H557" s="5" t="s">
        <v>139</v>
      </c>
      <c r="I557" s="5"/>
      <c r="K557" t="str">
        <f t="shared" si="81"/>
        <v>LAB</v>
      </c>
      <c r="L557" t="str">
        <f t="shared" si="82"/>
        <v>Optional</v>
      </c>
      <c r="M557" t="str">
        <f t="shared" si="83"/>
        <v>TX_PVLS_ELIGIBLE</v>
      </c>
      <c r="N557" t="str">
        <f t="shared" si="85"/>
        <v/>
      </c>
      <c r="O557" t="str">
        <f t="shared" si="86"/>
        <v/>
      </c>
      <c r="P557" t="str">
        <f t="shared" si="87"/>
        <v>People who inject drugs (PWID)</v>
      </c>
      <c r="Q557" t="str">
        <f t="shared" si="88"/>
        <v>Numerator</v>
      </c>
      <c r="R557" t="str">
        <f t="shared" si="89"/>
        <v>Key Pop</v>
      </c>
      <c r="S557" t="str">
        <f t="shared" si="84"/>
        <v/>
      </c>
    </row>
    <row r="558" spans="1:28" customFormat="1" x14ac:dyDescent="0.25">
      <c r="A558" s="4" t="s">
        <v>117</v>
      </c>
      <c r="B558" s="4" t="s">
        <v>135</v>
      </c>
      <c r="C558" s="5" t="s">
        <v>16</v>
      </c>
      <c r="D558" s="5"/>
      <c r="E558" s="5"/>
      <c r="F558" s="5" t="s">
        <v>33</v>
      </c>
      <c r="G558" s="5" t="s">
        <v>8</v>
      </c>
      <c r="H558" s="5" t="s">
        <v>139</v>
      </c>
      <c r="I558" s="5"/>
      <c r="K558" t="str">
        <f t="shared" si="81"/>
        <v>LAB</v>
      </c>
      <c r="L558" t="str">
        <f t="shared" si="82"/>
        <v>Optional</v>
      </c>
      <c r="M558" t="str">
        <f t="shared" si="83"/>
        <v>TX_PVLS_ELIGIBLE</v>
      </c>
      <c r="N558" t="str">
        <f t="shared" si="85"/>
        <v/>
      </c>
      <c r="O558" t="str">
        <f t="shared" si="86"/>
        <v/>
      </c>
      <c r="P558" t="str">
        <f t="shared" si="87"/>
        <v>Transgender people (TG)</v>
      </c>
      <c r="Q558" t="str">
        <f t="shared" si="88"/>
        <v>Numerator</v>
      </c>
      <c r="R558" t="str">
        <f t="shared" si="89"/>
        <v>Key Pop</v>
      </c>
      <c r="S558" t="str">
        <f t="shared" si="84"/>
        <v/>
      </c>
    </row>
    <row r="559" spans="1:28" customFormat="1" x14ac:dyDescent="0.25">
      <c r="A559" s="4" t="s">
        <v>117</v>
      </c>
      <c r="B559" s="4" t="s">
        <v>125</v>
      </c>
      <c r="C559" s="5" t="s">
        <v>1716</v>
      </c>
      <c r="D559" s="5" t="s">
        <v>47</v>
      </c>
      <c r="E559" s="5" t="s">
        <v>17</v>
      </c>
      <c r="F559" s="5"/>
      <c r="G559" s="5" t="s">
        <v>13</v>
      </c>
      <c r="H559" s="5" t="s">
        <v>133</v>
      </c>
      <c r="I559" s="5"/>
      <c r="J559" s="4"/>
      <c r="K559" t="str">
        <f t="shared" si="81"/>
        <v>LAB</v>
      </c>
      <c r="L559" t="str">
        <f t="shared" si="82"/>
        <v>Required</v>
      </c>
      <c r="M559" t="str">
        <f t="shared" si="83"/>
        <v>TX_PVLS_RESULT_RETURNED</v>
      </c>
      <c r="N559" t="str">
        <f t="shared" si="85"/>
        <v>&lt;1</v>
      </c>
      <c r="O559" t="str">
        <f t="shared" si="86"/>
        <v>Female</v>
      </c>
      <c r="P559" t="str">
        <f t="shared" si="87"/>
        <v/>
      </c>
      <c r="Q559" t="str">
        <f t="shared" si="88"/>
        <v>Denominator</v>
      </c>
      <c r="R559" t="str">
        <f t="shared" si="89"/>
        <v>Age/Sex</v>
      </c>
      <c r="S559" t="str">
        <f t="shared" si="84"/>
        <v/>
      </c>
      <c r="T559" s="4"/>
      <c r="U559" s="4"/>
      <c r="V559" s="4"/>
      <c r="W559" s="4"/>
      <c r="X559" s="4"/>
      <c r="Y559" s="4"/>
      <c r="Z559" s="4"/>
      <c r="AA559" s="4"/>
      <c r="AB559" s="4"/>
    </row>
    <row r="560" spans="1:28" customFormat="1" x14ac:dyDescent="0.25">
      <c r="A560" s="4" t="s">
        <v>117</v>
      </c>
      <c r="B560" s="4" t="s">
        <v>125</v>
      </c>
      <c r="C560" s="5" t="s">
        <v>1716</v>
      </c>
      <c r="D560" s="5" t="s">
        <v>47</v>
      </c>
      <c r="E560" s="5" t="s">
        <v>17</v>
      </c>
      <c r="F560" s="5"/>
      <c r="G560" s="5" t="s">
        <v>8</v>
      </c>
      <c r="H560" s="5" t="s">
        <v>133</v>
      </c>
      <c r="I560" s="5"/>
      <c r="J560" s="4"/>
      <c r="K560" t="str">
        <f t="shared" si="81"/>
        <v>LAB</v>
      </c>
      <c r="L560" t="str">
        <f t="shared" si="82"/>
        <v>Required</v>
      </c>
      <c r="M560" t="str">
        <f t="shared" si="83"/>
        <v>TX_PVLS_RESULT_RETURNED</v>
      </c>
      <c r="N560" t="str">
        <f t="shared" si="85"/>
        <v>&lt;1</v>
      </c>
      <c r="O560" t="str">
        <f t="shared" si="86"/>
        <v>Female</v>
      </c>
      <c r="P560" t="str">
        <f t="shared" si="87"/>
        <v/>
      </c>
      <c r="Q560" t="str">
        <f t="shared" si="88"/>
        <v>Numerator</v>
      </c>
      <c r="R560" t="str">
        <f t="shared" si="89"/>
        <v>Age/Sex</v>
      </c>
      <c r="S560" t="str">
        <f t="shared" si="84"/>
        <v/>
      </c>
      <c r="T560" s="4"/>
      <c r="U560" s="4"/>
      <c r="V560" s="4"/>
      <c r="W560" s="4"/>
      <c r="X560" s="4"/>
      <c r="Y560" s="4"/>
      <c r="Z560" s="4"/>
      <c r="AA560" s="4"/>
      <c r="AB560" s="4"/>
    </row>
    <row r="561" spans="1:28" customFormat="1" x14ac:dyDescent="0.25">
      <c r="A561" s="4" t="s">
        <v>117</v>
      </c>
      <c r="B561" s="4" t="s">
        <v>125</v>
      </c>
      <c r="C561" s="5" t="s">
        <v>1716</v>
      </c>
      <c r="D561" s="5" t="s">
        <v>47</v>
      </c>
      <c r="E561" s="5" t="s">
        <v>50</v>
      </c>
      <c r="F561" s="5"/>
      <c r="G561" s="5" t="s">
        <v>13</v>
      </c>
      <c r="H561" s="5" t="s">
        <v>133</v>
      </c>
      <c r="I561" s="5"/>
      <c r="J561" s="4"/>
      <c r="K561" t="str">
        <f t="shared" si="81"/>
        <v>LAB</v>
      </c>
      <c r="L561" t="str">
        <f t="shared" si="82"/>
        <v>Required</v>
      </c>
      <c r="M561" t="str">
        <f t="shared" si="83"/>
        <v>TX_PVLS_RESULT_RETURNED</v>
      </c>
      <c r="N561" t="str">
        <f t="shared" si="85"/>
        <v>&lt;1</v>
      </c>
      <c r="O561" t="str">
        <f t="shared" si="86"/>
        <v>Male</v>
      </c>
      <c r="P561" t="str">
        <f t="shared" si="87"/>
        <v/>
      </c>
      <c r="Q561" t="str">
        <f t="shared" si="88"/>
        <v>Denominator</v>
      </c>
      <c r="R561" t="str">
        <f t="shared" si="89"/>
        <v>Age/Sex</v>
      </c>
      <c r="S561" t="str">
        <f t="shared" si="84"/>
        <v/>
      </c>
      <c r="T561" s="4"/>
      <c r="U561" s="4"/>
      <c r="V561" s="4"/>
      <c r="W561" s="4"/>
      <c r="X561" s="4"/>
      <c r="Y561" s="4"/>
      <c r="Z561" s="4"/>
      <c r="AA561" s="4"/>
      <c r="AB561" s="4"/>
    </row>
    <row r="562" spans="1:28" customFormat="1" x14ac:dyDescent="0.25">
      <c r="A562" s="4" t="s">
        <v>117</v>
      </c>
      <c r="B562" s="4" t="s">
        <v>125</v>
      </c>
      <c r="C562" s="5" t="s">
        <v>1716</v>
      </c>
      <c r="D562" s="5" t="s">
        <v>47</v>
      </c>
      <c r="E562" s="5" t="s">
        <v>50</v>
      </c>
      <c r="F562" s="5"/>
      <c r="G562" s="5" t="s">
        <v>8</v>
      </c>
      <c r="H562" s="5" t="s">
        <v>133</v>
      </c>
      <c r="I562" s="5"/>
      <c r="J562" s="4"/>
      <c r="K562" t="str">
        <f t="shared" si="81"/>
        <v>LAB</v>
      </c>
      <c r="L562" t="str">
        <f t="shared" si="82"/>
        <v>Required</v>
      </c>
      <c r="M562" t="str">
        <f t="shared" si="83"/>
        <v>TX_PVLS_RESULT_RETURNED</v>
      </c>
      <c r="N562" t="str">
        <f t="shared" si="85"/>
        <v>&lt;1</v>
      </c>
      <c r="O562" t="str">
        <f t="shared" si="86"/>
        <v>Male</v>
      </c>
      <c r="P562" t="str">
        <f t="shared" si="87"/>
        <v/>
      </c>
      <c r="Q562" t="str">
        <f t="shared" si="88"/>
        <v>Numerator</v>
      </c>
      <c r="R562" t="str">
        <f t="shared" si="89"/>
        <v>Age/Sex</v>
      </c>
      <c r="S562" t="str">
        <f t="shared" si="84"/>
        <v/>
      </c>
      <c r="T562" s="4"/>
      <c r="U562" s="4"/>
      <c r="V562" s="4"/>
      <c r="W562" s="4"/>
      <c r="X562" s="4"/>
      <c r="Y562" s="4"/>
      <c r="Z562" s="4"/>
      <c r="AA562" s="4"/>
      <c r="AB562" s="4"/>
    </row>
    <row r="563" spans="1:28" customFormat="1" x14ac:dyDescent="0.25">
      <c r="A563" s="4" t="s">
        <v>117</v>
      </c>
      <c r="B563" s="4" t="s">
        <v>125</v>
      </c>
      <c r="C563" s="5" t="s">
        <v>1716</v>
      </c>
      <c r="D563" s="5" t="s">
        <v>49</v>
      </c>
      <c r="E563" s="5" t="s">
        <v>17</v>
      </c>
      <c r="F563" s="5"/>
      <c r="G563" s="5" t="s">
        <v>13</v>
      </c>
      <c r="H563" s="5" t="s">
        <v>133</v>
      </c>
      <c r="I563" s="5"/>
      <c r="J563" s="4"/>
      <c r="K563" t="str">
        <f t="shared" si="81"/>
        <v>LAB</v>
      </c>
      <c r="L563" t="str">
        <f t="shared" si="82"/>
        <v>Required</v>
      </c>
      <c r="M563" t="str">
        <f t="shared" si="83"/>
        <v>TX_PVLS_RESULT_RETURNED</v>
      </c>
      <c r="N563" t="str">
        <f t="shared" si="85"/>
        <v>10-14</v>
      </c>
      <c r="O563" t="str">
        <f t="shared" si="86"/>
        <v>Female</v>
      </c>
      <c r="P563" t="str">
        <f t="shared" si="87"/>
        <v/>
      </c>
      <c r="Q563" t="str">
        <f t="shared" si="88"/>
        <v>Denominator</v>
      </c>
      <c r="R563" t="str">
        <f t="shared" si="89"/>
        <v>Age/Sex</v>
      </c>
      <c r="S563" t="str">
        <f t="shared" si="84"/>
        <v/>
      </c>
      <c r="T563" s="4"/>
      <c r="U563" s="4"/>
      <c r="V563" s="4"/>
      <c r="W563" s="4"/>
      <c r="X563" s="4"/>
      <c r="Y563" s="4"/>
      <c r="Z563" s="4"/>
      <c r="AA563" s="4"/>
      <c r="AB563" s="4"/>
    </row>
    <row r="564" spans="1:28" customFormat="1" x14ac:dyDescent="0.25">
      <c r="A564" s="4" t="s">
        <v>117</v>
      </c>
      <c r="B564" s="4" t="s">
        <v>125</v>
      </c>
      <c r="C564" s="5" t="s">
        <v>1716</v>
      </c>
      <c r="D564" s="5" t="s">
        <v>49</v>
      </c>
      <c r="E564" s="5" t="s">
        <v>17</v>
      </c>
      <c r="F564" s="5"/>
      <c r="G564" s="5" t="s">
        <v>8</v>
      </c>
      <c r="H564" s="5" t="s">
        <v>133</v>
      </c>
      <c r="I564" s="5"/>
      <c r="J564" s="4"/>
      <c r="K564" t="str">
        <f t="shared" si="81"/>
        <v>LAB</v>
      </c>
      <c r="L564" t="str">
        <f t="shared" si="82"/>
        <v>Required</v>
      </c>
      <c r="M564" t="str">
        <f t="shared" si="83"/>
        <v>TX_PVLS_RESULT_RETURNED</v>
      </c>
      <c r="N564" t="str">
        <f t="shared" si="85"/>
        <v>10-14</v>
      </c>
      <c r="O564" t="str">
        <f t="shared" si="86"/>
        <v>Female</v>
      </c>
      <c r="P564" t="str">
        <f t="shared" si="87"/>
        <v/>
      </c>
      <c r="Q564" t="str">
        <f t="shared" si="88"/>
        <v>Numerator</v>
      </c>
      <c r="R564" t="str">
        <f t="shared" si="89"/>
        <v>Age/Sex</v>
      </c>
      <c r="S564" t="str">
        <f t="shared" si="84"/>
        <v/>
      </c>
      <c r="T564" s="4"/>
      <c r="U564" s="4"/>
      <c r="V564" s="4"/>
      <c r="W564" s="4"/>
      <c r="X564" s="4"/>
      <c r="Y564" s="4"/>
      <c r="Z564" s="4"/>
      <c r="AA564" s="4"/>
      <c r="AB564" s="4"/>
    </row>
    <row r="565" spans="1:28" customFormat="1" x14ac:dyDescent="0.25">
      <c r="A565" s="4" t="s">
        <v>117</v>
      </c>
      <c r="B565" s="4" t="s">
        <v>125</v>
      </c>
      <c r="C565" s="5" t="s">
        <v>1716</v>
      </c>
      <c r="D565" s="5" t="s">
        <v>49</v>
      </c>
      <c r="E565" s="5" t="s">
        <v>50</v>
      </c>
      <c r="F565" s="5"/>
      <c r="G565" s="5" t="s">
        <v>13</v>
      </c>
      <c r="H565" s="5" t="s">
        <v>133</v>
      </c>
      <c r="I565" s="5"/>
      <c r="J565" s="4"/>
      <c r="K565" t="str">
        <f t="shared" si="81"/>
        <v>LAB</v>
      </c>
      <c r="L565" t="str">
        <f t="shared" si="82"/>
        <v>Required</v>
      </c>
      <c r="M565" t="str">
        <f t="shared" si="83"/>
        <v>TX_PVLS_RESULT_RETURNED</v>
      </c>
      <c r="N565" t="str">
        <f t="shared" si="85"/>
        <v>10-14</v>
      </c>
      <c r="O565" t="str">
        <f t="shared" si="86"/>
        <v>Male</v>
      </c>
      <c r="P565" t="str">
        <f t="shared" si="87"/>
        <v/>
      </c>
      <c r="Q565" t="str">
        <f t="shared" si="88"/>
        <v>Denominator</v>
      </c>
      <c r="R565" t="str">
        <f t="shared" si="89"/>
        <v>Age/Sex</v>
      </c>
      <c r="S565" t="str">
        <f t="shared" si="84"/>
        <v/>
      </c>
      <c r="T565" s="4"/>
      <c r="U565" s="4"/>
      <c r="V565" s="4"/>
      <c r="W565" s="4"/>
      <c r="X565" s="4"/>
      <c r="Y565" s="4"/>
      <c r="Z565" s="4"/>
      <c r="AA565" s="4"/>
      <c r="AB565" s="4"/>
    </row>
    <row r="566" spans="1:28" customFormat="1" x14ac:dyDescent="0.25">
      <c r="A566" s="4" t="s">
        <v>117</v>
      </c>
      <c r="B566" s="4" t="s">
        <v>125</v>
      </c>
      <c r="C566" s="5" t="s">
        <v>1716</v>
      </c>
      <c r="D566" s="5" t="s">
        <v>49</v>
      </c>
      <c r="E566" s="5" t="s">
        <v>50</v>
      </c>
      <c r="F566" s="5"/>
      <c r="G566" s="5" t="s">
        <v>8</v>
      </c>
      <c r="H566" s="5" t="s">
        <v>133</v>
      </c>
      <c r="I566" s="5"/>
      <c r="J566" s="4"/>
      <c r="K566" t="str">
        <f t="shared" si="81"/>
        <v>LAB</v>
      </c>
      <c r="L566" t="str">
        <f t="shared" si="82"/>
        <v>Required</v>
      </c>
      <c r="M566" t="str">
        <f t="shared" si="83"/>
        <v>TX_PVLS_RESULT_RETURNED</v>
      </c>
      <c r="N566" t="str">
        <f t="shared" si="85"/>
        <v>10-14</v>
      </c>
      <c r="O566" t="str">
        <f t="shared" si="86"/>
        <v>Male</v>
      </c>
      <c r="P566" t="str">
        <f t="shared" si="87"/>
        <v/>
      </c>
      <c r="Q566" t="str">
        <f t="shared" si="88"/>
        <v>Numerator</v>
      </c>
      <c r="R566" t="str">
        <f t="shared" si="89"/>
        <v>Age/Sex</v>
      </c>
      <c r="S566" t="str">
        <f t="shared" si="84"/>
        <v/>
      </c>
      <c r="T566" s="4"/>
      <c r="U566" s="4"/>
      <c r="V566" s="4"/>
      <c r="W566" s="4"/>
      <c r="X566" s="4"/>
      <c r="Y566" s="4"/>
      <c r="Z566" s="4"/>
      <c r="AA566" s="4"/>
      <c r="AB566" s="4"/>
    </row>
    <row r="567" spans="1:28" customFormat="1" x14ac:dyDescent="0.25">
      <c r="A567" s="4" t="s">
        <v>117</v>
      </c>
      <c r="B567" s="4" t="s">
        <v>125</v>
      </c>
      <c r="C567" s="5" t="s">
        <v>1716</v>
      </c>
      <c r="D567" s="5" t="s">
        <v>61</v>
      </c>
      <c r="E567" s="5" t="s">
        <v>17</v>
      </c>
      <c r="F567" s="5"/>
      <c r="G567" s="5" t="s">
        <v>13</v>
      </c>
      <c r="H567" s="5" t="s">
        <v>133</v>
      </c>
      <c r="I567" s="5"/>
      <c r="J567" s="4"/>
      <c r="K567" t="str">
        <f t="shared" si="81"/>
        <v>LAB</v>
      </c>
      <c r="L567" t="str">
        <f t="shared" si="82"/>
        <v>Required</v>
      </c>
      <c r="M567" t="str">
        <f t="shared" si="83"/>
        <v>TX_PVLS_RESULT_RETURNED</v>
      </c>
      <c r="N567" t="str">
        <f t="shared" si="85"/>
        <v>1-4</v>
      </c>
      <c r="O567" t="str">
        <f t="shared" si="86"/>
        <v>Female</v>
      </c>
      <c r="P567" t="str">
        <f t="shared" si="87"/>
        <v/>
      </c>
      <c r="Q567" t="str">
        <f t="shared" si="88"/>
        <v>Denominator</v>
      </c>
      <c r="R567" t="str">
        <f t="shared" si="89"/>
        <v>Age/Sex</v>
      </c>
      <c r="S567" t="str">
        <f t="shared" si="84"/>
        <v/>
      </c>
      <c r="T567" s="4"/>
      <c r="U567" s="4"/>
      <c r="V567" s="4"/>
      <c r="W567" s="4"/>
      <c r="X567" s="4"/>
      <c r="Y567" s="4"/>
      <c r="Z567" s="4"/>
      <c r="AA567" s="4"/>
      <c r="AB567" s="4"/>
    </row>
    <row r="568" spans="1:28" customFormat="1" x14ac:dyDescent="0.25">
      <c r="A568" s="4" t="s">
        <v>117</v>
      </c>
      <c r="B568" s="4" t="s">
        <v>125</v>
      </c>
      <c r="C568" s="5" t="s">
        <v>1716</v>
      </c>
      <c r="D568" s="5" t="s">
        <v>61</v>
      </c>
      <c r="E568" s="5" t="s">
        <v>17</v>
      </c>
      <c r="F568" s="5"/>
      <c r="G568" s="5" t="s">
        <v>8</v>
      </c>
      <c r="H568" s="5" t="s">
        <v>133</v>
      </c>
      <c r="I568" s="5"/>
      <c r="J568" s="4"/>
      <c r="K568" t="str">
        <f t="shared" si="81"/>
        <v>LAB</v>
      </c>
      <c r="L568" t="str">
        <f t="shared" si="82"/>
        <v>Required</v>
      </c>
      <c r="M568" t="str">
        <f t="shared" si="83"/>
        <v>TX_PVLS_RESULT_RETURNED</v>
      </c>
      <c r="N568" t="str">
        <f t="shared" si="85"/>
        <v>1-4</v>
      </c>
      <c r="O568" t="str">
        <f t="shared" si="86"/>
        <v>Female</v>
      </c>
      <c r="P568" t="str">
        <f t="shared" si="87"/>
        <v/>
      </c>
      <c r="Q568" t="str">
        <f t="shared" si="88"/>
        <v>Numerator</v>
      </c>
      <c r="R568" t="str">
        <f t="shared" si="89"/>
        <v>Age/Sex</v>
      </c>
      <c r="S568" t="str">
        <f t="shared" si="84"/>
        <v/>
      </c>
      <c r="T568" s="4"/>
      <c r="U568" s="4"/>
      <c r="V568" s="4"/>
      <c r="W568" s="4"/>
      <c r="X568" s="4"/>
      <c r="Y568" s="4"/>
      <c r="Z568" s="4"/>
      <c r="AA568" s="4"/>
      <c r="AB568" s="4"/>
    </row>
    <row r="569" spans="1:28" customFormat="1" x14ac:dyDescent="0.25">
      <c r="A569" s="4" t="s">
        <v>117</v>
      </c>
      <c r="B569" s="4" t="s">
        <v>125</v>
      </c>
      <c r="C569" s="5" t="s">
        <v>1716</v>
      </c>
      <c r="D569" s="5" t="s">
        <v>61</v>
      </c>
      <c r="E569" s="5" t="s">
        <v>50</v>
      </c>
      <c r="F569" s="5"/>
      <c r="G569" s="5" t="s">
        <v>13</v>
      </c>
      <c r="H569" s="5" t="s">
        <v>133</v>
      </c>
      <c r="I569" s="5"/>
      <c r="J569" s="4"/>
      <c r="K569" t="str">
        <f t="shared" si="81"/>
        <v>LAB</v>
      </c>
      <c r="L569" t="str">
        <f t="shared" si="82"/>
        <v>Required</v>
      </c>
      <c r="M569" t="str">
        <f t="shared" si="83"/>
        <v>TX_PVLS_RESULT_RETURNED</v>
      </c>
      <c r="N569" t="str">
        <f t="shared" si="85"/>
        <v>1-4</v>
      </c>
      <c r="O569" t="str">
        <f t="shared" si="86"/>
        <v>Male</v>
      </c>
      <c r="P569" t="str">
        <f t="shared" si="87"/>
        <v/>
      </c>
      <c r="Q569" t="str">
        <f t="shared" si="88"/>
        <v>Denominator</v>
      </c>
      <c r="R569" t="str">
        <f t="shared" si="89"/>
        <v>Age/Sex</v>
      </c>
      <c r="S569" t="str">
        <f t="shared" si="84"/>
        <v/>
      </c>
      <c r="T569" s="4"/>
      <c r="U569" s="4"/>
      <c r="V569" s="4"/>
      <c r="W569" s="4"/>
      <c r="X569" s="4"/>
      <c r="Y569" s="4"/>
      <c r="Z569" s="4"/>
      <c r="AA569" s="4"/>
      <c r="AB569" s="4"/>
    </row>
    <row r="570" spans="1:28" customFormat="1" x14ac:dyDescent="0.25">
      <c r="A570" s="4" t="s">
        <v>117</v>
      </c>
      <c r="B570" s="4" t="s">
        <v>125</v>
      </c>
      <c r="C570" s="5" t="s">
        <v>1716</v>
      </c>
      <c r="D570" s="5" t="s">
        <v>61</v>
      </c>
      <c r="E570" s="5" t="s">
        <v>50</v>
      </c>
      <c r="F570" s="5"/>
      <c r="G570" s="5" t="s">
        <v>8</v>
      </c>
      <c r="H570" s="5" t="s">
        <v>133</v>
      </c>
      <c r="I570" s="5"/>
      <c r="J570" s="4"/>
      <c r="K570" t="str">
        <f t="shared" si="81"/>
        <v>LAB</v>
      </c>
      <c r="L570" t="str">
        <f t="shared" si="82"/>
        <v>Required</v>
      </c>
      <c r="M570" t="str">
        <f t="shared" si="83"/>
        <v>TX_PVLS_RESULT_RETURNED</v>
      </c>
      <c r="N570" t="str">
        <f t="shared" si="85"/>
        <v>1-4</v>
      </c>
      <c r="O570" t="str">
        <f t="shared" si="86"/>
        <v>Male</v>
      </c>
      <c r="P570" t="str">
        <f t="shared" si="87"/>
        <v/>
      </c>
      <c r="Q570" t="str">
        <f t="shared" si="88"/>
        <v>Numerator</v>
      </c>
      <c r="R570" t="str">
        <f t="shared" si="89"/>
        <v>Age/Sex</v>
      </c>
      <c r="S570" t="str">
        <f t="shared" si="84"/>
        <v/>
      </c>
      <c r="T570" s="4"/>
      <c r="U570" s="4"/>
      <c r="V570" s="4"/>
      <c r="W570" s="4"/>
      <c r="X570" s="4"/>
      <c r="Y570" s="4"/>
      <c r="Z570" s="4"/>
      <c r="AA570" s="4"/>
      <c r="AB570" s="4"/>
    </row>
    <row r="571" spans="1:28" customFormat="1" x14ac:dyDescent="0.25">
      <c r="A571" s="4" t="s">
        <v>117</v>
      </c>
      <c r="B571" s="4" t="s">
        <v>125</v>
      </c>
      <c r="C571" s="5" t="s">
        <v>1716</v>
      </c>
      <c r="D571" s="5" t="s">
        <v>58</v>
      </c>
      <c r="E571" s="5" t="s">
        <v>17</v>
      </c>
      <c r="F571" s="5"/>
      <c r="G571" s="5" t="s">
        <v>13</v>
      </c>
      <c r="H571" s="5" t="s">
        <v>133</v>
      </c>
      <c r="I571" s="5"/>
      <c r="J571" s="4"/>
      <c r="K571" t="str">
        <f t="shared" si="81"/>
        <v>LAB</v>
      </c>
      <c r="L571" t="str">
        <f t="shared" si="82"/>
        <v>Required</v>
      </c>
      <c r="M571" t="str">
        <f t="shared" si="83"/>
        <v>TX_PVLS_RESULT_RETURNED</v>
      </c>
      <c r="N571" t="str">
        <f t="shared" si="85"/>
        <v>15-19</v>
      </c>
      <c r="O571" t="str">
        <f t="shared" si="86"/>
        <v>Female</v>
      </c>
      <c r="P571" t="str">
        <f t="shared" si="87"/>
        <v/>
      </c>
      <c r="Q571" t="str">
        <f t="shared" si="88"/>
        <v>Denominator</v>
      </c>
      <c r="R571" t="str">
        <f t="shared" si="89"/>
        <v>Age/Sex</v>
      </c>
      <c r="S571" t="str">
        <f t="shared" si="84"/>
        <v/>
      </c>
      <c r="T571" s="4"/>
      <c r="U571" s="4"/>
      <c r="V571" s="4"/>
      <c r="W571" s="4"/>
      <c r="X571" s="4"/>
      <c r="Y571" s="4"/>
      <c r="Z571" s="4"/>
      <c r="AA571" s="4"/>
      <c r="AB571" s="4"/>
    </row>
    <row r="572" spans="1:28" customFormat="1" x14ac:dyDescent="0.25">
      <c r="A572" s="4" t="s">
        <v>117</v>
      </c>
      <c r="B572" s="4" t="s">
        <v>125</v>
      </c>
      <c r="C572" s="5" t="s">
        <v>1716</v>
      </c>
      <c r="D572" s="5" t="s">
        <v>58</v>
      </c>
      <c r="E572" s="5" t="s">
        <v>17</v>
      </c>
      <c r="F572" s="5"/>
      <c r="G572" s="5" t="s">
        <v>8</v>
      </c>
      <c r="H572" s="5" t="s">
        <v>133</v>
      </c>
      <c r="I572" s="5"/>
      <c r="J572" s="4"/>
      <c r="K572" t="str">
        <f t="shared" si="81"/>
        <v>LAB</v>
      </c>
      <c r="L572" t="str">
        <f t="shared" si="82"/>
        <v>Required</v>
      </c>
      <c r="M572" t="str">
        <f t="shared" si="83"/>
        <v>TX_PVLS_RESULT_RETURNED</v>
      </c>
      <c r="N572" t="str">
        <f t="shared" si="85"/>
        <v>15-19</v>
      </c>
      <c r="O572" t="str">
        <f t="shared" si="86"/>
        <v>Female</v>
      </c>
      <c r="P572" t="str">
        <f t="shared" si="87"/>
        <v/>
      </c>
      <c r="Q572" t="str">
        <f t="shared" si="88"/>
        <v>Numerator</v>
      </c>
      <c r="R572" t="str">
        <f t="shared" si="89"/>
        <v>Age/Sex</v>
      </c>
      <c r="S572" t="str">
        <f t="shared" si="84"/>
        <v/>
      </c>
      <c r="T572" s="4"/>
      <c r="U572" s="4"/>
      <c r="V572" s="4"/>
      <c r="W572" s="4"/>
      <c r="X572" s="4"/>
      <c r="Y572" s="4"/>
      <c r="Z572" s="4"/>
      <c r="AA572" s="4"/>
      <c r="AB572" s="4"/>
    </row>
    <row r="573" spans="1:28" customFormat="1" x14ac:dyDescent="0.25">
      <c r="A573" s="4" t="s">
        <v>117</v>
      </c>
      <c r="B573" s="4" t="s">
        <v>125</v>
      </c>
      <c r="C573" s="5" t="s">
        <v>1716</v>
      </c>
      <c r="D573" s="5" t="s">
        <v>58</v>
      </c>
      <c r="E573" s="5" t="s">
        <v>50</v>
      </c>
      <c r="F573" s="5"/>
      <c r="G573" s="5" t="s">
        <v>13</v>
      </c>
      <c r="H573" s="5" t="s">
        <v>133</v>
      </c>
      <c r="I573" s="5"/>
      <c r="J573" s="4"/>
      <c r="K573" t="str">
        <f t="shared" si="81"/>
        <v>LAB</v>
      </c>
      <c r="L573" t="str">
        <f t="shared" si="82"/>
        <v>Required</v>
      </c>
      <c r="M573" t="str">
        <f t="shared" si="83"/>
        <v>TX_PVLS_RESULT_RETURNED</v>
      </c>
      <c r="N573" t="str">
        <f t="shared" si="85"/>
        <v>15-19</v>
      </c>
      <c r="O573" t="str">
        <f t="shared" si="86"/>
        <v>Male</v>
      </c>
      <c r="P573" t="str">
        <f t="shared" si="87"/>
        <v/>
      </c>
      <c r="Q573" t="str">
        <f t="shared" si="88"/>
        <v>Denominator</v>
      </c>
      <c r="R573" t="str">
        <f t="shared" si="89"/>
        <v>Age/Sex</v>
      </c>
      <c r="S573" t="str">
        <f t="shared" si="84"/>
        <v/>
      </c>
      <c r="T573" s="4"/>
      <c r="U573" s="4"/>
      <c r="V573" s="4"/>
      <c r="W573" s="4"/>
      <c r="X573" s="4"/>
      <c r="Y573" s="4"/>
      <c r="Z573" s="4"/>
      <c r="AA573" s="4"/>
      <c r="AB573" s="4"/>
    </row>
    <row r="574" spans="1:28" customFormat="1" x14ac:dyDescent="0.25">
      <c r="A574" s="4" t="s">
        <v>117</v>
      </c>
      <c r="B574" s="4" t="s">
        <v>125</v>
      </c>
      <c r="C574" s="5" t="s">
        <v>1716</v>
      </c>
      <c r="D574" s="5" t="s">
        <v>58</v>
      </c>
      <c r="E574" s="5" t="s">
        <v>50</v>
      </c>
      <c r="F574" s="5"/>
      <c r="G574" s="5" t="s">
        <v>8</v>
      </c>
      <c r="H574" s="5" t="s">
        <v>133</v>
      </c>
      <c r="I574" s="5"/>
      <c r="J574" s="4"/>
      <c r="K574" t="str">
        <f t="shared" si="81"/>
        <v>LAB</v>
      </c>
      <c r="L574" t="str">
        <f t="shared" si="82"/>
        <v>Required</v>
      </c>
      <c r="M574" t="str">
        <f t="shared" si="83"/>
        <v>TX_PVLS_RESULT_RETURNED</v>
      </c>
      <c r="N574" t="str">
        <f t="shared" si="85"/>
        <v>15-19</v>
      </c>
      <c r="O574" t="str">
        <f t="shared" si="86"/>
        <v>Male</v>
      </c>
      <c r="P574" t="str">
        <f t="shared" si="87"/>
        <v/>
      </c>
      <c r="Q574" t="str">
        <f t="shared" si="88"/>
        <v>Numerator</v>
      </c>
      <c r="R574" t="str">
        <f t="shared" si="89"/>
        <v>Age/Sex</v>
      </c>
      <c r="S574" t="str">
        <f t="shared" si="84"/>
        <v/>
      </c>
      <c r="T574" s="4"/>
      <c r="U574" s="4"/>
      <c r="V574" s="4"/>
      <c r="W574" s="4"/>
      <c r="X574" s="4"/>
      <c r="Y574" s="4"/>
      <c r="Z574" s="4"/>
      <c r="AA574" s="4"/>
      <c r="AB574" s="4"/>
    </row>
    <row r="575" spans="1:28" customFormat="1" x14ac:dyDescent="0.25">
      <c r="A575" s="4" t="s">
        <v>117</v>
      </c>
      <c r="B575" s="4" t="s">
        <v>125</v>
      </c>
      <c r="C575" s="5" t="s">
        <v>1716</v>
      </c>
      <c r="D575" s="5" t="s">
        <v>59</v>
      </c>
      <c r="E575" s="5" t="s">
        <v>17</v>
      </c>
      <c r="F575" s="5"/>
      <c r="G575" s="5" t="s">
        <v>13</v>
      </c>
      <c r="H575" s="5" t="s">
        <v>133</v>
      </c>
      <c r="I575" s="5"/>
      <c r="J575" s="4"/>
      <c r="K575" t="str">
        <f t="shared" si="81"/>
        <v>LAB</v>
      </c>
      <c r="L575" t="str">
        <f t="shared" si="82"/>
        <v>Required</v>
      </c>
      <c r="M575" t="str">
        <f t="shared" si="83"/>
        <v>TX_PVLS_RESULT_RETURNED</v>
      </c>
      <c r="N575" t="str">
        <f t="shared" si="85"/>
        <v>20-24</v>
      </c>
      <c r="O575" t="str">
        <f t="shared" si="86"/>
        <v>Female</v>
      </c>
      <c r="P575" t="str">
        <f t="shared" si="87"/>
        <v/>
      </c>
      <c r="Q575" t="str">
        <f t="shared" si="88"/>
        <v>Denominator</v>
      </c>
      <c r="R575" t="str">
        <f t="shared" si="89"/>
        <v>Age/Sex</v>
      </c>
      <c r="S575" t="str">
        <f t="shared" si="84"/>
        <v/>
      </c>
      <c r="T575" s="4"/>
      <c r="U575" s="4"/>
      <c r="V575" s="4"/>
      <c r="W575" s="4"/>
      <c r="X575" s="4"/>
      <c r="Y575" s="4"/>
      <c r="Z575" s="4"/>
      <c r="AA575" s="4"/>
      <c r="AB575" s="4"/>
    </row>
    <row r="576" spans="1:28" customFormat="1" x14ac:dyDescent="0.25">
      <c r="A576" s="4" t="s">
        <v>117</v>
      </c>
      <c r="B576" s="4" t="s">
        <v>125</v>
      </c>
      <c r="C576" s="5" t="s">
        <v>1716</v>
      </c>
      <c r="D576" s="5" t="s">
        <v>59</v>
      </c>
      <c r="E576" s="5" t="s">
        <v>17</v>
      </c>
      <c r="F576" s="5"/>
      <c r="G576" s="5" t="s">
        <v>8</v>
      </c>
      <c r="H576" s="5" t="s">
        <v>133</v>
      </c>
      <c r="I576" s="5"/>
      <c r="J576" s="4"/>
      <c r="K576" t="str">
        <f t="shared" si="81"/>
        <v>LAB</v>
      </c>
      <c r="L576" t="str">
        <f t="shared" si="82"/>
        <v>Required</v>
      </c>
      <c r="M576" t="str">
        <f t="shared" si="83"/>
        <v>TX_PVLS_RESULT_RETURNED</v>
      </c>
      <c r="N576" t="str">
        <f t="shared" si="85"/>
        <v>20-24</v>
      </c>
      <c r="O576" t="str">
        <f t="shared" si="86"/>
        <v>Female</v>
      </c>
      <c r="P576" t="str">
        <f t="shared" si="87"/>
        <v/>
      </c>
      <c r="Q576" t="str">
        <f t="shared" si="88"/>
        <v>Numerator</v>
      </c>
      <c r="R576" t="str">
        <f t="shared" si="89"/>
        <v>Age/Sex</v>
      </c>
      <c r="S576" t="str">
        <f t="shared" si="84"/>
        <v/>
      </c>
      <c r="T576" s="4"/>
      <c r="U576" s="4"/>
      <c r="V576" s="4"/>
      <c r="W576" s="4"/>
      <c r="X576" s="4"/>
      <c r="Y576" s="4"/>
      <c r="Z576" s="4"/>
      <c r="AA576" s="4"/>
      <c r="AB576" s="4"/>
    </row>
    <row r="577" spans="1:28" customFormat="1" x14ac:dyDescent="0.25">
      <c r="A577" s="4" t="s">
        <v>117</v>
      </c>
      <c r="B577" s="4" t="s">
        <v>125</v>
      </c>
      <c r="C577" s="5" t="s">
        <v>1716</v>
      </c>
      <c r="D577" s="5" t="s">
        <v>59</v>
      </c>
      <c r="E577" s="5" t="s">
        <v>50</v>
      </c>
      <c r="F577" s="5"/>
      <c r="G577" s="5" t="s">
        <v>13</v>
      </c>
      <c r="H577" s="5" t="s">
        <v>133</v>
      </c>
      <c r="I577" s="5"/>
      <c r="J577" s="4"/>
      <c r="K577" t="str">
        <f t="shared" si="81"/>
        <v>LAB</v>
      </c>
      <c r="L577" t="str">
        <f t="shared" si="82"/>
        <v>Required</v>
      </c>
      <c r="M577" t="str">
        <f t="shared" si="83"/>
        <v>TX_PVLS_RESULT_RETURNED</v>
      </c>
      <c r="N577" t="str">
        <f t="shared" si="85"/>
        <v>20-24</v>
      </c>
      <c r="O577" t="str">
        <f t="shared" si="86"/>
        <v>Male</v>
      </c>
      <c r="P577" t="str">
        <f t="shared" si="87"/>
        <v/>
      </c>
      <c r="Q577" t="str">
        <f t="shared" si="88"/>
        <v>Denominator</v>
      </c>
      <c r="R577" t="str">
        <f t="shared" si="89"/>
        <v>Age/Sex</v>
      </c>
      <c r="S577" t="str">
        <f t="shared" si="84"/>
        <v/>
      </c>
      <c r="T577" s="4"/>
      <c r="U577" s="4"/>
      <c r="V577" s="4"/>
      <c r="W577" s="4"/>
      <c r="X577" s="4"/>
      <c r="Y577" s="4"/>
      <c r="Z577" s="4"/>
      <c r="AA577" s="4"/>
      <c r="AB577" s="4"/>
    </row>
    <row r="578" spans="1:28" customFormat="1" x14ac:dyDescent="0.25">
      <c r="A578" s="4" t="s">
        <v>117</v>
      </c>
      <c r="B578" s="4" t="s">
        <v>125</v>
      </c>
      <c r="C578" s="5" t="s">
        <v>1716</v>
      </c>
      <c r="D578" s="5" t="s">
        <v>59</v>
      </c>
      <c r="E578" s="5" t="s">
        <v>50</v>
      </c>
      <c r="F578" s="5"/>
      <c r="G578" s="5" t="s">
        <v>8</v>
      </c>
      <c r="H578" s="5" t="s">
        <v>133</v>
      </c>
      <c r="I578" s="5"/>
      <c r="J578" s="4"/>
      <c r="K578" t="str">
        <f t="shared" si="81"/>
        <v>LAB</v>
      </c>
      <c r="L578" t="str">
        <f t="shared" si="82"/>
        <v>Required</v>
      </c>
      <c r="M578" t="str">
        <f t="shared" si="83"/>
        <v>TX_PVLS_RESULT_RETURNED</v>
      </c>
      <c r="N578" t="str">
        <f t="shared" si="85"/>
        <v>20-24</v>
      </c>
      <c r="O578" t="str">
        <f t="shared" si="86"/>
        <v>Male</v>
      </c>
      <c r="P578" t="str">
        <f t="shared" si="87"/>
        <v/>
      </c>
      <c r="Q578" t="str">
        <f t="shared" si="88"/>
        <v>Numerator</v>
      </c>
      <c r="R578" t="str">
        <f t="shared" si="89"/>
        <v>Age/Sex</v>
      </c>
      <c r="S578" t="str">
        <f t="shared" si="84"/>
        <v/>
      </c>
      <c r="T578" s="4"/>
      <c r="U578" s="4"/>
      <c r="V578" s="4"/>
      <c r="W578" s="4"/>
      <c r="X578" s="4"/>
      <c r="Y578" s="4"/>
      <c r="Z578" s="4"/>
      <c r="AA578" s="4"/>
      <c r="AB578" s="4"/>
    </row>
    <row r="579" spans="1:28" customFormat="1" x14ac:dyDescent="0.25">
      <c r="A579" s="4" t="s">
        <v>117</v>
      </c>
      <c r="B579" s="4" t="s">
        <v>125</v>
      </c>
      <c r="C579" s="5" t="s">
        <v>1716</v>
      </c>
      <c r="D579" s="5" t="s">
        <v>60</v>
      </c>
      <c r="E579" s="5" t="s">
        <v>17</v>
      </c>
      <c r="F579" s="5"/>
      <c r="G579" s="5" t="s">
        <v>13</v>
      </c>
      <c r="H579" s="5" t="s">
        <v>133</v>
      </c>
      <c r="I579" s="5"/>
      <c r="J579" s="4"/>
      <c r="K579" t="str">
        <f t="shared" si="81"/>
        <v>LAB</v>
      </c>
      <c r="L579" t="str">
        <f t="shared" si="82"/>
        <v>Required</v>
      </c>
      <c r="M579" t="str">
        <f t="shared" si="83"/>
        <v>TX_PVLS_RESULT_RETURNED</v>
      </c>
      <c r="N579" t="str">
        <f t="shared" si="85"/>
        <v>25-29</v>
      </c>
      <c r="O579" t="str">
        <f t="shared" si="86"/>
        <v>Female</v>
      </c>
      <c r="P579" t="str">
        <f t="shared" si="87"/>
        <v/>
      </c>
      <c r="Q579" t="str">
        <f t="shared" si="88"/>
        <v>Denominator</v>
      </c>
      <c r="R579" t="str">
        <f t="shared" si="89"/>
        <v>Age/Sex</v>
      </c>
      <c r="S579" t="str">
        <f t="shared" si="84"/>
        <v/>
      </c>
      <c r="T579" s="4"/>
      <c r="U579" s="4"/>
      <c r="V579" s="4"/>
      <c r="W579" s="4"/>
      <c r="X579" s="4"/>
      <c r="Y579" s="4"/>
      <c r="Z579" s="4"/>
      <c r="AA579" s="4"/>
      <c r="AB579" s="4"/>
    </row>
    <row r="580" spans="1:28" customFormat="1" x14ac:dyDescent="0.25">
      <c r="A580" s="4" t="s">
        <v>117</v>
      </c>
      <c r="B580" s="4" t="s">
        <v>125</v>
      </c>
      <c r="C580" s="5" t="s">
        <v>1716</v>
      </c>
      <c r="D580" s="5" t="s">
        <v>60</v>
      </c>
      <c r="E580" s="5" t="s">
        <v>17</v>
      </c>
      <c r="F580" s="5"/>
      <c r="G580" s="5" t="s">
        <v>8</v>
      </c>
      <c r="H580" s="5" t="s">
        <v>133</v>
      </c>
      <c r="I580" s="5"/>
      <c r="J580" s="4"/>
      <c r="K580" t="str">
        <f t="shared" si="81"/>
        <v>LAB</v>
      </c>
      <c r="L580" t="str">
        <f t="shared" si="82"/>
        <v>Required</v>
      </c>
      <c r="M580" t="str">
        <f t="shared" si="83"/>
        <v>TX_PVLS_RESULT_RETURNED</v>
      </c>
      <c r="N580" t="str">
        <f t="shared" si="85"/>
        <v>25-29</v>
      </c>
      <c r="O580" t="str">
        <f t="shared" si="86"/>
        <v>Female</v>
      </c>
      <c r="P580" t="str">
        <f t="shared" si="87"/>
        <v/>
      </c>
      <c r="Q580" t="str">
        <f t="shared" si="88"/>
        <v>Numerator</v>
      </c>
      <c r="R580" t="str">
        <f t="shared" si="89"/>
        <v>Age/Sex</v>
      </c>
      <c r="S580" t="str">
        <f t="shared" si="84"/>
        <v/>
      </c>
      <c r="T580" s="4"/>
      <c r="U580" s="4"/>
      <c r="V580" s="4"/>
      <c r="W580" s="4"/>
      <c r="X580" s="4"/>
      <c r="Y580" s="4"/>
      <c r="Z580" s="4"/>
      <c r="AA580" s="4"/>
      <c r="AB580" s="4"/>
    </row>
    <row r="581" spans="1:28" customFormat="1" x14ac:dyDescent="0.25">
      <c r="A581" s="4" t="s">
        <v>117</v>
      </c>
      <c r="B581" s="4" t="s">
        <v>125</v>
      </c>
      <c r="C581" s="5" t="s">
        <v>1716</v>
      </c>
      <c r="D581" s="5" t="s">
        <v>60</v>
      </c>
      <c r="E581" s="5" t="s">
        <v>50</v>
      </c>
      <c r="F581" s="5"/>
      <c r="G581" s="5" t="s">
        <v>13</v>
      </c>
      <c r="H581" s="5" t="s">
        <v>133</v>
      </c>
      <c r="I581" s="5"/>
      <c r="J581" s="4"/>
      <c r="K581" t="str">
        <f t="shared" ref="K581:K644" si="90">TRIM(A581)</f>
        <v>LAB</v>
      </c>
      <c r="L581" t="str">
        <f t="shared" ref="L581:L644" si="91">TRIM(B581)</f>
        <v>Required</v>
      </c>
      <c r="M581" t="str">
        <f t="shared" si="83"/>
        <v>TX_PVLS_RESULT_RETURNED</v>
      </c>
      <c r="N581" t="str">
        <f t="shared" si="85"/>
        <v>25-29</v>
      </c>
      <c r="O581" t="str">
        <f t="shared" si="86"/>
        <v>Male</v>
      </c>
      <c r="P581" t="str">
        <f t="shared" si="87"/>
        <v/>
      </c>
      <c r="Q581" t="str">
        <f t="shared" si="88"/>
        <v>Denominator</v>
      </c>
      <c r="R581" t="str">
        <f t="shared" si="89"/>
        <v>Age/Sex</v>
      </c>
      <c r="S581" t="str">
        <f t="shared" si="84"/>
        <v/>
      </c>
      <c r="T581" s="4"/>
      <c r="U581" s="4"/>
      <c r="V581" s="4"/>
      <c r="W581" s="4"/>
      <c r="X581" s="4"/>
      <c r="Y581" s="4"/>
      <c r="Z581" s="4"/>
      <c r="AA581" s="4"/>
      <c r="AB581" s="4"/>
    </row>
    <row r="582" spans="1:28" customFormat="1" x14ac:dyDescent="0.25">
      <c r="A582" s="4" t="s">
        <v>117</v>
      </c>
      <c r="B582" s="4" t="s">
        <v>125</v>
      </c>
      <c r="C582" s="5" t="s">
        <v>1716</v>
      </c>
      <c r="D582" s="5" t="s">
        <v>60</v>
      </c>
      <c r="E582" s="5" t="s">
        <v>50</v>
      </c>
      <c r="F582" s="5"/>
      <c r="G582" s="5" t="s">
        <v>8</v>
      </c>
      <c r="H582" s="5" t="s">
        <v>133</v>
      </c>
      <c r="I582" s="5"/>
      <c r="J582" s="4"/>
      <c r="K582" t="str">
        <f t="shared" si="90"/>
        <v>LAB</v>
      </c>
      <c r="L582" t="str">
        <f t="shared" si="91"/>
        <v>Required</v>
      </c>
      <c r="M582" t="str">
        <f t="shared" ref="M582:M645" si="92">TRIM(C582)</f>
        <v>TX_PVLS_RESULT_RETURNED</v>
      </c>
      <c r="N582" t="str">
        <f t="shared" si="85"/>
        <v>25-29</v>
      </c>
      <c r="O582" t="str">
        <f t="shared" si="86"/>
        <v>Male</v>
      </c>
      <c r="P582" t="str">
        <f t="shared" si="87"/>
        <v/>
      </c>
      <c r="Q582" t="str">
        <f t="shared" si="88"/>
        <v>Numerator</v>
      </c>
      <c r="R582" t="str">
        <f t="shared" si="89"/>
        <v>Age/Sex</v>
      </c>
      <c r="S582" t="str">
        <f t="shared" si="84"/>
        <v/>
      </c>
      <c r="T582" s="4"/>
      <c r="U582" s="4"/>
      <c r="V582" s="4"/>
      <c r="W582" s="4"/>
      <c r="X582" s="4"/>
      <c r="Y582" s="4"/>
      <c r="Z582" s="4"/>
      <c r="AA582" s="4"/>
      <c r="AB582" s="4"/>
    </row>
    <row r="583" spans="1:28" customFormat="1" x14ac:dyDescent="0.25">
      <c r="A583" s="4" t="s">
        <v>117</v>
      </c>
      <c r="B583" s="4" t="s">
        <v>125</v>
      </c>
      <c r="C583" s="5" t="s">
        <v>1716</v>
      </c>
      <c r="D583" s="5" t="s">
        <v>66</v>
      </c>
      <c r="E583" s="5" t="s">
        <v>17</v>
      </c>
      <c r="F583" s="5"/>
      <c r="G583" s="5" t="s">
        <v>13</v>
      </c>
      <c r="H583" s="5" t="s">
        <v>133</v>
      </c>
      <c r="I583" s="5"/>
      <c r="J583" s="4"/>
      <c r="K583" t="str">
        <f t="shared" si="90"/>
        <v>LAB</v>
      </c>
      <c r="L583" t="str">
        <f t="shared" si="91"/>
        <v>Required</v>
      </c>
      <c r="M583" t="str">
        <f t="shared" si="92"/>
        <v>TX_PVLS_RESULT_RETURNED</v>
      </c>
      <c r="N583" t="str">
        <f t="shared" si="85"/>
        <v>30-34</v>
      </c>
      <c r="O583" t="str">
        <f t="shared" si="86"/>
        <v>Female</v>
      </c>
      <c r="P583" t="str">
        <f t="shared" si="87"/>
        <v/>
      </c>
      <c r="Q583" t="str">
        <f t="shared" si="88"/>
        <v>Denominator</v>
      </c>
      <c r="R583" t="str">
        <f t="shared" si="89"/>
        <v>Age/Sex</v>
      </c>
      <c r="S583" t="str">
        <f t="shared" si="84"/>
        <v/>
      </c>
      <c r="T583" s="4"/>
      <c r="U583" s="4"/>
      <c r="V583" s="4"/>
      <c r="W583" s="4"/>
      <c r="X583" s="4"/>
      <c r="Y583" s="4"/>
      <c r="Z583" s="4"/>
      <c r="AA583" s="4"/>
      <c r="AB583" s="4"/>
    </row>
    <row r="584" spans="1:28" customFormat="1" x14ac:dyDescent="0.25">
      <c r="A584" s="4" t="s">
        <v>117</v>
      </c>
      <c r="B584" s="4" t="s">
        <v>125</v>
      </c>
      <c r="C584" s="5" t="s">
        <v>1716</v>
      </c>
      <c r="D584" s="5" t="s">
        <v>66</v>
      </c>
      <c r="E584" s="5" t="s">
        <v>17</v>
      </c>
      <c r="F584" s="5"/>
      <c r="G584" s="5" t="s">
        <v>8</v>
      </c>
      <c r="H584" s="5" t="s">
        <v>133</v>
      </c>
      <c r="I584" s="5"/>
      <c r="J584" s="4"/>
      <c r="K584" t="str">
        <f t="shared" si="90"/>
        <v>LAB</v>
      </c>
      <c r="L584" t="str">
        <f t="shared" si="91"/>
        <v>Required</v>
      </c>
      <c r="M584" t="str">
        <f t="shared" si="92"/>
        <v>TX_PVLS_RESULT_RETURNED</v>
      </c>
      <c r="N584" t="str">
        <f t="shared" si="85"/>
        <v>30-34</v>
      </c>
      <c r="O584" t="str">
        <f t="shared" si="86"/>
        <v>Female</v>
      </c>
      <c r="P584" t="str">
        <f t="shared" si="87"/>
        <v/>
      </c>
      <c r="Q584" t="str">
        <f t="shared" si="88"/>
        <v>Numerator</v>
      </c>
      <c r="R584" t="str">
        <f t="shared" si="89"/>
        <v>Age/Sex</v>
      </c>
      <c r="S584" t="str">
        <f t="shared" si="84"/>
        <v/>
      </c>
      <c r="T584" s="4"/>
      <c r="U584" s="4"/>
      <c r="V584" s="4"/>
      <c r="W584" s="4"/>
      <c r="X584" s="4"/>
      <c r="Y584" s="4"/>
      <c r="Z584" s="4"/>
      <c r="AA584" s="4"/>
      <c r="AB584" s="4"/>
    </row>
    <row r="585" spans="1:28" customFormat="1" x14ac:dyDescent="0.25">
      <c r="A585" s="4" t="s">
        <v>117</v>
      </c>
      <c r="B585" s="4" t="s">
        <v>125</v>
      </c>
      <c r="C585" s="5" t="s">
        <v>1716</v>
      </c>
      <c r="D585" s="5" t="s">
        <v>66</v>
      </c>
      <c r="E585" s="5" t="s">
        <v>50</v>
      </c>
      <c r="F585" s="5"/>
      <c r="G585" s="5" t="s">
        <v>13</v>
      </c>
      <c r="H585" s="5" t="s">
        <v>133</v>
      </c>
      <c r="I585" s="5"/>
      <c r="J585" s="4"/>
      <c r="K585" t="str">
        <f t="shared" si="90"/>
        <v>LAB</v>
      </c>
      <c r="L585" t="str">
        <f t="shared" si="91"/>
        <v>Required</v>
      </c>
      <c r="M585" t="str">
        <f t="shared" si="92"/>
        <v>TX_PVLS_RESULT_RETURNED</v>
      </c>
      <c r="N585" t="str">
        <f t="shared" si="85"/>
        <v>30-34</v>
      </c>
      <c r="O585" t="str">
        <f t="shared" si="86"/>
        <v>Male</v>
      </c>
      <c r="P585" t="str">
        <f t="shared" si="87"/>
        <v/>
      </c>
      <c r="Q585" t="str">
        <f t="shared" si="88"/>
        <v>Denominator</v>
      </c>
      <c r="R585" t="str">
        <f t="shared" si="89"/>
        <v>Age/Sex</v>
      </c>
      <c r="S585" t="str">
        <f t="shared" si="84"/>
        <v/>
      </c>
      <c r="T585" s="4"/>
      <c r="U585" s="4"/>
      <c r="V585" s="4"/>
      <c r="W585" s="4"/>
      <c r="X585" s="4"/>
      <c r="Y585" s="4"/>
      <c r="Z585" s="4"/>
      <c r="AA585" s="4"/>
      <c r="AB585" s="4"/>
    </row>
    <row r="586" spans="1:28" customFormat="1" x14ac:dyDescent="0.25">
      <c r="A586" s="4" t="s">
        <v>117</v>
      </c>
      <c r="B586" s="4" t="s">
        <v>125</v>
      </c>
      <c r="C586" s="5" t="s">
        <v>1716</v>
      </c>
      <c r="D586" s="5" t="s">
        <v>66</v>
      </c>
      <c r="E586" s="5" t="s">
        <v>50</v>
      </c>
      <c r="F586" s="5"/>
      <c r="G586" s="5" t="s">
        <v>8</v>
      </c>
      <c r="H586" s="5" t="s">
        <v>133</v>
      </c>
      <c r="I586" s="5"/>
      <c r="J586" s="4"/>
      <c r="K586" t="str">
        <f t="shared" si="90"/>
        <v>LAB</v>
      </c>
      <c r="L586" t="str">
        <f t="shared" si="91"/>
        <v>Required</v>
      </c>
      <c r="M586" t="str">
        <f t="shared" si="92"/>
        <v>TX_PVLS_RESULT_RETURNED</v>
      </c>
      <c r="N586" t="str">
        <f t="shared" si="85"/>
        <v>30-34</v>
      </c>
      <c r="O586" t="str">
        <f t="shared" si="86"/>
        <v>Male</v>
      </c>
      <c r="P586" t="str">
        <f t="shared" si="87"/>
        <v/>
      </c>
      <c r="Q586" t="str">
        <f t="shared" si="88"/>
        <v>Numerator</v>
      </c>
      <c r="R586" t="str">
        <f t="shared" si="89"/>
        <v>Age/Sex</v>
      </c>
      <c r="S586" t="str">
        <f t="shared" si="84"/>
        <v/>
      </c>
      <c r="T586" s="4"/>
      <c r="U586" s="4"/>
      <c r="V586" s="4"/>
      <c r="W586" s="4"/>
      <c r="X586" s="4"/>
      <c r="Y586" s="4"/>
      <c r="Z586" s="4"/>
      <c r="AA586" s="4"/>
      <c r="AB586" s="4"/>
    </row>
    <row r="587" spans="1:28" customFormat="1" x14ac:dyDescent="0.25">
      <c r="A587" s="4" t="s">
        <v>117</v>
      </c>
      <c r="B587" s="4" t="s">
        <v>125</v>
      </c>
      <c r="C587" s="5" t="s">
        <v>1716</v>
      </c>
      <c r="D587" s="5" t="s">
        <v>67</v>
      </c>
      <c r="E587" s="5" t="s">
        <v>17</v>
      </c>
      <c r="F587" s="5"/>
      <c r="G587" s="5" t="s">
        <v>13</v>
      </c>
      <c r="H587" s="5" t="s">
        <v>133</v>
      </c>
      <c r="I587" s="5"/>
      <c r="J587" s="4"/>
      <c r="K587" t="str">
        <f t="shared" si="90"/>
        <v>LAB</v>
      </c>
      <c r="L587" t="str">
        <f t="shared" si="91"/>
        <v>Required</v>
      </c>
      <c r="M587" t="str">
        <f t="shared" si="92"/>
        <v>TX_PVLS_RESULT_RETURNED</v>
      </c>
      <c r="N587" t="str">
        <f t="shared" si="85"/>
        <v>35-39</v>
      </c>
      <c r="O587" t="str">
        <f t="shared" si="86"/>
        <v>Female</v>
      </c>
      <c r="P587" t="str">
        <f t="shared" si="87"/>
        <v/>
      </c>
      <c r="Q587" t="str">
        <f t="shared" si="88"/>
        <v>Denominator</v>
      </c>
      <c r="R587" t="str">
        <f t="shared" si="89"/>
        <v>Age/Sex</v>
      </c>
      <c r="S587" t="str">
        <f t="shared" si="84"/>
        <v/>
      </c>
      <c r="T587" s="4"/>
      <c r="U587" s="4"/>
      <c r="V587" s="4"/>
      <c r="W587" s="4"/>
      <c r="X587" s="4"/>
      <c r="Y587" s="4"/>
      <c r="Z587" s="4"/>
      <c r="AA587" s="4"/>
      <c r="AB587" s="4"/>
    </row>
    <row r="588" spans="1:28" customFormat="1" x14ac:dyDescent="0.25">
      <c r="A588" s="4" t="s">
        <v>117</v>
      </c>
      <c r="B588" s="4" t="s">
        <v>125</v>
      </c>
      <c r="C588" s="5" t="s">
        <v>1716</v>
      </c>
      <c r="D588" s="5" t="s">
        <v>67</v>
      </c>
      <c r="E588" s="5" t="s">
        <v>17</v>
      </c>
      <c r="F588" s="5"/>
      <c r="G588" s="5" t="s">
        <v>8</v>
      </c>
      <c r="H588" s="5" t="s">
        <v>133</v>
      </c>
      <c r="I588" s="5"/>
      <c r="J588" s="4"/>
      <c r="K588" t="str">
        <f t="shared" si="90"/>
        <v>LAB</v>
      </c>
      <c r="L588" t="str">
        <f t="shared" si="91"/>
        <v>Required</v>
      </c>
      <c r="M588" t="str">
        <f t="shared" si="92"/>
        <v>TX_PVLS_RESULT_RETURNED</v>
      </c>
      <c r="N588" t="str">
        <f t="shared" si="85"/>
        <v>35-39</v>
      </c>
      <c r="O588" t="str">
        <f t="shared" si="86"/>
        <v>Female</v>
      </c>
      <c r="P588" t="str">
        <f t="shared" si="87"/>
        <v/>
      </c>
      <c r="Q588" t="str">
        <f t="shared" si="88"/>
        <v>Numerator</v>
      </c>
      <c r="R588" t="str">
        <f t="shared" si="89"/>
        <v>Age/Sex</v>
      </c>
      <c r="S588" t="str">
        <f t="shared" si="84"/>
        <v/>
      </c>
      <c r="T588" s="4"/>
      <c r="U588" s="4"/>
      <c r="V588" s="4"/>
      <c r="W588" s="4"/>
      <c r="X588" s="4"/>
      <c r="Y588" s="4"/>
      <c r="Z588" s="4"/>
      <c r="AA588" s="4"/>
      <c r="AB588" s="4"/>
    </row>
    <row r="589" spans="1:28" customFormat="1" x14ac:dyDescent="0.25">
      <c r="A589" s="4" t="s">
        <v>117</v>
      </c>
      <c r="B589" s="4" t="s">
        <v>125</v>
      </c>
      <c r="C589" s="5" t="s">
        <v>1716</v>
      </c>
      <c r="D589" s="5" t="s">
        <v>67</v>
      </c>
      <c r="E589" s="5" t="s">
        <v>50</v>
      </c>
      <c r="F589" s="5"/>
      <c r="G589" s="5" t="s">
        <v>13</v>
      </c>
      <c r="H589" s="5" t="s">
        <v>133</v>
      </c>
      <c r="I589" s="5"/>
      <c r="J589" s="4"/>
      <c r="K589" t="str">
        <f t="shared" si="90"/>
        <v>LAB</v>
      </c>
      <c r="L589" t="str">
        <f t="shared" si="91"/>
        <v>Required</v>
      </c>
      <c r="M589" t="str">
        <f t="shared" si="92"/>
        <v>TX_PVLS_RESULT_RETURNED</v>
      </c>
      <c r="N589" t="str">
        <f t="shared" si="85"/>
        <v>35-39</v>
      </c>
      <c r="O589" t="str">
        <f t="shared" si="86"/>
        <v>Male</v>
      </c>
      <c r="P589" t="str">
        <f t="shared" si="87"/>
        <v/>
      </c>
      <c r="Q589" t="str">
        <f t="shared" si="88"/>
        <v>Denominator</v>
      </c>
      <c r="R589" t="str">
        <f t="shared" si="89"/>
        <v>Age/Sex</v>
      </c>
      <c r="S589" t="str">
        <f t="shared" ref="S589:S652" si="93">TRIM(I589)</f>
        <v/>
      </c>
      <c r="T589" s="4"/>
      <c r="U589" s="4"/>
      <c r="V589" s="4"/>
      <c r="W589" s="4"/>
      <c r="X589" s="4"/>
      <c r="Y589" s="4"/>
      <c r="Z589" s="4"/>
      <c r="AA589" s="4"/>
      <c r="AB589" s="4"/>
    </row>
    <row r="590" spans="1:28" customFormat="1" x14ac:dyDescent="0.25">
      <c r="A590" s="4" t="s">
        <v>117</v>
      </c>
      <c r="B590" s="4" t="s">
        <v>125</v>
      </c>
      <c r="C590" s="5" t="s">
        <v>1716</v>
      </c>
      <c r="D590" s="5" t="s">
        <v>67</v>
      </c>
      <c r="E590" s="5" t="s">
        <v>50</v>
      </c>
      <c r="F590" s="5"/>
      <c r="G590" s="5" t="s">
        <v>8</v>
      </c>
      <c r="H590" s="5" t="s">
        <v>133</v>
      </c>
      <c r="I590" s="5"/>
      <c r="J590" s="4"/>
      <c r="K590" t="str">
        <f t="shared" si="90"/>
        <v>LAB</v>
      </c>
      <c r="L590" t="str">
        <f t="shared" si="91"/>
        <v>Required</v>
      </c>
      <c r="M590" t="str">
        <f t="shared" si="92"/>
        <v>TX_PVLS_RESULT_RETURNED</v>
      </c>
      <c r="N590" t="str">
        <f t="shared" si="85"/>
        <v>35-39</v>
      </c>
      <c r="O590" t="str">
        <f t="shared" si="86"/>
        <v>Male</v>
      </c>
      <c r="P590" t="str">
        <f t="shared" si="87"/>
        <v/>
      </c>
      <c r="Q590" t="str">
        <f t="shared" si="88"/>
        <v>Numerator</v>
      </c>
      <c r="R590" t="str">
        <f t="shared" si="89"/>
        <v>Age/Sex</v>
      </c>
      <c r="S590" t="str">
        <f t="shared" si="93"/>
        <v/>
      </c>
      <c r="T590" s="4"/>
      <c r="U590" s="4"/>
      <c r="V590" s="4"/>
      <c r="W590" s="4"/>
      <c r="X590" s="4"/>
      <c r="Y590" s="4"/>
      <c r="Z590" s="4"/>
      <c r="AA590" s="4"/>
      <c r="AB590" s="4"/>
    </row>
    <row r="591" spans="1:28" customFormat="1" x14ac:dyDescent="0.25">
      <c r="A591" s="4" t="s">
        <v>117</v>
      </c>
      <c r="B591" s="4" t="s">
        <v>125</v>
      </c>
      <c r="C591" s="5" t="s">
        <v>1716</v>
      </c>
      <c r="D591" s="5" t="s">
        <v>68</v>
      </c>
      <c r="E591" s="5" t="s">
        <v>17</v>
      </c>
      <c r="F591" s="5"/>
      <c r="G591" s="5" t="s">
        <v>13</v>
      </c>
      <c r="H591" s="5" t="s">
        <v>133</v>
      </c>
      <c r="I591" s="5"/>
      <c r="K591" t="str">
        <f t="shared" si="90"/>
        <v>LAB</v>
      </c>
      <c r="L591" t="str">
        <f t="shared" si="91"/>
        <v>Required</v>
      </c>
      <c r="M591" t="str">
        <f t="shared" si="92"/>
        <v>TX_PVLS_RESULT_RETURNED</v>
      </c>
      <c r="N591" t="str">
        <f t="shared" si="85"/>
        <v>40-44</v>
      </c>
      <c r="O591" t="str">
        <f t="shared" si="86"/>
        <v>Female</v>
      </c>
      <c r="P591" t="str">
        <f t="shared" si="87"/>
        <v/>
      </c>
      <c r="Q591" t="str">
        <f t="shared" si="88"/>
        <v>Denominator</v>
      </c>
      <c r="R591" t="str">
        <f t="shared" si="89"/>
        <v>Age/Sex</v>
      </c>
      <c r="S591" t="str">
        <f t="shared" si="93"/>
        <v/>
      </c>
    </row>
    <row r="592" spans="1:28" customFormat="1" x14ac:dyDescent="0.25">
      <c r="A592" s="4" t="s">
        <v>117</v>
      </c>
      <c r="B592" s="4" t="s">
        <v>125</v>
      </c>
      <c r="C592" s="5" t="s">
        <v>1716</v>
      </c>
      <c r="D592" s="5" t="s">
        <v>68</v>
      </c>
      <c r="E592" s="5" t="s">
        <v>17</v>
      </c>
      <c r="F592" s="5"/>
      <c r="G592" s="5" t="s">
        <v>8</v>
      </c>
      <c r="H592" s="5" t="s">
        <v>133</v>
      </c>
      <c r="I592" s="5"/>
      <c r="K592" t="str">
        <f t="shared" si="90"/>
        <v>LAB</v>
      </c>
      <c r="L592" t="str">
        <f t="shared" si="91"/>
        <v>Required</v>
      </c>
      <c r="M592" t="str">
        <f t="shared" si="92"/>
        <v>TX_PVLS_RESULT_RETURNED</v>
      </c>
      <c r="N592" t="str">
        <f t="shared" si="85"/>
        <v>40-44</v>
      </c>
      <c r="O592" t="str">
        <f t="shared" si="86"/>
        <v>Female</v>
      </c>
      <c r="P592" t="str">
        <f t="shared" si="87"/>
        <v/>
      </c>
      <c r="Q592" t="str">
        <f t="shared" si="88"/>
        <v>Numerator</v>
      </c>
      <c r="R592" t="str">
        <f t="shared" si="89"/>
        <v>Age/Sex</v>
      </c>
      <c r="S592" t="str">
        <f t="shared" si="93"/>
        <v/>
      </c>
    </row>
    <row r="593" spans="1:29" customFormat="1" x14ac:dyDescent="0.25">
      <c r="A593" s="4" t="s">
        <v>117</v>
      </c>
      <c r="B593" s="4" t="s">
        <v>125</v>
      </c>
      <c r="C593" s="5" t="s">
        <v>1716</v>
      </c>
      <c r="D593" s="5" t="s">
        <v>68</v>
      </c>
      <c r="E593" s="5" t="s">
        <v>50</v>
      </c>
      <c r="F593" s="5"/>
      <c r="G593" s="5" t="s">
        <v>13</v>
      </c>
      <c r="H593" s="5" t="s">
        <v>133</v>
      </c>
      <c r="I593" s="5"/>
      <c r="K593" t="str">
        <f t="shared" si="90"/>
        <v>LAB</v>
      </c>
      <c r="L593" t="str">
        <f t="shared" si="91"/>
        <v>Required</v>
      </c>
      <c r="M593" t="str">
        <f t="shared" si="92"/>
        <v>TX_PVLS_RESULT_RETURNED</v>
      </c>
      <c r="N593" t="str">
        <f t="shared" si="85"/>
        <v>40-44</v>
      </c>
      <c r="O593" t="str">
        <f t="shared" si="86"/>
        <v>Male</v>
      </c>
      <c r="P593" t="str">
        <f t="shared" si="87"/>
        <v/>
      </c>
      <c r="Q593" t="str">
        <f t="shared" si="88"/>
        <v>Denominator</v>
      </c>
      <c r="R593" t="str">
        <f t="shared" si="89"/>
        <v>Age/Sex</v>
      </c>
      <c r="S593" t="str">
        <f t="shared" si="93"/>
        <v/>
      </c>
    </row>
    <row r="594" spans="1:29" customFormat="1" x14ac:dyDescent="0.25">
      <c r="A594" s="4" t="s">
        <v>117</v>
      </c>
      <c r="B594" s="4" t="s">
        <v>125</v>
      </c>
      <c r="C594" s="5" t="s">
        <v>1716</v>
      </c>
      <c r="D594" s="5" t="s">
        <v>68</v>
      </c>
      <c r="E594" s="5" t="s">
        <v>50</v>
      </c>
      <c r="F594" s="5"/>
      <c r="G594" s="5" t="s">
        <v>8</v>
      </c>
      <c r="H594" s="5" t="s">
        <v>133</v>
      </c>
      <c r="I594" s="5"/>
      <c r="K594" t="str">
        <f t="shared" si="90"/>
        <v>LAB</v>
      </c>
      <c r="L594" t="str">
        <f t="shared" si="91"/>
        <v>Required</v>
      </c>
      <c r="M594" t="str">
        <f t="shared" si="92"/>
        <v>TX_PVLS_RESULT_RETURNED</v>
      </c>
      <c r="N594" t="str">
        <f t="shared" si="85"/>
        <v>40-44</v>
      </c>
      <c r="O594" t="str">
        <f t="shared" si="86"/>
        <v>Male</v>
      </c>
      <c r="P594" t="str">
        <f t="shared" si="87"/>
        <v/>
      </c>
      <c r="Q594" t="str">
        <f t="shared" si="88"/>
        <v>Numerator</v>
      </c>
      <c r="R594" t="str">
        <f t="shared" si="89"/>
        <v>Age/Sex</v>
      </c>
      <c r="S594" t="str">
        <f t="shared" si="93"/>
        <v/>
      </c>
    </row>
    <row r="595" spans="1:29" customFormat="1" x14ac:dyDescent="0.25">
      <c r="A595" s="4" t="s">
        <v>117</v>
      </c>
      <c r="B595" s="4" t="s">
        <v>125</v>
      </c>
      <c r="C595" s="5" t="s">
        <v>1716</v>
      </c>
      <c r="D595" s="5" t="s">
        <v>69</v>
      </c>
      <c r="E595" s="5" t="s">
        <v>17</v>
      </c>
      <c r="F595" s="5"/>
      <c r="G595" s="5" t="s">
        <v>13</v>
      </c>
      <c r="H595" s="5" t="s">
        <v>133</v>
      </c>
      <c r="I595" s="5"/>
      <c r="K595" t="str">
        <f t="shared" si="90"/>
        <v>LAB</v>
      </c>
      <c r="L595" t="str">
        <f t="shared" si="91"/>
        <v>Required</v>
      </c>
      <c r="M595" t="str">
        <f t="shared" si="92"/>
        <v>TX_PVLS_RESULT_RETURNED</v>
      </c>
      <c r="N595" t="str">
        <f t="shared" si="85"/>
        <v>45-49</v>
      </c>
      <c r="O595" t="str">
        <f t="shared" si="86"/>
        <v>Female</v>
      </c>
      <c r="P595" t="str">
        <f t="shared" si="87"/>
        <v/>
      </c>
      <c r="Q595" t="str">
        <f t="shared" si="88"/>
        <v>Denominator</v>
      </c>
      <c r="R595" t="str">
        <f t="shared" si="89"/>
        <v>Age/Sex</v>
      </c>
      <c r="S595" t="str">
        <f t="shared" si="93"/>
        <v/>
      </c>
    </row>
    <row r="596" spans="1:29" customFormat="1" x14ac:dyDescent="0.25">
      <c r="A596" s="4" t="s">
        <v>117</v>
      </c>
      <c r="B596" s="4" t="s">
        <v>125</v>
      </c>
      <c r="C596" s="5" t="s">
        <v>1716</v>
      </c>
      <c r="D596" s="5" t="s">
        <v>69</v>
      </c>
      <c r="E596" s="5" t="s">
        <v>17</v>
      </c>
      <c r="F596" s="5"/>
      <c r="G596" s="5" t="s">
        <v>8</v>
      </c>
      <c r="H596" s="5" t="s">
        <v>133</v>
      </c>
      <c r="I596" s="5"/>
      <c r="K596" t="str">
        <f t="shared" si="90"/>
        <v>LAB</v>
      </c>
      <c r="L596" t="str">
        <f t="shared" si="91"/>
        <v>Required</v>
      </c>
      <c r="M596" t="str">
        <f t="shared" si="92"/>
        <v>TX_PVLS_RESULT_RETURNED</v>
      </c>
      <c r="N596" t="str">
        <f t="shared" si="85"/>
        <v>45-49</v>
      </c>
      <c r="O596" t="str">
        <f t="shared" si="86"/>
        <v>Female</v>
      </c>
      <c r="P596" t="str">
        <f t="shared" si="87"/>
        <v/>
      </c>
      <c r="Q596" t="str">
        <f t="shared" si="88"/>
        <v>Numerator</v>
      </c>
      <c r="R596" t="str">
        <f t="shared" si="89"/>
        <v>Age/Sex</v>
      </c>
      <c r="S596" t="str">
        <f t="shared" si="93"/>
        <v/>
      </c>
    </row>
    <row r="597" spans="1:29" x14ac:dyDescent="0.25">
      <c r="A597" s="4" t="s">
        <v>117</v>
      </c>
      <c r="B597" s="4" t="s">
        <v>125</v>
      </c>
      <c r="C597" s="5" t="s">
        <v>1716</v>
      </c>
      <c r="D597" s="5" t="s">
        <v>69</v>
      </c>
      <c r="E597" s="5" t="s">
        <v>50</v>
      </c>
      <c r="G597" s="5" t="s">
        <v>13</v>
      </c>
      <c r="H597" s="5" t="s">
        <v>133</v>
      </c>
      <c r="J597"/>
      <c r="K597" t="str">
        <f t="shared" si="90"/>
        <v>LAB</v>
      </c>
      <c r="L597" t="str">
        <f t="shared" si="91"/>
        <v>Required</v>
      </c>
      <c r="M597" t="str">
        <f t="shared" si="92"/>
        <v>TX_PVLS_RESULT_RETURNED</v>
      </c>
      <c r="N597" t="str">
        <f t="shared" si="85"/>
        <v>45-49</v>
      </c>
      <c r="O597" t="str">
        <f t="shared" si="86"/>
        <v>Male</v>
      </c>
      <c r="P597" t="str">
        <f t="shared" si="87"/>
        <v/>
      </c>
      <c r="Q597" t="str">
        <f t="shared" si="88"/>
        <v>Denominator</v>
      </c>
      <c r="R597" t="str">
        <f t="shared" si="89"/>
        <v>Age/Sex</v>
      </c>
      <c r="S597" t="str">
        <f t="shared" si="93"/>
        <v/>
      </c>
      <c r="T597"/>
      <c r="U597"/>
      <c r="V597"/>
      <c r="W597"/>
      <c r="X597"/>
      <c r="Y597"/>
      <c r="Z597"/>
      <c r="AA597"/>
      <c r="AB597"/>
      <c r="AC597"/>
    </row>
    <row r="598" spans="1:29" x14ac:dyDescent="0.25">
      <c r="A598" s="4" t="s">
        <v>117</v>
      </c>
      <c r="B598" s="4" t="s">
        <v>125</v>
      </c>
      <c r="C598" s="5" t="s">
        <v>1716</v>
      </c>
      <c r="D598" s="5" t="s">
        <v>69</v>
      </c>
      <c r="E598" s="5" t="s">
        <v>50</v>
      </c>
      <c r="G598" s="5" t="s">
        <v>8</v>
      </c>
      <c r="H598" s="5" t="s">
        <v>133</v>
      </c>
      <c r="J598"/>
      <c r="K598" t="str">
        <f t="shared" si="90"/>
        <v>LAB</v>
      </c>
      <c r="L598" t="str">
        <f t="shared" si="91"/>
        <v>Required</v>
      </c>
      <c r="M598" t="str">
        <f t="shared" si="92"/>
        <v>TX_PVLS_RESULT_RETURNED</v>
      </c>
      <c r="N598" t="str">
        <f t="shared" si="85"/>
        <v>45-49</v>
      </c>
      <c r="O598" t="str">
        <f t="shared" si="86"/>
        <v>Male</v>
      </c>
      <c r="P598" t="str">
        <f t="shared" si="87"/>
        <v/>
      </c>
      <c r="Q598" t="str">
        <f t="shared" si="88"/>
        <v>Numerator</v>
      </c>
      <c r="R598" t="str">
        <f t="shared" si="89"/>
        <v>Age/Sex</v>
      </c>
      <c r="S598" t="str">
        <f t="shared" si="93"/>
        <v/>
      </c>
      <c r="T598"/>
      <c r="U598"/>
      <c r="V598"/>
      <c r="W598"/>
      <c r="X598"/>
      <c r="Y598"/>
      <c r="Z598"/>
      <c r="AA598"/>
      <c r="AB598"/>
      <c r="AC598"/>
    </row>
    <row r="599" spans="1:29" x14ac:dyDescent="0.25">
      <c r="A599" s="4" t="s">
        <v>117</v>
      </c>
      <c r="B599" s="4" t="s">
        <v>125</v>
      </c>
      <c r="C599" s="5" t="s">
        <v>1716</v>
      </c>
      <c r="D599" s="5" t="s">
        <v>1050</v>
      </c>
      <c r="E599" s="5" t="s">
        <v>17</v>
      </c>
      <c r="G599" s="5" t="s">
        <v>13</v>
      </c>
      <c r="H599" s="5" t="s">
        <v>133</v>
      </c>
      <c r="J599"/>
      <c r="K599" t="str">
        <f t="shared" si="90"/>
        <v>LAB</v>
      </c>
      <c r="L599" t="str">
        <f t="shared" si="91"/>
        <v>Required</v>
      </c>
      <c r="M599" t="str">
        <f t="shared" si="92"/>
        <v>TX_PVLS_RESULT_RETURNED</v>
      </c>
      <c r="N599" t="str">
        <f t="shared" si="85"/>
        <v>50+</v>
      </c>
      <c r="O599" t="str">
        <f t="shared" si="86"/>
        <v>Female</v>
      </c>
      <c r="P599" t="str">
        <f t="shared" si="87"/>
        <v/>
      </c>
      <c r="Q599" t="str">
        <f t="shared" si="88"/>
        <v>Denominator</v>
      </c>
      <c r="R599" t="str">
        <f t="shared" si="89"/>
        <v>Age/Sex</v>
      </c>
      <c r="S599" t="str">
        <f t="shared" si="93"/>
        <v/>
      </c>
      <c r="T599"/>
      <c r="U599"/>
      <c r="V599"/>
      <c r="W599"/>
      <c r="X599"/>
      <c r="Y599"/>
      <c r="Z599"/>
      <c r="AA599"/>
      <c r="AB599"/>
      <c r="AC599"/>
    </row>
    <row r="600" spans="1:29" x14ac:dyDescent="0.25">
      <c r="A600" s="4" t="s">
        <v>117</v>
      </c>
      <c r="B600" s="4" t="s">
        <v>125</v>
      </c>
      <c r="C600" s="5" t="s">
        <v>1716</v>
      </c>
      <c r="D600" s="5" t="s">
        <v>1050</v>
      </c>
      <c r="E600" s="5" t="s">
        <v>17</v>
      </c>
      <c r="G600" s="5" t="s">
        <v>8</v>
      </c>
      <c r="H600" s="5" t="s">
        <v>133</v>
      </c>
      <c r="J600"/>
      <c r="K600" t="str">
        <f t="shared" si="90"/>
        <v>LAB</v>
      </c>
      <c r="L600" t="str">
        <f t="shared" si="91"/>
        <v>Required</v>
      </c>
      <c r="M600" t="str">
        <f t="shared" si="92"/>
        <v>TX_PVLS_RESULT_RETURNED</v>
      </c>
      <c r="N600" t="str">
        <f t="shared" si="85"/>
        <v>50+</v>
      </c>
      <c r="O600" t="str">
        <f t="shared" si="86"/>
        <v>Female</v>
      </c>
      <c r="P600" t="str">
        <f t="shared" si="87"/>
        <v/>
      </c>
      <c r="Q600" t="str">
        <f t="shared" si="88"/>
        <v>Numerator</v>
      </c>
      <c r="R600" t="str">
        <f t="shared" si="89"/>
        <v>Age/Sex</v>
      </c>
      <c r="S600" t="str">
        <f t="shared" si="93"/>
        <v/>
      </c>
      <c r="T600"/>
      <c r="U600"/>
      <c r="V600"/>
      <c r="W600"/>
      <c r="X600"/>
      <c r="Y600"/>
      <c r="Z600"/>
      <c r="AA600"/>
      <c r="AB600"/>
      <c r="AC600"/>
    </row>
    <row r="601" spans="1:29" x14ac:dyDescent="0.25">
      <c r="A601" s="4" t="s">
        <v>117</v>
      </c>
      <c r="B601" s="4" t="s">
        <v>125</v>
      </c>
      <c r="C601" s="5" t="s">
        <v>1716</v>
      </c>
      <c r="D601" s="5" t="s">
        <v>1050</v>
      </c>
      <c r="E601" s="5" t="s">
        <v>50</v>
      </c>
      <c r="G601" s="5" t="s">
        <v>13</v>
      </c>
      <c r="H601" s="5" t="s">
        <v>133</v>
      </c>
      <c r="J601"/>
      <c r="K601" t="str">
        <f t="shared" si="90"/>
        <v>LAB</v>
      </c>
      <c r="L601" t="str">
        <f t="shared" si="91"/>
        <v>Required</v>
      </c>
      <c r="M601" t="str">
        <f t="shared" si="92"/>
        <v>TX_PVLS_RESULT_RETURNED</v>
      </c>
      <c r="N601" t="str">
        <f t="shared" si="85"/>
        <v>50+</v>
      </c>
      <c r="O601" t="str">
        <f t="shared" si="86"/>
        <v>Male</v>
      </c>
      <c r="P601" t="str">
        <f t="shared" si="87"/>
        <v/>
      </c>
      <c r="Q601" t="str">
        <f t="shared" si="88"/>
        <v>Denominator</v>
      </c>
      <c r="R601" t="str">
        <f t="shared" si="89"/>
        <v>Age/Sex</v>
      </c>
      <c r="S601" t="str">
        <f t="shared" si="93"/>
        <v/>
      </c>
      <c r="T601"/>
      <c r="U601"/>
      <c r="V601"/>
      <c r="W601"/>
      <c r="X601"/>
      <c r="Y601"/>
      <c r="Z601"/>
      <c r="AA601"/>
      <c r="AB601"/>
      <c r="AC601"/>
    </row>
    <row r="602" spans="1:29" x14ac:dyDescent="0.25">
      <c r="A602" s="4" t="s">
        <v>117</v>
      </c>
      <c r="B602" s="4" t="s">
        <v>125</v>
      </c>
      <c r="C602" s="5" t="s">
        <v>1716</v>
      </c>
      <c r="D602" s="5" t="s">
        <v>1050</v>
      </c>
      <c r="E602" s="5" t="s">
        <v>50</v>
      </c>
      <c r="G602" s="5" t="s">
        <v>8</v>
      </c>
      <c r="H602" s="5" t="s">
        <v>133</v>
      </c>
      <c r="J602"/>
      <c r="K602" t="str">
        <f t="shared" si="90"/>
        <v>LAB</v>
      </c>
      <c r="L602" t="str">
        <f t="shared" si="91"/>
        <v>Required</v>
      </c>
      <c r="M602" t="str">
        <f t="shared" si="92"/>
        <v>TX_PVLS_RESULT_RETURNED</v>
      </c>
      <c r="N602" t="str">
        <f t="shared" si="85"/>
        <v>50+</v>
      </c>
      <c r="O602" t="str">
        <f t="shared" si="86"/>
        <v>Male</v>
      </c>
      <c r="P602" t="str">
        <f t="shared" si="87"/>
        <v/>
      </c>
      <c r="Q602" t="str">
        <f t="shared" si="88"/>
        <v>Numerator</v>
      </c>
      <c r="R602" t="str">
        <f t="shared" si="89"/>
        <v>Age/Sex</v>
      </c>
      <c r="S602" t="str">
        <f t="shared" si="93"/>
        <v/>
      </c>
      <c r="T602"/>
      <c r="U602"/>
      <c r="V602"/>
      <c r="W602"/>
      <c r="X602"/>
      <c r="Y602"/>
      <c r="Z602"/>
      <c r="AA602"/>
      <c r="AB602"/>
      <c r="AC602"/>
    </row>
    <row r="603" spans="1:29" x14ac:dyDescent="0.25">
      <c r="A603" s="4" t="s">
        <v>117</v>
      </c>
      <c r="B603" s="4" t="s">
        <v>125</v>
      </c>
      <c r="C603" s="5" t="s">
        <v>1716</v>
      </c>
      <c r="D603" s="5" t="s">
        <v>80</v>
      </c>
      <c r="E603" s="5" t="s">
        <v>17</v>
      </c>
      <c r="G603" s="5" t="s">
        <v>13</v>
      </c>
      <c r="H603" s="5" t="s">
        <v>133</v>
      </c>
      <c r="J603"/>
      <c r="K603" t="str">
        <f t="shared" si="90"/>
        <v>LAB</v>
      </c>
      <c r="L603" t="str">
        <f t="shared" si="91"/>
        <v>Required</v>
      </c>
      <c r="M603" t="str">
        <f t="shared" si="92"/>
        <v>TX_PVLS_RESULT_RETURNED</v>
      </c>
      <c r="N603" t="str">
        <f t="shared" si="85"/>
        <v>5-9</v>
      </c>
      <c r="O603" t="str">
        <f t="shared" si="86"/>
        <v>Female</v>
      </c>
      <c r="P603" t="str">
        <f t="shared" si="87"/>
        <v/>
      </c>
      <c r="Q603" t="str">
        <f t="shared" si="88"/>
        <v>Denominator</v>
      </c>
      <c r="R603" t="str">
        <f t="shared" si="89"/>
        <v>Age/Sex</v>
      </c>
      <c r="S603" t="str">
        <f t="shared" si="93"/>
        <v/>
      </c>
      <c r="T603"/>
      <c r="U603"/>
      <c r="V603"/>
      <c r="W603"/>
      <c r="X603"/>
      <c r="Y603"/>
      <c r="Z603"/>
      <c r="AA603"/>
      <c r="AB603"/>
      <c r="AC603"/>
    </row>
    <row r="604" spans="1:29" x14ac:dyDescent="0.25">
      <c r="A604" s="4" t="s">
        <v>117</v>
      </c>
      <c r="B604" s="4" t="s">
        <v>125</v>
      </c>
      <c r="C604" s="5" t="s">
        <v>1716</v>
      </c>
      <c r="D604" s="5" t="s">
        <v>80</v>
      </c>
      <c r="E604" s="5" t="s">
        <v>17</v>
      </c>
      <c r="G604" s="5" t="s">
        <v>8</v>
      </c>
      <c r="H604" s="5" t="s">
        <v>133</v>
      </c>
      <c r="J604"/>
      <c r="K604" t="str">
        <f t="shared" si="90"/>
        <v>LAB</v>
      </c>
      <c r="L604" t="str">
        <f t="shared" si="91"/>
        <v>Required</v>
      </c>
      <c r="M604" t="str">
        <f t="shared" si="92"/>
        <v>TX_PVLS_RESULT_RETURNED</v>
      </c>
      <c r="N604" t="str">
        <f t="shared" si="85"/>
        <v>5-9</v>
      </c>
      <c r="O604" t="str">
        <f t="shared" si="86"/>
        <v>Female</v>
      </c>
      <c r="P604" t="str">
        <f t="shared" si="87"/>
        <v/>
      </c>
      <c r="Q604" t="str">
        <f t="shared" si="88"/>
        <v>Numerator</v>
      </c>
      <c r="R604" t="str">
        <f t="shared" si="89"/>
        <v>Age/Sex</v>
      </c>
      <c r="S604" t="str">
        <f t="shared" si="93"/>
        <v/>
      </c>
      <c r="T604"/>
      <c r="U604"/>
      <c r="V604"/>
      <c r="W604"/>
      <c r="X604"/>
      <c r="Y604"/>
      <c r="Z604"/>
      <c r="AA604"/>
      <c r="AB604"/>
      <c r="AC604"/>
    </row>
    <row r="605" spans="1:29" x14ac:dyDescent="0.25">
      <c r="A605" s="4" t="s">
        <v>117</v>
      </c>
      <c r="B605" s="4" t="s">
        <v>125</v>
      </c>
      <c r="C605" s="5" t="s">
        <v>1716</v>
      </c>
      <c r="D605" s="5" t="s">
        <v>80</v>
      </c>
      <c r="E605" s="5" t="s">
        <v>50</v>
      </c>
      <c r="G605" s="5" t="s">
        <v>13</v>
      </c>
      <c r="H605" s="5" t="s">
        <v>133</v>
      </c>
      <c r="J605"/>
      <c r="K605" t="str">
        <f t="shared" si="90"/>
        <v>LAB</v>
      </c>
      <c r="L605" t="str">
        <f t="shared" si="91"/>
        <v>Required</v>
      </c>
      <c r="M605" t="str">
        <f t="shared" si="92"/>
        <v>TX_PVLS_RESULT_RETURNED</v>
      </c>
      <c r="N605" t="str">
        <f t="shared" ref="N605:N668" si="94">TRIM(D605)</f>
        <v>5-9</v>
      </c>
      <c r="O605" t="str">
        <f t="shared" ref="O605:O668" si="95">TRIM(E605)</f>
        <v>Male</v>
      </c>
      <c r="P605" t="str">
        <f t="shared" ref="P605:P668" si="96">TRIM(F605)</f>
        <v/>
      </c>
      <c r="Q605" t="str">
        <f t="shared" ref="Q605:Q668" si="97">TRIM(G605)</f>
        <v>Denominator</v>
      </c>
      <c r="R605" t="str">
        <f t="shared" ref="R605:R668" si="98">TRIM(H605)</f>
        <v>Age/Sex</v>
      </c>
      <c r="S605" t="str">
        <f t="shared" si="93"/>
        <v/>
      </c>
      <c r="T605"/>
      <c r="U605"/>
      <c r="V605"/>
      <c r="W605"/>
      <c r="X605"/>
      <c r="Y605"/>
      <c r="Z605"/>
      <c r="AA605"/>
      <c r="AB605"/>
      <c r="AC605"/>
    </row>
    <row r="606" spans="1:29" x14ac:dyDescent="0.25">
      <c r="A606" s="4" t="s">
        <v>117</v>
      </c>
      <c r="B606" s="4" t="s">
        <v>125</v>
      </c>
      <c r="C606" s="5" t="s">
        <v>1716</v>
      </c>
      <c r="D606" s="5" t="s">
        <v>80</v>
      </c>
      <c r="E606" s="5" t="s">
        <v>50</v>
      </c>
      <c r="G606" s="5" t="s">
        <v>8</v>
      </c>
      <c r="H606" s="5" t="s">
        <v>133</v>
      </c>
      <c r="J606"/>
      <c r="K606" t="str">
        <f t="shared" si="90"/>
        <v>LAB</v>
      </c>
      <c r="L606" t="str">
        <f t="shared" si="91"/>
        <v>Required</v>
      </c>
      <c r="M606" t="str">
        <f t="shared" si="92"/>
        <v>TX_PVLS_RESULT_RETURNED</v>
      </c>
      <c r="N606" t="str">
        <f t="shared" si="94"/>
        <v>5-9</v>
      </c>
      <c r="O606" t="str">
        <f t="shared" si="95"/>
        <v>Male</v>
      </c>
      <c r="P606" t="str">
        <f t="shared" si="96"/>
        <v/>
      </c>
      <c r="Q606" t="str">
        <f t="shared" si="97"/>
        <v>Numerator</v>
      </c>
      <c r="R606" t="str">
        <f t="shared" si="98"/>
        <v>Age/Sex</v>
      </c>
      <c r="S606" t="str">
        <f t="shared" si="93"/>
        <v/>
      </c>
      <c r="T606"/>
      <c r="U606"/>
      <c r="V606"/>
      <c r="W606"/>
      <c r="X606"/>
      <c r="Y606"/>
      <c r="Z606"/>
      <c r="AA606"/>
      <c r="AB606"/>
      <c r="AC606"/>
    </row>
    <row r="607" spans="1:29" x14ac:dyDescent="0.25">
      <c r="A607" s="4" t="s">
        <v>117</v>
      </c>
      <c r="B607" s="4" t="s">
        <v>125</v>
      </c>
      <c r="C607" s="5" t="s">
        <v>1716</v>
      </c>
      <c r="D607" s="5" t="s">
        <v>122</v>
      </c>
      <c r="E607" s="5" t="s">
        <v>17</v>
      </c>
      <c r="G607" s="5" t="s">
        <v>13</v>
      </c>
      <c r="H607" s="5" t="s">
        <v>133</v>
      </c>
      <c r="J607"/>
      <c r="K607" t="str">
        <f t="shared" si="90"/>
        <v>LAB</v>
      </c>
      <c r="L607" t="str">
        <f t="shared" si="91"/>
        <v>Required</v>
      </c>
      <c r="M607" t="str">
        <f t="shared" si="92"/>
        <v>TX_PVLS_RESULT_RETURNED</v>
      </c>
      <c r="N607" t="str">
        <f t="shared" si="94"/>
        <v>Unknown Age</v>
      </c>
      <c r="O607" t="str">
        <f t="shared" si="95"/>
        <v>Female</v>
      </c>
      <c r="P607" t="str">
        <f t="shared" si="96"/>
        <v/>
      </c>
      <c r="Q607" t="str">
        <f t="shared" si="97"/>
        <v>Denominator</v>
      </c>
      <c r="R607" t="str">
        <f t="shared" si="98"/>
        <v>Age/Sex</v>
      </c>
      <c r="S607" t="str">
        <f t="shared" si="93"/>
        <v/>
      </c>
      <c r="T607"/>
      <c r="U607"/>
      <c r="V607"/>
      <c r="W607"/>
      <c r="X607"/>
      <c r="Y607"/>
      <c r="Z607"/>
      <c r="AA607"/>
      <c r="AB607"/>
      <c r="AC607"/>
    </row>
    <row r="608" spans="1:29" x14ac:dyDescent="0.25">
      <c r="A608" s="4" t="s">
        <v>117</v>
      </c>
      <c r="B608" s="4" t="s">
        <v>125</v>
      </c>
      <c r="C608" s="5" t="s">
        <v>1716</v>
      </c>
      <c r="D608" s="5" t="s">
        <v>122</v>
      </c>
      <c r="E608" s="5" t="s">
        <v>17</v>
      </c>
      <c r="G608" s="5" t="s">
        <v>8</v>
      </c>
      <c r="H608" s="5" t="s">
        <v>133</v>
      </c>
      <c r="J608"/>
      <c r="K608" t="str">
        <f t="shared" si="90"/>
        <v>LAB</v>
      </c>
      <c r="L608" t="str">
        <f t="shared" si="91"/>
        <v>Required</v>
      </c>
      <c r="M608" t="str">
        <f t="shared" si="92"/>
        <v>TX_PVLS_RESULT_RETURNED</v>
      </c>
      <c r="N608" t="str">
        <f t="shared" si="94"/>
        <v>Unknown Age</v>
      </c>
      <c r="O608" t="str">
        <f t="shared" si="95"/>
        <v>Female</v>
      </c>
      <c r="P608" t="str">
        <f t="shared" si="96"/>
        <v/>
      </c>
      <c r="Q608" t="str">
        <f t="shared" si="97"/>
        <v>Numerator</v>
      </c>
      <c r="R608" t="str">
        <f t="shared" si="98"/>
        <v>Age/Sex</v>
      </c>
      <c r="S608" t="str">
        <f t="shared" si="93"/>
        <v/>
      </c>
      <c r="T608"/>
      <c r="U608"/>
      <c r="V608"/>
      <c r="W608"/>
      <c r="X608"/>
      <c r="Y608"/>
      <c r="Z608"/>
      <c r="AA608"/>
      <c r="AB608"/>
      <c r="AC608"/>
    </row>
    <row r="609" spans="1:29" x14ac:dyDescent="0.25">
      <c r="A609" s="4" t="s">
        <v>117</v>
      </c>
      <c r="B609" s="4" t="s">
        <v>125</v>
      </c>
      <c r="C609" s="5" t="s">
        <v>1716</v>
      </c>
      <c r="D609" s="5" t="s">
        <v>122</v>
      </c>
      <c r="E609" s="5" t="s">
        <v>50</v>
      </c>
      <c r="G609" s="5" t="s">
        <v>13</v>
      </c>
      <c r="H609" s="5" t="s">
        <v>133</v>
      </c>
      <c r="J609"/>
      <c r="K609" t="str">
        <f t="shared" si="90"/>
        <v>LAB</v>
      </c>
      <c r="L609" t="str">
        <f t="shared" si="91"/>
        <v>Required</v>
      </c>
      <c r="M609" t="str">
        <f t="shared" si="92"/>
        <v>TX_PVLS_RESULT_RETURNED</v>
      </c>
      <c r="N609" t="str">
        <f t="shared" si="94"/>
        <v>Unknown Age</v>
      </c>
      <c r="O609" t="str">
        <f t="shared" si="95"/>
        <v>Male</v>
      </c>
      <c r="P609" t="str">
        <f t="shared" si="96"/>
        <v/>
      </c>
      <c r="Q609" t="str">
        <f t="shared" si="97"/>
        <v>Denominator</v>
      </c>
      <c r="R609" t="str">
        <f t="shared" si="98"/>
        <v>Age/Sex</v>
      </c>
      <c r="S609" t="str">
        <f t="shared" si="93"/>
        <v/>
      </c>
      <c r="T609"/>
      <c r="U609"/>
      <c r="V609"/>
      <c r="W609"/>
      <c r="X609"/>
      <c r="Y609"/>
      <c r="Z609"/>
      <c r="AA609"/>
      <c r="AB609"/>
      <c r="AC609"/>
    </row>
    <row r="610" spans="1:29" x14ac:dyDescent="0.25">
      <c r="A610" s="4" t="s">
        <v>117</v>
      </c>
      <c r="B610" s="4" t="s">
        <v>125</v>
      </c>
      <c r="C610" s="5" t="s">
        <v>1716</v>
      </c>
      <c r="D610" s="5" t="s">
        <v>122</v>
      </c>
      <c r="E610" s="5" t="s">
        <v>50</v>
      </c>
      <c r="G610" s="5" t="s">
        <v>8</v>
      </c>
      <c r="H610" s="5" t="s">
        <v>133</v>
      </c>
      <c r="J610"/>
      <c r="K610" t="str">
        <f t="shared" si="90"/>
        <v>LAB</v>
      </c>
      <c r="L610" t="str">
        <f t="shared" si="91"/>
        <v>Required</v>
      </c>
      <c r="M610" t="str">
        <f t="shared" si="92"/>
        <v>TX_PVLS_RESULT_RETURNED</v>
      </c>
      <c r="N610" t="str">
        <f t="shared" si="94"/>
        <v>Unknown Age</v>
      </c>
      <c r="O610" t="str">
        <f t="shared" si="95"/>
        <v>Male</v>
      </c>
      <c r="P610" t="str">
        <f t="shared" si="96"/>
        <v/>
      </c>
      <c r="Q610" t="str">
        <f t="shared" si="97"/>
        <v>Numerator</v>
      </c>
      <c r="R610" t="str">
        <f t="shared" si="98"/>
        <v>Age/Sex</v>
      </c>
      <c r="S610" t="str">
        <f t="shared" si="93"/>
        <v/>
      </c>
      <c r="T610"/>
      <c r="U610"/>
      <c r="V610"/>
      <c r="W610"/>
      <c r="X610"/>
      <c r="Y610"/>
      <c r="Z610"/>
      <c r="AA610"/>
      <c r="AB610"/>
      <c r="AC610"/>
    </row>
    <row r="611" spans="1:29" x14ac:dyDescent="0.25">
      <c r="A611" s="4" t="s">
        <v>117</v>
      </c>
      <c r="B611" s="4" t="s">
        <v>125</v>
      </c>
      <c r="C611" s="5" t="s">
        <v>1716</v>
      </c>
      <c r="E611" s="5" t="s">
        <v>17</v>
      </c>
      <c r="G611" s="5" t="s">
        <v>13</v>
      </c>
      <c r="H611" s="5" t="s">
        <v>140</v>
      </c>
      <c r="I611" s="5" t="s">
        <v>18</v>
      </c>
      <c r="J611"/>
      <c r="K611" t="str">
        <f t="shared" si="90"/>
        <v>LAB</v>
      </c>
      <c r="L611" t="str">
        <f t="shared" si="91"/>
        <v>Required</v>
      </c>
      <c r="M611" t="str">
        <f t="shared" si="92"/>
        <v>TX_PVLS_RESULT_RETURNED</v>
      </c>
      <c r="N611" t="str">
        <f t="shared" si="94"/>
        <v/>
      </c>
      <c r="O611" t="str">
        <f t="shared" si="95"/>
        <v>Female</v>
      </c>
      <c r="P611" t="str">
        <f t="shared" si="96"/>
        <v/>
      </c>
      <c r="Q611" t="str">
        <f t="shared" si="97"/>
        <v>Denominator</v>
      </c>
      <c r="R611" t="str">
        <f t="shared" si="98"/>
        <v>Pregnant/Breastfeeding</v>
      </c>
      <c r="S611" t="str">
        <f t="shared" si="93"/>
        <v>Breastfeeding</v>
      </c>
      <c r="T611"/>
      <c r="U611"/>
      <c r="V611"/>
      <c r="W611"/>
      <c r="X611"/>
      <c r="Y611"/>
      <c r="Z611"/>
      <c r="AA611"/>
      <c r="AB611"/>
      <c r="AC611"/>
    </row>
    <row r="612" spans="1:29" x14ac:dyDescent="0.25">
      <c r="A612" s="4" t="s">
        <v>117</v>
      </c>
      <c r="B612" s="4" t="s">
        <v>125</v>
      </c>
      <c r="C612" s="5" t="s">
        <v>1716</v>
      </c>
      <c r="E612" s="5" t="s">
        <v>17</v>
      </c>
      <c r="G612" s="5" t="s">
        <v>13</v>
      </c>
      <c r="H612" s="5" t="s">
        <v>140</v>
      </c>
      <c r="I612" s="5" t="s">
        <v>44</v>
      </c>
      <c r="J612"/>
      <c r="K612" t="str">
        <f t="shared" si="90"/>
        <v>LAB</v>
      </c>
      <c r="L612" t="str">
        <f t="shared" si="91"/>
        <v>Required</v>
      </c>
      <c r="M612" t="str">
        <f t="shared" si="92"/>
        <v>TX_PVLS_RESULT_RETURNED</v>
      </c>
      <c r="N612" t="str">
        <f t="shared" si="94"/>
        <v/>
      </c>
      <c r="O612" t="str">
        <f t="shared" si="95"/>
        <v>Female</v>
      </c>
      <c r="P612" t="str">
        <f t="shared" si="96"/>
        <v/>
      </c>
      <c r="Q612" t="str">
        <f t="shared" si="97"/>
        <v>Denominator</v>
      </c>
      <c r="R612" t="str">
        <f t="shared" si="98"/>
        <v>Pregnant/Breastfeeding</v>
      </c>
      <c r="S612" t="str">
        <f t="shared" si="93"/>
        <v>Pregnant</v>
      </c>
      <c r="T612"/>
      <c r="U612"/>
      <c r="V612"/>
      <c r="W612"/>
      <c r="X612"/>
      <c r="Y612"/>
      <c r="Z612"/>
      <c r="AA612"/>
      <c r="AB612"/>
      <c r="AC612"/>
    </row>
    <row r="613" spans="1:29" x14ac:dyDescent="0.25">
      <c r="A613" s="4" t="s">
        <v>117</v>
      </c>
      <c r="B613" s="4" t="s">
        <v>125</v>
      </c>
      <c r="C613" s="5" t="s">
        <v>1716</v>
      </c>
      <c r="E613" s="5" t="s">
        <v>17</v>
      </c>
      <c r="G613" s="5" t="s">
        <v>8</v>
      </c>
      <c r="H613" s="5" t="s">
        <v>140</v>
      </c>
      <c r="I613" s="5" t="s">
        <v>18</v>
      </c>
      <c r="J613"/>
      <c r="K613" t="str">
        <f t="shared" si="90"/>
        <v>LAB</v>
      </c>
      <c r="L613" t="str">
        <f t="shared" si="91"/>
        <v>Required</v>
      </c>
      <c r="M613" t="str">
        <f t="shared" si="92"/>
        <v>TX_PVLS_RESULT_RETURNED</v>
      </c>
      <c r="N613" t="str">
        <f t="shared" si="94"/>
        <v/>
      </c>
      <c r="O613" t="str">
        <f t="shared" si="95"/>
        <v>Female</v>
      </c>
      <c r="P613" t="str">
        <f t="shared" si="96"/>
        <v/>
      </c>
      <c r="Q613" t="str">
        <f t="shared" si="97"/>
        <v>Numerator</v>
      </c>
      <c r="R613" t="str">
        <f t="shared" si="98"/>
        <v>Pregnant/Breastfeeding</v>
      </c>
      <c r="S613" t="str">
        <f t="shared" si="93"/>
        <v>Breastfeeding</v>
      </c>
      <c r="T613"/>
      <c r="U613"/>
      <c r="V613"/>
      <c r="W613"/>
      <c r="X613"/>
      <c r="Y613"/>
      <c r="Z613"/>
      <c r="AA613"/>
      <c r="AB613"/>
      <c r="AC613"/>
    </row>
    <row r="614" spans="1:29" x14ac:dyDescent="0.25">
      <c r="A614" s="4" t="s">
        <v>117</v>
      </c>
      <c r="B614" s="4" t="s">
        <v>125</v>
      </c>
      <c r="C614" s="5" t="s">
        <v>1716</v>
      </c>
      <c r="E614" s="5" t="s">
        <v>17</v>
      </c>
      <c r="G614" s="5" t="s">
        <v>8</v>
      </c>
      <c r="H614" s="5" t="s">
        <v>140</v>
      </c>
      <c r="I614" s="5" t="s">
        <v>44</v>
      </c>
      <c r="J614"/>
      <c r="K614" t="str">
        <f t="shared" si="90"/>
        <v>LAB</v>
      </c>
      <c r="L614" t="str">
        <f t="shared" si="91"/>
        <v>Required</v>
      </c>
      <c r="M614" t="str">
        <f t="shared" si="92"/>
        <v>TX_PVLS_RESULT_RETURNED</v>
      </c>
      <c r="N614" t="str">
        <f t="shared" si="94"/>
        <v/>
      </c>
      <c r="O614" t="str">
        <f t="shared" si="95"/>
        <v>Female</v>
      </c>
      <c r="P614" t="str">
        <f t="shared" si="96"/>
        <v/>
      </c>
      <c r="Q614" t="str">
        <f t="shared" si="97"/>
        <v>Numerator</v>
      </c>
      <c r="R614" t="str">
        <f t="shared" si="98"/>
        <v>Pregnant/Breastfeeding</v>
      </c>
      <c r="S614" t="str">
        <f t="shared" si="93"/>
        <v>Pregnant</v>
      </c>
      <c r="T614"/>
      <c r="U614"/>
      <c r="V614"/>
      <c r="W614"/>
      <c r="X614"/>
      <c r="Y614"/>
      <c r="Z614"/>
      <c r="AA614"/>
      <c r="AB614"/>
      <c r="AC614"/>
    </row>
    <row r="615" spans="1:29" x14ac:dyDescent="0.25">
      <c r="A615" s="4" t="s">
        <v>117</v>
      </c>
      <c r="B615" s="4" t="s">
        <v>135</v>
      </c>
      <c r="C615" s="5" t="s">
        <v>1716</v>
      </c>
      <c r="F615" s="5" t="s">
        <v>34</v>
      </c>
      <c r="G615" s="5" t="s">
        <v>13</v>
      </c>
      <c r="H615" s="5" t="s">
        <v>139</v>
      </c>
      <c r="J615"/>
      <c r="K615" t="str">
        <f t="shared" si="90"/>
        <v>LAB</v>
      </c>
      <c r="L615" t="str">
        <f t="shared" si="91"/>
        <v>Optional</v>
      </c>
      <c r="M615" t="str">
        <f t="shared" si="92"/>
        <v>TX_PVLS_RESULT_RETURNED</v>
      </c>
      <c r="N615" t="str">
        <f t="shared" si="94"/>
        <v/>
      </c>
      <c r="O615" t="str">
        <f t="shared" si="95"/>
        <v/>
      </c>
      <c r="P615" t="str">
        <f t="shared" si="96"/>
        <v>Female sex workers (FSW)</v>
      </c>
      <c r="Q615" t="str">
        <f t="shared" si="97"/>
        <v>Denominator</v>
      </c>
      <c r="R615" t="str">
        <f t="shared" si="98"/>
        <v>Key Pop</v>
      </c>
      <c r="S615" t="str">
        <f t="shared" si="93"/>
        <v/>
      </c>
      <c r="T615"/>
      <c r="U615"/>
      <c r="V615"/>
      <c r="W615"/>
      <c r="X615"/>
      <c r="Y615"/>
      <c r="Z615"/>
      <c r="AA615"/>
      <c r="AB615"/>
      <c r="AC615"/>
    </row>
    <row r="616" spans="1:29" x14ac:dyDescent="0.25">
      <c r="A616" s="4" t="s">
        <v>117</v>
      </c>
      <c r="B616" s="4" t="s">
        <v>135</v>
      </c>
      <c r="C616" s="5" t="s">
        <v>1716</v>
      </c>
      <c r="F616" s="5" t="s">
        <v>34</v>
      </c>
      <c r="G616" s="5" t="s">
        <v>8</v>
      </c>
      <c r="H616" s="5" t="s">
        <v>139</v>
      </c>
      <c r="J616"/>
      <c r="K616" t="str">
        <f t="shared" si="90"/>
        <v>LAB</v>
      </c>
      <c r="L616" t="str">
        <f t="shared" si="91"/>
        <v>Optional</v>
      </c>
      <c r="M616" t="str">
        <f t="shared" si="92"/>
        <v>TX_PVLS_RESULT_RETURNED</v>
      </c>
      <c r="N616" t="str">
        <f t="shared" si="94"/>
        <v/>
      </c>
      <c r="O616" t="str">
        <f t="shared" si="95"/>
        <v/>
      </c>
      <c r="P616" t="str">
        <f t="shared" si="96"/>
        <v>Female sex workers (FSW)</v>
      </c>
      <c r="Q616" t="str">
        <f t="shared" si="97"/>
        <v>Numerator</v>
      </c>
      <c r="R616" t="str">
        <f t="shared" si="98"/>
        <v>Key Pop</v>
      </c>
      <c r="S616" t="str">
        <f t="shared" si="93"/>
        <v/>
      </c>
      <c r="T616"/>
      <c r="U616"/>
      <c r="V616"/>
      <c r="W616"/>
      <c r="X616"/>
      <c r="Y616"/>
      <c r="Z616"/>
      <c r="AA616"/>
      <c r="AB616"/>
      <c r="AC616"/>
    </row>
    <row r="617" spans="1:29" x14ac:dyDescent="0.25">
      <c r="A617" s="4" t="s">
        <v>117</v>
      </c>
      <c r="B617" s="4" t="s">
        <v>135</v>
      </c>
      <c r="C617" s="5" t="s">
        <v>1716</v>
      </c>
      <c r="F617" s="5" t="s">
        <v>32</v>
      </c>
      <c r="G617" s="5" t="s">
        <v>13</v>
      </c>
      <c r="H617" s="5" t="s">
        <v>139</v>
      </c>
      <c r="J617"/>
      <c r="K617" t="str">
        <f t="shared" si="90"/>
        <v>LAB</v>
      </c>
      <c r="L617" t="str">
        <f t="shared" si="91"/>
        <v>Optional</v>
      </c>
      <c r="M617" t="str">
        <f t="shared" si="92"/>
        <v>TX_PVLS_RESULT_RETURNED</v>
      </c>
      <c r="N617" t="str">
        <f t="shared" si="94"/>
        <v/>
      </c>
      <c r="O617" t="str">
        <f t="shared" si="95"/>
        <v/>
      </c>
      <c r="P617" t="str">
        <f t="shared" si="96"/>
        <v>Men who have sex with men (MSM)</v>
      </c>
      <c r="Q617" t="str">
        <f t="shared" si="97"/>
        <v>Denominator</v>
      </c>
      <c r="R617" t="str">
        <f t="shared" si="98"/>
        <v>Key Pop</v>
      </c>
      <c r="S617" t="str">
        <f t="shared" si="93"/>
        <v/>
      </c>
      <c r="T617"/>
      <c r="U617"/>
      <c r="V617"/>
      <c r="W617"/>
      <c r="X617"/>
      <c r="Y617"/>
      <c r="Z617"/>
      <c r="AA617"/>
      <c r="AB617"/>
      <c r="AC617"/>
    </row>
    <row r="618" spans="1:29" x14ac:dyDescent="0.25">
      <c r="A618" s="4" t="s">
        <v>117</v>
      </c>
      <c r="B618" s="4" t="s">
        <v>135</v>
      </c>
      <c r="C618" s="5" t="s">
        <v>1716</v>
      </c>
      <c r="F618" s="5" t="s">
        <v>32</v>
      </c>
      <c r="G618" s="5" t="s">
        <v>8</v>
      </c>
      <c r="H618" s="5" t="s">
        <v>139</v>
      </c>
      <c r="J618"/>
      <c r="K618" t="str">
        <f t="shared" si="90"/>
        <v>LAB</v>
      </c>
      <c r="L618" t="str">
        <f t="shared" si="91"/>
        <v>Optional</v>
      </c>
      <c r="M618" t="str">
        <f t="shared" si="92"/>
        <v>TX_PVLS_RESULT_RETURNED</v>
      </c>
      <c r="N618" t="str">
        <f t="shared" si="94"/>
        <v/>
      </c>
      <c r="O618" t="str">
        <f t="shared" si="95"/>
        <v/>
      </c>
      <c r="P618" t="str">
        <f t="shared" si="96"/>
        <v>Men who have sex with men (MSM)</v>
      </c>
      <c r="Q618" t="str">
        <f t="shared" si="97"/>
        <v>Numerator</v>
      </c>
      <c r="R618" t="str">
        <f t="shared" si="98"/>
        <v>Key Pop</v>
      </c>
      <c r="S618" t="str">
        <f t="shared" si="93"/>
        <v/>
      </c>
      <c r="T618"/>
      <c r="U618"/>
      <c r="V618"/>
      <c r="W618"/>
      <c r="X618"/>
      <c r="Y618"/>
      <c r="Z618"/>
      <c r="AA618"/>
      <c r="AB618"/>
      <c r="AC618"/>
    </row>
    <row r="619" spans="1:29" x14ac:dyDescent="0.25">
      <c r="A619" s="4" t="s">
        <v>117</v>
      </c>
      <c r="B619" s="4" t="s">
        <v>135</v>
      </c>
      <c r="C619" s="5" t="s">
        <v>1716</v>
      </c>
      <c r="F619" s="5" t="s">
        <v>138</v>
      </c>
      <c r="G619" s="5" t="s">
        <v>13</v>
      </c>
      <c r="H619" s="5" t="s">
        <v>139</v>
      </c>
      <c r="J619"/>
      <c r="K619" t="str">
        <f t="shared" si="90"/>
        <v>LAB</v>
      </c>
      <c r="L619" t="str">
        <f t="shared" si="91"/>
        <v>Optional</v>
      </c>
      <c r="M619" t="str">
        <f t="shared" si="92"/>
        <v>TX_PVLS_RESULT_RETURNED</v>
      </c>
      <c r="N619" t="str">
        <f t="shared" si="94"/>
        <v/>
      </c>
      <c r="O619" t="str">
        <f t="shared" si="95"/>
        <v/>
      </c>
      <c r="P619" t="str">
        <f t="shared" si="96"/>
        <v>People in prison and other closed settings</v>
      </c>
      <c r="Q619" t="str">
        <f t="shared" si="97"/>
        <v>Denominator</v>
      </c>
      <c r="R619" t="str">
        <f t="shared" si="98"/>
        <v>Key Pop</v>
      </c>
      <c r="S619" t="str">
        <f t="shared" si="93"/>
        <v/>
      </c>
      <c r="T619"/>
      <c r="U619"/>
      <c r="V619"/>
      <c r="W619"/>
      <c r="X619"/>
      <c r="Y619"/>
      <c r="Z619"/>
      <c r="AA619"/>
      <c r="AB619"/>
      <c r="AC619"/>
    </row>
    <row r="620" spans="1:29" x14ac:dyDescent="0.25">
      <c r="A620" s="4" t="s">
        <v>117</v>
      </c>
      <c r="B620" s="4" t="s">
        <v>135</v>
      </c>
      <c r="C620" s="5" t="s">
        <v>1716</v>
      </c>
      <c r="F620" s="5" t="s">
        <v>138</v>
      </c>
      <c r="G620" s="5" t="s">
        <v>8</v>
      </c>
      <c r="H620" s="5" t="s">
        <v>139</v>
      </c>
      <c r="J620"/>
      <c r="K620" t="str">
        <f t="shared" si="90"/>
        <v>LAB</v>
      </c>
      <c r="L620" t="str">
        <f t="shared" si="91"/>
        <v>Optional</v>
      </c>
      <c r="M620" t="str">
        <f t="shared" si="92"/>
        <v>TX_PVLS_RESULT_RETURNED</v>
      </c>
      <c r="N620" t="str">
        <f t="shared" si="94"/>
        <v/>
      </c>
      <c r="O620" t="str">
        <f t="shared" si="95"/>
        <v/>
      </c>
      <c r="P620" t="str">
        <f t="shared" si="96"/>
        <v>People in prison and other closed settings</v>
      </c>
      <c r="Q620" t="str">
        <f t="shared" si="97"/>
        <v>Numerator</v>
      </c>
      <c r="R620" t="str">
        <f t="shared" si="98"/>
        <v>Key Pop</v>
      </c>
      <c r="S620" t="str">
        <f t="shared" si="93"/>
        <v/>
      </c>
      <c r="T620"/>
      <c r="U620"/>
      <c r="V620"/>
      <c r="W620"/>
      <c r="X620"/>
      <c r="Y620"/>
      <c r="Z620"/>
      <c r="AA620"/>
      <c r="AB620"/>
      <c r="AC620"/>
    </row>
    <row r="621" spans="1:29" x14ac:dyDescent="0.25">
      <c r="A621" s="4" t="s">
        <v>117</v>
      </c>
      <c r="B621" s="4" t="s">
        <v>135</v>
      </c>
      <c r="C621" s="5" t="s">
        <v>1716</v>
      </c>
      <c r="F621" s="5" t="s">
        <v>30</v>
      </c>
      <c r="G621" s="5" t="s">
        <v>13</v>
      </c>
      <c r="H621" s="5" t="s">
        <v>139</v>
      </c>
      <c r="J621"/>
      <c r="K621" t="str">
        <f t="shared" si="90"/>
        <v>LAB</v>
      </c>
      <c r="L621" t="str">
        <f t="shared" si="91"/>
        <v>Optional</v>
      </c>
      <c r="M621" t="str">
        <f t="shared" si="92"/>
        <v>TX_PVLS_RESULT_RETURNED</v>
      </c>
      <c r="N621" t="str">
        <f t="shared" si="94"/>
        <v/>
      </c>
      <c r="O621" t="str">
        <f t="shared" si="95"/>
        <v/>
      </c>
      <c r="P621" t="str">
        <f t="shared" si="96"/>
        <v>People who inject drugs (PWID)</v>
      </c>
      <c r="Q621" t="str">
        <f t="shared" si="97"/>
        <v>Denominator</v>
      </c>
      <c r="R621" t="str">
        <f t="shared" si="98"/>
        <v>Key Pop</v>
      </c>
      <c r="S621" t="str">
        <f t="shared" si="93"/>
        <v/>
      </c>
      <c r="T621"/>
      <c r="U621"/>
      <c r="V621"/>
      <c r="W621"/>
      <c r="X621"/>
      <c r="Y621"/>
      <c r="Z621"/>
      <c r="AA621"/>
      <c r="AB621"/>
      <c r="AC621"/>
    </row>
    <row r="622" spans="1:29" x14ac:dyDescent="0.25">
      <c r="A622" s="4" t="s">
        <v>117</v>
      </c>
      <c r="B622" s="4" t="s">
        <v>135</v>
      </c>
      <c r="C622" s="5" t="s">
        <v>1716</v>
      </c>
      <c r="F622" s="5" t="s">
        <v>30</v>
      </c>
      <c r="G622" s="5" t="s">
        <v>8</v>
      </c>
      <c r="H622" s="5" t="s">
        <v>139</v>
      </c>
      <c r="J622"/>
      <c r="K622" t="str">
        <f t="shared" si="90"/>
        <v>LAB</v>
      </c>
      <c r="L622" t="str">
        <f t="shared" si="91"/>
        <v>Optional</v>
      </c>
      <c r="M622" t="str">
        <f t="shared" si="92"/>
        <v>TX_PVLS_RESULT_RETURNED</v>
      </c>
      <c r="N622" t="str">
        <f t="shared" si="94"/>
        <v/>
      </c>
      <c r="O622" t="str">
        <f t="shared" si="95"/>
        <v/>
      </c>
      <c r="P622" t="str">
        <f t="shared" si="96"/>
        <v>People who inject drugs (PWID)</v>
      </c>
      <c r="Q622" t="str">
        <f t="shared" si="97"/>
        <v>Numerator</v>
      </c>
      <c r="R622" t="str">
        <f t="shared" si="98"/>
        <v>Key Pop</v>
      </c>
      <c r="S622" t="str">
        <f t="shared" si="93"/>
        <v/>
      </c>
      <c r="T622"/>
      <c r="U622"/>
      <c r="V622"/>
      <c r="W622"/>
      <c r="X622"/>
      <c r="Y622"/>
      <c r="Z622"/>
      <c r="AA622"/>
      <c r="AB622"/>
      <c r="AC622"/>
    </row>
    <row r="623" spans="1:29" x14ac:dyDescent="0.25">
      <c r="A623" s="4" t="s">
        <v>117</v>
      </c>
      <c r="B623" s="4" t="s">
        <v>135</v>
      </c>
      <c r="C623" s="5" t="s">
        <v>1716</v>
      </c>
      <c r="F623" s="5" t="s">
        <v>33</v>
      </c>
      <c r="G623" s="5" t="s">
        <v>13</v>
      </c>
      <c r="H623" s="5" t="s">
        <v>139</v>
      </c>
      <c r="J623"/>
      <c r="K623" t="str">
        <f t="shared" si="90"/>
        <v>LAB</v>
      </c>
      <c r="L623" t="str">
        <f t="shared" si="91"/>
        <v>Optional</v>
      </c>
      <c r="M623" t="str">
        <f t="shared" si="92"/>
        <v>TX_PVLS_RESULT_RETURNED</v>
      </c>
      <c r="N623" t="str">
        <f t="shared" si="94"/>
        <v/>
      </c>
      <c r="O623" t="str">
        <f t="shared" si="95"/>
        <v/>
      </c>
      <c r="P623" t="str">
        <f t="shared" si="96"/>
        <v>Transgender people (TG)</v>
      </c>
      <c r="Q623" t="str">
        <f t="shared" si="97"/>
        <v>Denominator</v>
      </c>
      <c r="R623" t="str">
        <f t="shared" si="98"/>
        <v>Key Pop</v>
      </c>
      <c r="S623" t="str">
        <f t="shared" si="93"/>
        <v/>
      </c>
      <c r="T623"/>
      <c r="U623"/>
      <c r="V623"/>
      <c r="W623"/>
      <c r="X623"/>
      <c r="Y623"/>
      <c r="Z623"/>
      <c r="AA623"/>
      <c r="AB623"/>
      <c r="AC623"/>
    </row>
    <row r="624" spans="1:29" x14ac:dyDescent="0.25">
      <c r="A624" s="4" t="s">
        <v>117</v>
      </c>
      <c r="B624" s="4" t="s">
        <v>135</v>
      </c>
      <c r="C624" s="5" t="s">
        <v>1716</v>
      </c>
      <c r="F624" s="5" t="s">
        <v>33</v>
      </c>
      <c r="G624" s="5" t="s">
        <v>8</v>
      </c>
      <c r="H624" s="5" t="s">
        <v>139</v>
      </c>
      <c r="J624"/>
      <c r="K624" t="str">
        <f t="shared" si="90"/>
        <v>LAB</v>
      </c>
      <c r="L624" t="str">
        <f t="shared" si="91"/>
        <v>Optional</v>
      </c>
      <c r="M624" t="str">
        <f t="shared" si="92"/>
        <v>TX_PVLS_RESULT_RETURNED</v>
      </c>
      <c r="N624" t="str">
        <f t="shared" si="94"/>
        <v/>
      </c>
      <c r="O624" t="str">
        <f t="shared" si="95"/>
        <v/>
      </c>
      <c r="P624" t="str">
        <f t="shared" si="96"/>
        <v>Transgender people (TG)</v>
      </c>
      <c r="Q624" t="str">
        <f t="shared" si="97"/>
        <v>Numerator</v>
      </c>
      <c r="R624" t="str">
        <f t="shared" si="98"/>
        <v>Key Pop</v>
      </c>
      <c r="S624" t="str">
        <f t="shared" si="93"/>
        <v/>
      </c>
      <c r="T624"/>
      <c r="U624"/>
      <c r="V624"/>
      <c r="W624"/>
      <c r="X624"/>
      <c r="Y624"/>
      <c r="Z624"/>
      <c r="AA624"/>
      <c r="AB624"/>
      <c r="AC624"/>
    </row>
    <row r="625" spans="1:29" x14ac:dyDescent="0.25">
      <c r="A625" s="4" t="s">
        <v>117</v>
      </c>
      <c r="B625" s="4" t="s">
        <v>125</v>
      </c>
      <c r="C625" s="5" t="s">
        <v>46</v>
      </c>
      <c r="D625" s="5" t="s">
        <v>47</v>
      </c>
      <c r="E625" s="5" t="s">
        <v>17</v>
      </c>
      <c r="G625" s="5" t="s">
        <v>8</v>
      </c>
      <c r="H625" s="5" t="s">
        <v>133</v>
      </c>
      <c r="J625"/>
      <c r="K625" t="str">
        <f t="shared" si="90"/>
        <v>LAB</v>
      </c>
      <c r="L625" t="str">
        <f t="shared" si="91"/>
        <v>Required</v>
      </c>
      <c r="M625" t="str">
        <f t="shared" si="92"/>
        <v>TX_PVLS_SAMPLE</v>
      </c>
      <c r="N625" t="str">
        <f t="shared" si="94"/>
        <v>&lt;1</v>
      </c>
      <c r="O625" t="str">
        <f t="shared" si="95"/>
        <v>Female</v>
      </c>
      <c r="P625" t="str">
        <f t="shared" si="96"/>
        <v/>
      </c>
      <c r="Q625" t="str">
        <f t="shared" si="97"/>
        <v>Numerator</v>
      </c>
      <c r="R625" t="str">
        <f t="shared" si="98"/>
        <v>Age/Sex</v>
      </c>
      <c r="S625" t="str">
        <f t="shared" si="93"/>
        <v/>
      </c>
      <c r="T625"/>
      <c r="U625"/>
      <c r="V625"/>
      <c r="W625"/>
      <c r="X625"/>
      <c r="Y625"/>
      <c r="Z625"/>
      <c r="AA625"/>
      <c r="AB625"/>
      <c r="AC625"/>
    </row>
    <row r="626" spans="1:29" x14ac:dyDescent="0.25">
      <c r="A626" s="4" t="s">
        <v>117</v>
      </c>
      <c r="B626" s="4" t="s">
        <v>125</v>
      </c>
      <c r="C626" s="5" t="s">
        <v>46</v>
      </c>
      <c r="D626" s="5" t="s">
        <v>47</v>
      </c>
      <c r="E626" s="5" t="s">
        <v>50</v>
      </c>
      <c r="G626" s="5" t="s">
        <v>8</v>
      </c>
      <c r="H626" s="5" t="s">
        <v>133</v>
      </c>
      <c r="J626"/>
      <c r="K626" t="str">
        <f t="shared" si="90"/>
        <v>LAB</v>
      </c>
      <c r="L626" t="str">
        <f t="shared" si="91"/>
        <v>Required</v>
      </c>
      <c r="M626" t="str">
        <f t="shared" si="92"/>
        <v>TX_PVLS_SAMPLE</v>
      </c>
      <c r="N626" t="str">
        <f t="shared" si="94"/>
        <v>&lt;1</v>
      </c>
      <c r="O626" t="str">
        <f t="shared" si="95"/>
        <v>Male</v>
      </c>
      <c r="P626" t="str">
        <f t="shared" si="96"/>
        <v/>
      </c>
      <c r="Q626" t="str">
        <f t="shared" si="97"/>
        <v>Numerator</v>
      </c>
      <c r="R626" t="str">
        <f t="shared" si="98"/>
        <v>Age/Sex</v>
      </c>
      <c r="S626" t="str">
        <f t="shared" si="93"/>
        <v/>
      </c>
      <c r="T626"/>
      <c r="U626"/>
      <c r="V626"/>
      <c r="W626"/>
      <c r="X626"/>
      <c r="Y626"/>
      <c r="Z626"/>
      <c r="AA626"/>
      <c r="AB626"/>
      <c r="AC626"/>
    </row>
    <row r="627" spans="1:29" x14ac:dyDescent="0.25">
      <c r="A627" s="4" t="s">
        <v>117</v>
      </c>
      <c r="B627" s="4" t="s">
        <v>125</v>
      </c>
      <c r="C627" s="5" t="s">
        <v>46</v>
      </c>
      <c r="D627" s="5" t="s">
        <v>49</v>
      </c>
      <c r="E627" s="5" t="s">
        <v>17</v>
      </c>
      <c r="G627" s="5" t="s">
        <v>8</v>
      </c>
      <c r="H627" s="5" t="s">
        <v>133</v>
      </c>
      <c r="J627"/>
      <c r="K627" t="str">
        <f t="shared" si="90"/>
        <v>LAB</v>
      </c>
      <c r="L627" t="str">
        <f t="shared" si="91"/>
        <v>Required</v>
      </c>
      <c r="M627" t="str">
        <f t="shared" si="92"/>
        <v>TX_PVLS_SAMPLE</v>
      </c>
      <c r="N627" t="str">
        <f t="shared" si="94"/>
        <v>10-14</v>
      </c>
      <c r="O627" t="str">
        <f t="shared" si="95"/>
        <v>Female</v>
      </c>
      <c r="P627" t="str">
        <f t="shared" si="96"/>
        <v/>
      </c>
      <c r="Q627" t="str">
        <f t="shared" si="97"/>
        <v>Numerator</v>
      </c>
      <c r="R627" t="str">
        <f t="shared" si="98"/>
        <v>Age/Sex</v>
      </c>
      <c r="S627" t="str">
        <f t="shared" si="93"/>
        <v/>
      </c>
      <c r="T627"/>
      <c r="U627"/>
      <c r="V627"/>
      <c r="W627"/>
      <c r="X627"/>
      <c r="Y627"/>
      <c r="Z627"/>
      <c r="AA627"/>
      <c r="AB627"/>
      <c r="AC627"/>
    </row>
    <row r="628" spans="1:29" x14ac:dyDescent="0.25">
      <c r="A628" s="4" t="s">
        <v>117</v>
      </c>
      <c r="B628" s="4" t="s">
        <v>125</v>
      </c>
      <c r="C628" s="5" t="s">
        <v>46</v>
      </c>
      <c r="D628" s="5" t="s">
        <v>49</v>
      </c>
      <c r="E628" s="5" t="s">
        <v>50</v>
      </c>
      <c r="G628" s="5" t="s">
        <v>8</v>
      </c>
      <c r="H628" s="5" t="s">
        <v>133</v>
      </c>
      <c r="J628"/>
      <c r="K628" t="str">
        <f t="shared" si="90"/>
        <v>LAB</v>
      </c>
      <c r="L628" t="str">
        <f t="shared" si="91"/>
        <v>Required</v>
      </c>
      <c r="M628" t="str">
        <f t="shared" si="92"/>
        <v>TX_PVLS_SAMPLE</v>
      </c>
      <c r="N628" t="str">
        <f t="shared" si="94"/>
        <v>10-14</v>
      </c>
      <c r="O628" t="str">
        <f t="shared" si="95"/>
        <v>Male</v>
      </c>
      <c r="P628" t="str">
        <f t="shared" si="96"/>
        <v/>
      </c>
      <c r="Q628" t="str">
        <f t="shared" si="97"/>
        <v>Numerator</v>
      </c>
      <c r="R628" t="str">
        <f t="shared" si="98"/>
        <v>Age/Sex</v>
      </c>
      <c r="S628" t="str">
        <f t="shared" si="93"/>
        <v/>
      </c>
      <c r="T628"/>
      <c r="U628"/>
      <c r="V628"/>
      <c r="W628"/>
      <c r="X628"/>
      <c r="Y628"/>
      <c r="Z628"/>
      <c r="AA628"/>
      <c r="AB628"/>
      <c r="AC628"/>
    </row>
    <row r="629" spans="1:29" x14ac:dyDescent="0.25">
      <c r="A629" s="4" t="s">
        <v>117</v>
      </c>
      <c r="B629" s="4" t="s">
        <v>125</v>
      </c>
      <c r="C629" s="5" t="s">
        <v>46</v>
      </c>
      <c r="D629" s="5" t="s">
        <v>61</v>
      </c>
      <c r="E629" s="5" t="s">
        <v>17</v>
      </c>
      <c r="G629" s="5" t="s">
        <v>8</v>
      </c>
      <c r="H629" s="5" t="s">
        <v>133</v>
      </c>
      <c r="J629"/>
      <c r="K629" t="str">
        <f t="shared" si="90"/>
        <v>LAB</v>
      </c>
      <c r="L629" t="str">
        <f t="shared" si="91"/>
        <v>Required</v>
      </c>
      <c r="M629" t="str">
        <f t="shared" si="92"/>
        <v>TX_PVLS_SAMPLE</v>
      </c>
      <c r="N629" t="str">
        <f t="shared" si="94"/>
        <v>1-4</v>
      </c>
      <c r="O629" t="str">
        <f t="shared" si="95"/>
        <v>Female</v>
      </c>
      <c r="P629" t="str">
        <f t="shared" si="96"/>
        <v/>
      </c>
      <c r="Q629" t="str">
        <f t="shared" si="97"/>
        <v>Numerator</v>
      </c>
      <c r="R629" t="str">
        <f t="shared" si="98"/>
        <v>Age/Sex</v>
      </c>
      <c r="S629" t="str">
        <f t="shared" si="93"/>
        <v/>
      </c>
      <c r="T629"/>
      <c r="U629"/>
      <c r="V629"/>
      <c r="W629"/>
      <c r="X629"/>
      <c r="Y629"/>
      <c r="Z629"/>
      <c r="AA629"/>
      <c r="AB629"/>
      <c r="AC629"/>
    </row>
    <row r="630" spans="1:29" x14ac:dyDescent="0.25">
      <c r="A630" s="4" t="s">
        <v>117</v>
      </c>
      <c r="B630" s="4" t="s">
        <v>125</v>
      </c>
      <c r="C630" s="5" t="s">
        <v>46</v>
      </c>
      <c r="D630" s="5" t="s">
        <v>61</v>
      </c>
      <c r="E630" s="5" t="s">
        <v>50</v>
      </c>
      <c r="G630" s="5" t="s">
        <v>8</v>
      </c>
      <c r="H630" s="5" t="s">
        <v>133</v>
      </c>
      <c r="J630"/>
      <c r="K630" t="str">
        <f t="shared" si="90"/>
        <v>LAB</v>
      </c>
      <c r="L630" t="str">
        <f t="shared" si="91"/>
        <v>Required</v>
      </c>
      <c r="M630" t="str">
        <f t="shared" si="92"/>
        <v>TX_PVLS_SAMPLE</v>
      </c>
      <c r="N630" t="str">
        <f t="shared" si="94"/>
        <v>1-4</v>
      </c>
      <c r="O630" t="str">
        <f t="shared" si="95"/>
        <v>Male</v>
      </c>
      <c r="P630" t="str">
        <f t="shared" si="96"/>
        <v/>
      </c>
      <c r="Q630" t="str">
        <f t="shared" si="97"/>
        <v>Numerator</v>
      </c>
      <c r="R630" t="str">
        <f t="shared" si="98"/>
        <v>Age/Sex</v>
      </c>
      <c r="S630" t="str">
        <f t="shared" si="93"/>
        <v/>
      </c>
      <c r="T630"/>
      <c r="U630"/>
      <c r="V630"/>
      <c r="W630"/>
      <c r="X630"/>
      <c r="Y630"/>
      <c r="Z630"/>
      <c r="AA630"/>
      <c r="AB630"/>
      <c r="AC630"/>
    </row>
    <row r="631" spans="1:29" x14ac:dyDescent="0.25">
      <c r="A631" s="4" t="s">
        <v>117</v>
      </c>
      <c r="B631" s="4" t="s">
        <v>125</v>
      </c>
      <c r="C631" s="5" t="s">
        <v>46</v>
      </c>
      <c r="D631" s="5" t="s">
        <v>58</v>
      </c>
      <c r="E631" s="5" t="s">
        <v>17</v>
      </c>
      <c r="G631" s="5" t="s">
        <v>8</v>
      </c>
      <c r="H631" s="5" t="s">
        <v>133</v>
      </c>
      <c r="J631"/>
      <c r="K631" t="str">
        <f t="shared" si="90"/>
        <v>LAB</v>
      </c>
      <c r="L631" t="str">
        <f t="shared" si="91"/>
        <v>Required</v>
      </c>
      <c r="M631" t="str">
        <f t="shared" si="92"/>
        <v>TX_PVLS_SAMPLE</v>
      </c>
      <c r="N631" t="str">
        <f t="shared" si="94"/>
        <v>15-19</v>
      </c>
      <c r="O631" t="str">
        <f t="shared" si="95"/>
        <v>Female</v>
      </c>
      <c r="P631" t="str">
        <f t="shared" si="96"/>
        <v/>
      </c>
      <c r="Q631" t="str">
        <f t="shared" si="97"/>
        <v>Numerator</v>
      </c>
      <c r="R631" t="str">
        <f t="shared" si="98"/>
        <v>Age/Sex</v>
      </c>
      <c r="S631" t="str">
        <f t="shared" si="93"/>
        <v/>
      </c>
      <c r="T631"/>
      <c r="U631"/>
      <c r="V631"/>
      <c r="W631"/>
      <c r="X631"/>
      <c r="Y631"/>
      <c r="Z631"/>
      <c r="AA631"/>
      <c r="AB631"/>
      <c r="AC631"/>
    </row>
    <row r="632" spans="1:29" x14ac:dyDescent="0.25">
      <c r="A632" s="4" t="s">
        <v>117</v>
      </c>
      <c r="B632" s="4" t="s">
        <v>125</v>
      </c>
      <c r="C632" s="5" t="s">
        <v>46</v>
      </c>
      <c r="D632" s="5" t="s">
        <v>58</v>
      </c>
      <c r="E632" s="5" t="s">
        <v>50</v>
      </c>
      <c r="G632" s="5" t="s">
        <v>8</v>
      </c>
      <c r="H632" s="5" t="s">
        <v>133</v>
      </c>
      <c r="J632"/>
      <c r="K632" t="str">
        <f t="shared" si="90"/>
        <v>LAB</v>
      </c>
      <c r="L632" t="str">
        <f t="shared" si="91"/>
        <v>Required</v>
      </c>
      <c r="M632" t="str">
        <f t="shared" si="92"/>
        <v>TX_PVLS_SAMPLE</v>
      </c>
      <c r="N632" t="str">
        <f t="shared" si="94"/>
        <v>15-19</v>
      </c>
      <c r="O632" t="str">
        <f t="shared" si="95"/>
        <v>Male</v>
      </c>
      <c r="P632" t="str">
        <f t="shared" si="96"/>
        <v/>
      </c>
      <c r="Q632" t="str">
        <f t="shared" si="97"/>
        <v>Numerator</v>
      </c>
      <c r="R632" t="str">
        <f t="shared" si="98"/>
        <v>Age/Sex</v>
      </c>
      <c r="S632" t="str">
        <f t="shared" si="93"/>
        <v/>
      </c>
      <c r="T632"/>
      <c r="U632"/>
      <c r="V632"/>
      <c r="W632"/>
      <c r="X632"/>
      <c r="Y632"/>
      <c r="Z632"/>
      <c r="AA632"/>
      <c r="AB632"/>
      <c r="AC632"/>
    </row>
    <row r="633" spans="1:29" x14ac:dyDescent="0.25">
      <c r="A633" s="4" t="s">
        <v>117</v>
      </c>
      <c r="B633" s="4" t="s">
        <v>125</v>
      </c>
      <c r="C633" s="5" t="s">
        <v>46</v>
      </c>
      <c r="D633" s="5" t="s">
        <v>59</v>
      </c>
      <c r="E633" s="5" t="s">
        <v>17</v>
      </c>
      <c r="G633" s="5" t="s">
        <v>8</v>
      </c>
      <c r="H633" s="5" t="s">
        <v>133</v>
      </c>
      <c r="J633"/>
      <c r="K633" t="str">
        <f t="shared" si="90"/>
        <v>LAB</v>
      </c>
      <c r="L633" t="str">
        <f t="shared" si="91"/>
        <v>Required</v>
      </c>
      <c r="M633" t="str">
        <f t="shared" si="92"/>
        <v>TX_PVLS_SAMPLE</v>
      </c>
      <c r="N633" t="str">
        <f t="shared" si="94"/>
        <v>20-24</v>
      </c>
      <c r="O633" t="str">
        <f t="shared" si="95"/>
        <v>Female</v>
      </c>
      <c r="P633" t="str">
        <f t="shared" si="96"/>
        <v/>
      </c>
      <c r="Q633" t="str">
        <f t="shared" si="97"/>
        <v>Numerator</v>
      </c>
      <c r="R633" t="str">
        <f t="shared" si="98"/>
        <v>Age/Sex</v>
      </c>
      <c r="S633" t="str">
        <f t="shared" si="93"/>
        <v/>
      </c>
      <c r="T633"/>
      <c r="U633"/>
      <c r="V633"/>
      <c r="W633"/>
      <c r="X633"/>
      <c r="Y633"/>
      <c r="Z633"/>
      <c r="AA633"/>
      <c r="AB633"/>
      <c r="AC633"/>
    </row>
    <row r="634" spans="1:29" customFormat="1" x14ac:dyDescent="0.25">
      <c r="A634" s="4" t="s">
        <v>117</v>
      </c>
      <c r="B634" s="4" t="s">
        <v>125</v>
      </c>
      <c r="C634" s="5" t="s">
        <v>46</v>
      </c>
      <c r="D634" s="5" t="s">
        <v>59</v>
      </c>
      <c r="E634" s="5" t="s">
        <v>50</v>
      </c>
      <c r="F634" s="5"/>
      <c r="G634" s="5" t="s">
        <v>8</v>
      </c>
      <c r="H634" s="5" t="s">
        <v>133</v>
      </c>
      <c r="I634" s="5"/>
      <c r="K634" t="str">
        <f t="shared" si="90"/>
        <v>LAB</v>
      </c>
      <c r="L634" t="str">
        <f t="shared" si="91"/>
        <v>Required</v>
      </c>
      <c r="M634" t="str">
        <f t="shared" si="92"/>
        <v>TX_PVLS_SAMPLE</v>
      </c>
      <c r="N634" t="str">
        <f t="shared" si="94"/>
        <v>20-24</v>
      </c>
      <c r="O634" t="str">
        <f t="shared" si="95"/>
        <v>Male</v>
      </c>
      <c r="P634" t="str">
        <f t="shared" si="96"/>
        <v/>
      </c>
      <c r="Q634" t="str">
        <f t="shared" si="97"/>
        <v>Numerator</v>
      </c>
      <c r="R634" t="str">
        <f t="shared" si="98"/>
        <v>Age/Sex</v>
      </c>
      <c r="S634" t="str">
        <f t="shared" si="93"/>
        <v/>
      </c>
    </row>
    <row r="635" spans="1:29" customFormat="1" x14ac:dyDescent="0.25">
      <c r="A635" s="4" t="s">
        <v>117</v>
      </c>
      <c r="B635" s="4" t="s">
        <v>125</v>
      </c>
      <c r="C635" s="5" t="s">
        <v>46</v>
      </c>
      <c r="D635" s="5" t="s">
        <v>60</v>
      </c>
      <c r="E635" s="5" t="s">
        <v>17</v>
      </c>
      <c r="F635" s="5"/>
      <c r="G635" s="5" t="s">
        <v>8</v>
      </c>
      <c r="H635" s="5" t="s">
        <v>133</v>
      </c>
      <c r="I635" s="5"/>
      <c r="K635" t="str">
        <f t="shared" si="90"/>
        <v>LAB</v>
      </c>
      <c r="L635" t="str">
        <f t="shared" si="91"/>
        <v>Required</v>
      </c>
      <c r="M635" t="str">
        <f t="shared" si="92"/>
        <v>TX_PVLS_SAMPLE</v>
      </c>
      <c r="N635" t="str">
        <f t="shared" si="94"/>
        <v>25-29</v>
      </c>
      <c r="O635" t="str">
        <f t="shared" si="95"/>
        <v>Female</v>
      </c>
      <c r="P635" t="str">
        <f t="shared" si="96"/>
        <v/>
      </c>
      <c r="Q635" t="str">
        <f t="shared" si="97"/>
        <v>Numerator</v>
      </c>
      <c r="R635" t="str">
        <f t="shared" si="98"/>
        <v>Age/Sex</v>
      </c>
      <c r="S635" t="str">
        <f t="shared" si="93"/>
        <v/>
      </c>
    </row>
    <row r="636" spans="1:29" customFormat="1" x14ac:dyDescent="0.25">
      <c r="A636" s="4" t="s">
        <v>117</v>
      </c>
      <c r="B636" s="4" t="s">
        <v>125</v>
      </c>
      <c r="C636" s="5" t="s">
        <v>46</v>
      </c>
      <c r="D636" s="5" t="s">
        <v>60</v>
      </c>
      <c r="E636" s="5" t="s">
        <v>50</v>
      </c>
      <c r="F636" s="5"/>
      <c r="G636" s="5" t="s">
        <v>8</v>
      </c>
      <c r="H636" s="5" t="s">
        <v>133</v>
      </c>
      <c r="I636" s="5"/>
      <c r="K636" t="str">
        <f t="shared" si="90"/>
        <v>LAB</v>
      </c>
      <c r="L636" t="str">
        <f t="shared" si="91"/>
        <v>Required</v>
      </c>
      <c r="M636" t="str">
        <f t="shared" si="92"/>
        <v>TX_PVLS_SAMPLE</v>
      </c>
      <c r="N636" t="str">
        <f t="shared" si="94"/>
        <v>25-29</v>
      </c>
      <c r="O636" t="str">
        <f t="shared" si="95"/>
        <v>Male</v>
      </c>
      <c r="P636" t="str">
        <f t="shared" si="96"/>
        <v/>
      </c>
      <c r="Q636" t="str">
        <f t="shared" si="97"/>
        <v>Numerator</v>
      </c>
      <c r="R636" t="str">
        <f t="shared" si="98"/>
        <v>Age/Sex</v>
      </c>
      <c r="S636" t="str">
        <f t="shared" si="93"/>
        <v/>
      </c>
    </row>
    <row r="637" spans="1:29" customFormat="1" x14ac:dyDescent="0.25">
      <c r="A637" s="4" t="s">
        <v>117</v>
      </c>
      <c r="B637" s="4" t="s">
        <v>125</v>
      </c>
      <c r="C637" s="5" t="s">
        <v>46</v>
      </c>
      <c r="D637" s="5" t="s">
        <v>66</v>
      </c>
      <c r="E637" s="5" t="s">
        <v>17</v>
      </c>
      <c r="F637" s="5"/>
      <c r="G637" s="5" t="s">
        <v>8</v>
      </c>
      <c r="H637" s="5" t="s">
        <v>133</v>
      </c>
      <c r="I637" s="5"/>
      <c r="K637" t="str">
        <f t="shared" si="90"/>
        <v>LAB</v>
      </c>
      <c r="L637" t="str">
        <f t="shared" si="91"/>
        <v>Required</v>
      </c>
      <c r="M637" t="str">
        <f t="shared" si="92"/>
        <v>TX_PVLS_SAMPLE</v>
      </c>
      <c r="N637" t="str">
        <f t="shared" si="94"/>
        <v>30-34</v>
      </c>
      <c r="O637" t="str">
        <f t="shared" si="95"/>
        <v>Female</v>
      </c>
      <c r="P637" t="str">
        <f t="shared" si="96"/>
        <v/>
      </c>
      <c r="Q637" t="str">
        <f t="shared" si="97"/>
        <v>Numerator</v>
      </c>
      <c r="R637" t="str">
        <f t="shared" si="98"/>
        <v>Age/Sex</v>
      </c>
      <c r="S637" t="str">
        <f t="shared" si="93"/>
        <v/>
      </c>
    </row>
    <row r="638" spans="1:29" customFormat="1" x14ac:dyDescent="0.25">
      <c r="A638" s="4" t="s">
        <v>117</v>
      </c>
      <c r="B638" s="4" t="s">
        <v>125</v>
      </c>
      <c r="C638" s="5" t="s">
        <v>46</v>
      </c>
      <c r="D638" s="5" t="s">
        <v>66</v>
      </c>
      <c r="E638" s="5" t="s">
        <v>50</v>
      </c>
      <c r="F638" s="5"/>
      <c r="G638" s="5" t="s">
        <v>8</v>
      </c>
      <c r="H638" s="5" t="s">
        <v>133</v>
      </c>
      <c r="I638" s="5"/>
      <c r="K638" t="str">
        <f t="shared" si="90"/>
        <v>LAB</v>
      </c>
      <c r="L638" t="str">
        <f t="shared" si="91"/>
        <v>Required</v>
      </c>
      <c r="M638" t="str">
        <f t="shared" si="92"/>
        <v>TX_PVLS_SAMPLE</v>
      </c>
      <c r="N638" t="str">
        <f t="shared" si="94"/>
        <v>30-34</v>
      </c>
      <c r="O638" t="str">
        <f t="shared" si="95"/>
        <v>Male</v>
      </c>
      <c r="P638" t="str">
        <f t="shared" si="96"/>
        <v/>
      </c>
      <c r="Q638" t="str">
        <f t="shared" si="97"/>
        <v>Numerator</v>
      </c>
      <c r="R638" t="str">
        <f t="shared" si="98"/>
        <v>Age/Sex</v>
      </c>
      <c r="S638" t="str">
        <f t="shared" si="93"/>
        <v/>
      </c>
    </row>
    <row r="639" spans="1:29" customFormat="1" x14ac:dyDescent="0.25">
      <c r="A639" s="4" t="s">
        <v>117</v>
      </c>
      <c r="B639" s="4" t="s">
        <v>125</v>
      </c>
      <c r="C639" s="5" t="s">
        <v>46</v>
      </c>
      <c r="D639" s="5" t="s">
        <v>67</v>
      </c>
      <c r="E639" s="5" t="s">
        <v>17</v>
      </c>
      <c r="F639" s="5"/>
      <c r="G639" s="5" t="s">
        <v>8</v>
      </c>
      <c r="H639" s="5" t="s">
        <v>133</v>
      </c>
      <c r="I639" s="5"/>
      <c r="K639" t="str">
        <f t="shared" si="90"/>
        <v>LAB</v>
      </c>
      <c r="L639" t="str">
        <f t="shared" si="91"/>
        <v>Required</v>
      </c>
      <c r="M639" t="str">
        <f t="shared" si="92"/>
        <v>TX_PVLS_SAMPLE</v>
      </c>
      <c r="N639" t="str">
        <f t="shared" si="94"/>
        <v>35-39</v>
      </c>
      <c r="O639" t="str">
        <f t="shared" si="95"/>
        <v>Female</v>
      </c>
      <c r="P639" t="str">
        <f t="shared" si="96"/>
        <v/>
      </c>
      <c r="Q639" t="str">
        <f t="shared" si="97"/>
        <v>Numerator</v>
      </c>
      <c r="R639" t="str">
        <f t="shared" si="98"/>
        <v>Age/Sex</v>
      </c>
      <c r="S639" t="str">
        <f t="shared" si="93"/>
        <v/>
      </c>
    </row>
    <row r="640" spans="1:29" customFormat="1" x14ac:dyDescent="0.25">
      <c r="A640" s="4" t="s">
        <v>117</v>
      </c>
      <c r="B640" s="4" t="s">
        <v>125</v>
      </c>
      <c r="C640" s="5" t="s">
        <v>46</v>
      </c>
      <c r="D640" s="5" t="s">
        <v>67</v>
      </c>
      <c r="E640" s="5" t="s">
        <v>50</v>
      </c>
      <c r="F640" s="5"/>
      <c r="G640" s="5" t="s">
        <v>8</v>
      </c>
      <c r="H640" s="5" t="s">
        <v>133</v>
      </c>
      <c r="I640" s="5"/>
      <c r="K640" t="str">
        <f t="shared" si="90"/>
        <v>LAB</v>
      </c>
      <c r="L640" t="str">
        <f t="shared" si="91"/>
        <v>Required</v>
      </c>
      <c r="M640" t="str">
        <f t="shared" si="92"/>
        <v>TX_PVLS_SAMPLE</v>
      </c>
      <c r="N640" t="str">
        <f t="shared" si="94"/>
        <v>35-39</v>
      </c>
      <c r="O640" t="str">
        <f t="shared" si="95"/>
        <v>Male</v>
      </c>
      <c r="P640" t="str">
        <f t="shared" si="96"/>
        <v/>
      </c>
      <c r="Q640" t="str">
        <f t="shared" si="97"/>
        <v>Numerator</v>
      </c>
      <c r="R640" t="str">
        <f t="shared" si="98"/>
        <v>Age/Sex</v>
      </c>
      <c r="S640" t="str">
        <f t="shared" si="93"/>
        <v/>
      </c>
    </row>
    <row r="641" spans="1:19" customFormat="1" x14ac:dyDescent="0.25">
      <c r="A641" s="4" t="s">
        <v>117</v>
      </c>
      <c r="B641" s="4" t="s">
        <v>125</v>
      </c>
      <c r="C641" s="5" t="s">
        <v>46</v>
      </c>
      <c r="D641" s="5" t="s">
        <v>68</v>
      </c>
      <c r="E641" s="5" t="s">
        <v>17</v>
      </c>
      <c r="F641" s="5"/>
      <c r="G641" s="5" t="s">
        <v>8</v>
      </c>
      <c r="H641" s="5" t="s">
        <v>133</v>
      </c>
      <c r="I641" s="5"/>
      <c r="K641" t="str">
        <f t="shared" si="90"/>
        <v>LAB</v>
      </c>
      <c r="L641" t="str">
        <f t="shared" si="91"/>
        <v>Required</v>
      </c>
      <c r="M641" t="str">
        <f t="shared" si="92"/>
        <v>TX_PVLS_SAMPLE</v>
      </c>
      <c r="N641" t="str">
        <f t="shared" si="94"/>
        <v>40-44</v>
      </c>
      <c r="O641" t="str">
        <f t="shared" si="95"/>
        <v>Female</v>
      </c>
      <c r="P641" t="str">
        <f t="shared" si="96"/>
        <v/>
      </c>
      <c r="Q641" t="str">
        <f t="shared" si="97"/>
        <v>Numerator</v>
      </c>
      <c r="R641" t="str">
        <f t="shared" si="98"/>
        <v>Age/Sex</v>
      </c>
      <c r="S641" t="str">
        <f t="shared" si="93"/>
        <v/>
      </c>
    </row>
    <row r="642" spans="1:19" customFormat="1" x14ac:dyDescent="0.25">
      <c r="A642" s="4" t="s">
        <v>117</v>
      </c>
      <c r="B642" s="4" t="s">
        <v>125</v>
      </c>
      <c r="C642" s="5" t="s">
        <v>46</v>
      </c>
      <c r="D642" s="5" t="s">
        <v>68</v>
      </c>
      <c r="E642" s="5" t="s">
        <v>50</v>
      </c>
      <c r="F642" s="5"/>
      <c r="G642" s="5" t="s">
        <v>8</v>
      </c>
      <c r="H642" s="5" t="s">
        <v>133</v>
      </c>
      <c r="I642" s="5"/>
      <c r="K642" t="str">
        <f t="shared" si="90"/>
        <v>LAB</v>
      </c>
      <c r="L642" t="str">
        <f t="shared" si="91"/>
        <v>Required</v>
      </c>
      <c r="M642" t="str">
        <f t="shared" si="92"/>
        <v>TX_PVLS_SAMPLE</v>
      </c>
      <c r="N642" t="str">
        <f t="shared" si="94"/>
        <v>40-44</v>
      </c>
      <c r="O642" t="str">
        <f t="shared" si="95"/>
        <v>Male</v>
      </c>
      <c r="P642" t="str">
        <f t="shared" si="96"/>
        <v/>
      </c>
      <c r="Q642" t="str">
        <f t="shared" si="97"/>
        <v>Numerator</v>
      </c>
      <c r="R642" t="str">
        <f t="shared" si="98"/>
        <v>Age/Sex</v>
      </c>
      <c r="S642" t="str">
        <f t="shared" si="93"/>
        <v/>
      </c>
    </row>
    <row r="643" spans="1:19" customFormat="1" x14ac:dyDescent="0.25">
      <c r="A643" s="4" t="s">
        <v>117</v>
      </c>
      <c r="B643" s="4" t="s">
        <v>125</v>
      </c>
      <c r="C643" s="5" t="s">
        <v>46</v>
      </c>
      <c r="D643" s="5" t="s">
        <v>69</v>
      </c>
      <c r="E643" s="5" t="s">
        <v>17</v>
      </c>
      <c r="F643" s="5"/>
      <c r="G643" s="5" t="s">
        <v>8</v>
      </c>
      <c r="H643" s="5" t="s">
        <v>133</v>
      </c>
      <c r="I643" s="5"/>
      <c r="K643" t="str">
        <f t="shared" si="90"/>
        <v>LAB</v>
      </c>
      <c r="L643" t="str">
        <f t="shared" si="91"/>
        <v>Required</v>
      </c>
      <c r="M643" t="str">
        <f t="shared" si="92"/>
        <v>TX_PVLS_SAMPLE</v>
      </c>
      <c r="N643" t="str">
        <f t="shared" si="94"/>
        <v>45-49</v>
      </c>
      <c r="O643" t="str">
        <f t="shared" si="95"/>
        <v>Female</v>
      </c>
      <c r="P643" t="str">
        <f t="shared" si="96"/>
        <v/>
      </c>
      <c r="Q643" t="str">
        <f t="shared" si="97"/>
        <v>Numerator</v>
      </c>
      <c r="R643" t="str">
        <f t="shared" si="98"/>
        <v>Age/Sex</v>
      </c>
      <c r="S643" t="str">
        <f t="shared" si="93"/>
        <v/>
      </c>
    </row>
    <row r="644" spans="1:19" customFormat="1" x14ac:dyDescent="0.25">
      <c r="A644" s="4" t="s">
        <v>117</v>
      </c>
      <c r="B644" s="4" t="s">
        <v>125</v>
      </c>
      <c r="C644" s="5" t="s">
        <v>46</v>
      </c>
      <c r="D644" s="5" t="s">
        <v>69</v>
      </c>
      <c r="E644" s="5" t="s">
        <v>50</v>
      </c>
      <c r="F644" s="5"/>
      <c r="G644" s="5" t="s">
        <v>8</v>
      </c>
      <c r="H644" s="5" t="s">
        <v>133</v>
      </c>
      <c r="I644" s="5"/>
      <c r="K644" t="str">
        <f t="shared" si="90"/>
        <v>LAB</v>
      </c>
      <c r="L644" t="str">
        <f t="shared" si="91"/>
        <v>Required</v>
      </c>
      <c r="M644" t="str">
        <f t="shared" si="92"/>
        <v>TX_PVLS_SAMPLE</v>
      </c>
      <c r="N644" t="str">
        <f t="shared" si="94"/>
        <v>45-49</v>
      </c>
      <c r="O644" t="str">
        <f t="shared" si="95"/>
        <v>Male</v>
      </c>
      <c r="P644" t="str">
        <f t="shared" si="96"/>
        <v/>
      </c>
      <c r="Q644" t="str">
        <f t="shared" si="97"/>
        <v>Numerator</v>
      </c>
      <c r="R644" t="str">
        <f t="shared" si="98"/>
        <v>Age/Sex</v>
      </c>
      <c r="S644" t="str">
        <f t="shared" si="93"/>
        <v/>
      </c>
    </row>
    <row r="645" spans="1:19" customFormat="1" x14ac:dyDescent="0.25">
      <c r="A645" s="4" t="s">
        <v>117</v>
      </c>
      <c r="B645" s="4" t="s">
        <v>125</v>
      </c>
      <c r="C645" s="5" t="s">
        <v>46</v>
      </c>
      <c r="D645" s="5" t="s">
        <v>1050</v>
      </c>
      <c r="E645" s="5" t="s">
        <v>17</v>
      </c>
      <c r="F645" s="5"/>
      <c r="G645" s="5" t="s">
        <v>8</v>
      </c>
      <c r="H645" s="5" t="s">
        <v>133</v>
      </c>
      <c r="I645" s="5"/>
      <c r="K645" t="str">
        <f t="shared" ref="K645:K708" si="99">TRIM(A645)</f>
        <v>LAB</v>
      </c>
      <c r="L645" t="str">
        <f t="shared" ref="L645:L708" si="100">TRIM(B645)</f>
        <v>Required</v>
      </c>
      <c r="M645" t="str">
        <f t="shared" si="92"/>
        <v>TX_PVLS_SAMPLE</v>
      </c>
      <c r="N645" t="str">
        <f t="shared" si="94"/>
        <v>50+</v>
      </c>
      <c r="O645" t="str">
        <f t="shared" si="95"/>
        <v>Female</v>
      </c>
      <c r="P645" t="str">
        <f t="shared" si="96"/>
        <v/>
      </c>
      <c r="Q645" t="str">
        <f t="shared" si="97"/>
        <v>Numerator</v>
      </c>
      <c r="R645" t="str">
        <f t="shared" si="98"/>
        <v>Age/Sex</v>
      </c>
      <c r="S645" t="str">
        <f t="shared" si="93"/>
        <v/>
      </c>
    </row>
    <row r="646" spans="1:19" customFormat="1" x14ac:dyDescent="0.25">
      <c r="A646" s="4" t="s">
        <v>117</v>
      </c>
      <c r="B646" s="4" t="s">
        <v>125</v>
      </c>
      <c r="C646" s="5" t="s">
        <v>46</v>
      </c>
      <c r="D646" s="5" t="s">
        <v>1050</v>
      </c>
      <c r="E646" s="5" t="s">
        <v>50</v>
      </c>
      <c r="F646" s="5"/>
      <c r="G646" s="5" t="s">
        <v>8</v>
      </c>
      <c r="H646" s="5" t="s">
        <v>133</v>
      </c>
      <c r="I646" s="5"/>
      <c r="K646" t="str">
        <f t="shared" si="99"/>
        <v>LAB</v>
      </c>
      <c r="L646" t="str">
        <f t="shared" si="100"/>
        <v>Required</v>
      </c>
      <c r="M646" t="str">
        <f t="shared" ref="M646:M709" si="101">TRIM(C646)</f>
        <v>TX_PVLS_SAMPLE</v>
      </c>
      <c r="N646" t="str">
        <f t="shared" si="94"/>
        <v>50+</v>
      </c>
      <c r="O646" t="str">
        <f t="shared" si="95"/>
        <v>Male</v>
      </c>
      <c r="P646" t="str">
        <f t="shared" si="96"/>
        <v/>
      </c>
      <c r="Q646" t="str">
        <f t="shared" si="97"/>
        <v>Numerator</v>
      </c>
      <c r="R646" t="str">
        <f t="shared" si="98"/>
        <v>Age/Sex</v>
      </c>
      <c r="S646" t="str">
        <f t="shared" si="93"/>
        <v/>
      </c>
    </row>
    <row r="647" spans="1:19" customFormat="1" x14ac:dyDescent="0.25">
      <c r="A647" s="4" t="s">
        <v>117</v>
      </c>
      <c r="B647" s="4" t="s">
        <v>125</v>
      </c>
      <c r="C647" s="5" t="s">
        <v>46</v>
      </c>
      <c r="D647" s="5" t="s">
        <v>80</v>
      </c>
      <c r="E647" s="5" t="s">
        <v>17</v>
      </c>
      <c r="F647" s="5"/>
      <c r="G647" s="5" t="s">
        <v>8</v>
      </c>
      <c r="H647" s="5" t="s">
        <v>133</v>
      </c>
      <c r="I647" s="5"/>
      <c r="K647" t="str">
        <f t="shared" si="99"/>
        <v>LAB</v>
      </c>
      <c r="L647" t="str">
        <f t="shared" si="100"/>
        <v>Required</v>
      </c>
      <c r="M647" t="str">
        <f t="shared" si="101"/>
        <v>TX_PVLS_SAMPLE</v>
      </c>
      <c r="N647" t="str">
        <f t="shared" si="94"/>
        <v>5-9</v>
      </c>
      <c r="O647" t="str">
        <f t="shared" si="95"/>
        <v>Female</v>
      </c>
      <c r="P647" t="str">
        <f t="shared" si="96"/>
        <v/>
      </c>
      <c r="Q647" t="str">
        <f t="shared" si="97"/>
        <v>Numerator</v>
      </c>
      <c r="R647" t="str">
        <f t="shared" si="98"/>
        <v>Age/Sex</v>
      </c>
      <c r="S647" t="str">
        <f t="shared" si="93"/>
        <v/>
      </c>
    </row>
    <row r="648" spans="1:19" customFormat="1" x14ac:dyDescent="0.25">
      <c r="A648" s="4" t="s">
        <v>117</v>
      </c>
      <c r="B648" s="4" t="s">
        <v>125</v>
      </c>
      <c r="C648" s="5" t="s">
        <v>46</v>
      </c>
      <c r="D648" s="5" t="s">
        <v>80</v>
      </c>
      <c r="E648" s="5" t="s">
        <v>50</v>
      </c>
      <c r="F648" s="5"/>
      <c r="G648" s="5" t="s">
        <v>8</v>
      </c>
      <c r="H648" s="5" t="s">
        <v>133</v>
      </c>
      <c r="I648" s="5"/>
      <c r="K648" t="str">
        <f t="shared" si="99"/>
        <v>LAB</v>
      </c>
      <c r="L648" t="str">
        <f t="shared" si="100"/>
        <v>Required</v>
      </c>
      <c r="M648" t="str">
        <f t="shared" si="101"/>
        <v>TX_PVLS_SAMPLE</v>
      </c>
      <c r="N648" t="str">
        <f t="shared" si="94"/>
        <v>5-9</v>
      </c>
      <c r="O648" t="str">
        <f t="shared" si="95"/>
        <v>Male</v>
      </c>
      <c r="P648" t="str">
        <f t="shared" si="96"/>
        <v/>
      </c>
      <c r="Q648" t="str">
        <f t="shared" si="97"/>
        <v>Numerator</v>
      </c>
      <c r="R648" t="str">
        <f t="shared" si="98"/>
        <v>Age/Sex</v>
      </c>
      <c r="S648" t="str">
        <f t="shared" si="93"/>
        <v/>
      </c>
    </row>
    <row r="649" spans="1:19" customFormat="1" x14ac:dyDescent="0.25">
      <c r="A649" s="4" t="s">
        <v>117</v>
      </c>
      <c r="B649" s="4" t="s">
        <v>125</v>
      </c>
      <c r="C649" s="5" t="s">
        <v>46</v>
      </c>
      <c r="D649" s="5" t="s">
        <v>122</v>
      </c>
      <c r="E649" s="5" t="s">
        <v>17</v>
      </c>
      <c r="F649" s="5"/>
      <c r="G649" s="5" t="s">
        <v>8</v>
      </c>
      <c r="H649" s="5" t="s">
        <v>133</v>
      </c>
      <c r="I649" s="5"/>
      <c r="K649" t="str">
        <f t="shared" si="99"/>
        <v>LAB</v>
      </c>
      <c r="L649" t="str">
        <f t="shared" si="100"/>
        <v>Required</v>
      </c>
      <c r="M649" t="str">
        <f t="shared" si="101"/>
        <v>TX_PVLS_SAMPLE</v>
      </c>
      <c r="N649" t="str">
        <f t="shared" si="94"/>
        <v>Unknown Age</v>
      </c>
      <c r="O649" t="str">
        <f t="shared" si="95"/>
        <v>Female</v>
      </c>
      <c r="P649" t="str">
        <f t="shared" si="96"/>
        <v/>
      </c>
      <c r="Q649" t="str">
        <f t="shared" si="97"/>
        <v>Numerator</v>
      </c>
      <c r="R649" t="str">
        <f t="shared" si="98"/>
        <v>Age/Sex</v>
      </c>
      <c r="S649" t="str">
        <f t="shared" si="93"/>
        <v/>
      </c>
    </row>
    <row r="650" spans="1:19" customFormat="1" x14ac:dyDescent="0.25">
      <c r="A650" s="4" t="s">
        <v>117</v>
      </c>
      <c r="B650" s="4" t="s">
        <v>125</v>
      </c>
      <c r="C650" s="5" t="s">
        <v>46</v>
      </c>
      <c r="D650" s="5" t="s">
        <v>122</v>
      </c>
      <c r="E650" s="5" t="s">
        <v>50</v>
      </c>
      <c r="F650" s="5"/>
      <c r="G650" s="5" t="s">
        <v>8</v>
      </c>
      <c r="H650" s="5" t="s">
        <v>133</v>
      </c>
      <c r="I650" s="5"/>
      <c r="K650" t="str">
        <f t="shared" si="99"/>
        <v>LAB</v>
      </c>
      <c r="L650" t="str">
        <f t="shared" si="100"/>
        <v>Required</v>
      </c>
      <c r="M650" t="str">
        <f t="shared" si="101"/>
        <v>TX_PVLS_SAMPLE</v>
      </c>
      <c r="N650" t="str">
        <f t="shared" si="94"/>
        <v>Unknown Age</v>
      </c>
      <c r="O650" t="str">
        <f t="shared" si="95"/>
        <v>Male</v>
      </c>
      <c r="P650" t="str">
        <f t="shared" si="96"/>
        <v/>
      </c>
      <c r="Q650" t="str">
        <f t="shared" si="97"/>
        <v>Numerator</v>
      </c>
      <c r="R650" t="str">
        <f t="shared" si="98"/>
        <v>Age/Sex</v>
      </c>
      <c r="S650" t="str">
        <f t="shared" si="93"/>
        <v/>
      </c>
    </row>
    <row r="651" spans="1:19" customFormat="1" x14ac:dyDescent="0.25">
      <c r="A651" s="4" t="s">
        <v>117</v>
      </c>
      <c r="B651" s="4" t="s">
        <v>125</v>
      </c>
      <c r="C651" s="5" t="s">
        <v>46</v>
      </c>
      <c r="D651" s="5"/>
      <c r="E651" s="5" t="s">
        <v>17</v>
      </c>
      <c r="F651" s="5"/>
      <c r="G651" s="5" t="s">
        <v>8</v>
      </c>
      <c r="H651" s="5" t="s">
        <v>140</v>
      </c>
      <c r="I651" s="5" t="s">
        <v>18</v>
      </c>
      <c r="K651" t="str">
        <f t="shared" si="99"/>
        <v>LAB</v>
      </c>
      <c r="L651" t="str">
        <f t="shared" si="100"/>
        <v>Required</v>
      </c>
      <c r="M651" t="str">
        <f t="shared" si="101"/>
        <v>TX_PVLS_SAMPLE</v>
      </c>
      <c r="N651" t="str">
        <f t="shared" si="94"/>
        <v/>
      </c>
      <c r="O651" t="str">
        <f t="shared" si="95"/>
        <v>Female</v>
      </c>
      <c r="P651" t="str">
        <f t="shared" si="96"/>
        <v/>
      </c>
      <c r="Q651" t="str">
        <f t="shared" si="97"/>
        <v>Numerator</v>
      </c>
      <c r="R651" t="str">
        <f t="shared" si="98"/>
        <v>Pregnant/Breastfeeding</v>
      </c>
      <c r="S651" t="str">
        <f t="shared" si="93"/>
        <v>Breastfeeding</v>
      </c>
    </row>
    <row r="652" spans="1:19" customFormat="1" x14ac:dyDescent="0.25">
      <c r="A652" s="4" t="s">
        <v>117</v>
      </c>
      <c r="B652" s="4" t="s">
        <v>125</v>
      </c>
      <c r="C652" s="5" t="s">
        <v>46</v>
      </c>
      <c r="D652" s="5"/>
      <c r="E652" s="5" t="s">
        <v>17</v>
      </c>
      <c r="F652" s="5"/>
      <c r="G652" s="5" t="s">
        <v>8</v>
      </c>
      <c r="H652" s="5" t="s">
        <v>140</v>
      </c>
      <c r="I652" s="5" t="s">
        <v>44</v>
      </c>
      <c r="K652" t="str">
        <f t="shared" si="99"/>
        <v>LAB</v>
      </c>
      <c r="L652" t="str">
        <f t="shared" si="100"/>
        <v>Required</v>
      </c>
      <c r="M652" t="str">
        <f t="shared" si="101"/>
        <v>TX_PVLS_SAMPLE</v>
      </c>
      <c r="N652" t="str">
        <f t="shared" si="94"/>
        <v/>
      </c>
      <c r="O652" t="str">
        <f t="shared" si="95"/>
        <v>Female</v>
      </c>
      <c r="P652" t="str">
        <f t="shared" si="96"/>
        <v/>
      </c>
      <c r="Q652" t="str">
        <f t="shared" si="97"/>
        <v>Numerator</v>
      </c>
      <c r="R652" t="str">
        <f t="shared" si="98"/>
        <v>Pregnant/Breastfeeding</v>
      </c>
      <c r="S652" t="str">
        <f t="shared" si="93"/>
        <v>Pregnant</v>
      </c>
    </row>
    <row r="653" spans="1:19" customFormat="1" x14ac:dyDescent="0.25">
      <c r="A653" s="4" t="s">
        <v>117</v>
      </c>
      <c r="B653" s="4" t="s">
        <v>135</v>
      </c>
      <c r="C653" s="5" t="s">
        <v>46</v>
      </c>
      <c r="D653" s="5"/>
      <c r="E653" s="5"/>
      <c r="F653" s="5" t="s">
        <v>34</v>
      </c>
      <c r="G653" s="5" t="s">
        <v>8</v>
      </c>
      <c r="H653" s="5" t="s">
        <v>139</v>
      </c>
      <c r="I653" s="5"/>
      <c r="K653" t="str">
        <f t="shared" si="99"/>
        <v>LAB</v>
      </c>
      <c r="L653" t="str">
        <f t="shared" si="100"/>
        <v>Optional</v>
      </c>
      <c r="M653" t="str">
        <f t="shared" si="101"/>
        <v>TX_PVLS_SAMPLE</v>
      </c>
      <c r="N653" t="str">
        <f t="shared" si="94"/>
        <v/>
      </c>
      <c r="O653" t="str">
        <f t="shared" si="95"/>
        <v/>
      </c>
      <c r="P653" t="str">
        <f t="shared" si="96"/>
        <v>Female sex workers (FSW)</v>
      </c>
      <c r="Q653" t="str">
        <f t="shared" si="97"/>
        <v>Numerator</v>
      </c>
      <c r="R653" t="str">
        <f t="shared" si="98"/>
        <v>Key Pop</v>
      </c>
      <c r="S653" t="str">
        <f t="shared" ref="S653:S716" si="102">TRIM(I653)</f>
        <v/>
      </c>
    </row>
    <row r="654" spans="1:19" customFormat="1" x14ac:dyDescent="0.25">
      <c r="A654" s="4" t="s">
        <v>117</v>
      </c>
      <c r="B654" s="4" t="s">
        <v>135</v>
      </c>
      <c r="C654" s="5" t="s">
        <v>46</v>
      </c>
      <c r="D654" s="5"/>
      <c r="E654" s="5"/>
      <c r="F654" s="5" t="s">
        <v>32</v>
      </c>
      <c r="G654" s="5" t="s">
        <v>8</v>
      </c>
      <c r="H654" s="5" t="s">
        <v>139</v>
      </c>
      <c r="I654" s="5"/>
      <c r="K654" t="str">
        <f t="shared" si="99"/>
        <v>LAB</v>
      </c>
      <c r="L654" t="str">
        <f t="shared" si="100"/>
        <v>Optional</v>
      </c>
      <c r="M654" t="str">
        <f t="shared" si="101"/>
        <v>TX_PVLS_SAMPLE</v>
      </c>
      <c r="N654" t="str">
        <f t="shared" si="94"/>
        <v/>
      </c>
      <c r="O654" t="str">
        <f t="shared" si="95"/>
        <v/>
      </c>
      <c r="P654" t="str">
        <f t="shared" si="96"/>
        <v>Men who have sex with men (MSM)</v>
      </c>
      <c r="Q654" t="str">
        <f t="shared" si="97"/>
        <v>Numerator</v>
      </c>
      <c r="R654" t="str">
        <f t="shared" si="98"/>
        <v>Key Pop</v>
      </c>
      <c r="S654" t="str">
        <f t="shared" si="102"/>
        <v/>
      </c>
    </row>
    <row r="655" spans="1:19" customFormat="1" x14ac:dyDescent="0.25">
      <c r="A655" s="4" t="s">
        <v>117</v>
      </c>
      <c r="B655" s="4" t="s">
        <v>135</v>
      </c>
      <c r="C655" s="5" t="s">
        <v>46</v>
      </c>
      <c r="D655" s="5"/>
      <c r="E655" s="5"/>
      <c r="F655" s="5" t="s">
        <v>138</v>
      </c>
      <c r="G655" s="5" t="s">
        <v>8</v>
      </c>
      <c r="H655" s="5" t="s">
        <v>139</v>
      </c>
      <c r="I655" s="5"/>
      <c r="K655" t="str">
        <f t="shared" si="99"/>
        <v>LAB</v>
      </c>
      <c r="L655" t="str">
        <f t="shared" si="100"/>
        <v>Optional</v>
      </c>
      <c r="M655" t="str">
        <f t="shared" si="101"/>
        <v>TX_PVLS_SAMPLE</v>
      </c>
      <c r="N655" t="str">
        <f t="shared" si="94"/>
        <v/>
      </c>
      <c r="O655" t="str">
        <f t="shared" si="95"/>
        <v/>
      </c>
      <c r="P655" t="str">
        <f t="shared" si="96"/>
        <v>People in prison and other closed settings</v>
      </c>
      <c r="Q655" t="str">
        <f t="shared" si="97"/>
        <v>Numerator</v>
      </c>
      <c r="R655" t="str">
        <f t="shared" si="98"/>
        <v>Key Pop</v>
      </c>
      <c r="S655" t="str">
        <f t="shared" si="102"/>
        <v/>
      </c>
    </row>
    <row r="656" spans="1:19" customFormat="1" x14ac:dyDescent="0.25">
      <c r="A656" s="4" t="s">
        <v>117</v>
      </c>
      <c r="B656" s="4" t="s">
        <v>135</v>
      </c>
      <c r="C656" s="5" t="s">
        <v>46</v>
      </c>
      <c r="D656" s="5"/>
      <c r="E656" s="5"/>
      <c r="F656" s="5" t="s">
        <v>30</v>
      </c>
      <c r="G656" s="5" t="s">
        <v>8</v>
      </c>
      <c r="H656" s="5" t="s">
        <v>139</v>
      </c>
      <c r="I656" s="5"/>
      <c r="K656" t="str">
        <f t="shared" si="99"/>
        <v>LAB</v>
      </c>
      <c r="L656" t="str">
        <f t="shared" si="100"/>
        <v>Optional</v>
      </c>
      <c r="M656" t="str">
        <f t="shared" si="101"/>
        <v>TX_PVLS_SAMPLE</v>
      </c>
      <c r="N656" t="str">
        <f t="shared" si="94"/>
        <v/>
      </c>
      <c r="O656" t="str">
        <f t="shared" si="95"/>
        <v/>
      </c>
      <c r="P656" t="str">
        <f t="shared" si="96"/>
        <v>People who inject drugs (PWID)</v>
      </c>
      <c r="Q656" t="str">
        <f t="shared" si="97"/>
        <v>Numerator</v>
      </c>
      <c r="R656" t="str">
        <f t="shared" si="98"/>
        <v>Key Pop</v>
      </c>
      <c r="S656" t="str">
        <f t="shared" si="102"/>
        <v/>
      </c>
    </row>
    <row r="657" spans="1:19" customFormat="1" x14ac:dyDescent="0.25">
      <c r="A657" s="4" t="s">
        <v>117</v>
      </c>
      <c r="B657" s="4" t="s">
        <v>135</v>
      </c>
      <c r="C657" s="5" t="s">
        <v>46</v>
      </c>
      <c r="D657" s="5"/>
      <c r="E657" s="5"/>
      <c r="F657" s="5" t="s">
        <v>33</v>
      </c>
      <c r="G657" s="5" t="s">
        <v>8</v>
      </c>
      <c r="H657" s="5" t="s">
        <v>139</v>
      </c>
      <c r="I657" s="5"/>
      <c r="K657" t="str">
        <f t="shared" si="99"/>
        <v>LAB</v>
      </c>
      <c r="L657" t="str">
        <f t="shared" si="100"/>
        <v>Optional</v>
      </c>
      <c r="M657" t="str">
        <f t="shared" si="101"/>
        <v>TX_PVLS_SAMPLE</v>
      </c>
      <c r="N657" t="str">
        <f t="shared" si="94"/>
        <v/>
      </c>
      <c r="O657" t="str">
        <f t="shared" si="95"/>
        <v/>
      </c>
      <c r="P657" t="str">
        <f t="shared" si="96"/>
        <v>Transgender people (TG)</v>
      </c>
      <c r="Q657" t="str">
        <f t="shared" si="97"/>
        <v>Numerator</v>
      </c>
      <c r="R657" t="str">
        <f t="shared" si="98"/>
        <v>Key Pop</v>
      </c>
      <c r="S657" t="str">
        <f t="shared" si="102"/>
        <v/>
      </c>
    </row>
    <row r="658" spans="1:19" customFormat="1" x14ac:dyDescent="0.25">
      <c r="A658" s="4" t="s">
        <v>121</v>
      </c>
      <c r="B658" s="4" t="s">
        <v>135</v>
      </c>
      <c r="C658" s="5" t="s">
        <v>74</v>
      </c>
      <c r="D658" s="5" t="s">
        <v>78</v>
      </c>
      <c r="E658" s="5" t="s">
        <v>17</v>
      </c>
      <c r="F658" s="5"/>
      <c r="G658" s="5" t="s">
        <v>13</v>
      </c>
      <c r="H658" s="5" t="s">
        <v>133</v>
      </c>
      <c r="I658" s="5"/>
      <c r="K658" t="str">
        <f t="shared" si="99"/>
        <v>KEY POPULATIONS</v>
      </c>
      <c r="L658" t="str">
        <f t="shared" si="100"/>
        <v>Optional</v>
      </c>
      <c r="M658" t="str">
        <f t="shared" si="101"/>
        <v>TX_PVLS_VERIFY</v>
      </c>
      <c r="N658" t="str">
        <f t="shared" si="94"/>
        <v>&lt;20</v>
      </c>
      <c r="O658" t="str">
        <f t="shared" si="95"/>
        <v>Female</v>
      </c>
      <c r="P658" t="str">
        <f t="shared" si="96"/>
        <v/>
      </c>
      <c r="Q658" t="str">
        <f t="shared" si="97"/>
        <v>Denominator</v>
      </c>
      <c r="R658" t="str">
        <f t="shared" si="98"/>
        <v>Age/Sex</v>
      </c>
      <c r="S658" t="str">
        <f t="shared" si="102"/>
        <v/>
      </c>
    </row>
    <row r="659" spans="1:19" customFormat="1" x14ac:dyDescent="0.25">
      <c r="A659" s="4" t="s">
        <v>121</v>
      </c>
      <c r="B659" s="4" t="s">
        <v>135</v>
      </c>
      <c r="C659" s="5" t="s">
        <v>74</v>
      </c>
      <c r="D659" s="5" t="s">
        <v>78</v>
      </c>
      <c r="E659" s="5" t="s">
        <v>17</v>
      </c>
      <c r="F659" s="5"/>
      <c r="G659" s="5" t="s">
        <v>8</v>
      </c>
      <c r="H659" s="5" t="s">
        <v>133</v>
      </c>
      <c r="I659" s="5"/>
      <c r="K659" t="str">
        <f t="shared" si="99"/>
        <v>KEY POPULATIONS</v>
      </c>
      <c r="L659" t="str">
        <f t="shared" si="100"/>
        <v>Optional</v>
      </c>
      <c r="M659" t="str">
        <f t="shared" si="101"/>
        <v>TX_PVLS_VERIFY</v>
      </c>
      <c r="N659" t="str">
        <f t="shared" si="94"/>
        <v>&lt;20</v>
      </c>
      <c r="O659" t="str">
        <f t="shared" si="95"/>
        <v>Female</v>
      </c>
      <c r="P659" t="str">
        <f t="shared" si="96"/>
        <v/>
      </c>
      <c r="Q659" t="str">
        <f t="shared" si="97"/>
        <v>Numerator</v>
      </c>
      <c r="R659" t="str">
        <f t="shared" si="98"/>
        <v>Age/Sex</v>
      </c>
      <c r="S659" t="str">
        <f t="shared" si="102"/>
        <v/>
      </c>
    </row>
    <row r="660" spans="1:19" customFormat="1" x14ac:dyDescent="0.25">
      <c r="A660" s="4" t="s">
        <v>121</v>
      </c>
      <c r="B660" s="4" t="s">
        <v>135</v>
      </c>
      <c r="C660" s="5" t="s">
        <v>74</v>
      </c>
      <c r="D660" s="5" t="s">
        <v>78</v>
      </c>
      <c r="E660" s="5" t="s">
        <v>50</v>
      </c>
      <c r="F660" s="5"/>
      <c r="G660" s="5" t="s">
        <v>13</v>
      </c>
      <c r="H660" s="5" t="s">
        <v>133</v>
      </c>
      <c r="I660" s="5"/>
      <c r="K660" t="str">
        <f t="shared" si="99"/>
        <v>KEY POPULATIONS</v>
      </c>
      <c r="L660" t="str">
        <f t="shared" si="100"/>
        <v>Optional</v>
      </c>
      <c r="M660" t="str">
        <f t="shared" si="101"/>
        <v>TX_PVLS_VERIFY</v>
      </c>
      <c r="N660" t="str">
        <f t="shared" si="94"/>
        <v>&lt;20</v>
      </c>
      <c r="O660" t="str">
        <f t="shared" si="95"/>
        <v>Male</v>
      </c>
      <c r="P660" t="str">
        <f t="shared" si="96"/>
        <v/>
      </c>
      <c r="Q660" t="str">
        <f t="shared" si="97"/>
        <v>Denominator</v>
      </c>
      <c r="R660" t="str">
        <f t="shared" si="98"/>
        <v>Age/Sex</v>
      </c>
      <c r="S660" t="str">
        <f t="shared" si="102"/>
        <v/>
      </c>
    </row>
    <row r="661" spans="1:19" customFormat="1" x14ac:dyDescent="0.25">
      <c r="A661" s="4" t="s">
        <v>121</v>
      </c>
      <c r="B661" s="4" t="s">
        <v>135</v>
      </c>
      <c r="C661" s="5" t="s">
        <v>74</v>
      </c>
      <c r="D661" s="5" t="s">
        <v>78</v>
      </c>
      <c r="E661" s="5" t="s">
        <v>50</v>
      </c>
      <c r="F661" s="5"/>
      <c r="G661" s="5" t="s">
        <v>8</v>
      </c>
      <c r="H661" s="5" t="s">
        <v>133</v>
      </c>
      <c r="I661" s="5"/>
      <c r="K661" t="str">
        <f t="shared" si="99"/>
        <v>KEY POPULATIONS</v>
      </c>
      <c r="L661" t="str">
        <f t="shared" si="100"/>
        <v>Optional</v>
      </c>
      <c r="M661" t="str">
        <f t="shared" si="101"/>
        <v>TX_PVLS_VERIFY</v>
      </c>
      <c r="N661" t="str">
        <f t="shared" si="94"/>
        <v>&lt;20</v>
      </c>
      <c r="O661" t="str">
        <f t="shared" si="95"/>
        <v>Male</v>
      </c>
      <c r="P661" t="str">
        <f t="shared" si="96"/>
        <v/>
      </c>
      <c r="Q661" t="str">
        <f t="shared" si="97"/>
        <v>Numerator</v>
      </c>
      <c r="R661" t="str">
        <f t="shared" si="98"/>
        <v>Age/Sex</v>
      </c>
      <c r="S661" t="str">
        <f t="shared" si="102"/>
        <v/>
      </c>
    </row>
    <row r="662" spans="1:19" customFormat="1" x14ac:dyDescent="0.25">
      <c r="A662" s="4" t="s">
        <v>121</v>
      </c>
      <c r="B662" s="4" t="s">
        <v>135</v>
      </c>
      <c r="C662" s="5" t="s">
        <v>74</v>
      </c>
      <c r="D662" s="5" t="s">
        <v>59</v>
      </c>
      <c r="E662" s="5" t="s">
        <v>17</v>
      </c>
      <c r="F662" s="5"/>
      <c r="G662" s="5" t="s">
        <v>13</v>
      </c>
      <c r="H662" s="5" t="s">
        <v>133</v>
      </c>
      <c r="I662" s="5"/>
      <c r="K662" t="str">
        <f t="shared" si="99"/>
        <v>KEY POPULATIONS</v>
      </c>
      <c r="L662" t="str">
        <f t="shared" si="100"/>
        <v>Optional</v>
      </c>
      <c r="M662" t="str">
        <f t="shared" si="101"/>
        <v>TX_PVLS_VERIFY</v>
      </c>
      <c r="N662" t="str">
        <f t="shared" si="94"/>
        <v>20-24</v>
      </c>
      <c r="O662" t="str">
        <f t="shared" si="95"/>
        <v>Female</v>
      </c>
      <c r="P662" t="str">
        <f t="shared" si="96"/>
        <v/>
      </c>
      <c r="Q662" t="str">
        <f t="shared" si="97"/>
        <v>Denominator</v>
      </c>
      <c r="R662" t="str">
        <f t="shared" si="98"/>
        <v>Age/Sex</v>
      </c>
      <c r="S662" t="str">
        <f t="shared" si="102"/>
        <v/>
      </c>
    </row>
    <row r="663" spans="1:19" customFormat="1" x14ac:dyDescent="0.25">
      <c r="A663" s="4" t="s">
        <v>121</v>
      </c>
      <c r="B663" s="4" t="s">
        <v>135</v>
      </c>
      <c r="C663" s="5" t="s">
        <v>74</v>
      </c>
      <c r="D663" s="5" t="s">
        <v>59</v>
      </c>
      <c r="E663" s="5" t="s">
        <v>17</v>
      </c>
      <c r="F663" s="5"/>
      <c r="G663" s="5" t="s">
        <v>8</v>
      </c>
      <c r="H663" s="5" t="s">
        <v>133</v>
      </c>
      <c r="I663" s="5"/>
      <c r="K663" t="str">
        <f t="shared" si="99"/>
        <v>KEY POPULATIONS</v>
      </c>
      <c r="L663" t="str">
        <f t="shared" si="100"/>
        <v>Optional</v>
      </c>
      <c r="M663" t="str">
        <f t="shared" si="101"/>
        <v>TX_PVLS_VERIFY</v>
      </c>
      <c r="N663" t="str">
        <f t="shared" si="94"/>
        <v>20-24</v>
      </c>
      <c r="O663" t="str">
        <f t="shared" si="95"/>
        <v>Female</v>
      </c>
      <c r="P663" t="str">
        <f t="shared" si="96"/>
        <v/>
      </c>
      <c r="Q663" t="str">
        <f t="shared" si="97"/>
        <v>Numerator</v>
      </c>
      <c r="R663" t="str">
        <f t="shared" si="98"/>
        <v>Age/Sex</v>
      </c>
      <c r="S663" t="str">
        <f t="shared" si="102"/>
        <v/>
      </c>
    </row>
    <row r="664" spans="1:19" customFormat="1" x14ac:dyDescent="0.25">
      <c r="A664" s="4" t="s">
        <v>121</v>
      </c>
      <c r="B664" s="4" t="s">
        <v>135</v>
      </c>
      <c r="C664" s="5" t="s">
        <v>74</v>
      </c>
      <c r="D664" s="5" t="s">
        <v>59</v>
      </c>
      <c r="E664" s="5" t="s">
        <v>50</v>
      </c>
      <c r="F664" s="5"/>
      <c r="G664" s="5" t="s">
        <v>13</v>
      </c>
      <c r="H664" s="5" t="s">
        <v>133</v>
      </c>
      <c r="I664" s="5"/>
      <c r="K664" t="str">
        <f t="shared" si="99"/>
        <v>KEY POPULATIONS</v>
      </c>
      <c r="L664" t="str">
        <f t="shared" si="100"/>
        <v>Optional</v>
      </c>
      <c r="M664" t="str">
        <f t="shared" si="101"/>
        <v>TX_PVLS_VERIFY</v>
      </c>
      <c r="N664" t="str">
        <f t="shared" si="94"/>
        <v>20-24</v>
      </c>
      <c r="O664" t="str">
        <f t="shared" si="95"/>
        <v>Male</v>
      </c>
      <c r="P664" t="str">
        <f t="shared" si="96"/>
        <v/>
      </c>
      <c r="Q664" t="str">
        <f t="shared" si="97"/>
        <v>Denominator</v>
      </c>
      <c r="R664" t="str">
        <f t="shared" si="98"/>
        <v>Age/Sex</v>
      </c>
      <c r="S664" t="str">
        <f t="shared" si="102"/>
        <v/>
      </c>
    </row>
    <row r="665" spans="1:19" customFormat="1" x14ac:dyDescent="0.25">
      <c r="A665" s="4" t="s">
        <v>121</v>
      </c>
      <c r="B665" s="4" t="s">
        <v>135</v>
      </c>
      <c r="C665" s="5" t="s">
        <v>74</v>
      </c>
      <c r="D665" s="5" t="s">
        <v>59</v>
      </c>
      <c r="E665" s="5" t="s">
        <v>50</v>
      </c>
      <c r="F665" s="5"/>
      <c r="G665" s="5" t="s">
        <v>8</v>
      </c>
      <c r="H665" s="5" t="s">
        <v>133</v>
      </c>
      <c r="I665" s="5"/>
      <c r="K665" t="str">
        <f t="shared" si="99"/>
        <v>KEY POPULATIONS</v>
      </c>
      <c r="L665" t="str">
        <f t="shared" si="100"/>
        <v>Optional</v>
      </c>
      <c r="M665" t="str">
        <f t="shared" si="101"/>
        <v>TX_PVLS_VERIFY</v>
      </c>
      <c r="N665" t="str">
        <f t="shared" si="94"/>
        <v>20-24</v>
      </c>
      <c r="O665" t="str">
        <f t="shared" si="95"/>
        <v>Male</v>
      </c>
      <c r="P665" t="str">
        <f t="shared" si="96"/>
        <v/>
      </c>
      <c r="Q665" t="str">
        <f t="shared" si="97"/>
        <v>Numerator</v>
      </c>
      <c r="R665" t="str">
        <f t="shared" si="98"/>
        <v>Age/Sex</v>
      </c>
      <c r="S665" t="str">
        <f t="shared" si="102"/>
        <v/>
      </c>
    </row>
    <row r="666" spans="1:19" customFormat="1" x14ac:dyDescent="0.25">
      <c r="A666" s="4" t="s">
        <v>121</v>
      </c>
      <c r="B666" s="4" t="s">
        <v>135</v>
      </c>
      <c r="C666" s="5" t="s">
        <v>74</v>
      </c>
      <c r="D666" s="5" t="s">
        <v>60</v>
      </c>
      <c r="E666" s="5" t="s">
        <v>17</v>
      </c>
      <c r="F666" s="5"/>
      <c r="G666" s="5" t="s">
        <v>13</v>
      </c>
      <c r="H666" s="5" t="s">
        <v>133</v>
      </c>
      <c r="I666" s="5"/>
      <c r="K666" t="str">
        <f t="shared" si="99"/>
        <v>KEY POPULATIONS</v>
      </c>
      <c r="L666" t="str">
        <f t="shared" si="100"/>
        <v>Optional</v>
      </c>
      <c r="M666" t="str">
        <f t="shared" si="101"/>
        <v>TX_PVLS_VERIFY</v>
      </c>
      <c r="N666" t="str">
        <f t="shared" si="94"/>
        <v>25-29</v>
      </c>
      <c r="O666" t="str">
        <f t="shared" si="95"/>
        <v>Female</v>
      </c>
      <c r="P666" t="str">
        <f t="shared" si="96"/>
        <v/>
      </c>
      <c r="Q666" t="str">
        <f t="shared" si="97"/>
        <v>Denominator</v>
      </c>
      <c r="R666" t="str">
        <f t="shared" si="98"/>
        <v>Age/Sex</v>
      </c>
      <c r="S666" t="str">
        <f t="shared" si="102"/>
        <v/>
      </c>
    </row>
    <row r="667" spans="1:19" customFormat="1" x14ac:dyDescent="0.25">
      <c r="A667" s="4" t="s">
        <v>121</v>
      </c>
      <c r="B667" s="4" t="s">
        <v>135</v>
      </c>
      <c r="C667" s="5" t="s">
        <v>74</v>
      </c>
      <c r="D667" s="5" t="s">
        <v>60</v>
      </c>
      <c r="E667" s="5" t="s">
        <v>17</v>
      </c>
      <c r="F667" s="5"/>
      <c r="G667" s="5" t="s">
        <v>8</v>
      </c>
      <c r="H667" s="5" t="s">
        <v>133</v>
      </c>
      <c r="I667" s="5"/>
      <c r="K667" t="str">
        <f t="shared" si="99"/>
        <v>KEY POPULATIONS</v>
      </c>
      <c r="L667" t="str">
        <f t="shared" si="100"/>
        <v>Optional</v>
      </c>
      <c r="M667" t="str">
        <f t="shared" si="101"/>
        <v>TX_PVLS_VERIFY</v>
      </c>
      <c r="N667" t="str">
        <f t="shared" si="94"/>
        <v>25-29</v>
      </c>
      <c r="O667" t="str">
        <f t="shared" si="95"/>
        <v>Female</v>
      </c>
      <c r="P667" t="str">
        <f t="shared" si="96"/>
        <v/>
      </c>
      <c r="Q667" t="str">
        <f t="shared" si="97"/>
        <v>Numerator</v>
      </c>
      <c r="R667" t="str">
        <f t="shared" si="98"/>
        <v>Age/Sex</v>
      </c>
      <c r="S667" t="str">
        <f t="shared" si="102"/>
        <v/>
      </c>
    </row>
    <row r="668" spans="1:19" customFormat="1" x14ac:dyDescent="0.25">
      <c r="A668" s="4" t="s">
        <v>121</v>
      </c>
      <c r="B668" s="4" t="s">
        <v>135</v>
      </c>
      <c r="C668" s="5" t="s">
        <v>74</v>
      </c>
      <c r="D668" s="5" t="s">
        <v>60</v>
      </c>
      <c r="E668" s="5" t="s">
        <v>50</v>
      </c>
      <c r="F668" s="5"/>
      <c r="G668" s="5" t="s">
        <v>13</v>
      </c>
      <c r="H668" s="5" t="s">
        <v>133</v>
      </c>
      <c r="I668" s="5"/>
      <c r="K668" t="str">
        <f t="shared" si="99"/>
        <v>KEY POPULATIONS</v>
      </c>
      <c r="L668" t="str">
        <f t="shared" si="100"/>
        <v>Optional</v>
      </c>
      <c r="M668" t="str">
        <f t="shared" si="101"/>
        <v>TX_PVLS_VERIFY</v>
      </c>
      <c r="N668" t="str">
        <f t="shared" si="94"/>
        <v>25-29</v>
      </c>
      <c r="O668" t="str">
        <f t="shared" si="95"/>
        <v>Male</v>
      </c>
      <c r="P668" t="str">
        <f t="shared" si="96"/>
        <v/>
      </c>
      <c r="Q668" t="str">
        <f t="shared" si="97"/>
        <v>Denominator</v>
      </c>
      <c r="R668" t="str">
        <f t="shared" si="98"/>
        <v>Age/Sex</v>
      </c>
      <c r="S668" t="str">
        <f t="shared" si="102"/>
        <v/>
      </c>
    </row>
    <row r="669" spans="1:19" customFormat="1" x14ac:dyDescent="0.25">
      <c r="A669" s="4" t="s">
        <v>121</v>
      </c>
      <c r="B669" s="4" t="s">
        <v>135</v>
      </c>
      <c r="C669" s="5" t="s">
        <v>74</v>
      </c>
      <c r="D669" s="5" t="s">
        <v>60</v>
      </c>
      <c r="E669" s="5" t="s">
        <v>50</v>
      </c>
      <c r="F669" s="5"/>
      <c r="G669" s="5" t="s">
        <v>8</v>
      </c>
      <c r="H669" s="5" t="s">
        <v>133</v>
      </c>
      <c r="I669" s="5"/>
      <c r="K669" t="str">
        <f t="shared" si="99"/>
        <v>KEY POPULATIONS</v>
      </c>
      <c r="L669" t="str">
        <f t="shared" si="100"/>
        <v>Optional</v>
      </c>
      <c r="M669" t="str">
        <f t="shared" si="101"/>
        <v>TX_PVLS_VERIFY</v>
      </c>
      <c r="N669" t="str">
        <f t="shared" ref="N669:N732" si="103">TRIM(D669)</f>
        <v>25-29</v>
      </c>
      <c r="O669" t="str">
        <f t="shared" ref="O669:O732" si="104">TRIM(E669)</f>
        <v>Male</v>
      </c>
      <c r="P669" t="str">
        <f t="shared" ref="P669:P732" si="105">TRIM(F669)</f>
        <v/>
      </c>
      <c r="Q669" t="str">
        <f t="shared" ref="Q669:Q732" si="106">TRIM(G669)</f>
        <v>Numerator</v>
      </c>
      <c r="R669" t="str">
        <f t="shared" ref="R669:R732" si="107">TRIM(H669)</f>
        <v>Age/Sex</v>
      </c>
      <c r="S669" t="str">
        <f t="shared" si="102"/>
        <v/>
      </c>
    </row>
    <row r="670" spans="1:19" customFormat="1" x14ac:dyDescent="0.25">
      <c r="A670" s="4" t="s">
        <v>121</v>
      </c>
      <c r="B670" s="4" t="s">
        <v>135</v>
      </c>
      <c r="C670" s="5" t="s">
        <v>74</v>
      </c>
      <c r="D670" s="5" t="s">
        <v>66</v>
      </c>
      <c r="E670" s="5" t="s">
        <v>17</v>
      </c>
      <c r="F670" s="5"/>
      <c r="G670" s="5" t="s">
        <v>13</v>
      </c>
      <c r="H670" s="5" t="s">
        <v>133</v>
      </c>
      <c r="I670" s="5"/>
      <c r="K670" t="str">
        <f t="shared" si="99"/>
        <v>KEY POPULATIONS</v>
      </c>
      <c r="L670" t="str">
        <f t="shared" si="100"/>
        <v>Optional</v>
      </c>
      <c r="M670" t="str">
        <f t="shared" si="101"/>
        <v>TX_PVLS_VERIFY</v>
      </c>
      <c r="N670" t="str">
        <f t="shared" si="103"/>
        <v>30-34</v>
      </c>
      <c r="O670" t="str">
        <f t="shared" si="104"/>
        <v>Female</v>
      </c>
      <c r="P670" t="str">
        <f t="shared" si="105"/>
        <v/>
      </c>
      <c r="Q670" t="str">
        <f t="shared" si="106"/>
        <v>Denominator</v>
      </c>
      <c r="R670" t="str">
        <f t="shared" si="107"/>
        <v>Age/Sex</v>
      </c>
      <c r="S670" t="str">
        <f t="shared" si="102"/>
        <v/>
      </c>
    </row>
    <row r="671" spans="1:19" customFormat="1" x14ac:dyDescent="0.25">
      <c r="A671" s="4" t="s">
        <v>121</v>
      </c>
      <c r="B671" s="4" t="s">
        <v>135</v>
      </c>
      <c r="C671" s="5" t="s">
        <v>74</v>
      </c>
      <c r="D671" s="5" t="s">
        <v>66</v>
      </c>
      <c r="E671" s="5" t="s">
        <v>17</v>
      </c>
      <c r="F671" s="5"/>
      <c r="G671" s="5" t="s">
        <v>8</v>
      </c>
      <c r="H671" s="5" t="s">
        <v>133</v>
      </c>
      <c r="I671" s="5"/>
      <c r="K671" t="str">
        <f t="shared" si="99"/>
        <v>KEY POPULATIONS</v>
      </c>
      <c r="L671" t="str">
        <f t="shared" si="100"/>
        <v>Optional</v>
      </c>
      <c r="M671" t="str">
        <f t="shared" si="101"/>
        <v>TX_PVLS_VERIFY</v>
      </c>
      <c r="N671" t="str">
        <f t="shared" si="103"/>
        <v>30-34</v>
      </c>
      <c r="O671" t="str">
        <f t="shared" si="104"/>
        <v>Female</v>
      </c>
      <c r="P671" t="str">
        <f t="shared" si="105"/>
        <v/>
      </c>
      <c r="Q671" t="str">
        <f t="shared" si="106"/>
        <v>Numerator</v>
      </c>
      <c r="R671" t="str">
        <f t="shared" si="107"/>
        <v>Age/Sex</v>
      </c>
      <c r="S671" t="str">
        <f t="shared" si="102"/>
        <v/>
      </c>
    </row>
    <row r="672" spans="1:19" customFormat="1" x14ac:dyDescent="0.25">
      <c r="A672" s="4" t="s">
        <v>121</v>
      </c>
      <c r="B672" s="4" t="s">
        <v>135</v>
      </c>
      <c r="C672" s="5" t="s">
        <v>74</v>
      </c>
      <c r="D672" s="5" t="s">
        <v>66</v>
      </c>
      <c r="E672" s="5" t="s">
        <v>50</v>
      </c>
      <c r="F672" s="5"/>
      <c r="G672" s="5" t="s">
        <v>13</v>
      </c>
      <c r="H672" s="5" t="s">
        <v>133</v>
      </c>
      <c r="I672" s="5"/>
      <c r="K672" t="str">
        <f t="shared" si="99"/>
        <v>KEY POPULATIONS</v>
      </c>
      <c r="L672" t="str">
        <f t="shared" si="100"/>
        <v>Optional</v>
      </c>
      <c r="M672" t="str">
        <f t="shared" si="101"/>
        <v>TX_PVLS_VERIFY</v>
      </c>
      <c r="N672" t="str">
        <f t="shared" si="103"/>
        <v>30-34</v>
      </c>
      <c r="O672" t="str">
        <f t="shared" si="104"/>
        <v>Male</v>
      </c>
      <c r="P672" t="str">
        <f t="shared" si="105"/>
        <v/>
      </c>
      <c r="Q672" t="str">
        <f t="shared" si="106"/>
        <v>Denominator</v>
      </c>
      <c r="R672" t="str">
        <f t="shared" si="107"/>
        <v>Age/Sex</v>
      </c>
      <c r="S672" t="str">
        <f t="shared" si="102"/>
        <v/>
      </c>
    </row>
    <row r="673" spans="1:19" customFormat="1" x14ac:dyDescent="0.25">
      <c r="A673" s="4" t="s">
        <v>121</v>
      </c>
      <c r="B673" s="4" t="s">
        <v>135</v>
      </c>
      <c r="C673" s="5" t="s">
        <v>74</v>
      </c>
      <c r="D673" s="5" t="s">
        <v>66</v>
      </c>
      <c r="E673" s="5" t="s">
        <v>50</v>
      </c>
      <c r="F673" s="5"/>
      <c r="G673" s="5" t="s">
        <v>8</v>
      </c>
      <c r="H673" s="5" t="s">
        <v>133</v>
      </c>
      <c r="I673" s="5"/>
      <c r="K673" t="str">
        <f t="shared" si="99"/>
        <v>KEY POPULATIONS</v>
      </c>
      <c r="L673" t="str">
        <f t="shared" si="100"/>
        <v>Optional</v>
      </c>
      <c r="M673" t="str">
        <f t="shared" si="101"/>
        <v>TX_PVLS_VERIFY</v>
      </c>
      <c r="N673" t="str">
        <f t="shared" si="103"/>
        <v>30-34</v>
      </c>
      <c r="O673" t="str">
        <f t="shared" si="104"/>
        <v>Male</v>
      </c>
      <c r="P673" t="str">
        <f t="shared" si="105"/>
        <v/>
      </c>
      <c r="Q673" t="str">
        <f t="shared" si="106"/>
        <v>Numerator</v>
      </c>
      <c r="R673" t="str">
        <f t="shared" si="107"/>
        <v>Age/Sex</v>
      </c>
      <c r="S673" t="str">
        <f t="shared" si="102"/>
        <v/>
      </c>
    </row>
    <row r="674" spans="1:19" customFormat="1" x14ac:dyDescent="0.25">
      <c r="A674" s="4" t="s">
        <v>121</v>
      </c>
      <c r="B674" s="4" t="s">
        <v>135</v>
      </c>
      <c r="C674" s="5" t="s">
        <v>74</v>
      </c>
      <c r="D674" s="5" t="s">
        <v>67</v>
      </c>
      <c r="E674" s="5" t="s">
        <v>17</v>
      </c>
      <c r="F674" s="5"/>
      <c r="G674" s="5" t="s">
        <v>13</v>
      </c>
      <c r="H674" s="5" t="s">
        <v>133</v>
      </c>
      <c r="I674" s="5"/>
      <c r="K674" t="str">
        <f t="shared" si="99"/>
        <v>KEY POPULATIONS</v>
      </c>
      <c r="L674" t="str">
        <f t="shared" si="100"/>
        <v>Optional</v>
      </c>
      <c r="M674" t="str">
        <f t="shared" si="101"/>
        <v>TX_PVLS_VERIFY</v>
      </c>
      <c r="N674" t="str">
        <f t="shared" si="103"/>
        <v>35-39</v>
      </c>
      <c r="O674" t="str">
        <f t="shared" si="104"/>
        <v>Female</v>
      </c>
      <c r="P674" t="str">
        <f t="shared" si="105"/>
        <v/>
      </c>
      <c r="Q674" t="str">
        <f t="shared" si="106"/>
        <v>Denominator</v>
      </c>
      <c r="R674" t="str">
        <f t="shared" si="107"/>
        <v>Age/Sex</v>
      </c>
      <c r="S674" t="str">
        <f t="shared" si="102"/>
        <v/>
      </c>
    </row>
    <row r="675" spans="1:19" customFormat="1" x14ac:dyDescent="0.25">
      <c r="A675" s="4" t="s">
        <v>121</v>
      </c>
      <c r="B675" s="4" t="s">
        <v>135</v>
      </c>
      <c r="C675" s="5" t="s">
        <v>74</v>
      </c>
      <c r="D675" s="5" t="s">
        <v>67</v>
      </c>
      <c r="E675" s="5" t="s">
        <v>17</v>
      </c>
      <c r="F675" s="5"/>
      <c r="G675" s="5" t="s">
        <v>8</v>
      </c>
      <c r="H675" s="5" t="s">
        <v>133</v>
      </c>
      <c r="I675" s="5"/>
      <c r="K675" t="str">
        <f t="shared" si="99"/>
        <v>KEY POPULATIONS</v>
      </c>
      <c r="L675" t="str">
        <f t="shared" si="100"/>
        <v>Optional</v>
      </c>
      <c r="M675" t="str">
        <f t="shared" si="101"/>
        <v>TX_PVLS_VERIFY</v>
      </c>
      <c r="N675" t="str">
        <f t="shared" si="103"/>
        <v>35-39</v>
      </c>
      <c r="O675" t="str">
        <f t="shared" si="104"/>
        <v>Female</v>
      </c>
      <c r="P675" t="str">
        <f t="shared" si="105"/>
        <v/>
      </c>
      <c r="Q675" t="str">
        <f t="shared" si="106"/>
        <v>Numerator</v>
      </c>
      <c r="R675" t="str">
        <f t="shared" si="107"/>
        <v>Age/Sex</v>
      </c>
      <c r="S675" t="str">
        <f t="shared" si="102"/>
        <v/>
      </c>
    </row>
    <row r="676" spans="1:19" customFormat="1" x14ac:dyDescent="0.25">
      <c r="A676" s="4" t="s">
        <v>121</v>
      </c>
      <c r="B676" s="4" t="s">
        <v>135</v>
      </c>
      <c r="C676" s="5" t="s">
        <v>74</v>
      </c>
      <c r="D676" s="5" t="s">
        <v>67</v>
      </c>
      <c r="E676" s="5" t="s">
        <v>50</v>
      </c>
      <c r="F676" s="5"/>
      <c r="G676" s="5" t="s">
        <v>13</v>
      </c>
      <c r="H676" s="5" t="s">
        <v>133</v>
      </c>
      <c r="I676" s="5"/>
      <c r="K676" t="str">
        <f t="shared" si="99"/>
        <v>KEY POPULATIONS</v>
      </c>
      <c r="L676" t="str">
        <f t="shared" si="100"/>
        <v>Optional</v>
      </c>
      <c r="M676" t="str">
        <f t="shared" si="101"/>
        <v>TX_PVLS_VERIFY</v>
      </c>
      <c r="N676" t="str">
        <f t="shared" si="103"/>
        <v>35-39</v>
      </c>
      <c r="O676" t="str">
        <f t="shared" si="104"/>
        <v>Male</v>
      </c>
      <c r="P676" t="str">
        <f t="shared" si="105"/>
        <v/>
      </c>
      <c r="Q676" t="str">
        <f t="shared" si="106"/>
        <v>Denominator</v>
      </c>
      <c r="R676" t="str">
        <f t="shared" si="107"/>
        <v>Age/Sex</v>
      </c>
      <c r="S676" t="str">
        <f t="shared" si="102"/>
        <v/>
      </c>
    </row>
    <row r="677" spans="1:19" customFormat="1" x14ac:dyDescent="0.25">
      <c r="A677" s="4" t="s">
        <v>121</v>
      </c>
      <c r="B677" s="4" t="s">
        <v>135</v>
      </c>
      <c r="C677" s="5" t="s">
        <v>74</v>
      </c>
      <c r="D677" s="5" t="s">
        <v>67</v>
      </c>
      <c r="E677" s="5" t="s">
        <v>50</v>
      </c>
      <c r="F677" s="5"/>
      <c r="G677" s="5" t="s">
        <v>8</v>
      </c>
      <c r="H677" s="5" t="s">
        <v>133</v>
      </c>
      <c r="I677" s="5"/>
      <c r="K677" t="str">
        <f t="shared" si="99"/>
        <v>KEY POPULATIONS</v>
      </c>
      <c r="L677" t="str">
        <f t="shared" si="100"/>
        <v>Optional</v>
      </c>
      <c r="M677" t="str">
        <f t="shared" si="101"/>
        <v>TX_PVLS_VERIFY</v>
      </c>
      <c r="N677" t="str">
        <f t="shared" si="103"/>
        <v>35-39</v>
      </c>
      <c r="O677" t="str">
        <f t="shared" si="104"/>
        <v>Male</v>
      </c>
      <c r="P677" t="str">
        <f t="shared" si="105"/>
        <v/>
      </c>
      <c r="Q677" t="str">
        <f t="shared" si="106"/>
        <v>Numerator</v>
      </c>
      <c r="R677" t="str">
        <f t="shared" si="107"/>
        <v>Age/Sex</v>
      </c>
      <c r="S677" t="str">
        <f t="shared" si="102"/>
        <v/>
      </c>
    </row>
    <row r="678" spans="1:19" customFormat="1" x14ac:dyDescent="0.25">
      <c r="A678" s="4" t="s">
        <v>121</v>
      </c>
      <c r="B678" s="4" t="s">
        <v>135</v>
      </c>
      <c r="C678" s="5" t="s">
        <v>74</v>
      </c>
      <c r="D678" s="5" t="s">
        <v>68</v>
      </c>
      <c r="E678" s="5" t="s">
        <v>17</v>
      </c>
      <c r="F678" s="5"/>
      <c r="G678" s="5" t="s">
        <v>13</v>
      </c>
      <c r="H678" s="5" t="s">
        <v>133</v>
      </c>
      <c r="I678" s="5"/>
      <c r="K678" t="str">
        <f t="shared" si="99"/>
        <v>KEY POPULATIONS</v>
      </c>
      <c r="L678" t="str">
        <f t="shared" si="100"/>
        <v>Optional</v>
      </c>
      <c r="M678" t="str">
        <f t="shared" si="101"/>
        <v>TX_PVLS_VERIFY</v>
      </c>
      <c r="N678" t="str">
        <f t="shared" si="103"/>
        <v>40-44</v>
      </c>
      <c r="O678" t="str">
        <f t="shared" si="104"/>
        <v>Female</v>
      </c>
      <c r="P678" t="str">
        <f t="shared" si="105"/>
        <v/>
      </c>
      <c r="Q678" t="str">
        <f t="shared" si="106"/>
        <v>Denominator</v>
      </c>
      <c r="R678" t="str">
        <f t="shared" si="107"/>
        <v>Age/Sex</v>
      </c>
      <c r="S678" t="str">
        <f t="shared" si="102"/>
        <v/>
      </c>
    </row>
    <row r="679" spans="1:19" customFormat="1" x14ac:dyDescent="0.25">
      <c r="A679" s="4" t="s">
        <v>121</v>
      </c>
      <c r="B679" s="4" t="s">
        <v>135</v>
      </c>
      <c r="C679" s="5" t="s">
        <v>74</v>
      </c>
      <c r="D679" s="5" t="s">
        <v>68</v>
      </c>
      <c r="E679" s="5" t="s">
        <v>17</v>
      </c>
      <c r="F679" s="5"/>
      <c r="G679" s="5" t="s">
        <v>8</v>
      </c>
      <c r="H679" s="5" t="s">
        <v>133</v>
      </c>
      <c r="I679" s="5"/>
      <c r="K679" t="str">
        <f t="shared" si="99"/>
        <v>KEY POPULATIONS</v>
      </c>
      <c r="L679" t="str">
        <f t="shared" si="100"/>
        <v>Optional</v>
      </c>
      <c r="M679" t="str">
        <f t="shared" si="101"/>
        <v>TX_PVLS_VERIFY</v>
      </c>
      <c r="N679" t="str">
        <f t="shared" si="103"/>
        <v>40-44</v>
      </c>
      <c r="O679" t="str">
        <f t="shared" si="104"/>
        <v>Female</v>
      </c>
      <c r="P679" t="str">
        <f t="shared" si="105"/>
        <v/>
      </c>
      <c r="Q679" t="str">
        <f t="shared" si="106"/>
        <v>Numerator</v>
      </c>
      <c r="R679" t="str">
        <f t="shared" si="107"/>
        <v>Age/Sex</v>
      </c>
      <c r="S679" t="str">
        <f t="shared" si="102"/>
        <v/>
      </c>
    </row>
    <row r="680" spans="1:19" customFormat="1" x14ac:dyDescent="0.25">
      <c r="A680" s="4" t="s">
        <v>121</v>
      </c>
      <c r="B680" s="4" t="s">
        <v>135</v>
      </c>
      <c r="C680" s="5" t="s">
        <v>74</v>
      </c>
      <c r="D680" s="5" t="s">
        <v>68</v>
      </c>
      <c r="E680" s="5" t="s">
        <v>50</v>
      </c>
      <c r="F680" s="5"/>
      <c r="G680" s="5" t="s">
        <v>13</v>
      </c>
      <c r="H680" s="5" t="s">
        <v>133</v>
      </c>
      <c r="I680" s="5"/>
      <c r="K680" t="str">
        <f t="shared" si="99"/>
        <v>KEY POPULATIONS</v>
      </c>
      <c r="L680" t="str">
        <f t="shared" si="100"/>
        <v>Optional</v>
      </c>
      <c r="M680" t="str">
        <f t="shared" si="101"/>
        <v>TX_PVLS_VERIFY</v>
      </c>
      <c r="N680" t="str">
        <f t="shared" si="103"/>
        <v>40-44</v>
      </c>
      <c r="O680" t="str">
        <f t="shared" si="104"/>
        <v>Male</v>
      </c>
      <c r="P680" t="str">
        <f t="shared" si="105"/>
        <v/>
      </c>
      <c r="Q680" t="str">
        <f t="shared" si="106"/>
        <v>Denominator</v>
      </c>
      <c r="R680" t="str">
        <f t="shared" si="107"/>
        <v>Age/Sex</v>
      </c>
      <c r="S680" t="str">
        <f t="shared" si="102"/>
        <v/>
      </c>
    </row>
    <row r="681" spans="1:19" customFormat="1" x14ac:dyDescent="0.25">
      <c r="A681" s="4" t="s">
        <v>121</v>
      </c>
      <c r="B681" s="4" t="s">
        <v>135</v>
      </c>
      <c r="C681" s="5" t="s">
        <v>74</v>
      </c>
      <c r="D681" s="5" t="s">
        <v>68</v>
      </c>
      <c r="E681" s="5" t="s">
        <v>50</v>
      </c>
      <c r="F681" s="5"/>
      <c r="G681" s="5" t="s">
        <v>8</v>
      </c>
      <c r="H681" s="5" t="s">
        <v>133</v>
      </c>
      <c r="I681" s="5"/>
      <c r="K681" t="str">
        <f t="shared" si="99"/>
        <v>KEY POPULATIONS</v>
      </c>
      <c r="L681" t="str">
        <f t="shared" si="100"/>
        <v>Optional</v>
      </c>
      <c r="M681" t="str">
        <f t="shared" si="101"/>
        <v>TX_PVLS_VERIFY</v>
      </c>
      <c r="N681" t="str">
        <f t="shared" si="103"/>
        <v>40-44</v>
      </c>
      <c r="O681" t="str">
        <f t="shared" si="104"/>
        <v>Male</v>
      </c>
      <c r="P681" t="str">
        <f t="shared" si="105"/>
        <v/>
      </c>
      <c r="Q681" t="str">
        <f t="shared" si="106"/>
        <v>Numerator</v>
      </c>
      <c r="R681" t="str">
        <f t="shared" si="107"/>
        <v>Age/Sex</v>
      </c>
      <c r="S681" t="str">
        <f t="shared" si="102"/>
        <v/>
      </c>
    </row>
    <row r="682" spans="1:19" customFormat="1" x14ac:dyDescent="0.25">
      <c r="A682" s="4" t="s">
        <v>121</v>
      </c>
      <c r="B682" s="4" t="s">
        <v>135</v>
      </c>
      <c r="C682" s="5" t="s">
        <v>74</v>
      </c>
      <c r="D682" s="5" t="s">
        <v>69</v>
      </c>
      <c r="E682" s="5" t="s">
        <v>17</v>
      </c>
      <c r="F682" s="5"/>
      <c r="G682" s="5" t="s">
        <v>13</v>
      </c>
      <c r="H682" s="5" t="s">
        <v>133</v>
      </c>
      <c r="I682" s="5"/>
      <c r="K682" t="str">
        <f t="shared" si="99"/>
        <v>KEY POPULATIONS</v>
      </c>
      <c r="L682" t="str">
        <f t="shared" si="100"/>
        <v>Optional</v>
      </c>
      <c r="M682" t="str">
        <f t="shared" si="101"/>
        <v>TX_PVLS_VERIFY</v>
      </c>
      <c r="N682" t="str">
        <f t="shared" si="103"/>
        <v>45-49</v>
      </c>
      <c r="O682" t="str">
        <f t="shared" si="104"/>
        <v>Female</v>
      </c>
      <c r="P682" t="str">
        <f t="shared" si="105"/>
        <v/>
      </c>
      <c r="Q682" t="str">
        <f t="shared" si="106"/>
        <v>Denominator</v>
      </c>
      <c r="R682" t="str">
        <f t="shared" si="107"/>
        <v>Age/Sex</v>
      </c>
      <c r="S682" t="str">
        <f t="shared" si="102"/>
        <v/>
      </c>
    </row>
    <row r="683" spans="1:19" customFormat="1" x14ac:dyDescent="0.25">
      <c r="A683" s="4" t="s">
        <v>121</v>
      </c>
      <c r="B683" s="4" t="s">
        <v>135</v>
      </c>
      <c r="C683" s="5" t="s">
        <v>74</v>
      </c>
      <c r="D683" s="5" t="s">
        <v>69</v>
      </c>
      <c r="E683" s="5" t="s">
        <v>17</v>
      </c>
      <c r="F683" s="5"/>
      <c r="G683" s="5" t="s">
        <v>8</v>
      </c>
      <c r="H683" s="5" t="s">
        <v>133</v>
      </c>
      <c r="I683" s="5"/>
      <c r="K683" t="str">
        <f t="shared" si="99"/>
        <v>KEY POPULATIONS</v>
      </c>
      <c r="L683" t="str">
        <f t="shared" si="100"/>
        <v>Optional</v>
      </c>
      <c r="M683" t="str">
        <f t="shared" si="101"/>
        <v>TX_PVLS_VERIFY</v>
      </c>
      <c r="N683" t="str">
        <f t="shared" si="103"/>
        <v>45-49</v>
      </c>
      <c r="O683" t="str">
        <f t="shared" si="104"/>
        <v>Female</v>
      </c>
      <c r="P683" t="str">
        <f t="shared" si="105"/>
        <v/>
      </c>
      <c r="Q683" t="str">
        <f t="shared" si="106"/>
        <v>Numerator</v>
      </c>
      <c r="R683" t="str">
        <f t="shared" si="107"/>
        <v>Age/Sex</v>
      </c>
      <c r="S683" t="str">
        <f t="shared" si="102"/>
        <v/>
      </c>
    </row>
    <row r="684" spans="1:19" customFormat="1" x14ac:dyDescent="0.25">
      <c r="A684" s="4" t="s">
        <v>121</v>
      </c>
      <c r="B684" s="4" t="s">
        <v>135</v>
      </c>
      <c r="C684" s="5" t="s">
        <v>74</v>
      </c>
      <c r="D684" s="5" t="s">
        <v>69</v>
      </c>
      <c r="E684" s="5" t="s">
        <v>50</v>
      </c>
      <c r="F684" s="5"/>
      <c r="G684" s="5" t="s">
        <v>13</v>
      </c>
      <c r="H684" s="5" t="s">
        <v>133</v>
      </c>
      <c r="I684" s="5"/>
      <c r="K684" t="str">
        <f t="shared" si="99"/>
        <v>KEY POPULATIONS</v>
      </c>
      <c r="L684" t="str">
        <f t="shared" si="100"/>
        <v>Optional</v>
      </c>
      <c r="M684" t="str">
        <f t="shared" si="101"/>
        <v>TX_PVLS_VERIFY</v>
      </c>
      <c r="N684" t="str">
        <f t="shared" si="103"/>
        <v>45-49</v>
      </c>
      <c r="O684" t="str">
        <f t="shared" si="104"/>
        <v>Male</v>
      </c>
      <c r="P684" t="str">
        <f t="shared" si="105"/>
        <v/>
      </c>
      <c r="Q684" t="str">
        <f t="shared" si="106"/>
        <v>Denominator</v>
      </c>
      <c r="R684" t="str">
        <f t="shared" si="107"/>
        <v>Age/Sex</v>
      </c>
      <c r="S684" t="str">
        <f t="shared" si="102"/>
        <v/>
      </c>
    </row>
    <row r="685" spans="1:19" customFormat="1" x14ac:dyDescent="0.25">
      <c r="A685" s="4" t="s">
        <v>121</v>
      </c>
      <c r="B685" s="4" t="s">
        <v>135</v>
      </c>
      <c r="C685" s="5" t="s">
        <v>74</v>
      </c>
      <c r="D685" s="5" t="s">
        <v>69</v>
      </c>
      <c r="E685" s="5" t="s">
        <v>50</v>
      </c>
      <c r="F685" s="5"/>
      <c r="G685" s="5" t="s">
        <v>8</v>
      </c>
      <c r="H685" s="5" t="s">
        <v>133</v>
      </c>
      <c r="I685" s="5"/>
      <c r="K685" t="str">
        <f t="shared" si="99"/>
        <v>KEY POPULATIONS</v>
      </c>
      <c r="L685" t="str">
        <f t="shared" si="100"/>
        <v>Optional</v>
      </c>
      <c r="M685" t="str">
        <f t="shared" si="101"/>
        <v>TX_PVLS_VERIFY</v>
      </c>
      <c r="N685" t="str">
        <f t="shared" si="103"/>
        <v>45-49</v>
      </c>
      <c r="O685" t="str">
        <f t="shared" si="104"/>
        <v>Male</v>
      </c>
      <c r="P685" t="str">
        <f t="shared" si="105"/>
        <v/>
      </c>
      <c r="Q685" t="str">
        <f t="shared" si="106"/>
        <v>Numerator</v>
      </c>
      <c r="R685" t="str">
        <f t="shared" si="107"/>
        <v>Age/Sex</v>
      </c>
      <c r="S685" t="str">
        <f t="shared" si="102"/>
        <v/>
      </c>
    </row>
    <row r="686" spans="1:19" customFormat="1" x14ac:dyDescent="0.25">
      <c r="A686" s="4" t="s">
        <v>121</v>
      </c>
      <c r="B686" s="4" t="s">
        <v>135</v>
      </c>
      <c r="C686" s="5" t="s">
        <v>74</v>
      </c>
      <c r="D686" s="5" t="s">
        <v>1050</v>
      </c>
      <c r="E686" s="5" t="s">
        <v>17</v>
      </c>
      <c r="F686" s="5"/>
      <c r="G686" s="5" t="s">
        <v>13</v>
      </c>
      <c r="H686" s="5" t="s">
        <v>133</v>
      </c>
      <c r="I686" s="5"/>
      <c r="K686" t="str">
        <f t="shared" si="99"/>
        <v>KEY POPULATIONS</v>
      </c>
      <c r="L686" t="str">
        <f t="shared" si="100"/>
        <v>Optional</v>
      </c>
      <c r="M686" t="str">
        <f t="shared" si="101"/>
        <v>TX_PVLS_VERIFY</v>
      </c>
      <c r="N686" t="str">
        <f t="shared" si="103"/>
        <v>50+</v>
      </c>
      <c r="O686" t="str">
        <f t="shared" si="104"/>
        <v>Female</v>
      </c>
      <c r="P686" t="str">
        <f t="shared" si="105"/>
        <v/>
      </c>
      <c r="Q686" t="str">
        <f t="shared" si="106"/>
        <v>Denominator</v>
      </c>
      <c r="R686" t="str">
        <f t="shared" si="107"/>
        <v>Age/Sex</v>
      </c>
      <c r="S686" t="str">
        <f t="shared" si="102"/>
        <v/>
      </c>
    </row>
    <row r="687" spans="1:19" customFormat="1" x14ac:dyDescent="0.25">
      <c r="A687" s="4" t="s">
        <v>121</v>
      </c>
      <c r="B687" s="4" t="s">
        <v>135</v>
      </c>
      <c r="C687" s="5" t="s">
        <v>74</v>
      </c>
      <c r="D687" s="5" t="s">
        <v>1050</v>
      </c>
      <c r="E687" s="5" t="s">
        <v>17</v>
      </c>
      <c r="F687" s="5"/>
      <c r="G687" s="5" t="s">
        <v>8</v>
      </c>
      <c r="H687" s="5" t="s">
        <v>133</v>
      </c>
      <c r="I687" s="5"/>
      <c r="K687" t="str">
        <f t="shared" si="99"/>
        <v>KEY POPULATIONS</v>
      </c>
      <c r="L687" t="str">
        <f t="shared" si="100"/>
        <v>Optional</v>
      </c>
      <c r="M687" t="str">
        <f t="shared" si="101"/>
        <v>TX_PVLS_VERIFY</v>
      </c>
      <c r="N687" t="str">
        <f t="shared" si="103"/>
        <v>50+</v>
      </c>
      <c r="O687" t="str">
        <f t="shared" si="104"/>
        <v>Female</v>
      </c>
      <c r="P687" t="str">
        <f t="shared" si="105"/>
        <v/>
      </c>
      <c r="Q687" t="str">
        <f t="shared" si="106"/>
        <v>Numerator</v>
      </c>
      <c r="R687" t="str">
        <f t="shared" si="107"/>
        <v>Age/Sex</v>
      </c>
      <c r="S687" t="str">
        <f t="shared" si="102"/>
        <v/>
      </c>
    </row>
    <row r="688" spans="1:19" customFormat="1" x14ac:dyDescent="0.25">
      <c r="A688" s="4" t="s">
        <v>121</v>
      </c>
      <c r="B688" s="4" t="s">
        <v>135</v>
      </c>
      <c r="C688" s="5" t="s">
        <v>74</v>
      </c>
      <c r="D688" s="5" t="s">
        <v>1050</v>
      </c>
      <c r="E688" s="5" t="s">
        <v>50</v>
      </c>
      <c r="F688" s="5"/>
      <c r="G688" s="5" t="s">
        <v>13</v>
      </c>
      <c r="H688" s="5" t="s">
        <v>133</v>
      </c>
      <c r="I688" s="5"/>
      <c r="K688" t="str">
        <f t="shared" si="99"/>
        <v>KEY POPULATIONS</v>
      </c>
      <c r="L688" t="str">
        <f t="shared" si="100"/>
        <v>Optional</v>
      </c>
      <c r="M688" t="str">
        <f t="shared" si="101"/>
        <v>TX_PVLS_VERIFY</v>
      </c>
      <c r="N688" t="str">
        <f t="shared" si="103"/>
        <v>50+</v>
      </c>
      <c r="O688" t="str">
        <f t="shared" si="104"/>
        <v>Male</v>
      </c>
      <c r="P688" t="str">
        <f t="shared" si="105"/>
        <v/>
      </c>
      <c r="Q688" t="str">
        <f t="shared" si="106"/>
        <v>Denominator</v>
      </c>
      <c r="R688" t="str">
        <f t="shared" si="107"/>
        <v>Age/Sex</v>
      </c>
      <c r="S688" t="str">
        <f t="shared" si="102"/>
        <v/>
      </c>
    </row>
    <row r="689" spans="1:28" customFormat="1" x14ac:dyDescent="0.25">
      <c r="A689" s="4" t="s">
        <v>121</v>
      </c>
      <c r="B689" s="4" t="s">
        <v>135</v>
      </c>
      <c r="C689" s="5" t="s">
        <v>74</v>
      </c>
      <c r="D689" s="5" t="s">
        <v>1050</v>
      </c>
      <c r="E689" s="5" t="s">
        <v>50</v>
      </c>
      <c r="F689" s="5"/>
      <c r="G689" s="5" t="s">
        <v>8</v>
      </c>
      <c r="H689" s="5" t="s">
        <v>133</v>
      </c>
      <c r="I689" s="5"/>
      <c r="K689" t="str">
        <f t="shared" si="99"/>
        <v>KEY POPULATIONS</v>
      </c>
      <c r="L689" t="str">
        <f t="shared" si="100"/>
        <v>Optional</v>
      </c>
      <c r="M689" t="str">
        <f t="shared" si="101"/>
        <v>TX_PVLS_VERIFY</v>
      </c>
      <c r="N689" t="str">
        <f t="shared" si="103"/>
        <v>50+</v>
      </c>
      <c r="O689" t="str">
        <f t="shared" si="104"/>
        <v>Male</v>
      </c>
      <c r="P689" t="str">
        <f t="shared" si="105"/>
        <v/>
      </c>
      <c r="Q689" t="str">
        <f t="shared" si="106"/>
        <v>Numerator</v>
      </c>
      <c r="R689" t="str">
        <f t="shared" si="107"/>
        <v>Age/Sex</v>
      </c>
      <c r="S689" t="str">
        <f t="shared" si="102"/>
        <v/>
      </c>
    </row>
    <row r="690" spans="1:28" customFormat="1" x14ac:dyDescent="0.25">
      <c r="A690" s="4" t="s">
        <v>121</v>
      </c>
      <c r="B690" s="4" t="s">
        <v>135</v>
      </c>
      <c r="C690" s="5" t="s">
        <v>74</v>
      </c>
      <c r="D690" s="5" t="s">
        <v>122</v>
      </c>
      <c r="E690" s="5" t="s">
        <v>17</v>
      </c>
      <c r="F690" s="5"/>
      <c r="G690" s="5" t="s">
        <v>13</v>
      </c>
      <c r="H690" s="5" t="s">
        <v>133</v>
      </c>
      <c r="I690" s="5"/>
      <c r="K690" t="str">
        <f t="shared" si="99"/>
        <v>KEY POPULATIONS</v>
      </c>
      <c r="L690" t="str">
        <f t="shared" si="100"/>
        <v>Optional</v>
      </c>
      <c r="M690" t="str">
        <f t="shared" si="101"/>
        <v>TX_PVLS_VERIFY</v>
      </c>
      <c r="N690" t="str">
        <f t="shared" si="103"/>
        <v>Unknown Age</v>
      </c>
      <c r="O690" t="str">
        <f t="shared" si="104"/>
        <v>Female</v>
      </c>
      <c r="P690" t="str">
        <f t="shared" si="105"/>
        <v/>
      </c>
      <c r="Q690" t="str">
        <f t="shared" si="106"/>
        <v>Denominator</v>
      </c>
      <c r="R690" t="str">
        <f t="shared" si="107"/>
        <v>Age/Sex</v>
      </c>
      <c r="S690" t="str">
        <f t="shared" si="102"/>
        <v/>
      </c>
    </row>
    <row r="691" spans="1:28" customFormat="1" x14ac:dyDescent="0.25">
      <c r="A691" s="4" t="s">
        <v>121</v>
      </c>
      <c r="B691" s="4" t="s">
        <v>135</v>
      </c>
      <c r="C691" s="5" t="s">
        <v>74</v>
      </c>
      <c r="D691" s="5" t="s">
        <v>122</v>
      </c>
      <c r="E691" s="5" t="s">
        <v>17</v>
      </c>
      <c r="F691" s="5"/>
      <c r="G691" s="5" t="s">
        <v>8</v>
      </c>
      <c r="H691" s="5" t="s">
        <v>133</v>
      </c>
      <c r="I691" s="5"/>
      <c r="K691" t="str">
        <f t="shared" si="99"/>
        <v>KEY POPULATIONS</v>
      </c>
      <c r="L691" t="str">
        <f t="shared" si="100"/>
        <v>Optional</v>
      </c>
      <c r="M691" t="str">
        <f t="shared" si="101"/>
        <v>TX_PVLS_VERIFY</v>
      </c>
      <c r="N691" t="str">
        <f t="shared" si="103"/>
        <v>Unknown Age</v>
      </c>
      <c r="O691" t="str">
        <f t="shared" si="104"/>
        <v>Female</v>
      </c>
      <c r="P691" t="str">
        <f t="shared" si="105"/>
        <v/>
      </c>
      <c r="Q691" t="str">
        <f t="shared" si="106"/>
        <v>Numerator</v>
      </c>
      <c r="R691" t="str">
        <f t="shared" si="107"/>
        <v>Age/Sex</v>
      </c>
      <c r="S691" t="str">
        <f t="shared" si="102"/>
        <v/>
      </c>
    </row>
    <row r="692" spans="1:28" customFormat="1" x14ac:dyDescent="0.25">
      <c r="A692" s="4" t="s">
        <v>121</v>
      </c>
      <c r="B692" s="4" t="s">
        <v>135</v>
      </c>
      <c r="C692" s="5" t="s">
        <v>74</v>
      </c>
      <c r="D692" s="5" t="s">
        <v>122</v>
      </c>
      <c r="E692" s="5" t="s">
        <v>50</v>
      </c>
      <c r="F692" s="5"/>
      <c r="G692" s="5" t="s">
        <v>13</v>
      </c>
      <c r="H692" s="5" t="s">
        <v>133</v>
      </c>
      <c r="I692" s="5"/>
      <c r="K692" t="str">
        <f t="shared" si="99"/>
        <v>KEY POPULATIONS</v>
      </c>
      <c r="L692" t="str">
        <f t="shared" si="100"/>
        <v>Optional</v>
      </c>
      <c r="M692" t="str">
        <f t="shared" si="101"/>
        <v>TX_PVLS_VERIFY</v>
      </c>
      <c r="N692" t="str">
        <f t="shared" si="103"/>
        <v>Unknown Age</v>
      </c>
      <c r="O692" t="str">
        <f t="shared" si="104"/>
        <v>Male</v>
      </c>
      <c r="P692" t="str">
        <f t="shared" si="105"/>
        <v/>
      </c>
      <c r="Q692" t="str">
        <f t="shared" si="106"/>
        <v>Denominator</v>
      </c>
      <c r="R692" t="str">
        <f t="shared" si="107"/>
        <v>Age/Sex</v>
      </c>
      <c r="S692" t="str">
        <f t="shared" si="102"/>
        <v/>
      </c>
    </row>
    <row r="693" spans="1:28" customFormat="1" x14ac:dyDescent="0.25">
      <c r="A693" s="4" t="s">
        <v>121</v>
      </c>
      <c r="B693" s="4" t="s">
        <v>135</v>
      </c>
      <c r="C693" s="5" t="s">
        <v>74</v>
      </c>
      <c r="D693" s="5" t="s">
        <v>122</v>
      </c>
      <c r="E693" s="5" t="s">
        <v>50</v>
      </c>
      <c r="F693" s="5"/>
      <c r="G693" s="5" t="s">
        <v>8</v>
      </c>
      <c r="H693" s="5" t="s">
        <v>133</v>
      </c>
      <c r="I693" s="5"/>
      <c r="K693" t="str">
        <f t="shared" si="99"/>
        <v>KEY POPULATIONS</v>
      </c>
      <c r="L693" t="str">
        <f t="shared" si="100"/>
        <v>Optional</v>
      </c>
      <c r="M693" t="str">
        <f t="shared" si="101"/>
        <v>TX_PVLS_VERIFY</v>
      </c>
      <c r="N693" t="str">
        <f t="shared" si="103"/>
        <v>Unknown Age</v>
      </c>
      <c r="O693" t="str">
        <f t="shared" si="104"/>
        <v>Male</v>
      </c>
      <c r="P693" t="str">
        <f t="shared" si="105"/>
        <v/>
      </c>
      <c r="Q693" t="str">
        <f t="shared" si="106"/>
        <v>Numerator</v>
      </c>
      <c r="R693" t="str">
        <f t="shared" si="107"/>
        <v>Age/Sex</v>
      </c>
      <c r="S693" t="str">
        <f t="shared" si="102"/>
        <v/>
      </c>
    </row>
    <row r="694" spans="1:28" customFormat="1" x14ac:dyDescent="0.25">
      <c r="A694" s="4" t="s">
        <v>121</v>
      </c>
      <c r="B694" s="4" t="s">
        <v>125</v>
      </c>
      <c r="C694" s="5" t="s">
        <v>74</v>
      </c>
      <c r="D694" s="5"/>
      <c r="E694" s="5"/>
      <c r="F694" s="5" t="s">
        <v>34</v>
      </c>
      <c r="G694" s="5" t="s">
        <v>13</v>
      </c>
      <c r="H694" s="5" t="s">
        <v>139</v>
      </c>
      <c r="I694" s="5"/>
      <c r="J694" s="4"/>
      <c r="K694" t="str">
        <f t="shared" si="99"/>
        <v>KEY POPULATIONS</v>
      </c>
      <c r="L694" t="str">
        <f t="shared" si="100"/>
        <v>Required</v>
      </c>
      <c r="M694" t="str">
        <f t="shared" si="101"/>
        <v>TX_PVLS_VERIFY</v>
      </c>
      <c r="N694" t="str">
        <f t="shared" si="103"/>
        <v/>
      </c>
      <c r="O694" t="str">
        <f t="shared" si="104"/>
        <v/>
      </c>
      <c r="P694" t="str">
        <f t="shared" si="105"/>
        <v>Female sex workers (FSW)</v>
      </c>
      <c r="Q694" t="str">
        <f t="shared" si="106"/>
        <v>Denominator</v>
      </c>
      <c r="R694" t="str">
        <f t="shared" si="107"/>
        <v>Key Pop</v>
      </c>
      <c r="S694" t="str">
        <f t="shared" si="102"/>
        <v/>
      </c>
      <c r="T694" s="4"/>
      <c r="U694" s="4"/>
      <c r="V694" s="4"/>
      <c r="W694" s="4"/>
      <c r="X694" s="4"/>
      <c r="Y694" s="4"/>
      <c r="Z694" s="4"/>
      <c r="AA694" s="4"/>
      <c r="AB694" s="4"/>
    </row>
    <row r="695" spans="1:28" customFormat="1" x14ac:dyDescent="0.25">
      <c r="A695" s="4" t="s">
        <v>121</v>
      </c>
      <c r="B695" s="4" t="s">
        <v>135</v>
      </c>
      <c r="C695" s="5" t="s">
        <v>74</v>
      </c>
      <c r="D695" s="5"/>
      <c r="E695" s="5"/>
      <c r="F695" s="5" t="s">
        <v>34</v>
      </c>
      <c r="G695" s="5" t="s">
        <v>13</v>
      </c>
      <c r="H695" s="5" t="s">
        <v>164</v>
      </c>
      <c r="I695" s="5" t="s">
        <v>31</v>
      </c>
      <c r="K695" t="str">
        <f t="shared" si="99"/>
        <v>KEY POPULATIONS</v>
      </c>
      <c r="L695" t="str">
        <f t="shared" si="100"/>
        <v>Optional</v>
      </c>
      <c r="M695" t="str">
        <f t="shared" si="101"/>
        <v>TX_PVLS_VERIFY</v>
      </c>
      <c r="N695" t="str">
        <f t="shared" si="103"/>
        <v/>
      </c>
      <c r="O695" t="str">
        <f t="shared" si="104"/>
        <v/>
      </c>
      <c r="P695" t="str">
        <f t="shared" si="105"/>
        <v>Female sex workers (FSW)</v>
      </c>
      <c r="Q695" t="str">
        <f t="shared" si="106"/>
        <v>Denominator</v>
      </c>
      <c r="R695" t="str">
        <f t="shared" si="107"/>
        <v>Key Pop/Site Support Type</v>
      </c>
      <c r="S695" t="str">
        <f t="shared" si="102"/>
        <v>non-PEPFAR supported</v>
      </c>
    </row>
    <row r="696" spans="1:28" customFormat="1" x14ac:dyDescent="0.25">
      <c r="A696" s="4" t="s">
        <v>121</v>
      </c>
      <c r="B696" s="4" t="s">
        <v>135</v>
      </c>
      <c r="C696" s="5" t="s">
        <v>74</v>
      </c>
      <c r="D696" s="5"/>
      <c r="E696" s="5"/>
      <c r="F696" s="5" t="s">
        <v>34</v>
      </c>
      <c r="G696" s="5" t="s">
        <v>13</v>
      </c>
      <c r="H696" s="5" t="s">
        <v>164</v>
      </c>
      <c r="I696" s="5" t="s">
        <v>70</v>
      </c>
      <c r="K696" t="str">
        <f t="shared" si="99"/>
        <v>KEY POPULATIONS</v>
      </c>
      <c r="L696" t="str">
        <f t="shared" si="100"/>
        <v>Optional</v>
      </c>
      <c r="M696" t="str">
        <f t="shared" si="101"/>
        <v>TX_PVLS_VERIFY</v>
      </c>
      <c r="N696" t="str">
        <f t="shared" si="103"/>
        <v/>
      </c>
      <c r="O696" t="str">
        <f t="shared" si="104"/>
        <v/>
      </c>
      <c r="P696" t="str">
        <f t="shared" si="105"/>
        <v>Female sex workers (FSW)</v>
      </c>
      <c r="Q696" t="str">
        <f t="shared" si="106"/>
        <v>Denominator</v>
      </c>
      <c r="R696" t="str">
        <f t="shared" si="107"/>
        <v>Key Pop/Site Support Type</v>
      </c>
      <c r="S696" t="str">
        <f t="shared" si="102"/>
        <v>PEPFAR supported</v>
      </c>
    </row>
    <row r="697" spans="1:28" customFormat="1" x14ac:dyDescent="0.25">
      <c r="A697" s="4" t="s">
        <v>121</v>
      </c>
      <c r="B697" s="4" t="s">
        <v>125</v>
      </c>
      <c r="C697" s="5" t="s">
        <v>74</v>
      </c>
      <c r="D697" s="5"/>
      <c r="E697" s="5"/>
      <c r="F697" s="5" t="s">
        <v>34</v>
      </c>
      <c r="G697" s="5" t="s">
        <v>8</v>
      </c>
      <c r="H697" s="5" t="s">
        <v>139</v>
      </c>
      <c r="I697" s="5"/>
      <c r="J697" s="4"/>
      <c r="K697" t="str">
        <f t="shared" si="99"/>
        <v>KEY POPULATIONS</v>
      </c>
      <c r="L697" t="str">
        <f t="shared" si="100"/>
        <v>Required</v>
      </c>
      <c r="M697" t="str">
        <f t="shared" si="101"/>
        <v>TX_PVLS_VERIFY</v>
      </c>
      <c r="N697" t="str">
        <f t="shared" si="103"/>
        <v/>
      </c>
      <c r="O697" t="str">
        <f t="shared" si="104"/>
        <v/>
      </c>
      <c r="P697" t="str">
        <f t="shared" si="105"/>
        <v>Female sex workers (FSW)</v>
      </c>
      <c r="Q697" t="str">
        <f t="shared" si="106"/>
        <v>Numerator</v>
      </c>
      <c r="R697" t="str">
        <f t="shared" si="107"/>
        <v>Key Pop</v>
      </c>
      <c r="S697" t="str">
        <f t="shared" si="102"/>
        <v/>
      </c>
      <c r="T697" s="4"/>
      <c r="U697" s="4"/>
      <c r="V697" s="4"/>
      <c r="W697" s="4"/>
      <c r="X697" s="4"/>
      <c r="Y697" s="4"/>
      <c r="Z697" s="4"/>
      <c r="AA697" s="4"/>
      <c r="AB697" s="4"/>
    </row>
    <row r="698" spans="1:28" customFormat="1" x14ac:dyDescent="0.25">
      <c r="A698" s="4" t="s">
        <v>121</v>
      </c>
      <c r="B698" s="4" t="s">
        <v>135</v>
      </c>
      <c r="C698" s="5" t="s">
        <v>74</v>
      </c>
      <c r="D698" s="5"/>
      <c r="E698" s="5"/>
      <c r="F698" s="5" t="s">
        <v>34</v>
      </c>
      <c r="G698" s="5" t="s">
        <v>8</v>
      </c>
      <c r="H698" s="5" t="s">
        <v>164</v>
      </c>
      <c r="I698" s="5" t="s">
        <v>31</v>
      </c>
      <c r="J698" s="4"/>
      <c r="K698" t="str">
        <f t="shared" si="99"/>
        <v>KEY POPULATIONS</v>
      </c>
      <c r="L698" t="str">
        <f t="shared" si="100"/>
        <v>Optional</v>
      </c>
      <c r="M698" t="str">
        <f t="shared" si="101"/>
        <v>TX_PVLS_VERIFY</v>
      </c>
      <c r="N698" t="str">
        <f t="shared" si="103"/>
        <v/>
      </c>
      <c r="O698" t="str">
        <f t="shared" si="104"/>
        <v/>
      </c>
      <c r="P698" t="str">
        <f t="shared" si="105"/>
        <v>Female sex workers (FSW)</v>
      </c>
      <c r="Q698" t="str">
        <f t="shared" si="106"/>
        <v>Numerator</v>
      </c>
      <c r="R698" t="str">
        <f t="shared" si="107"/>
        <v>Key Pop/Site Support Type</v>
      </c>
      <c r="S698" t="str">
        <f t="shared" si="102"/>
        <v>non-PEPFAR supported</v>
      </c>
      <c r="T698" s="4"/>
      <c r="U698" s="4"/>
      <c r="V698" s="4"/>
      <c r="W698" s="4"/>
      <c r="X698" s="4"/>
      <c r="Y698" s="4"/>
      <c r="Z698" s="4"/>
      <c r="AA698" s="4"/>
      <c r="AB698" s="4"/>
    </row>
    <row r="699" spans="1:28" customFormat="1" x14ac:dyDescent="0.25">
      <c r="A699" s="4" t="s">
        <v>121</v>
      </c>
      <c r="B699" s="4" t="s">
        <v>135</v>
      </c>
      <c r="C699" s="5" t="s">
        <v>74</v>
      </c>
      <c r="D699" s="5"/>
      <c r="E699" s="5"/>
      <c r="F699" s="5" t="s">
        <v>34</v>
      </c>
      <c r="G699" s="5" t="s">
        <v>8</v>
      </c>
      <c r="H699" s="5" t="s">
        <v>164</v>
      </c>
      <c r="I699" s="5" t="s">
        <v>70</v>
      </c>
      <c r="J699" s="4"/>
      <c r="K699" t="str">
        <f t="shared" si="99"/>
        <v>KEY POPULATIONS</v>
      </c>
      <c r="L699" t="str">
        <f t="shared" si="100"/>
        <v>Optional</v>
      </c>
      <c r="M699" t="str">
        <f t="shared" si="101"/>
        <v>TX_PVLS_VERIFY</v>
      </c>
      <c r="N699" t="str">
        <f t="shared" si="103"/>
        <v/>
      </c>
      <c r="O699" t="str">
        <f t="shared" si="104"/>
        <v/>
      </c>
      <c r="P699" t="str">
        <f t="shared" si="105"/>
        <v>Female sex workers (FSW)</v>
      </c>
      <c r="Q699" t="str">
        <f t="shared" si="106"/>
        <v>Numerator</v>
      </c>
      <c r="R699" t="str">
        <f t="shared" si="107"/>
        <v>Key Pop/Site Support Type</v>
      </c>
      <c r="S699" t="str">
        <f t="shared" si="102"/>
        <v>PEPFAR supported</v>
      </c>
      <c r="T699" s="4"/>
      <c r="U699" s="4"/>
      <c r="V699" s="4"/>
      <c r="W699" s="4"/>
      <c r="X699" s="4"/>
      <c r="Y699" s="4"/>
      <c r="Z699" s="4"/>
      <c r="AA699" s="4"/>
      <c r="AB699" s="4"/>
    </row>
    <row r="700" spans="1:28" customFormat="1" x14ac:dyDescent="0.25">
      <c r="A700" s="4" t="s">
        <v>121</v>
      </c>
      <c r="B700" s="4" t="s">
        <v>125</v>
      </c>
      <c r="C700" s="5" t="s">
        <v>74</v>
      </c>
      <c r="D700" s="5"/>
      <c r="E700" s="5"/>
      <c r="F700" s="5" t="s">
        <v>32</v>
      </c>
      <c r="G700" s="5" t="s">
        <v>13</v>
      </c>
      <c r="H700" s="5" t="s">
        <v>139</v>
      </c>
      <c r="I700" s="5"/>
      <c r="J700" s="4"/>
      <c r="K700" t="str">
        <f t="shared" si="99"/>
        <v>KEY POPULATIONS</v>
      </c>
      <c r="L700" t="str">
        <f t="shared" si="100"/>
        <v>Required</v>
      </c>
      <c r="M700" t="str">
        <f t="shared" si="101"/>
        <v>TX_PVLS_VERIFY</v>
      </c>
      <c r="N700" t="str">
        <f t="shared" si="103"/>
        <v/>
      </c>
      <c r="O700" t="str">
        <f t="shared" si="104"/>
        <v/>
      </c>
      <c r="P700" t="str">
        <f t="shared" si="105"/>
        <v>Men who have sex with men (MSM)</v>
      </c>
      <c r="Q700" t="str">
        <f t="shared" si="106"/>
        <v>Denominator</v>
      </c>
      <c r="R700" t="str">
        <f t="shared" si="107"/>
        <v>Key Pop</v>
      </c>
      <c r="S700" t="str">
        <f t="shared" si="102"/>
        <v/>
      </c>
      <c r="T700" s="4"/>
      <c r="U700" s="4"/>
      <c r="V700" s="4"/>
      <c r="W700" s="4"/>
      <c r="X700" s="4"/>
      <c r="Y700" s="4"/>
      <c r="Z700" s="4"/>
      <c r="AA700" s="4"/>
      <c r="AB700" s="4"/>
    </row>
    <row r="701" spans="1:28" customFormat="1" x14ac:dyDescent="0.25">
      <c r="A701" s="4" t="s">
        <v>121</v>
      </c>
      <c r="B701" s="4" t="s">
        <v>135</v>
      </c>
      <c r="C701" s="5" t="s">
        <v>74</v>
      </c>
      <c r="D701" s="5"/>
      <c r="E701" s="5"/>
      <c r="F701" s="5" t="s">
        <v>32</v>
      </c>
      <c r="G701" s="5" t="s">
        <v>13</v>
      </c>
      <c r="H701" s="5" t="s">
        <v>164</v>
      </c>
      <c r="I701" s="5" t="s">
        <v>31</v>
      </c>
      <c r="K701" t="str">
        <f t="shared" si="99"/>
        <v>KEY POPULATIONS</v>
      </c>
      <c r="L701" t="str">
        <f t="shared" si="100"/>
        <v>Optional</v>
      </c>
      <c r="M701" t="str">
        <f t="shared" si="101"/>
        <v>TX_PVLS_VERIFY</v>
      </c>
      <c r="N701" t="str">
        <f t="shared" si="103"/>
        <v/>
      </c>
      <c r="O701" t="str">
        <f t="shared" si="104"/>
        <v/>
      </c>
      <c r="P701" t="str">
        <f t="shared" si="105"/>
        <v>Men who have sex with men (MSM)</v>
      </c>
      <c r="Q701" t="str">
        <f t="shared" si="106"/>
        <v>Denominator</v>
      </c>
      <c r="R701" t="str">
        <f t="shared" si="107"/>
        <v>Key Pop/Site Support Type</v>
      </c>
      <c r="S701" t="str">
        <f t="shared" si="102"/>
        <v>non-PEPFAR supported</v>
      </c>
    </row>
    <row r="702" spans="1:28" customFormat="1" x14ac:dyDescent="0.25">
      <c r="A702" s="4" t="s">
        <v>121</v>
      </c>
      <c r="B702" s="4" t="s">
        <v>135</v>
      </c>
      <c r="C702" s="5" t="s">
        <v>74</v>
      </c>
      <c r="D702" s="5"/>
      <c r="E702" s="5"/>
      <c r="F702" s="5" t="s">
        <v>32</v>
      </c>
      <c r="G702" s="5" t="s">
        <v>13</v>
      </c>
      <c r="H702" s="5" t="s">
        <v>164</v>
      </c>
      <c r="I702" s="5" t="s">
        <v>70</v>
      </c>
      <c r="K702" t="str">
        <f t="shared" si="99"/>
        <v>KEY POPULATIONS</v>
      </c>
      <c r="L702" t="str">
        <f t="shared" si="100"/>
        <v>Optional</v>
      </c>
      <c r="M702" t="str">
        <f t="shared" si="101"/>
        <v>TX_PVLS_VERIFY</v>
      </c>
      <c r="N702" t="str">
        <f t="shared" si="103"/>
        <v/>
      </c>
      <c r="O702" t="str">
        <f t="shared" si="104"/>
        <v/>
      </c>
      <c r="P702" t="str">
        <f t="shared" si="105"/>
        <v>Men who have sex with men (MSM)</v>
      </c>
      <c r="Q702" t="str">
        <f t="shared" si="106"/>
        <v>Denominator</v>
      </c>
      <c r="R702" t="str">
        <f t="shared" si="107"/>
        <v>Key Pop/Site Support Type</v>
      </c>
      <c r="S702" t="str">
        <f t="shared" si="102"/>
        <v>PEPFAR supported</v>
      </c>
    </row>
    <row r="703" spans="1:28" customFormat="1" x14ac:dyDescent="0.25">
      <c r="A703" s="4" t="s">
        <v>121</v>
      </c>
      <c r="B703" s="4" t="s">
        <v>125</v>
      </c>
      <c r="C703" s="5" t="s">
        <v>74</v>
      </c>
      <c r="D703" s="5"/>
      <c r="E703" s="5"/>
      <c r="F703" s="5" t="s">
        <v>32</v>
      </c>
      <c r="G703" s="5" t="s">
        <v>8</v>
      </c>
      <c r="H703" s="5" t="s">
        <v>139</v>
      </c>
      <c r="I703" s="5"/>
      <c r="J703" s="4"/>
      <c r="K703" t="str">
        <f t="shared" si="99"/>
        <v>KEY POPULATIONS</v>
      </c>
      <c r="L703" t="str">
        <f t="shared" si="100"/>
        <v>Required</v>
      </c>
      <c r="M703" t="str">
        <f t="shared" si="101"/>
        <v>TX_PVLS_VERIFY</v>
      </c>
      <c r="N703" t="str">
        <f t="shared" si="103"/>
        <v/>
      </c>
      <c r="O703" t="str">
        <f t="shared" si="104"/>
        <v/>
      </c>
      <c r="P703" t="str">
        <f t="shared" si="105"/>
        <v>Men who have sex with men (MSM)</v>
      </c>
      <c r="Q703" t="str">
        <f t="shared" si="106"/>
        <v>Numerator</v>
      </c>
      <c r="R703" t="str">
        <f t="shared" si="107"/>
        <v>Key Pop</v>
      </c>
      <c r="S703" t="str">
        <f t="shared" si="102"/>
        <v/>
      </c>
      <c r="T703" s="4"/>
      <c r="U703" s="4"/>
      <c r="V703" s="4"/>
      <c r="W703" s="4"/>
      <c r="X703" s="4"/>
      <c r="Y703" s="4"/>
      <c r="Z703" s="4"/>
      <c r="AA703" s="4"/>
      <c r="AB703" s="4"/>
    </row>
    <row r="704" spans="1:28" customFormat="1" x14ac:dyDescent="0.25">
      <c r="A704" s="4" t="s">
        <v>121</v>
      </c>
      <c r="B704" s="4" t="s">
        <v>135</v>
      </c>
      <c r="C704" s="5" t="s">
        <v>74</v>
      </c>
      <c r="D704" s="5"/>
      <c r="E704" s="5"/>
      <c r="F704" s="5" t="s">
        <v>32</v>
      </c>
      <c r="G704" s="5" t="s">
        <v>8</v>
      </c>
      <c r="H704" s="5" t="s">
        <v>164</v>
      </c>
      <c r="I704" s="5" t="s">
        <v>31</v>
      </c>
      <c r="K704" t="str">
        <f t="shared" si="99"/>
        <v>KEY POPULATIONS</v>
      </c>
      <c r="L704" t="str">
        <f t="shared" si="100"/>
        <v>Optional</v>
      </c>
      <c r="M704" t="str">
        <f t="shared" si="101"/>
        <v>TX_PVLS_VERIFY</v>
      </c>
      <c r="N704" t="str">
        <f t="shared" si="103"/>
        <v/>
      </c>
      <c r="O704" t="str">
        <f t="shared" si="104"/>
        <v/>
      </c>
      <c r="P704" t="str">
        <f t="shared" si="105"/>
        <v>Men who have sex with men (MSM)</v>
      </c>
      <c r="Q704" t="str">
        <f t="shared" si="106"/>
        <v>Numerator</v>
      </c>
      <c r="R704" t="str">
        <f t="shared" si="107"/>
        <v>Key Pop/Site Support Type</v>
      </c>
      <c r="S704" t="str">
        <f t="shared" si="102"/>
        <v>non-PEPFAR supported</v>
      </c>
    </row>
    <row r="705" spans="1:29" customFormat="1" x14ac:dyDescent="0.25">
      <c r="A705" s="4" t="s">
        <v>121</v>
      </c>
      <c r="B705" s="4" t="s">
        <v>135</v>
      </c>
      <c r="C705" s="5" t="s">
        <v>74</v>
      </c>
      <c r="D705" s="5"/>
      <c r="E705" s="5"/>
      <c r="F705" s="5" t="s">
        <v>32</v>
      </c>
      <c r="G705" s="5" t="s">
        <v>8</v>
      </c>
      <c r="H705" s="5" t="s">
        <v>164</v>
      </c>
      <c r="I705" s="5" t="s">
        <v>70</v>
      </c>
      <c r="J705" s="4"/>
      <c r="K705" t="str">
        <f t="shared" si="99"/>
        <v>KEY POPULATIONS</v>
      </c>
      <c r="L705" t="str">
        <f t="shared" si="100"/>
        <v>Optional</v>
      </c>
      <c r="M705" t="str">
        <f t="shared" si="101"/>
        <v>TX_PVLS_VERIFY</v>
      </c>
      <c r="N705" t="str">
        <f t="shared" si="103"/>
        <v/>
      </c>
      <c r="O705" t="str">
        <f t="shared" si="104"/>
        <v/>
      </c>
      <c r="P705" t="str">
        <f t="shared" si="105"/>
        <v>Men who have sex with men (MSM)</v>
      </c>
      <c r="Q705" t="str">
        <f t="shared" si="106"/>
        <v>Numerator</v>
      </c>
      <c r="R705" t="str">
        <f t="shared" si="107"/>
        <v>Key Pop/Site Support Type</v>
      </c>
      <c r="S705" t="str">
        <f t="shared" si="102"/>
        <v>PEPFAR supported</v>
      </c>
      <c r="T705" s="4"/>
      <c r="U705" s="4"/>
      <c r="V705" s="4"/>
      <c r="W705" s="4"/>
      <c r="X705" s="4"/>
      <c r="Y705" s="4"/>
      <c r="Z705" s="4"/>
      <c r="AA705" s="4"/>
      <c r="AB705" s="4"/>
    </row>
    <row r="706" spans="1:29" customFormat="1" x14ac:dyDescent="0.25">
      <c r="A706" s="4" t="s">
        <v>121</v>
      </c>
      <c r="B706" s="4" t="s">
        <v>125</v>
      </c>
      <c r="C706" s="5" t="s">
        <v>74</v>
      </c>
      <c r="D706" s="5"/>
      <c r="E706" s="5"/>
      <c r="F706" s="5" t="s">
        <v>35</v>
      </c>
      <c r="G706" s="5" t="s">
        <v>13</v>
      </c>
      <c r="H706" s="5" t="s">
        <v>139</v>
      </c>
      <c r="I706" s="5"/>
      <c r="J706" s="4"/>
      <c r="K706" t="str">
        <f t="shared" si="99"/>
        <v>KEY POPULATIONS</v>
      </c>
      <c r="L706" t="str">
        <f t="shared" si="100"/>
        <v>Required</v>
      </c>
      <c r="M706" t="str">
        <f t="shared" si="101"/>
        <v>TX_PVLS_VERIFY</v>
      </c>
      <c r="N706" t="str">
        <f t="shared" si="103"/>
        <v/>
      </c>
      <c r="O706" t="str">
        <f t="shared" si="104"/>
        <v/>
      </c>
      <c r="P706" t="str">
        <f t="shared" si="105"/>
        <v>Non-KP (general population)</v>
      </c>
      <c r="Q706" t="str">
        <f t="shared" si="106"/>
        <v>Denominator</v>
      </c>
      <c r="R706" t="str">
        <f t="shared" si="107"/>
        <v>Key Pop</v>
      </c>
      <c r="S706" t="str">
        <f t="shared" si="102"/>
        <v/>
      </c>
      <c r="T706" s="4"/>
      <c r="U706" s="4"/>
      <c r="V706" s="4"/>
      <c r="W706" s="4"/>
      <c r="X706" s="4"/>
      <c r="Y706" s="4"/>
      <c r="Z706" s="4"/>
      <c r="AA706" s="4"/>
      <c r="AB706" s="4"/>
    </row>
    <row r="707" spans="1:29" customFormat="1" x14ac:dyDescent="0.25">
      <c r="A707" s="4" t="s">
        <v>121</v>
      </c>
      <c r="B707" s="4" t="s">
        <v>135</v>
      </c>
      <c r="C707" s="5" t="s">
        <v>74</v>
      </c>
      <c r="D707" s="5"/>
      <c r="E707" s="5"/>
      <c r="F707" s="5" t="s">
        <v>35</v>
      </c>
      <c r="G707" s="5" t="s">
        <v>13</v>
      </c>
      <c r="H707" s="5" t="s">
        <v>164</v>
      </c>
      <c r="I707" s="5" t="s">
        <v>31</v>
      </c>
      <c r="K707" t="str">
        <f t="shared" si="99"/>
        <v>KEY POPULATIONS</v>
      </c>
      <c r="L707" t="str">
        <f t="shared" si="100"/>
        <v>Optional</v>
      </c>
      <c r="M707" t="str">
        <f t="shared" si="101"/>
        <v>TX_PVLS_VERIFY</v>
      </c>
      <c r="N707" t="str">
        <f t="shared" si="103"/>
        <v/>
      </c>
      <c r="O707" t="str">
        <f t="shared" si="104"/>
        <v/>
      </c>
      <c r="P707" t="str">
        <f t="shared" si="105"/>
        <v>Non-KP (general population)</v>
      </c>
      <c r="Q707" t="str">
        <f t="shared" si="106"/>
        <v>Denominator</v>
      </c>
      <c r="R707" t="str">
        <f t="shared" si="107"/>
        <v>Key Pop/Site Support Type</v>
      </c>
      <c r="S707" t="str">
        <f t="shared" si="102"/>
        <v>non-PEPFAR supported</v>
      </c>
    </row>
    <row r="708" spans="1:29" customFormat="1" x14ac:dyDescent="0.25">
      <c r="A708" s="4" t="s">
        <v>121</v>
      </c>
      <c r="B708" s="4" t="s">
        <v>135</v>
      </c>
      <c r="C708" s="5" t="s">
        <v>74</v>
      </c>
      <c r="D708" s="5"/>
      <c r="E708" s="5"/>
      <c r="F708" s="5" t="s">
        <v>35</v>
      </c>
      <c r="G708" s="5" t="s">
        <v>13</v>
      </c>
      <c r="H708" s="5" t="s">
        <v>164</v>
      </c>
      <c r="I708" s="5" t="s">
        <v>70</v>
      </c>
      <c r="K708" t="str">
        <f t="shared" si="99"/>
        <v>KEY POPULATIONS</v>
      </c>
      <c r="L708" t="str">
        <f t="shared" si="100"/>
        <v>Optional</v>
      </c>
      <c r="M708" t="str">
        <f t="shared" si="101"/>
        <v>TX_PVLS_VERIFY</v>
      </c>
      <c r="N708" t="str">
        <f t="shared" si="103"/>
        <v/>
      </c>
      <c r="O708" t="str">
        <f t="shared" si="104"/>
        <v/>
      </c>
      <c r="P708" t="str">
        <f t="shared" si="105"/>
        <v>Non-KP (general population)</v>
      </c>
      <c r="Q708" t="str">
        <f t="shared" si="106"/>
        <v>Denominator</v>
      </c>
      <c r="R708" t="str">
        <f t="shared" si="107"/>
        <v>Key Pop/Site Support Type</v>
      </c>
      <c r="S708" t="str">
        <f t="shared" si="102"/>
        <v>PEPFAR supported</v>
      </c>
    </row>
    <row r="709" spans="1:29" customFormat="1" x14ac:dyDescent="0.25">
      <c r="A709" s="4" t="s">
        <v>121</v>
      </c>
      <c r="B709" s="4" t="s">
        <v>125</v>
      </c>
      <c r="C709" s="5" t="s">
        <v>74</v>
      </c>
      <c r="D709" s="5"/>
      <c r="E709" s="5"/>
      <c r="F709" s="5" t="s">
        <v>35</v>
      </c>
      <c r="G709" s="5" t="s">
        <v>8</v>
      </c>
      <c r="H709" s="5" t="s">
        <v>139</v>
      </c>
      <c r="I709" s="5"/>
      <c r="J709" s="4"/>
      <c r="K709" t="str">
        <f t="shared" ref="K709:K772" si="108">TRIM(A709)</f>
        <v>KEY POPULATIONS</v>
      </c>
      <c r="L709" t="str">
        <f t="shared" ref="L709:L772" si="109">TRIM(B709)</f>
        <v>Required</v>
      </c>
      <c r="M709" t="str">
        <f t="shared" si="101"/>
        <v>TX_PVLS_VERIFY</v>
      </c>
      <c r="N709" t="str">
        <f t="shared" si="103"/>
        <v/>
      </c>
      <c r="O709" t="str">
        <f t="shared" si="104"/>
        <v/>
      </c>
      <c r="P709" t="str">
        <f t="shared" si="105"/>
        <v>Non-KP (general population)</v>
      </c>
      <c r="Q709" t="str">
        <f t="shared" si="106"/>
        <v>Numerator</v>
      </c>
      <c r="R709" t="str">
        <f t="shared" si="107"/>
        <v>Key Pop</v>
      </c>
      <c r="S709" t="str">
        <f t="shared" si="102"/>
        <v/>
      </c>
      <c r="T709" s="4"/>
      <c r="U709" s="4"/>
      <c r="V709" s="4"/>
      <c r="W709" s="4"/>
      <c r="X709" s="4"/>
      <c r="Y709" s="4"/>
      <c r="Z709" s="4"/>
      <c r="AA709" s="4"/>
      <c r="AB709" s="4"/>
    </row>
    <row r="710" spans="1:29" customFormat="1" x14ac:dyDescent="0.25">
      <c r="A710" s="4" t="s">
        <v>121</v>
      </c>
      <c r="B710" s="4" t="s">
        <v>135</v>
      </c>
      <c r="C710" s="5" t="s">
        <v>74</v>
      </c>
      <c r="D710" s="5"/>
      <c r="E710" s="5"/>
      <c r="F710" s="5" t="s">
        <v>35</v>
      </c>
      <c r="G710" s="5" t="s">
        <v>8</v>
      </c>
      <c r="H710" s="5" t="s">
        <v>164</v>
      </c>
      <c r="I710" s="5" t="s">
        <v>31</v>
      </c>
      <c r="J710" s="4"/>
      <c r="K710" t="str">
        <f t="shared" si="108"/>
        <v>KEY POPULATIONS</v>
      </c>
      <c r="L710" t="str">
        <f t="shared" si="109"/>
        <v>Optional</v>
      </c>
      <c r="M710" t="str">
        <f t="shared" ref="M710:M773" si="110">TRIM(C710)</f>
        <v>TX_PVLS_VERIFY</v>
      </c>
      <c r="N710" t="str">
        <f t="shared" si="103"/>
        <v/>
      </c>
      <c r="O710" t="str">
        <f t="shared" si="104"/>
        <v/>
      </c>
      <c r="P710" t="str">
        <f t="shared" si="105"/>
        <v>Non-KP (general population)</v>
      </c>
      <c r="Q710" t="str">
        <f t="shared" si="106"/>
        <v>Numerator</v>
      </c>
      <c r="R710" t="str">
        <f t="shared" si="107"/>
        <v>Key Pop/Site Support Type</v>
      </c>
      <c r="S710" t="str">
        <f t="shared" si="102"/>
        <v>non-PEPFAR supported</v>
      </c>
      <c r="T710" s="4"/>
      <c r="U710" s="4"/>
      <c r="V710" s="4"/>
      <c r="W710" s="4"/>
      <c r="X710" s="4"/>
      <c r="Y710" s="4"/>
      <c r="Z710" s="4"/>
      <c r="AA710" s="4"/>
      <c r="AB710" s="4"/>
    </row>
    <row r="711" spans="1:29" customFormat="1" x14ac:dyDescent="0.25">
      <c r="A711" s="4" t="s">
        <v>121</v>
      </c>
      <c r="B711" s="4" t="s">
        <v>135</v>
      </c>
      <c r="C711" s="5" t="s">
        <v>74</v>
      </c>
      <c r="D711" s="5"/>
      <c r="E711" s="5"/>
      <c r="F711" s="5" t="s">
        <v>35</v>
      </c>
      <c r="G711" s="5" t="s">
        <v>8</v>
      </c>
      <c r="H711" s="5" t="s">
        <v>164</v>
      </c>
      <c r="I711" s="5" t="s">
        <v>70</v>
      </c>
      <c r="J711" s="4"/>
      <c r="K711" t="str">
        <f t="shared" si="108"/>
        <v>KEY POPULATIONS</v>
      </c>
      <c r="L711" t="str">
        <f t="shared" si="109"/>
        <v>Optional</v>
      </c>
      <c r="M711" t="str">
        <f t="shared" si="110"/>
        <v>TX_PVLS_VERIFY</v>
      </c>
      <c r="N711" t="str">
        <f t="shared" si="103"/>
        <v/>
      </c>
      <c r="O711" t="str">
        <f t="shared" si="104"/>
        <v/>
      </c>
      <c r="P711" t="str">
        <f t="shared" si="105"/>
        <v>Non-KP (general population)</v>
      </c>
      <c r="Q711" t="str">
        <f t="shared" si="106"/>
        <v>Numerator</v>
      </c>
      <c r="R711" t="str">
        <f t="shared" si="107"/>
        <v>Key Pop/Site Support Type</v>
      </c>
      <c r="S711" t="str">
        <f t="shared" si="102"/>
        <v>PEPFAR supported</v>
      </c>
      <c r="T711" s="4"/>
      <c r="U711" s="4"/>
      <c r="V711" s="4"/>
      <c r="W711" s="4"/>
      <c r="X711" s="4"/>
      <c r="Y711" s="4"/>
      <c r="Z711" s="4"/>
      <c r="AA711" s="4"/>
      <c r="AB711" s="4"/>
    </row>
    <row r="712" spans="1:29" customFormat="1" x14ac:dyDescent="0.25">
      <c r="A712" s="4" t="s">
        <v>121</v>
      </c>
      <c r="B712" s="4" t="s">
        <v>125</v>
      </c>
      <c r="C712" s="5" t="s">
        <v>74</v>
      </c>
      <c r="D712" s="5"/>
      <c r="E712" s="5"/>
      <c r="F712" s="5" t="s">
        <v>138</v>
      </c>
      <c r="G712" s="5" t="s">
        <v>13</v>
      </c>
      <c r="H712" s="5" t="s">
        <v>139</v>
      </c>
      <c r="I712" s="5"/>
      <c r="J712" s="4"/>
      <c r="K712" t="str">
        <f t="shared" si="108"/>
        <v>KEY POPULATIONS</v>
      </c>
      <c r="L712" t="str">
        <f t="shared" si="109"/>
        <v>Required</v>
      </c>
      <c r="M712" t="str">
        <f t="shared" si="110"/>
        <v>TX_PVLS_VERIFY</v>
      </c>
      <c r="N712" t="str">
        <f t="shared" si="103"/>
        <v/>
      </c>
      <c r="O712" t="str">
        <f t="shared" si="104"/>
        <v/>
      </c>
      <c r="P712" t="str">
        <f t="shared" si="105"/>
        <v>People in prison and other closed settings</v>
      </c>
      <c r="Q712" t="str">
        <f t="shared" si="106"/>
        <v>Denominator</v>
      </c>
      <c r="R712" t="str">
        <f t="shared" si="107"/>
        <v>Key Pop</v>
      </c>
      <c r="S712" t="str">
        <f t="shared" si="102"/>
        <v/>
      </c>
      <c r="T712" s="4"/>
      <c r="U712" s="4"/>
      <c r="V712" s="4"/>
      <c r="W712" s="4"/>
      <c r="X712" s="4"/>
      <c r="Y712" s="4"/>
      <c r="Z712" s="4"/>
      <c r="AA712" s="4"/>
      <c r="AB712" s="4"/>
    </row>
    <row r="713" spans="1:29" customFormat="1" x14ac:dyDescent="0.25">
      <c r="A713" s="4" t="s">
        <v>121</v>
      </c>
      <c r="B713" s="4" t="s">
        <v>135</v>
      </c>
      <c r="C713" s="5" t="s">
        <v>74</v>
      </c>
      <c r="D713" s="5"/>
      <c r="E713" s="5"/>
      <c r="F713" s="5" t="s">
        <v>138</v>
      </c>
      <c r="G713" s="5" t="s">
        <v>13</v>
      </c>
      <c r="H713" s="5" t="s">
        <v>164</v>
      </c>
      <c r="I713" s="5" t="s">
        <v>31</v>
      </c>
      <c r="K713" t="str">
        <f t="shared" si="108"/>
        <v>KEY POPULATIONS</v>
      </c>
      <c r="L713" t="str">
        <f t="shared" si="109"/>
        <v>Optional</v>
      </c>
      <c r="M713" t="str">
        <f t="shared" si="110"/>
        <v>TX_PVLS_VERIFY</v>
      </c>
      <c r="N713" t="str">
        <f t="shared" si="103"/>
        <v/>
      </c>
      <c r="O713" t="str">
        <f t="shared" si="104"/>
        <v/>
      </c>
      <c r="P713" t="str">
        <f t="shared" si="105"/>
        <v>People in prison and other closed settings</v>
      </c>
      <c r="Q713" t="str">
        <f t="shared" si="106"/>
        <v>Denominator</v>
      </c>
      <c r="R713" t="str">
        <f t="shared" si="107"/>
        <v>Key Pop/Site Support Type</v>
      </c>
      <c r="S713" t="str">
        <f t="shared" si="102"/>
        <v>non-PEPFAR supported</v>
      </c>
    </row>
    <row r="714" spans="1:29" customFormat="1" x14ac:dyDescent="0.25">
      <c r="A714" s="4" t="s">
        <v>121</v>
      </c>
      <c r="B714" s="4" t="s">
        <v>135</v>
      </c>
      <c r="C714" s="5" t="s">
        <v>74</v>
      </c>
      <c r="D714" s="5"/>
      <c r="E714" s="5"/>
      <c r="F714" s="5" t="s">
        <v>138</v>
      </c>
      <c r="G714" s="5" t="s">
        <v>13</v>
      </c>
      <c r="H714" s="5" t="s">
        <v>164</v>
      </c>
      <c r="I714" s="5" t="s">
        <v>70</v>
      </c>
      <c r="K714" t="str">
        <f t="shared" si="108"/>
        <v>KEY POPULATIONS</v>
      </c>
      <c r="L714" t="str">
        <f t="shared" si="109"/>
        <v>Optional</v>
      </c>
      <c r="M714" t="str">
        <f t="shared" si="110"/>
        <v>TX_PVLS_VERIFY</v>
      </c>
      <c r="N714" t="str">
        <f t="shared" si="103"/>
        <v/>
      </c>
      <c r="O714" t="str">
        <f t="shared" si="104"/>
        <v/>
      </c>
      <c r="P714" t="str">
        <f t="shared" si="105"/>
        <v>People in prison and other closed settings</v>
      </c>
      <c r="Q714" t="str">
        <f t="shared" si="106"/>
        <v>Denominator</v>
      </c>
      <c r="R714" t="str">
        <f t="shared" si="107"/>
        <v>Key Pop/Site Support Type</v>
      </c>
      <c r="S714" t="str">
        <f t="shared" si="102"/>
        <v>PEPFAR supported</v>
      </c>
    </row>
    <row r="715" spans="1:29" customFormat="1" x14ac:dyDescent="0.25">
      <c r="A715" s="4" t="s">
        <v>121</v>
      </c>
      <c r="B715" s="4" t="s">
        <v>125</v>
      </c>
      <c r="C715" s="5" t="s">
        <v>74</v>
      </c>
      <c r="D715" s="5"/>
      <c r="E715" s="5"/>
      <c r="F715" s="5" t="s">
        <v>138</v>
      </c>
      <c r="G715" s="5" t="s">
        <v>8</v>
      </c>
      <c r="H715" s="5" t="s">
        <v>139</v>
      </c>
      <c r="I715" s="5"/>
      <c r="J715" s="4"/>
      <c r="K715" t="str">
        <f t="shared" si="108"/>
        <v>KEY POPULATIONS</v>
      </c>
      <c r="L715" t="str">
        <f t="shared" si="109"/>
        <v>Required</v>
      </c>
      <c r="M715" t="str">
        <f t="shared" si="110"/>
        <v>TX_PVLS_VERIFY</v>
      </c>
      <c r="N715" t="str">
        <f t="shared" si="103"/>
        <v/>
      </c>
      <c r="O715" t="str">
        <f t="shared" si="104"/>
        <v/>
      </c>
      <c r="P715" t="str">
        <f t="shared" si="105"/>
        <v>People in prison and other closed settings</v>
      </c>
      <c r="Q715" t="str">
        <f t="shared" si="106"/>
        <v>Numerator</v>
      </c>
      <c r="R715" t="str">
        <f t="shared" si="107"/>
        <v>Key Pop</v>
      </c>
      <c r="S715" t="str">
        <f t="shared" si="102"/>
        <v/>
      </c>
      <c r="T715" s="4"/>
      <c r="U715" s="4"/>
      <c r="V715" s="4"/>
      <c r="W715" s="4"/>
      <c r="X715" s="4"/>
      <c r="Y715" s="4"/>
      <c r="Z715" s="4"/>
      <c r="AA715" s="4"/>
      <c r="AB715" s="4"/>
    </row>
    <row r="716" spans="1:29" customFormat="1" x14ac:dyDescent="0.25">
      <c r="A716" s="4" t="s">
        <v>121</v>
      </c>
      <c r="B716" s="4" t="s">
        <v>135</v>
      </c>
      <c r="C716" s="5" t="s">
        <v>74</v>
      </c>
      <c r="D716" s="5"/>
      <c r="E716" s="5"/>
      <c r="F716" s="5" t="s">
        <v>138</v>
      </c>
      <c r="G716" s="5" t="s">
        <v>8</v>
      </c>
      <c r="H716" s="5" t="s">
        <v>164</v>
      </c>
      <c r="I716" s="5" t="s">
        <v>31</v>
      </c>
      <c r="J716" s="4"/>
      <c r="K716" t="str">
        <f t="shared" si="108"/>
        <v>KEY POPULATIONS</v>
      </c>
      <c r="L716" t="str">
        <f t="shared" si="109"/>
        <v>Optional</v>
      </c>
      <c r="M716" t="str">
        <f t="shared" si="110"/>
        <v>TX_PVLS_VERIFY</v>
      </c>
      <c r="N716" t="str">
        <f t="shared" si="103"/>
        <v/>
      </c>
      <c r="O716" t="str">
        <f t="shared" si="104"/>
        <v/>
      </c>
      <c r="P716" t="str">
        <f t="shared" si="105"/>
        <v>People in prison and other closed settings</v>
      </c>
      <c r="Q716" t="str">
        <f t="shared" si="106"/>
        <v>Numerator</v>
      </c>
      <c r="R716" t="str">
        <f t="shared" si="107"/>
        <v>Key Pop/Site Support Type</v>
      </c>
      <c r="S716" t="str">
        <f t="shared" si="102"/>
        <v>non-PEPFAR supported</v>
      </c>
      <c r="T716" s="4"/>
      <c r="U716" s="4"/>
      <c r="V716" s="4"/>
      <c r="W716" s="4"/>
      <c r="X716" s="4"/>
      <c r="Y716" s="4"/>
      <c r="Z716" s="4"/>
      <c r="AA716" s="4"/>
      <c r="AB716" s="4"/>
    </row>
    <row r="717" spans="1:29" customFormat="1" x14ac:dyDescent="0.25">
      <c r="A717" s="4" t="s">
        <v>121</v>
      </c>
      <c r="B717" s="4" t="s">
        <v>135</v>
      </c>
      <c r="C717" s="5" t="s">
        <v>74</v>
      </c>
      <c r="D717" s="5"/>
      <c r="E717" s="5"/>
      <c r="F717" s="5" t="s">
        <v>138</v>
      </c>
      <c r="G717" s="5" t="s">
        <v>8</v>
      </c>
      <c r="H717" s="5" t="s">
        <v>164</v>
      </c>
      <c r="I717" s="5" t="s">
        <v>70</v>
      </c>
      <c r="J717" s="4"/>
      <c r="K717" t="str">
        <f t="shared" si="108"/>
        <v>KEY POPULATIONS</v>
      </c>
      <c r="L717" t="str">
        <f t="shared" si="109"/>
        <v>Optional</v>
      </c>
      <c r="M717" t="str">
        <f t="shared" si="110"/>
        <v>TX_PVLS_VERIFY</v>
      </c>
      <c r="N717" t="str">
        <f t="shared" si="103"/>
        <v/>
      </c>
      <c r="O717" t="str">
        <f t="shared" si="104"/>
        <v/>
      </c>
      <c r="P717" t="str">
        <f t="shared" si="105"/>
        <v>People in prison and other closed settings</v>
      </c>
      <c r="Q717" t="str">
        <f t="shared" si="106"/>
        <v>Numerator</v>
      </c>
      <c r="R717" t="str">
        <f t="shared" si="107"/>
        <v>Key Pop/Site Support Type</v>
      </c>
      <c r="S717" t="str">
        <f t="shared" ref="S717:S745" si="111">TRIM(I717)</f>
        <v>PEPFAR supported</v>
      </c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customFormat="1" x14ac:dyDescent="0.25">
      <c r="A718" s="4" t="s">
        <v>121</v>
      </c>
      <c r="B718" s="4" t="s">
        <v>125</v>
      </c>
      <c r="C718" s="5" t="s">
        <v>74</v>
      </c>
      <c r="D718" s="5"/>
      <c r="E718" s="5"/>
      <c r="F718" s="5" t="s">
        <v>30</v>
      </c>
      <c r="G718" s="5" t="s">
        <v>13</v>
      </c>
      <c r="H718" s="5" t="s">
        <v>139</v>
      </c>
      <c r="I718" s="5"/>
      <c r="J718" s="4"/>
      <c r="K718" t="str">
        <f t="shared" si="108"/>
        <v>KEY POPULATIONS</v>
      </c>
      <c r="L718" t="str">
        <f t="shared" si="109"/>
        <v>Required</v>
      </c>
      <c r="M718" t="str">
        <f t="shared" si="110"/>
        <v>TX_PVLS_VERIFY</v>
      </c>
      <c r="N718" t="str">
        <f t="shared" si="103"/>
        <v/>
      </c>
      <c r="O718" t="str">
        <f t="shared" si="104"/>
        <v/>
      </c>
      <c r="P718" t="str">
        <f t="shared" si="105"/>
        <v>People who inject drugs (PWID)</v>
      </c>
      <c r="Q718" t="str">
        <f t="shared" si="106"/>
        <v>Denominator</v>
      </c>
      <c r="R718" t="str">
        <f t="shared" si="107"/>
        <v>Key Pop</v>
      </c>
      <c r="S718" t="str">
        <f t="shared" si="111"/>
        <v/>
      </c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customFormat="1" x14ac:dyDescent="0.25">
      <c r="A719" s="4" t="s">
        <v>121</v>
      </c>
      <c r="B719" s="4" t="s">
        <v>135</v>
      </c>
      <c r="C719" s="5" t="s">
        <v>74</v>
      </c>
      <c r="D719" s="5"/>
      <c r="E719" s="5"/>
      <c r="F719" s="5" t="s">
        <v>30</v>
      </c>
      <c r="G719" s="5" t="s">
        <v>13</v>
      </c>
      <c r="H719" s="5" t="s">
        <v>164</v>
      </c>
      <c r="I719" s="5" t="s">
        <v>31</v>
      </c>
      <c r="K719" t="str">
        <f t="shared" si="108"/>
        <v>KEY POPULATIONS</v>
      </c>
      <c r="L719" t="str">
        <f t="shared" si="109"/>
        <v>Optional</v>
      </c>
      <c r="M719" t="str">
        <f t="shared" si="110"/>
        <v>TX_PVLS_VERIFY</v>
      </c>
      <c r="N719" t="str">
        <f t="shared" si="103"/>
        <v/>
      </c>
      <c r="O719" t="str">
        <f t="shared" si="104"/>
        <v/>
      </c>
      <c r="P719" t="str">
        <f t="shared" si="105"/>
        <v>People who inject drugs (PWID)</v>
      </c>
      <c r="Q719" t="str">
        <f t="shared" si="106"/>
        <v>Denominator</v>
      </c>
      <c r="R719" t="str">
        <f t="shared" si="107"/>
        <v>Key Pop/Site Support Type</v>
      </c>
      <c r="S719" t="str">
        <f t="shared" si="111"/>
        <v>non-PEPFAR supported</v>
      </c>
      <c r="AC719" s="4"/>
    </row>
    <row r="720" spans="1:29" customFormat="1" x14ac:dyDescent="0.25">
      <c r="A720" s="4" t="s">
        <v>121</v>
      </c>
      <c r="B720" s="4" t="s">
        <v>135</v>
      </c>
      <c r="C720" s="5" t="s">
        <v>74</v>
      </c>
      <c r="D720" s="5"/>
      <c r="E720" s="5"/>
      <c r="F720" s="5" t="s">
        <v>30</v>
      </c>
      <c r="G720" s="5" t="s">
        <v>13</v>
      </c>
      <c r="H720" s="5" t="s">
        <v>164</v>
      </c>
      <c r="I720" s="5" t="s">
        <v>70</v>
      </c>
      <c r="K720" t="str">
        <f t="shared" si="108"/>
        <v>KEY POPULATIONS</v>
      </c>
      <c r="L720" t="str">
        <f t="shared" si="109"/>
        <v>Optional</v>
      </c>
      <c r="M720" t="str">
        <f t="shared" si="110"/>
        <v>TX_PVLS_VERIFY</v>
      </c>
      <c r="N720" t="str">
        <f t="shared" si="103"/>
        <v/>
      </c>
      <c r="O720" t="str">
        <f t="shared" si="104"/>
        <v/>
      </c>
      <c r="P720" t="str">
        <f t="shared" si="105"/>
        <v>People who inject drugs (PWID)</v>
      </c>
      <c r="Q720" t="str">
        <f t="shared" si="106"/>
        <v>Denominator</v>
      </c>
      <c r="R720" t="str">
        <f t="shared" si="107"/>
        <v>Key Pop/Site Support Type</v>
      </c>
      <c r="S720" t="str">
        <f t="shared" si="111"/>
        <v>PEPFAR supported</v>
      </c>
      <c r="AC720" s="4"/>
    </row>
    <row r="721" spans="1:29" customFormat="1" x14ac:dyDescent="0.25">
      <c r="A721" s="4" t="s">
        <v>121</v>
      </c>
      <c r="B721" s="4" t="s">
        <v>125</v>
      </c>
      <c r="C721" s="5" t="s">
        <v>74</v>
      </c>
      <c r="D721" s="5"/>
      <c r="E721" s="5"/>
      <c r="F721" s="5" t="s">
        <v>30</v>
      </c>
      <c r="G721" s="5" t="s">
        <v>8</v>
      </c>
      <c r="H721" s="5" t="s">
        <v>139</v>
      </c>
      <c r="I721" s="5"/>
      <c r="J721" s="4"/>
      <c r="K721" t="str">
        <f t="shared" si="108"/>
        <v>KEY POPULATIONS</v>
      </c>
      <c r="L721" t="str">
        <f t="shared" si="109"/>
        <v>Required</v>
      </c>
      <c r="M721" t="str">
        <f t="shared" si="110"/>
        <v>TX_PVLS_VERIFY</v>
      </c>
      <c r="N721" t="str">
        <f t="shared" si="103"/>
        <v/>
      </c>
      <c r="O721" t="str">
        <f t="shared" si="104"/>
        <v/>
      </c>
      <c r="P721" t="str">
        <f t="shared" si="105"/>
        <v>People who inject drugs (PWID)</v>
      </c>
      <c r="Q721" t="str">
        <f t="shared" si="106"/>
        <v>Numerator</v>
      </c>
      <c r="R721" t="str">
        <f t="shared" si="107"/>
        <v>Key Pop</v>
      </c>
      <c r="S721" t="str">
        <f t="shared" si="111"/>
        <v/>
      </c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customFormat="1" x14ac:dyDescent="0.25">
      <c r="A722" s="4" t="s">
        <v>121</v>
      </c>
      <c r="B722" s="4" t="s">
        <v>135</v>
      </c>
      <c r="C722" s="5" t="s">
        <v>74</v>
      </c>
      <c r="D722" s="5"/>
      <c r="E722" s="5"/>
      <c r="F722" s="5" t="s">
        <v>30</v>
      </c>
      <c r="G722" s="5" t="s">
        <v>8</v>
      </c>
      <c r="H722" s="5" t="s">
        <v>164</v>
      </c>
      <c r="I722" s="5" t="s">
        <v>31</v>
      </c>
      <c r="J722" s="4"/>
      <c r="K722" t="str">
        <f t="shared" si="108"/>
        <v>KEY POPULATIONS</v>
      </c>
      <c r="L722" t="str">
        <f t="shared" si="109"/>
        <v>Optional</v>
      </c>
      <c r="M722" t="str">
        <f t="shared" si="110"/>
        <v>TX_PVLS_VERIFY</v>
      </c>
      <c r="N722" t="str">
        <f t="shared" si="103"/>
        <v/>
      </c>
      <c r="O722" t="str">
        <f t="shared" si="104"/>
        <v/>
      </c>
      <c r="P722" t="str">
        <f t="shared" si="105"/>
        <v>People who inject drugs (PWID)</v>
      </c>
      <c r="Q722" t="str">
        <f t="shared" si="106"/>
        <v>Numerator</v>
      </c>
      <c r="R722" t="str">
        <f t="shared" si="107"/>
        <v>Key Pop/Site Support Type</v>
      </c>
      <c r="S722" t="str">
        <f t="shared" si="111"/>
        <v>non-PEPFAR supported</v>
      </c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customFormat="1" x14ac:dyDescent="0.25">
      <c r="A723" s="4" t="s">
        <v>121</v>
      </c>
      <c r="B723" s="4" t="s">
        <v>135</v>
      </c>
      <c r="C723" s="5" t="s">
        <v>74</v>
      </c>
      <c r="D723" s="5"/>
      <c r="E723" s="5"/>
      <c r="F723" s="5" t="s">
        <v>30</v>
      </c>
      <c r="G723" s="5" t="s">
        <v>8</v>
      </c>
      <c r="H723" s="5" t="s">
        <v>164</v>
      </c>
      <c r="I723" s="5" t="s">
        <v>70</v>
      </c>
      <c r="J723" s="4"/>
      <c r="K723" t="str">
        <f t="shared" si="108"/>
        <v>KEY POPULATIONS</v>
      </c>
      <c r="L723" t="str">
        <f t="shared" si="109"/>
        <v>Optional</v>
      </c>
      <c r="M723" t="str">
        <f t="shared" si="110"/>
        <v>TX_PVLS_VERIFY</v>
      </c>
      <c r="N723" t="str">
        <f t="shared" si="103"/>
        <v/>
      </c>
      <c r="O723" t="str">
        <f t="shared" si="104"/>
        <v/>
      </c>
      <c r="P723" t="str">
        <f t="shared" si="105"/>
        <v>People who inject drugs (PWID)</v>
      </c>
      <c r="Q723" t="str">
        <f t="shared" si="106"/>
        <v>Numerator</v>
      </c>
      <c r="R723" t="str">
        <f t="shared" si="107"/>
        <v>Key Pop/Site Support Type</v>
      </c>
      <c r="S723" t="str">
        <f t="shared" si="111"/>
        <v>PEPFAR supported</v>
      </c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customFormat="1" x14ac:dyDescent="0.25">
      <c r="A724" s="4" t="s">
        <v>121</v>
      </c>
      <c r="B724" s="4" t="s">
        <v>125</v>
      </c>
      <c r="C724" s="5" t="s">
        <v>74</v>
      </c>
      <c r="D724" s="5"/>
      <c r="E724" s="5"/>
      <c r="F724" s="5" t="s">
        <v>33</v>
      </c>
      <c r="G724" s="5" t="s">
        <v>13</v>
      </c>
      <c r="H724" s="5" t="s">
        <v>139</v>
      </c>
      <c r="I724" s="5"/>
      <c r="J724" s="4"/>
      <c r="K724" t="str">
        <f t="shared" si="108"/>
        <v>KEY POPULATIONS</v>
      </c>
      <c r="L724" t="str">
        <f t="shared" si="109"/>
        <v>Required</v>
      </c>
      <c r="M724" t="str">
        <f t="shared" si="110"/>
        <v>TX_PVLS_VERIFY</v>
      </c>
      <c r="N724" t="str">
        <f t="shared" si="103"/>
        <v/>
      </c>
      <c r="O724" t="str">
        <f t="shared" si="104"/>
        <v/>
      </c>
      <c r="P724" t="str">
        <f t="shared" si="105"/>
        <v>Transgender people (TG)</v>
      </c>
      <c r="Q724" t="str">
        <f t="shared" si="106"/>
        <v>Denominator</v>
      </c>
      <c r="R724" t="str">
        <f t="shared" si="107"/>
        <v>Key Pop</v>
      </c>
      <c r="S724" t="str">
        <f t="shared" si="111"/>
        <v/>
      </c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customFormat="1" x14ac:dyDescent="0.25">
      <c r="A725" s="4" t="s">
        <v>121</v>
      </c>
      <c r="B725" s="4" t="s">
        <v>135</v>
      </c>
      <c r="C725" s="5" t="s">
        <v>74</v>
      </c>
      <c r="D725" s="5"/>
      <c r="E725" s="5"/>
      <c r="F725" s="5" t="s">
        <v>33</v>
      </c>
      <c r="G725" s="5" t="s">
        <v>13</v>
      </c>
      <c r="H725" s="5" t="s">
        <v>164</v>
      </c>
      <c r="I725" s="5" t="s">
        <v>31</v>
      </c>
      <c r="K725" t="str">
        <f t="shared" si="108"/>
        <v>KEY POPULATIONS</v>
      </c>
      <c r="L725" t="str">
        <f t="shared" si="109"/>
        <v>Optional</v>
      </c>
      <c r="M725" t="str">
        <f t="shared" si="110"/>
        <v>TX_PVLS_VERIFY</v>
      </c>
      <c r="N725" t="str">
        <f t="shared" si="103"/>
        <v/>
      </c>
      <c r="O725" t="str">
        <f t="shared" si="104"/>
        <v/>
      </c>
      <c r="P725" t="str">
        <f t="shared" si="105"/>
        <v>Transgender people (TG)</v>
      </c>
      <c r="Q725" t="str">
        <f t="shared" si="106"/>
        <v>Denominator</v>
      </c>
      <c r="R725" t="str">
        <f t="shared" si="107"/>
        <v>Key Pop/Site Support Type</v>
      </c>
      <c r="S725" t="str">
        <f t="shared" si="111"/>
        <v>non-PEPFAR supported</v>
      </c>
      <c r="AC725" s="4"/>
    </row>
    <row r="726" spans="1:29" customFormat="1" x14ac:dyDescent="0.25">
      <c r="A726" s="4" t="s">
        <v>121</v>
      </c>
      <c r="B726" s="4" t="s">
        <v>135</v>
      </c>
      <c r="C726" s="5" t="s">
        <v>74</v>
      </c>
      <c r="D726" s="5"/>
      <c r="E726" s="5"/>
      <c r="F726" s="5" t="s">
        <v>33</v>
      </c>
      <c r="G726" s="5" t="s">
        <v>13</v>
      </c>
      <c r="H726" s="5" t="s">
        <v>164</v>
      </c>
      <c r="I726" s="5" t="s">
        <v>70</v>
      </c>
      <c r="K726" t="str">
        <f t="shared" si="108"/>
        <v>KEY POPULATIONS</v>
      </c>
      <c r="L726" t="str">
        <f t="shared" si="109"/>
        <v>Optional</v>
      </c>
      <c r="M726" t="str">
        <f t="shared" si="110"/>
        <v>TX_PVLS_VERIFY</v>
      </c>
      <c r="N726" t="str">
        <f t="shared" si="103"/>
        <v/>
      </c>
      <c r="O726" t="str">
        <f t="shared" si="104"/>
        <v/>
      </c>
      <c r="P726" t="str">
        <f t="shared" si="105"/>
        <v>Transgender people (TG)</v>
      </c>
      <c r="Q726" t="str">
        <f t="shared" si="106"/>
        <v>Denominator</v>
      </c>
      <c r="R726" t="str">
        <f t="shared" si="107"/>
        <v>Key Pop/Site Support Type</v>
      </c>
      <c r="S726" t="str">
        <f t="shared" si="111"/>
        <v>PEPFAR supported</v>
      </c>
      <c r="AC726" s="4"/>
    </row>
    <row r="727" spans="1:29" customFormat="1" x14ac:dyDescent="0.25">
      <c r="A727" s="4" t="s">
        <v>121</v>
      </c>
      <c r="B727" s="4" t="s">
        <v>125</v>
      </c>
      <c r="C727" s="5" t="s">
        <v>74</v>
      </c>
      <c r="D727" s="5"/>
      <c r="E727" s="5"/>
      <c r="F727" s="5" t="s">
        <v>33</v>
      </c>
      <c r="G727" s="5" t="s">
        <v>8</v>
      </c>
      <c r="H727" s="5" t="s">
        <v>139</v>
      </c>
      <c r="I727" s="5"/>
      <c r="J727" s="4"/>
      <c r="K727" t="str">
        <f t="shared" si="108"/>
        <v>KEY POPULATIONS</v>
      </c>
      <c r="L727" t="str">
        <f t="shared" si="109"/>
        <v>Required</v>
      </c>
      <c r="M727" t="str">
        <f t="shared" si="110"/>
        <v>TX_PVLS_VERIFY</v>
      </c>
      <c r="N727" t="str">
        <f t="shared" si="103"/>
        <v/>
      </c>
      <c r="O727" t="str">
        <f t="shared" si="104"/>
        <v/>
      </c>
      <c r="P727" t="str">
        <f t="shared" si="105"/>
        <v>Transgender people (TG)</v>
      </c>
      <c r="Q727" t="str">
        <f t="shared" si="106"/>
        <v>Numerator</v>
      </c>
      <c r="R727" t="str">
        <f t="shared" si="107"/>
        <v>Key Pop</v>
      </c>
      <c r="S727" t="str">
        <f t="shared" si="111"/>
        <v/>
      </c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customFormat="1" x14ac:dyDescent="0.25">
      <c r="A728" s="4" t="s">
        <v>121</v>
      </c>
      <c r="B728" s="4" t="s">
        <v>135</v>
      </c>
      <c r="C728" s="5" t="s">
        <v>74</v>
      </c>
      <c r="D728" s="5"/>
      <c r="E728" s="5"/>
      <c r="F728" s="5" t="s">
        <v>33</v>
      </c>
      <c r="G728" s="5" t="s">
        <v>8</v>
      </c>
      <c r="H728" s="5" t="s">
        <v>164</v>
      </c>
      <c r="I728" s="5" t="s">
        <v>31</v>
      </c>
      <c r="K728" t="str">
        <f t="shared" si="108"/>
        <v>KEY POPULATIONS</v>
      </c>
      <c r="L728" t="str">
        <f t="shared" si="109"/>
        <v>Optional</v>
      </c>
      <c r="M728" t="str">
        <f t="shared" si="110"/>
        <v>TX_PVLS_VERIFY</v>
      </c>
      <c r="N728" t="str">
        <f t="shared" si="103"/>
        <v/>
      </c>
      <c r="O728" t="str">
        <f t="shared" si="104"/>
        <v/>
      </c>
      <c r="P728" t="str">
        <f t="shared" si="105"/>
        <v>Transgender people (TG)</v>
      </c>
      <c r="Q728" t="str">
        <f t="shared" si="106"/>
        <v>Numerator</v>
      </c>
      <c r="R728" t="str">
        <f t="shared" si="107"/>
        <v>Key Pop/Site Support Type</v>
      </c>
      <c r="S728" t="str">
        <f t="shared" si="111"/>
        <v>non-PEPFAR supported</v>
      </c>
      <c r="AC728" s="4"/>
    </row>
    <row r="729" spans="1:29" customFormat="1" x14ac:dyDescent="0.25">
      <c r="A729" s="4" t="s">
        <v>121</v>
      </c>
      <c r="B729" s="4" t="s">
        <v>135</v>
      </c>
      <c r="C729" s="5" t="s">
        <v>74</v>
      </c>
      <c r="D729" s="5"/>
      <c r="E729" s="5"/>
      <c r="F729" s="5" t="s">
        <v>33</v>
      </c>
      <c r="G729" s="5" t="s">
        <v>8</v>
      </c>
      <c r="H729" s="5" t="s">
        <v>164</v>
      </c>
      <c r="I729" s="5" t="s">
        <v>70</v>
      </c>
      <c r="J729" s="4"/>
      <c r="K729" t="str">
        <f t="shared" si="108"/>
        <v>KEY POPULATIONS</v>
      </c>
      <c r="L729" t="str">
        <f t="shared" si="109"/>
        <v>Optional</v>
      </c>
      <c r="M729" t="str">
        <f t="shared" si="110"/>
        <v>TX_PVLS_VERIFY</v>
      </c>
      <c r="N729" t="str">
        <f t="shared" si="103"/>
        <v/>
      </c>
      <c r="O729" t="str">
        <f t="shared" si="104"/>
        <v/>
      </c>
      <c r="P729" t="str">
        <f t="shared" si="105"/>
        <v>Transgender people (TG)</v>
      </c>
      <c r="Q729" t="str">
        <f t="shared" si="106"/>
        <v>Numerator</v>
      </c>
      <c r="R729" t="str">
        <f t="shared" si="107"/>
        <v>Key Pop/Site Support Type</v>
      </c>
      <c r="S729" t="str">
        <f t="shared" si="111"/>
        <v>PEPFAR supported</v>
      </c>
      <c r="T729" s="4"/>
      <c r="U729" s="4"/>
      <c r="V729" s="4"/>
      <c r="W729" s="4"/>
      <c r="X729" s="4"/>
      <c r="Y729" s="4"/>
      <c r="Z729" s="4"/>
      <c r="AA729" s="4"/>
      <c r="AB729" s="4"/>
    </row>
    <row r="730" spans="1:29" customFormat="1" x14ac:dyDescent="0.25">
      <c r="A730" s="4" t="s">
        <v>121</v>
      </c>
      <c r="B730" s="4" t="s">
        <v>135</v>
      </c>
      <c r="C730" s="5" t="s">
        <v>79</v>
      </c>
      <c r="D730" s="5" t="s">
        <v>78</v>
      </c>
      <c r="E730" s="5" t="s">
        <v>17</v>
      </c>
      <c r="F730" s="5"/>
      <c r="G730" s="5" t="s">
        <v>8</v>
      </c>
      <c r="H730" s="5" t="s">
        <v>133</v>
      </c>
      <c r="I730" s="5"/>
      <c r="J730" s="4"/>
      <c r="K730" t="str">
        <f t="shared" si="108"/>
        <v>KEY POPULATIONS</v>
      </c>
      <c r="L730" t="str">
        <f t="shared" si="109"/>
        <v>Optional</v>
      </c>
      <c r="M730" t="str">
        <f t="shared" si="110"/>
        <v>TX_RTT_VERIFY</v>
      </c>
      <c r="N730" t="str">
        <f t="shared" si="103"/>
        <v>&lt;20</v>
      </c>
      <c r="O730" t="str">
        <f t="shared" si="104"/>
        <v>Female</v>
      </c>
      <c r="P730" t="str">
        <f t="shared" si="105"/>
        <v/>
      </c>
      <c r="Q730" t="str">
        <f t="shared" si="106"/>
        <v>Numerator</v>
      </c>
      <c r="R730" t="str">
        <f t="shared" si="107"/>
        <v>Age/Sex</v>
      </c>
      <c r="S730" t="str">
        <f t="shared" si="111"/>
        <v/>
      </c>
      <c r="T730" s="4"/>
      <c r="U730" s="4"/>
      <c r="V730" s="4"/>
      <c r="W730" s="4"/>
      <c r="X730" s="4"/>
      <c r="Y730" s="4"/>
      <c r="Z730" s="4"/>
      <c r="AA730" s="4"/>
      <c r="AB730" s="4"/>
    </row>
    <row r="731" spans="1:29" customFormat="1" x14ac:dyDescent="0.25">
      <c r="A731" s="4" t="s">
        <v>121</v>
      </c>
      <c r="B731" s="4" t="s">
        <v>135</v>
      </c>
      <c r="C731" s="5" t="s">
        <v>79</v>
      </c>
      <c r="D731" s="5" t="s">
        <v>78</v>
      </c>
      <c r="E731" s="5" t="s">
        <v>50</v>
      </c>
      <c r="F731" s="5"/>
      <c r="G731" s="5" t="s">
        <v>8</v>
      </c>
      <c r="H731" s="5" t="s">
        <v>133</v>
      </c>
      <c r="I731" s="5"/>
      <c r="J731" s="4"/>
      <c r="K731" t="str">
        <f t="shared" si="108"/>
        <v>KEY POPULATIONS</v>
      </c>
      <c r="L731" t="str">
        <f t="shared" si="109"/>
        <v>Optional</v>
      </c>
      <c r="M731" t="str">
        <f t="shared" si="110"/>
        <v>TX_RTT_VERIFY</v>
      </c>
      <c r="N731" t="str">
        <f t="shared" si="103"/>
        <v>&lt;20</v>
      </c>
      <c r="O731" t="str">
        <f t="shared" si="104"/>
        <v>Male</v>
      </c>
      <c r="P731" t="str">
        <f t="shared" si="105"/>
        <v/>
      </c>
      <c r="Q731" t="str">
        <f t="shared" si="106"/>
        <v>Numerator</v>
      </c>
      <c r="R731" t="str">
        <f t="shared" si="107"/>
        <v>Age/Sex</v>
      </c>
      <c r="S731" t="str">
        <f t="shared" si="111"/>
        <v/>
      </c>
      <c r="T731" s="4"/>
      <c r="U731" s="4"/>
      <c r="V731" s="4"/>
      <c r="W731" s="4"/>
      <c r="X731" s="4"/>
      <c r="Y731" s="4"/>
      <c r="Z731" s="4"/>
      <c r="AA731" s="4"/>
      <c r="AB731" s="4"/>
    </row>
    <row r="732" spans="1:29" customFormat="1" x14ac:dyDescent="0.25">
      <c r="A732" s="4" t="s">
        <v>121</v>
      </c>
      <c r="B732" s="4" t="s">
        <v>135</v>
      </c>
      <c r="C732" s="5" t="s">
        <v>79</v>
      </c>
      <c r="D732" s="5" t="s">
        <v>59</v>
      </c>
      <c r="E732" s="5" t="s">
        <v>17</v>
      </c>
      <c r="F732" s="5"/>
      <c r="G732" s="5" t="s">
        <v>8</v>
      </c>
      <c r="H732" s="5" t="s">
        <v>133</v>
      </c>
      <c r="I732" s="5"/>
      <c r="J732" s="4"/>
      <c r="K732" t="str">
        <f t="shared" si="108"/>
        <v>KEY POPULATIONS</v>
      </c>
      <c r="L732" t="str">
        <f t="shared" si="109"/>
        <v>Optional</v>
      </c>
      <c r="M732" t="str">
        <f t="shared" si="110"/>
        <v>TX_RTT_VERIFY</v>
      </c>
      <c r="N732" t="str">
        <f t="shared" si="103"/>
        <v>20-24</v>
      </c>
      <c r="O732" t="str">
        <f t="shared" si="104"/>
        <v>Female</v>
      </c>
      <c r="P732" t="str">
        <f t="shared" si="105"/>
        <v/>
      </c>
      <c r="Q732" t="str">
        <f t="shared" si="106"/>
        <v>Numerator</v>
      </c>
      <c r="R732" t="str">
        <f t="shared" si="107"/>
        <v>Age/Sex</v>
      </c>
      <c r="S732" t="str">
        <f t="shared" si="111"/>
        <v/>
      </c>
      <c r="T732" s="4"/>
      <c r="U732" s="4"/>
      <c r="V732" s="4"/>
      <c r="W732" s="4"/>
      <c r="X732" s="4"/>
      <c r="Y732" s="4"/>
      <c r="Z732" s="4"/>
      <c r="AA732" s="4"/>
      <c r="AB732" s="4"/>
    </row>
    <row r="733" spans="1:29" customFormat="1" x14ac:dyDescent="0.25">
      <c r="A733" s="4" t="s">
        <v>121</v>
      </c>
      <c r="B733" s="4" t="s">
        <v>135</v>
      </c>
      <c r="C733" s="5" t="s">
        <v>79</v>
      </c>
      <c r="D733" s="5" t="s">
        <v>59</v>
      </c>
      <c r="E733" s="5" t="s">
        <v>50</v>
      </c>
      <c r="F733" s="5"/>
      <c r="G733" s="5" t="s">
        <v>8</v>
      </c>
      <c r="H733" s="5" t="s">
        <v>133</v>
      </c>
      <c r="I733" s="5"/>
      <c r="J733" s="4"/>
      <c r="K733" t="str">
        <f t="shared" si="108"/>
        <v>KEY POPULATIONS</v>
      </c>
      <c r="L733" t="str">
        <f t="shared" si="109"/>
        <v>Optional</v>
      </c>
      <c r="M733" t="str">
        <f t="shared" si="110"/>
        <v>TX_RTT_VERIFY</v>
      </c>
      <c r="N733" t="str">
        <f t="shared" ref="N733:N745" si="112">TRIM(D733)</f>
        <v>20-24</v>
      </c>
      <c r="O733" t="str">
        <f t="shared" ref="O733:O745" si="113">TRIM(E733)</f>
        <v>Male</v>
      </c>
      <c r="P733" t="str">
        <f t="shared" ref="P733:P745" si="114">TRIM(F733)</f>
        <v/>
      </c>
      <c r="Q733" t="str">
        <f t="shared" ref="Q733:Q745" si="115">TRIM(G733)</f>
        <v>Numerator</v>
      </c>
      <c r="R733" t="str">
        <f t="shared" ref="R733:R745" si="116">TRIM(H733)</f>
        <v>Age/Sex</v>
      </c>
      <c r="S733" t="str">
        <f t="shared" si="111"/>
        <v/>
      </c>
      <c r="T733" s="4"/>
      <c r="U733" s="4"/>
      <c r="V733" s="4"/>
      <c r="W733" s="4"/>
      <c r="X733" s="4"/>
      <c r="Y733" s="4"/>
      <c r="Z733" s="4"/>
      <c r="AA733" s="4"/>
      <c r="AB733" s="4"/>
    </row>
    <row r="734" spans="1:29" customFormat="1" x14ac:dyDescent="0.25">
      <c r="A734" s="4" t="s">
        <v>121</v>
      </c>
      <c r="B734" s="4" t="s">
        <v>135</v>
      </c>
      <c r="C734" s="5" t="s">
        <v>79</v>
      </c>
      <c r="D734" s="5" t="s">
        <v>60</v>
      </c>
      <c r="E734" s="5" t="s">
        <v>17</v>
      </c>
      <c r="F734" s="5"/>
      <c r="G734" s="5" t="s">
        <v>8</v>
      </c>
      <c r="H734" s="5" t="s">
        <v>133</v>
      </c>
      <c r="I734" s="5"/>
      <c r="J734" s="4"/>
      <c r="K734" t="str">
        <f t="shared" si="108"/>
        <v>KEY POPULATIONS</v>
      </c>
      <c r="L734" t="str">
        <f t="shared" si="109"/>
        <v>Optional</v>
      </c>
      <c r="M734" t="str">
        <f t="shared" si="110"/>
        <v>TX_RTT_VERIFY</v>
      </c>
      <c r="N734" t="str">
        <f t="shared" si="112"/>
        <v>25-29</v>
      </c>
      <c r="O734" t="str">
        <f t="shared" si="113"/>
        <v>Female</v>
      </c>
      <c r="P734" t="str">
        <f t="shared" si="114"/>
        <v/>
      </c>
      <c r="Q734" t="str">
        <f t="shared" si="115"/>
        <v>Numerator</v>
      </c>
      <c r="R734" t="str">
        <f t="shared" si="116"/>
        <v>Age/Sex</v>
      </c>
      <c r="S734" t="str">
        <f t="shared" si="111"/>
        <v/>
      </c>
      <c r="T734" s="4"/>
      <c r="U734" s="4"/>
      <c r="V734" s="4"/>
      <c r="W734" s="4"/>
      <c r="X734" s="4"/>
      <c r="Y734" s="4"/>
      <c r="Z734" s="4"/>
      <c r="AA734" s="4"/>
      <c r="AB734" s="4"/>
    </row>
    <row r="735" spans="1:29" customFormat="1" x14ac:dyDescent="0.25">
      <c r="A735" s="4" t="s">
        <v>121</v>
      </c>
      <c r="B735" s="4" t="s">
        <v>135</v>
      </c>
      <c r="C735" s="5" t="s">
        <v>79</v>
      </c>
      <c r="D735" s="5" t="s">
        <v>60</v>
      </c>
      <c r="E735" s="5" t="s">
        <v>50</v>
      </c>
      <c r="F735" s="5"/>
      <c r="G735" s="5" t="s">
        <v>8</v>
      </c>
      <c r="H735" s="5" t="s">
        <v>133</v>
      </c>
      <c r="I735" s="5"/>
      <c r="J735" s="4"/>
      <c r="K735" t="str">
        <f t="shared" si="108"/>
        <v>KEY POPULATIONS</v>
      </c>
      <c r="L735" t="str">
        <f t="shared" si="109"/>
        <v>Optional</v>
      </c>
      <c r="M735" t="str">
        <f t="shared" si="110"/>
        <v>TX_RTT_VERIFY</v>
      </c>
      <c r="N735" t="str">
        <f t="shared" si="112"/>
        <v>25-29</v>
      </c>
      <c r="O735" t="str">
        <f t="shared" si="113"/>
        <v>Male</v>
      </c>
      <c r="P735" t="str">
        <f t="shared" si="114"/>
        <v/>
      </c>
      <c r="Q735" t="str">
        <f t="shared" si="115"/>
        <v>Numerator</v>
      </c>
      <c r="R735" t="str">
        <f t="shared" si="116"/>
        <v>Age/Sex</v>
      </c>
      <c r="S735" t="str">
        <f t="shared" si="111"/>
        <v/>
      </c>
      <c r="T735" s="4"/>
      <c r="U735" s="4"/>
      <c r="V735" s="4"/>
      <c r="W735" s="4"/>
      <c r="X735" s="4"/>
      <c r="Y735" s="4"/>
      <c r="Z735" s="4"/>
      <c r="AA735" s="4"/>
      <c r="AB735" s="4"/>
    </row>
    <row r="736" spans="1:29" customFormat="1" x14ac:dyDescent="0.25">
      <c r="A736" s="4" t="s">
        <v>121</v>
      </c>
      <c r="B736" s="4" t="s">
        <v>135</v>
      </c>
      <c r="C736" s="5" t="s">
        <v>79</v>
      </c>
      <c r="D736" s="5" t="s">
        <v>66</v>
      </c>
      <c r="E736" s="5" t="s">
        <v>17</v>
      </c>
      <c r="F736" s="5"/>
      <c r="G736" s="5" t="s">
        <v>8</v>
      </c>
      <c r="H736" s="5" t="s">
        <v>133</v>
      </c>
      <c r="I736" s="5"/>
      <c r="J736" s="4"/>
      <c r="K736" t="str">
        <f t="shared" si="108"/>
        <v>KEY POPULATIONS</v>
      </c>
      <c r="L736" t="str">
        <f t="shared" si="109"/>
        <v>Optional</v>
      </c>
      <c r="M736" t="str">
        <f t="shared" si="110"/>
        <v>TX_RTT_VERIFY</v>
      </c>
      <c r="N736" t="str">
        <f t="shared" si="112"/>
        <v>30-34</v>
      </c>
      <c r="O736" t="str">
        <f t="shared" si="113"/>
        <v>Female</v>
      </c>
      <c r="P736" t="str">
        <f t="shared" si="114"/>
        <v/>
      </c>
      <c r="Q736" t="str">
        <f t="shared" si="115"/>
        <v>Numerator</v>
      </c>
      <c r="R736" t="str">
        <f t="shared" si="116"/>
        <v>Age/Sex</v>
      </c>
      <c r="S736" t="str">
        <f t="shared" si="111"/>
        <v/>
      </c>
      <c r="T736" s="4"/>
      <c r="U736" s="4"/>
      <c r="V736" s="4"/>
      <c r="W736" s="4"/>
      <c r="X736" s="4"/>
      <c r="Y736" s="4"/>
      <c r="Z736" s="4"/>
      <c r="AA736" s="4"/>
      <c r="AB736" s="4"/>
    </row>
    <row r="737" spans="1:28" customFormat="1" x14ac:dyDescent="0.25">
      <c r="A737" s="4" t="s">
        <v>121</v>
      </c>
      <c r="B737" s="4" t="s">
        <v>135</v>
      </c>
      <c r="C737" s="5" t="s">
        <v>79</v>
      </c>
      <c r="D737" s="5" t="s">
        <v>66</v>
      </c>
      <c r="E737" s="5" t="s">
        <v>50</v>
      </c>
      <c r="F737" s="5"/>
      <c r="G737" s="5" t="s">
        <v>8</v>
      </c>
      <c r="H737" s="5" t="s">
        <v>133</v>
      </c>
      <c r="I737" s="5"/>
      <c r="J737" s="4"/>
      <c r="K737" t="str">
        <f t="shared" si="108"/>
        <v>KEY POPULATIONS</v>
      </c>
      <c r="L737" t="str">
        <f t="shared" si="109"/>
        <v>Optional</v>
      </c>
      <c r="M737" t="str">
        <f t="shared" si="110"/>
        <v>TX_RTT_VERIFY</v>
      </c>
      <c r="N737" t="str">
        <f t="shared" si="112"/>
        <v>30-34</v>
      </c>
      <c r="O737" t="str">
        <f t="shared" si="113"/>
        <v>Male</v>
      </c>
      <c r="P737" t="str">
        <f t="shared" si="114"/>
        <v/>
      </c>
      <c r="Q737" t="str">
        <f t="shared" si="115"/>
        <v>Numerator</v>
      </c>
      <c r="R737" t="str">
        <f t="shared" si="116"/>
        <v>Age/Sex</v>
      </c>
      <c r="S737" t="str">
        <f t="shared" si="111"/>
        <v/>
      </c>
      <c r="T737" s="4"/>
      <c r="U737" s="4"/>
      <c r="V737" s="4"/>
      <c r="W737" s="4"/>
      <c r="X737" s="4"/>
      <c r="Y737" s="4"/>
      <c r="Z737" s="4"/>
      <c r="AA737" s="4"/>
      <c r="AB737" s="4"/>
    </row>
    <row r="738" spans="1:28" customFormat="1" x14ac:dyDescent="0.25">
      <c r="A738" s="4" t="s">
        <v>121</v>
      </c>
      <c r="B738" s="4" t="s">
        <v>135</v>
      </c>
      <c r="C738" s="5" t="s">
        <v>79</v>
      </c>
      <c r="D738" s="5" t="s">
        <v>67</v>
      </c>
      <c r="E738" s="5" t="s">
        <v>17</v>
      </c>
      <c r="F738" s="5"/>
      <c r="G738" s="5" t="s">
        <v>8</v>
      </c>
      <c r="H738" s="5" t="s">
        <v>133</v>
      </c>
      <c r="I738" s="5"/>
      <c r="J738" s="4"/>
      <c r="K738" t="str">
        <f t="shared" si="108"/>
        <v>KEY POPULATIONS</v>
      </c>
      <c r="L738" t="str">
        <f t="shared" si="109"/>
        <v>Optional</v>
      </c>
      <c r="M738" t="str">
        <f t="shared" si="110"/>
        <v>TX_RTT_VERIFY</v>
      </c>
      <c r="N738" t="str">
        <f t="shared" si="112"/>
        <v>35-39</v>
      </c>
      <c r="O738" t="str">
        <f t="shared" si="113"/>
        <v>Female</v>
      </c>
      <c r="P738" t="str">
        <f t="shared" si="114"/>
        <v/>
      </c>
      <c r="Q738" t="str">
        <f t="shared" si="115"/>
        <v>Numerator</v>
      </c>
      <c r="R738" t="str">
        <f t="shared" si="116"/>
        <v>Age/Sex</v>
      </c>
      <c r="S738" t="str">
        <f t="shared" si="111"/>
        <v/>
      </c>
      <c r="T738" s="4"/>
      <c r="U738" s="4"/>
      <c r="V738" s="4"/>
      <c r="W738" s="4"/>
      <c r="X738" s="4"/>
      <c r="Y738" s="4"/>
      <c r="Z738" s="4"/>
      <c r="AA738" s="4"/>
      <c r="AB738" s="4"/>
    </row>
    <row r="739" spans="1:28" customFormat="1" x14ac:dyDescent="0.25">
      <c r="A739" s="4" t="s">
        <v>121</v>
      </c>
      <c r="B739" s="4" t="s">
        <v>135</v>
      </c>
      <c r="C739" s="5" t="s">
        <v>79</v>
      </c>
      <c r="D739" s="5" t="s">
        <v>67</v>
      </c>
      <c r="E739" s="5" t="s">
        <v>50</v>
      </c>
      <c r="F739" s="5"/>
      <c r="G739" s="5" t="s">
        <v>8</v>
      </c>
      <c r="H739" s="5" t="s">
        <v>133</v>
      </c>
      <c r="I739" s="5"/>
      <c r="J739" s="4"/>
      <c r="K739" t="str">
        <f t="shared" si="108"/>
        <v>KEY POPULATIONS</v>
      </c>
      <c r="L739" t="str">
        <f t="shared" si="109"/>
        <v>Optional</v>
      </c>
      <c r="M739" t="str">
        <f t="shared" si="110"/>
        <v>TX_RTT_VERIFY</v>
      </c>
      <c r="N739" t="str">
        <f t="shared" si="112"/>
        <v>35-39</v>
      </c>
      <c r="O739" t="str">
        <f t="shared" si="113"/>
        <v>Male</v>
      </c>
      <c r="P739" t="str">
        <f t="shared" si="114"/>
        <v/>
      </c>
      <c r="Q739" t="str">
        <f t="shared" si="115"/>
        <v>Numerator</v>
      </c>
      <c r="R739" t="str">
        <f t="shared" si="116"/>
        <v>Age/Sex</v>
      </c>
      <c r="S739" t="str">
        <f t="shared" si="111"/>
        <v/>
      </c>
      <c r="T739" s="4"/>
      <c r="U739" s="4"/>
      <c r="V739" s="4"/>
      <c r="W739" s="4"/>
      <c r="X739" s="4"/>
      <c r="Y739" s="4"/>
      <c r="Z739" s="4"/>
      <c r="AA739" s="4"/>
      <c r="AB739" s="4"/>
    </row>
    <row r="740" spans="1:28" customFormat="1" x14ac:dyDescent="0.25">
      <c r="A740" s="4" t="s">
        <v>121</v>
      </c>
      <c r="B740" s="4" t="s">
        <v>135</v>
      </c>
      <c r="C740" s="5" t="s">
        <v>79</v>
      </c>
      <c r="D740" s="5" t="s">
        <v>68</v>
      </c>
      <c r="E740" s="5" t="s">
        <v>17</v>
      </c>
      <c r="F740" s="5"/>
      <c r="G740" s="5" t="s">
        <v>8</v>
      </c>
      <c r="H740" s="5" t="s">
        <v>133</v>
      </c>
      <c r="I740" s="5"/>
      <c r="J740" s="4"/>
      <c r="K740" t="str">
        <f t="shared" si="108"/>
        <v>KEY POPULATIONS</v>
      </c>
      <c r="L740" t="str">
        <f t="shared" si="109"/>
        <v>Optional</v>
      </c>
      <c r="M740" t="str">
        <f t="shared" si="110"/>
        <v>TX_RTT_VERIFY</v>
      </c>
      <c r="N740" t="str">
        <f t="shared" si="112"/>
        <v>40-44</v>
      </c>
      <c r="O740" t="str">
        <f t="shared" si="113"/>
        <v>Female</v>
      </c>
      <c r="P740" t="str">
        <f t="shared" si="114"/>
        <v/>
      </c>
      <c r="Q740" t="str">
        <f t="shared" si="115"/>
        <v>Numerator</v>
      </c>
      <c r="R740" t="str">
        <f t="shared" si="116"/>
        <v>Age/Sex</v>
      </c>
      <c r="S740" t="str">
        <f t="shared" si="111"/>
        <v/>
      </c>
      <c r="T740" s="4"/>
      <c r="U740" s="4"/>
      <c r="V740" s="4"/>
      <c r="W740" s="4"/>
      <c r="X740" s="4"/>
      <c r="Y740" s="4"/>
      <c r="Z740" s="4"/>
      <c r="AA740" s="4"/>
      <c r="AB740" s="4"/>
    </row>
    <row r="741" spans="1:28" customFormat="1" x14ac:dyDescent="0.25">
      <c r="A741" s="4" t="s">
        <v>121</v>
      </c>
      <c r="B741" s="4" t="s">
        <v>135</v>
      </c>
      <c r="C741" s="5" t="s">
        <v>79</v>
      </c>
      <c r="D741" s="5" t="s">
        <v>68</v>
      </c>
      <c r="E741" s="5" t="s">
        <v>50</v>
      </c>
      <c r="F741" s="5"/>
      <c r="G741" s="5" t="s">
        <v>8</v>
      </c>
      <c r="H741" s="5" t="s">
        <v>133</v>
      </c>
      <c r="I741" s="5"/>
      <c r="J741" s="4"/>
      <c r="K741" t="str">
        <f t="shared" si="108"/>
        <v>KEY POPULATIONS</v>
      </c>
      <c r="L741" t="str">
        <f t="shared" si="109"/>
        <v>Optional</v>
      </c>
      <c r="M741" t="str">
        <f t="shared" si="110"/>
        <v>TX_RTT_VERIFY</v>
      </c>
      <c r="N741" t="str">
        <f t="shared" si="112"/>
        <v>40-44</v>
      </c>
      <c r="O741" t="str">
        <f t="shared" si="113"/>
        <v>Male</v>
      </c>
      <c r="P741" t="str">
        <f t="shared" si="114"/>
        <v/>
      </c>
      <c r="Q741" t="str">
        <f t="shared" si="115"/>
        <v>Numerator</v>
      </c>
      <c r="R741" t="str">
        <f t="shared" si="116"/>
        <v>Age/Sex</v>
      </c>
      <c r="S741" t="str">
        <f t="shared" si="111"/>
        <v/>
      </c>
      <c r="T741" s="4"/>
      <c r="U741" s="4"/>
      <c r="V741" s="4"/>
      <c r="W741" s="4"/>
      <c r="X741" s="4"/>
      <c r="Y741" s="4"/>
      <c r="Z741" s="4"/>
      <c r="AA741" s="4"/>
      <c r="AB741" s="4"/>
    </row>
    <row r="742" spans="1:28" customFormat="1" x14ac:dyDescent="0.25">
      <c r="A742" s="4" t="s">
        <v>121</v>
      </c>
      <c r="B742" s="4" t="s">
        <v>135</v>
      </c>
      <c r="C742" s="5" t="s">
        <v>79</v>
      </c>
      <c r="D742" s="5" t="s">
        <v>69</v>
      </c>
      <c r="E742" s="5" t="s">
        <v>17</v>
      </c>
      <c r="F742" s="5"/>
      <c r="G742" s="5" t="s">
        <v>8</v>
      </c>
      <c r="H742" s="5" t="s">
        <v>133</v>
      </c>
      <c r="I742" s="5"/>
      <c r="J742" s="4"/>
      <c r="K742" t="str">
        <f t="shared" si="108"/>
        <v>KEY POPULATIONS</v>
      </c>
      <c r="L742" t="str">
        <f t="shared" si="109"/>
        <v>Optional</v>
      </c>
      <c r="M742" t="str">
        <f t="shared" si="110"/>
        <v>TX_RTT_VERIFY</v>
      </c>
      <c r="N742" t="str">
        <f t="shared" si="112"/>
        <v>45-49</v>
      </c>
      <c r="O742" t="str">
        <f t="shared" si="113"/>
        <v>Female</v>
      </c>
      <c r="P742" t="str">
        <f t="shared" si="114"/>
        <v/>
      </c>
      <c r="Q742" t="str">
        <f t="shared" si="115"/>
        <v>Numerator</v>
      </c>
      <c r="R742" t="str">
        <f t="shared" si="116"/>
        <v>Age/Sex</v>
      </c>
      <c r="S742" t="str">
        <f t="shared" si="111"/>
        <v/>
      </c>
      <c r="T742" s="4"/>
      <c r="U742" s="4"/>
      <c r="V742" s="4"/>
      <c r="W742" s="4"/>
      <c r="X742" s="4"/>
      <c r="Y742" s="4"/>
      <c r="Z742" s="4"/>
      <c r="AA742" s="4"/>
      <c r="AB742" s="4"/>
    </row>
    <row r="743" spans="1:28" customFormat="1" x14ac:dyDescent="0.25">
      <c r="A743" s="4" t="s">
        <v>121</v>
      </c>
      <c r="B743" s="4" t="s">
        <v>135</v>
      </c>
      <c r="C743" s="5" t="s">
        <v>79</v>
      </c>
      <c r="D743" s="5" t="s">
        <v>69</v>
      </c>
      <c r="E743" s="5" t="s">
        <v>50</v>
      </c>
      <c r="F743" s="5"/>
      <c r="G743" s="5" t="s">
        <v>8</v>
      </c>
      <c r="H743" s="5" t="s">
        <v>133</v>
      </c>
      <c r="I743" s="5"/>
      <c r="J743" s="4"/>
      <c r="K743" t="str">
        <f t="shared" si="108"/>
        <v>KEY POPULATIONS</v>
      </c>
      <c r="L743" t="str">
        <f t="shared" si="109"/>
        <v>Optional</v>
      </c>
      <c r="M743" t="str">
        <f t="shared" si="110"/>
        <v>TX_RTT_VERIFY</v>
      </c>
      <c r="N743" t="str">
        <f t="shared" si="112"/>
        <v>45-49</v>
      </c>
      <c r="O743" t="str">
        <f t="shared" si="113"/>
        <v>Male</v>
      </c>
      <c r="P743" t="str">
        <f t="shared" si="114"/>
        <v/>
      </c>
      <c r="Q743" t="str">
        <f t="shared" si="115"/>
        <v>Numerator</v>
      </c>
      <c r="R743" t="str">
        <f t="shared" si="116"/>
        <v>Age/Sex</v>
      </c>
      <c r="S743" t="str">
        <f t="shared" si="111"/>
        <v/>
      </c>
      <c r="T743" s="4"/>
      <c r="U743" s="4"/>
      <c r="V743" s="4"/>
      <c r="W743" s="4"/>
      <c r="X743" s="4"/>
      <c r="Y743" s="4"/>
      <c r="Z743" s="4"/>
      <c r="AA743" s="4"/>
      <c r="AB743" s="4"/>
    </row>
    <row r="744" spans="1:28" customFormat="1" x14ac:dyDescent="0.25">
      <c r="A744" s="4" t="s">
        <v>121</v>
      </c>
      <c r="B744" s="4" t="s">
        <v>135</v>
      </c>
      <c r="C744" s="5" t="s">
        <v>79</v>
      </c>
      <c r="D744" s="5" t="s">
        <v>1050</v>
      </c>
      <c r="E744" s="5" t="s">
        <v>17</v>
      </c>
      <c r="F744" s="5"/>
      <c r="G744" s="5" t="s">
        <v>8</v>
      </c>
      <c r="H744" s="5" t="s">
        <v>133</v>
      </c>
      <c r="I744" s="5"/>
      <c r="J744" s="4"/>
      <c r="K744" t="str">
        <f t="shared" si="108"/>
        <v>KEY POPULATIONS</v>
      </c>
      <c r="L744" t="str">
        <f t="shared" si="109"/>
        <v>Optional</v>
      </c>
      <c r="M744" t="str">
        <f t="shared" si="110"/>
        <v>TX_RTT_VERIFY</v>
      </c>
      <c r="N744" t="str">
        <f t="shared" si="112"/>
        <v>50+</v>
      </c>
      <c r="O744" t="str">
        <f t="shared" si="113"/>
        <v>Female</v>
      </c>
      <c r="P744" t="str">
        <f t="shared" si="114"/>
        <v/>
      </c>
      <c r="Q744" t="str">
        <f t="shared" si="115"/>
        <v>Numerator</v>
      </c>
      <c r="R744" t="str">
        <f t="shared" si="116"/>
        <v>Age/Sex</v>
      </c>
      <c r="S744" t="str">
        <f t="shared" si="111"/>
        <v/>
      </c>
      <c r="T744" s="4"/>
      <c r="U744" s="4"/>
      <c r="V744" s="4"/>
      <c r="W744" s="4"/>
      <c r="X744" s="4"/>
      <c r="Y744" s="4"/>
      <c r="Z744" s="4"/>
      <c r="AA744" s="4"/>
      <c r="AB744" s="4"/>
    </row>
    <row r="745" spans="1:28" customFormat="1" x14ac:dyDescent="0.25">
      <c r="A745" s="4" t="s">
        <v>121</v>
      </c>
      <c r="B745" s="4" t="s">
        <v>135</v>
      </c>
      <c r="C745" s="5" t="s">
        <v>79</v>
      </c>
      <c r="D745" s="5" t="s">
        <v>1050</v>
      </c>
      <c r="E745" s="5" t="s">
        <v>50</v>
      </c>
      <c r="F745" s="5"/>
      <c r="G745" s="5" t="s">
        <v>8</v>
      </c>
      <c r="H745" s="5" t="s">
        <v>133</v>
      </c>
      <c r="I745" s="5"/>
      <c r="J745" s="4"/>
      <c r="K745" t="str">
        <f t="shared" si="108"/>
        <v>KEY POPULATIONS</v>
      </c>
      <c r="L745" t="str">
        <f t="shared" si="109"/>
        <v>Optional</v>
      </c>
      <c r="M745" t="str">
        <f t="shared" si="110"/>
        <v>TX_RTT_VERIFY</v>
      </c>
      <c r="N745" t="str">
        <f t="shared" si="112"/>
        <v>50+</v>
      </c>
      <c r="O745" t="str">
        <f t="shared" si="113"/>
        <v>Male</v>
      </c>
      <c r="P745" t="str">
        <f t="shared" si="114"/>
        <v/>
      </c>
      <c r="Q745" t="str">
        <f t="shared" si="115"/>
        <v>Numerator</v>
      </c>
      <c r="R745" t="str">
        <f t="shared" si="116"/>
        <v>Age/Sex</v>
      </c>
      <c r="S745" t="str">
        <f t="shared" si="111"/>
        <v/>
      </c>
      <c r="T745" s="4"/>
      <c r="U745" s="4"/>
      <c r="V745" s="4"/>
      <c r="W745" s="4"/>
      <c r="X745" s="4"/>
      <c r="Y745" s="4"/>
      <c r="Z745" s="4"/>
      <c r="AA745" s="4"/>
      <c r="AB745" s="4"/>
    </row>
    <row r="746" spans="1:28" customFormat="1" x14ac:dyDescent="0.25">
      <c r="A746" s="4" t="s">
        <v>121</v>
      </c>
      <c r="B746" s="4" t="s">
        <v>135</v>
      </c>
      <c r="C746" s="5" t="s">
        <v>79</v>
      </c>
      <c r="D746" s="5" t="s">
        <v>122</v>
      </c>
      <c r="E746" s="5" t="s">
        <v>17</v>
      </c>
      <c r="F746" s="5"/>
      <c r="G746" s="5" t="s">
        <v>8</v>
      </c>
      <c r="H746" s="5" t="s">
        <v>133</v>
      </c>
      <c r="I746" s="5"/>
      <c r="J746" s="4"/>
      <c r="K746" t="str">
        <f t="shared" si="108"/>
        <v>KEY POPULATIONS</v>
      </c>
      <c r="L746" t="str">
        <f t="shared" si="109"/>
        <v>Optional</v>
      </c>
      <c r="M746" t="str">
        <f t="shared" si="110"/>
        <v>TX_RTT_VERIFY</v>
      </c>
      <c r="N746" t="s">
        <v>122</v>
      </c>
      <c r="O746" t="str">
        <f t="shared" ref="O746:O779" si="117">TRIM(E746)</f>
        <v>Female</v>
      </c>
      <c r="Q746" t="str">
        <f t="shared" ref="Q746:Q779" si="118">TRIM(G746)</f>
        <v>Numerator</v>
      </c>
      <c r="R746" t="str">
        <f t="shared" ref="R746:R779" si="119">TRIM(H746)</f>
        <v>Age/Sex</v>
      </c>
      <c r="T746" s="4"/>
    </row>
    <row r="747" spans="1:28" customFormat="1" x14ac:dyDescent="0.25">
      <c r="A747" s="4" t="s">
        <v>121</v>
      </c>
      <c r="B747" s="4" t="s">
        <v>135</v>
      </c>
      <c r="C747" s="5" t="s">
        <v>79</v>
      </c>
      <c r="D747" s="5" t="s">
        <v>122</v>
      </c>
      <c r="E747" s="5" t="s">
        <v>50</v>
      </c>
      <c r="F747" s="5"/>
      <c r="G747" s="5" t="s">
        <v>8</v>
      </c>
      <c r="H747" s="5" t="s">
        <v>133</v>
      </c>
      <c r="I747" s="5"/>
      <c r="J747" s="4"/>
      <c r="K747" t="str">
        <f t="shared" si="108"/>
        <v>KEY POPULATIONS</v>
      </c>
      <c r="L747" t="str">
        <f t="shared" si="109"/>
        <v>Optional</v>
      </c>
      <c r="M747" t="str">
        <f t="shared" si="110"/>
        <v>TX_RTT_VERIFY</v>
      </c>
      <c r="N747" t="s">
        <v>122</v>
      </c>
      <c r="O747" t="str">
        <f t="shared" si="117"/>
        <v>Male</v>
      </c>
      <c r="Q747" t="str">
        <f t="shared" si="118"/>
        <v>Numerator</v>
      </c>
      <c r="R747" t="str">
        <f t="shared" si="119"/>
        <v>Age/Sex</v>
      </c>
      <c r="T747" s="4"/>
    </row>
    <row r="748" spans="1:28" customFormat="1" x14ac:dyDescent="0.25">
      <c r="A748" s="4" t="s">
        <v>121</v>
      </c>
      <c r="B748" s="4" t="s">
        <v>125</v>
      </c>
      <c r="C748" s="5" t="s">
        <v>79</v>
      </c>
      <c r="D748" s="5"/>
      <c r="E748" s="5"/>
      <c r="F748" s="5" t="s">
        <v>34</v>
      </c>
      <c r="G748" s="5" t="s">
        <v>8</v>
      </c>
      <c r="H748" s="5" t="s">
        <v>139</v>
      </c>
      <c r="I748" s="5"/>
      <c r="J748" s="4"/>
      <c r="K748" t="str">
        <f t="shared" si="108"/>
        <v>KEY POPULATIONS</v>
      </c>
      <c r="L748" t="str">
        <f t="shared" si="109"/>
        <v>Required</v>
      </c>
      <c r="M748" t="str">
        <f t="shared" si="110"/>
        <v>TX_RTT_VERIFY</v>
      </c>
      <c r="N748" t="str">
        <f t="shared" ref="N748:N779" si="120">TRIM(D748)</f>
        <v/>
      </c>
      <c r="O748" t="str">
        <f t="shared" si="117"/>
        <v/>
      </c>
      <c r="P748" t="str">
        <f t="shared" ref="P748:P779" si="121">TRIM(F748)</f>
        <v>Female sex workers (FSW)</v>
      </c>
      <c r="Q748" t="str">
        <f t="shared" si="118"/>
        <v>Numerator</v>
      </c>
      <c r="R748" t="str">
        <f t="shared" si="119"/>
        <v>Key Pop</v>
      </c>
      <c r="S748" t="str">
        <f t="shared" ref="S748:S779" si="122">TRIM(I748)</f>
        <v/>
      </c>
      <c r="T748" s="4"/>
      <c r="U748" s="4"/>
      <c r="V748" s="4"/>
      <c r="W748" s="4"/>
      <c r="X748" s="4"/>
      <c r="Y748" s="4"/>
      <c r="Z748" s="4"/>
      <c r="AA748" s="4"/>
      <c r="AB748" s="4"/>
    </row>
    <row r="749" spans="1:28" customFormat="1" x14ac:dyDescent="0.25">
      <c r="A749" s="4" t="s">
        <v>121</v>
      </c>
      <c r="B749" s="4" t="s">
        <v>125</v>
      </c>
      <c r="C749" s="5" t="s">
        <v>79</v>
      </c>
      <c r="D749" s="5"/>
      <c r="E749" s="5"/>
      <c r="F749" s="5" t="s">
        <v>32</v>
      </c>
      <c r="G749" s="5" t="s">
        <v>8</v>
      </c>
      <c r="H749" s="5" t="s">
        <v>139</v>
      </c>
      <c r="I749" s="5"/>
      <c r="J749" s="4"/>
      <c r="K749" t="str">
        <f t="shared" si="108"/>
        <v>KEY POPULATIONS</v>
      </c>
      <c r="L749" t="str">
        <f t="shared" si="109"/>
        <v>Required</v>
      </c>
      <c r="M749" t="str">
        <f t="shared" si="110"/>
        <v>TX_RTT_VERIFY</v>
      </c>
      <c r="N749" t="str">
        <f t="shared" si="120"/>
        <v/>
      </c>
      <c r="O749" t="str">
        <f t="shared" si="117"/>
        <v/>
      </c>
      <c r="P749" t="str">
        <f t="shared" si="121"/>
        <v>Men who have sex with men (MSM)</v>
      </c>
      <c r="Q749" t="str">
        <f t="shared" si="118"/>
        <v>Numerator</v>
      </c>
      <c r="R749" t="str">
        <f t="shared" si="119"/>
        <v>Key Pop</v>
      </c>
      <c r="S749" t="str">
        <f t="shared" si="122"/>
        <v/>
      </c>
      <c r="T749" s="4"/>
      <c r="U749" s="4"/>
      <c r="V749" s="4"/>
      <c r="W749" s="4"/>
      <c r="X749" s="4"/>
      <c r="Y749" s="4"/>
      <c r="Z749" s="4"/>
      <c r="AA749" s="4"/>
      <c r="AB749" s="4"/>
    </row>
    <row r="750" spans="1:28" customFormat="1" x14ac:dyDescent="0.25">
      <c r="A750" s="4" t="s">
        <v>121</v>
      </c>
      <c r="B750" s="4" t="s">
        <v>125</v>
      </c>
      <c r="C750" s="5" t="s">
        <v>79</v>
      </c>
      <c r="D750" s="5"/>
      <c r="E750" s="5"/>
      <c r="F750" s="5" t="s">
        <v>35</v>
      </c>
      <c r="G750" s="5" t="s">
        <v>8</v>
      </c>
      <c r="H750" s="5" t="s">
        <v>139</v>
      </c>
      <c r="I750" s="5"/>
      <c r="J750" s="4"/>
      <c r="K750" t="str">
        <f t="shared" si="108"/>
        <v>KEY POPULATIONS</v>
      </c>
      <c r="L750" t="str">
        <f t="shared" si="109"/>
        <v>Required</v>
      </c>
      <c r="M750" t="str">
        <f t="shared" si="110"/>
        <v>TX_RTT_VERIFY</v>
      </c>
      <c r="N750" t="str">
        <f t="shared" si="120"/>
        <v/>
      </c>
      <c r="O750" t="str">
        <f t="shared" si="117"/>
        <v/>
      </c>
      <c r="P750" t="str">
        <f t="shared" si="121"/>
        <v>Non-KP (general population)</v>
      </c>
      <c r="Q750" t="str">
        <f t="shared" si="118"/>
        <v>Numerator</v>
      </c>
      <c r="R750" t="str">
        <f t="shared" si="119"/>
        <v>Key Pop</v>
      </c>
      <c r="S750" t="str">
        <f t="shared" si="122"/>
        <v/>
      </c>
      <c r="T750" s="4"/>
      <c r="U750" s="4"/>
      <c r="V750" s="4"/>
      <c r="W750" s="4"/>
      <c r="X750" s="4"/>
      <c r="Y750" s="4"/>
      <c r="Z750" s="4"/>
      <c r="AA750" s="4"/>
      <c r="AB750" s="4"/>
    </row>
    <row r="751" spans="1:28" customFormat="1" x14ac:dyDescent="0.25">
      <c r="A751" s="4" t="s">
        <v>121</v>
      </c>
      <c r="B751" s="4" t="s">
        <v>125</v>
      </c>
      <c r="C751" s="5" t="s">
        <v>79</v>
      </c>
      <c r="D751" s="5"/>
      <c r="E751" s="5"/>
      <c r="F751" s="5" t="s">
        <v>138</v>
      </c>
      <c r="G751" s="5" t="s">
        <v>8</v>
      </c>
      <c r="H751" s="5" t="s">
        <v>139</v>
      </c>
      <c r="I751" s="5"/>
      <c r="J751" s="4"/>
      <c r="K751" t="str">
        <f t="shared" si="108"/>
        <v>KEY POPULATIONS</v>
      </c>
      <c r="L751" t="str">
        <f t="shared" si="109"/>
        <v>Required</v>
      </c>
      <c r="M751" t="str">
        <f t="shared" si="110"/>
        <v>TX_RTT_VERIFY</v>
      </c>
      <c r="N751" t="str">
        <f t="shared" si="120"/>
        <v/>
      </c>
      <c r="O751" t="str">
        <f t="shared" si="117"/>
        <v/>
      </c>
      <c r="P751" t="str">
        <f t="shared" si="121"/>
        <v>People in prison and other closed settings</v>
      </c>
      <c r="Q751" t="str">
        <f t="shared" si="118"/>
        <v>Numerator</v>
      </c>
      <c r="R751" t="str">
        <f t="shared" si="119"/>
        <v>Key Pop</v>
      </c>
      <c r="S751" t="str">
        <f t="shared" si="122"/>
        <v/>
      </c>
      <c r="T751" s="4"/>
      <c r="U751" s="4"/>
      <c r="V751" s="4"/>
      <c r="W751" s="4"/>
      <c r="X751" s="4"/>
      <c r="Y751" s="4"/>
      <c r="Z751" s="4"/>
      <c r="AA751" s="4"/>
      <c r="AB751" s="4"/>
    </row>
    <row r="752" spans="1:28" customFormat="1" x14ac:dyDescent="0.25">
      <c r="A752" s="4" t="s">
        <v>121</v>
      </c>
      <c r="B752" s="4" t="s">
        <v>125</v>
      </c>
      <c r="C752" s="5" t="s">
        <v>79</v>
      </c>
      <c r="D752" s="5"/>
      <c r="E752" s="5"/>
      <c r="F752" s="5" t="s">
        <v>30</v>
      </c>
      <c r="G752" s="5" t="s">
        <v>8</v>
      </c>
      <c r="H752" s="5" t="s">
        <v>139</v>
      </c>
      <c r="I752" s="5"/>
      <c r="J752" s="4"/>
      <c r="K752" t="str">
        <f t="shared" si="108"/>
        <v>KEY POPULATIONS</v>
      </c>
      <c r="L752" t="str">
        <f t="shared" si="109"/>
        <v>Required</v>
      </c>
      <c r="M752" t="str">
        <f t="shared" si="110"/>
        <v>TX_RTT_VERIFY</v>
      </c>
      <c r="N752" t="str">
        <f t="shared" si="120"/>
        <v/>
      </c>
      <c r="O752" t="str">
        <f t="shared" si="117"/>
        <v/>
      </c>
      <c r="P752" t="str">
        <f t="shared" si="121"/>
        <v>People who inject drugs (PWID)</v>
      </c>
      <c r="Q752" t="str">
        <f t="shared" si="118"/>
        <v>Numerator</v>
      </c>
      <c r="R752" t="str">
        <f t="shared" si="119"/>
        <v>Key Pop</v>
      </c>
      <c r="S752" t="str">
        <f t="shared" si="122"/>
        <v/>
      </c>
      <c r="T752" s="4"/>
      <c r="U752" s="4"/>
      <c r="V752" s="4"/>
      <c r="W752" s="4"/>
      <c r="X752" s="4"/>
      <c r="Y752" s="4"/>
      <c r="Z752" s="4"/>
      <c r="AA752" s="4"/>
      <c r="AB752" s="4"/>
    </row>
    <row r="753" spans="1:29" customFormat="1" x14ac:dyDescent="0.25">
      <c r="A753" s="4" t="s">
        <v>121</v>
      </c>
      <c r="B753" s="4" t="s">
        <v>125</v>
      </c>
      <c r="C753" s="5" t="s">
        <v>79</v>
      </c>
      <c r="D753" s="5"/>
      <c r="E753" s="5"/>
      <c r="F753" s="5" t="s">
        <v>33</v>
      </c>
      <c r="G753" s="5" t="s">
        <v>8</v>
      </c>
      <c r="H753" s="5" t="s">
        <v>139</v>
      </c>
      <c r="I753" s="5"/>
      <c r="J753" s="4"/>
      <c r="K753" t="str">
        <f t="shared" si="108"/>
        <v>KEY POPULATIONS</v>
      </c>
      <c r="L753" t="str">
        <f t="shared" si="109"/>
        <v>Required</v>
      </c>
      <c r="M753" t="str">
        <f t="shared" si="110"/>
        <v>TX_RTT_VERIFY</v>
      </c>
      <c r="N753" t="str">
        <f t="shared" si="120"/>
        <v/>
      </c>
      <c r="O753" t="str">
        <f t="shared" si="117"/>
        <v/>
      </c>
      <c r="P753" t="str">
        <f t="shared" si="121"/>
        <v>Transgender people (TG)</v>
      </c>
      <c r="Q753" t="str">
        <f t="shared" si="118"/>
        <v>Numerator</v>
      </c>
      <c r="R753" t="str">
        <f t="shared" si="119"/>
        <v>Key Pop</v>
      </c>
      <c r="S753" t="str">
        <f t="shared" si="122"/>
        <v/>
      </c>
      <c r="T753" s="4"/>
      <c r="U753" s="4"/>
      <c r="V753" s="4"/>
      <c r="W753" s="4"/>
      <c r="X753" s="4"/>
      <c r="Y753" s="4"/>
      <c r="Z753" s="4"/>
      <c r="AA753" s="4"/>
      <c r="AB753" s="4"/>
    </row>
    <row r="754" spans="1:29" customFormat="1" x14ac:dyDescent="0.25">
      <c r="A754" s="4" t="s">
        <v>121</v>
      </c>
      <c r="B754" s="4" t="s">
        <v>125</v>
      </c>
      <c r="C754" s="5" t="s">
        <v>79</v>
      </c>
      <c r="D754" s="5"/>
      <c r="E754" s="5"/>
      <c r="F754" s="5"/>
      <c r="G754" s="5" t="s">
        <v>8</v>
      </c>
      <c r="H754" s="5" t="s">
        <v>165</v>
      </c>
      <c r="I754" s="5" t="s">
        <v>166</v>
      </c>
      <c r="J754" s="4"/>
      <c r="K754" t="str">
        <f t="shared" si="108"/>
        <v>KEY POPULATIONS</v>
      </c>
      <c r="L754" t="str">
        <f t="shared" si="109"/>
        <v>Required</v>
      </c>
      <c r="M754" t="str">
        <f t="shared" si="110"/>
        <v>TX_RTT_VERIFY</v>
      </c>
      <c r="N754" t="str">
        <f t="shared" si="120"/>
        <v/>
      </c>
      <c r="O754" t="str">
        <f t="shared" si="117"/>
        <v/>
      </c>
      <c r="P754" t="str">
        <f t="shared" si="121"/>
        <v/>
      </c>
      <c r="Q754" t="str">
        <f t="shared" si="118"/>
        <v>Numerator</v>
      </c>
      <c r="R754" t="str">
        <f t="shared" si="119"/>
        <v>Outcome</v>
      </c>
      <c r="S754" t="str">
        <f t="shared" si="122"/>
        <v>&lt;3 months when IIT</v>
      </c>
      <c r="T754" s="4"/>
      <c r="U754" s="4"/>
      <c r="V754" s="4"/>
      <c r="W754" s="4"/>
      <c r="X754" s="4"/>
      <c r="Y754" s="4"/>
      <c r="Z754" s="4"/>
      <c r="AA754" s="4"/>
      <c r="AB754" s="4"/>
    </row>
    <row r="755" spans="1:29" customFormat="1" x14ac:dyDescent="0.25">
      <c r="A755" s="4" t="s">
        <v>121</v>
      </c>
      <c r="B755" s="4" t="s">
        <v>125</v>
      </c>
      <c r="C755" s="5" t="s">
        <v>79</v>
      </c>
      <c r="D755" s="5"/>
      <c r="E755" s="5"/>
      <c r="F755" s="5"/>
      <c r="G755" s="5" t="s">
        <v>8</v>
      </c>
      <c r="H755" s="5" t="s">
        <v>165</v>
      </c>
      <c r="I755" s="5" t="s">
        <v>1054</v>
      </c>
      <c r="J755" s="4"/>
      <c r="K755" t="str">
        <f t="shared" si="108"/>
        <v>KEY POPULATIONS</v>
      </c>
      <c r="L755" t="str">
        <f t="shared" si="109"/>
        <v>Required</v>
      </c>
      <c r="M755" t="str">
        <f t="shared" si="110"/>
        <v>TX_RTT_VERIFY</v>
      </c>
      <c r="N755" t="str">
        <f t="shared" si="120"/>
        <v/>
      </c>
      <c r="O755" t="str">
        <f t="shared" si="117"/>
        <v/>
      </c>
      <c r="P755" t="str">
        <f t="shared" si="121"/>
        <v/>
      </c>
      <c r="Q755" t="str">
        <f t="shared" si="118"/>
        <v>Numerator</v>
      </c>
      <c r="R755" t="str">
        <f t="shared" si="119"/>
        <v>Outcome</v>
      </c>
      <c r="S755" t="str">
        <f t="shared" si="122"/>
        <v>3-5 months when IIT</v>
      </c>
      <c r="T755" s="4"/>
      <c r="U755" s="4"/>
      <c r="V755" s="4"/>
      <c r="W755" s="4"/>
      <c r="X755" s="4"/>
      <c r="Y755" s="4"/>
      <c r="Z755" s="4"/>
      <c r="AA755" s="4"/>
      <c r="AB755" s="4"/>
    </row>
    <row r="756" spans="1:29" customFormat="1" x14ac:dyDescent="0.25">
      <c r="A756" s="4" t="s">
        <v>121</v>
      </c>
      <c r="B756" s="4" t="s">
        <v>125</v>
      </c>
      <c r="C756" s="5" t="s">
        <v>79</v>
      </c>
      <c r="D756" s="5"/>
      <c r="E756" s="5"/>
      <c r="F756" s="5"/>
      <c r="G756" s="5" t="s">
        <v>8</v>
      </c>
      <c r="H756" s="5" t="s">
        <v>165</v>
      </c>
      <c r="I756" s="5" t="s">
        <v>167</v>
      </c>
      <c r="J756" s="4"/>
      <c r="K756" t="str">
        <f t="shared" si="108"/>
        <v>KEY POPULATIONS</v>
      </c>
      <c r="L756" t="str">
        <f t="shared" si="109"/>
        <v>Required</v>
      </c>
      <c r="M756" t="str">
        <f t="shared" si="110"/>
        <v>TX_RTT_VERIFY</v>
      </c>
      <c r="N756" t="str">
        <f t="shared" si="120"/>
        <v/>
      </c>
      <c r="O756" t="str">
        <f t="shared" si="117"/>
        <v/>
      </c>
      <c r="P756" t="str">
        <f t="shared" si="121"/>
        <v/>
      </c>
      <c r="Q756" t="str">
        <f t="shared" si="118"/>
        <v>Numerator</v>
      </c>
      <c r="R756" t="str">
        <f t="shared" si="119"/>
        <v>Outcome</v>
      </c>
      <c r="S756" t="str">
        <f t="shared" si="122"/>
        <v>6+ months when IIT</v>
      </c>
      <c r="T756" s="4"/>
      <c r="U756" s="4"/>
      <c r="V756" s="4"/>
      <c r="W756" s="4"/>
      <c r="X756" s="4"/>
      <c r="Y756" s="4"/>
      <c r="Z756" s="4"/>
      <c r="AA756" s="4"/>
      <c r="AB756" s="4"/>
    </row>
    <row r="757" spans="1:29" customFormat="1" x14ac:dyDescent="0.25">
      <c r="A757" s="4" t="s">
        <v>120</v>
      </c>
      <c r="B757" s="4" t="s">
        <v>125</v>
      </c>
      <c r="C757" s="5" t="s">
        <v>48</v>
      </c>
      <c r="D757" s="5" t="s">
        <v>49</v>
      </c>
      <c r="E757" s="5" t="s">
        <v>50</v>
      </c>
      <c r="F757" s="5"/>
      <c r="G757" s="5" t="s">
        <v>8</v>
      </c>
      <c r="H757" s="5" t="s">
        <v>133</v>
      </c>
      <c r="I757" s="5"/>
      <c r="J757" s="4"/>
      <c r="K757" t="str">
        <f t="shared" si="108"/>
        <v>VMMC</v>
      </c>
      <c r="L757" t="str">
        <f t="shared" si="109"/>
        <v>Required</v>
      </c>
      <c r="M757" t="str">
        <f t="shared" si="110"/>
        <v>VMMC_AE</v>
      </c>
      <c r="N757" t="str">
        <f t="shared" si="120"/>
        <v>10-14</v>
      </c>
      <c r="O757" t="str">
        <f t="shared" si="117"/>
        <v>Male</v>
      </c>
      <c r="P757" t="str">
        <f t="shared" si="121"/>
        <v/>
      </c>
      <c r="Q757" t="str">
        <f t="shared" si="118"/>
        <v>Numerator</v>
      </c>
      <c r="R757" t="str">
        <f t="shared" si="119"/>
        <v>Age/Sex</v>
      </c>
      <c r="S757" t="str">
        <f t="shared" si="122"/>
        <v/>
      </c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customFormat="1" x14ac:dyDescent="0.25">
      <c r="A758" s="4" t="s">
        <v>120</v>
      </c>
      <c r="B758" s="4" t="s">
        <v>125</v>
      </c>
      <c r="C758" s="5" t="s">
        <v>48</v>
      </c>
      <c r="D758" s="5" t="s">
        <v>58</v>
      </c>
      <c r="E758" s="5" t="s">
        <v>50</v>
      </c>
      <c r="F758" s="5"/>
      <c r="G758" s="5" t="s">
        <v>8</v>
      </c>
      <c r="H758" s="5" t="s">
        <v>133</v>
      </c>
      <c r="I758" s="5"/>
      <c r="J758" s="4"/>
      <c r="K758" t="str">
        <f t="shared" si="108"/>
        <v>VMMC</v>
      </c>
      <c r="L758" t="str">
        <f t="shared" si="109"/>
        <v>Required</v>
      </c>
      <c r="M758" t="str">
        <f t="shared" si="110"/>
        <v>VMMC_AE</v>
      </c>
      <c r="N758" t="str">
        <f t="shared" si="120"/>
        <v>15-19</v>
      </c>
      <c r="O758" t="str">
        <f t="shared" si="117"/>
        <v>Male</v>
      </c>
      <c r="P758" t="str">
        <f t="shared" si="121"/>
        <v/>
      </c>
      <c r="Q758" t="str">
        <f t="shared" si="118"/>
        <v>Numerator</v>
      </c>
      <c r="R758" t="str">
        <f t="shared" si="119"/>
        <v>Age/Sex</v>
      </c>
      <c r="S758" t="str">
        <f t="shared" si="122"/>
        <v/>
      </c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customFormat="1" x14ac:dyDescent="0.25">
      <c r="A759" s="4" t="s">
        <v>120</v>
      </c>
      <c r="B759" s="4" t="s">
        <v>125</v>
      </c>
      <c r="C759" s="5" t="s">
        <v>48</v>
      </c>
      <c r="D759" s="5" t="s">
        <v>59</v>
      </c>
      <c r="E759" s="5" t="s">
        <v>50</v>
      </c>
      <c r="F759" s="5"/>
      <c r="G759" s="5" t="s">
        <v>8</v>
      </c>
      <c r="H759" s="5" t="s">
        <v>133</v>
      </c>
      <c r="I759" s="5"/>
      <c r="J759" s="4"/>
      <c r="K759" t="str">
        <f t="shared" si="108"/>
        <v>VMMC</v>
      </c>
      <c r="L759" t="str">
        <f t="shared" si="109"/>
        <v>Required</v>
      </c>
      <c r="M759" t="str">
        <f t="shared" si="110"/>
        <v>VMMC_AE</v>
      </c>
      <c r="N759" t="str">
        <f t="shared" si="120"/>
        <v>20-24</v>
      </c>
      <c r="O759" t="str">
        <f t="shared" si="117"/>
        <v>Male</v>
      </c>
      <c r="P759" t="str">
        <f t="shared" si="121"/>
        <v/>
      </c>
      <c r="Q759" t="str">
        <f t="shared" si="118"/>
        <v>Numerator</v>
      </c>
      <c r="R759" t="str">
        <f t="shared" si="119"/>
        <v>Age/Sex</v>
      </c>
      <c r="S759" t="str">
        <f t="shared" si="122"/>
        <v/>
      </c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customFormat="1" x14ac:dyDescent="0.25">
      <c r="A760" s="4" t="s">
        <v>120</v>
      </c>
      <c r="B760" s="4" t="s">
        <v>125</v>
      </c>
      <c r="C760" s="5" t="s">
        <v>48</v>
      </c>
      <c r="D760" s="5" t="s">
        <v>60</v>
      </c>
      <c r="E760" s="5" t="s">
        <v>50</v>
      </c>
      <c r="F760" s="5"/>
      <c r="G760" s="5" t="s">
        <v>8</v>
      </c>
      <c r="H760" s="5" t="s">
        <v>133</v>
      </c>
      <c r="I760" s="5"/>
      <c r="J760" s="4"/>
      <c r="K760" t="str">
        <f t="shared" si="108"/>
        <v>VMMC</v>
      </c>
      <c r="L760" t="str">
        <f t="shared" si="109"/>
        <v>Required</v>
      </c>
      <c r="M760" t="str">
        <f t="shared" si="110"/>
        <v>VMMC_AE</v>
      </c>
      <c r="N760" t="str">
        <f t="shared" si="120"/>
        <v>25-29</v>
      </c>
      <c r="O760" t="str">
        <f t="shared" si="117"/>
        <v>Male</v>
      </c>
      <c r="P760" t="str">
        <f t="shared" si="121"/>
        <v/>
      </c>
      <c r="Q760" t="str">
        <f t="shared" si="118"/>
        <v>Numerator</v>
      </c>
      <c r="R760" t="str">
        <f t="shared" si="119"/>
        <v>Age/Sex</v>
      </c>
      <c r="S760" t="str">
        <f t="shared" si="122"/>
        <v/>
      </c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customFormat="1" x14ac:dyDescent="0.25">
      <c r="A761" s="4" t="s">
        <v>120</v>
      </c>
      <c r="B761" s="4" t="s">
        <v>125</v>
      </c>
      <c r="C761" s="5" t="s">
        <v>48</v>
      </c>
      <c r="D761" s="5" t="s">
        <v>66</v>
      </c>
      <c r="E761" s="5" t="s">
        <v>50</v>
      </c>
      <c r="F761" s="5"/>
      <c r="G761" s="5" t="s">
        <v>8</v>
      </c>
      <c r="H761" s="5" t="s">
        <v>133</v>
      </c>
      <c r="I761" s="5"/>
      <c r="J761" s="4"/>
      <c r="K761" t="str">
        <f t="shared" si="108"/>
        <v>VMMC</v>
      </c>
      <c r="L761" t="str">
        <f t="shared" si="109"/>
        <v>Required</v>
      </c>
      <c r="M761" t="str">
        <f t="shared" si="110"/>
        <v>VMMC_AE</v>
      </c>
      <c r="N761" t="str">
        <f t="shared" si="120"/>
        <v>30-34</v>
      </c>
      <c r="O761" t="str">
        <f t="shared" si="117"/>
        <v>Male</v>
      </c>
      <c r="P761" t="str">
        <f t="shared" si="121"/>
        <v/>
      </c>
      <c r="Q761" t="str">
        <f t="shared" si="118"/>
        <v>Numerator</v>
      </c>
      <c r="R761" t="str">
        <f t="shared" si="119"/>
        <v>Age/Sex</v>
      </c>
      <c r="S761" t="str">
        <f t="shared" si="122"/>
        <v/>
      </c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customFormat="1" x14ac:dyDescent="0.25">
      <c r="A762" s="4" t="s">
        <v>120</v>
      </c>
      <c r="B762" s="4" t="s">
        <v>125</v>
      </c>
      <c r="C762" s="5" t="s">
        <v>48</v>
      </c>
      <c r="D762" s="5" t="s">
        <v>67</v>
      </c>
      <c r="E762" s="5" t="s">
        <v>50</v>
      </c>
      <c r="F762" s="5"/>
      <c r="G762" s="5" t="s">
        <v>8</v>
      </c>
      <c r="H762" s="5" t="s">
        <v>133</v>
      </c>
      <c r="I762" s="5"/>
      <c r="J762" s="4"/>
      <c r="K762" t="str">
        <f t="shared" si="108"/>
        <v>VMMC</v>
      </c>
      <c r="L762" t="str">
        <f t="shared" si="109"/>
        <v>Required</v>
      </c>
      <c r="M762" t="str">
        <f t="shared" si="110"/>
        <v>VMMC_AE</v>
      </c>
      <c r="N762" t="str">
        <f t="shared" si="120"/>
        <v>35-39</v>
      </c>
      <c r="O762" t="str">
        <f t="shared" si="117"/>
        <v>Male</v>
      </c>
      <c r="P762" t="str">
        <f t="shared" si="121"/>
        <v/>
      </c>
      <c r="Q762" t="str">
        <f t="shared" si="118"/>
        <v>Numerator</v>
      </c>
      <c r="R762" t="str">
        <f t="shared" si="119"/>
        <v>Age/Sex</v>
      </c>
      <c r="S762" t="str">
        <f t="shared" si="122"/>
        <v/>
      </c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customFormat="1" x14ac:dyDescent="0.25">
      <c r="A763" s="4" t="s">
        <v>120</v>
      </c>
      <c r="B763" s="4" t="s">
        <v>125</v>
      </c>
      <c r="C763" s="5" t="s">
        <v>48</v>
      </c>
      <c r="D763" s="5" t="s">
        <v>68</v>
      </c>
      <c r="E763" s="5" t="s">
        <v>50</v>
      </c>
      <c r="F763" s="5"/>
      <c r="G763" s="5" t="s">
        <v>8</v>
      </c>
      <c r="H763" s="5" t="s">
        <v>133</v>
      </c>
      <c r="I763" s="5"/>
      <c r="J763" s="4"/>
      <c r="K763" t="str">
        <f t="shared" si="108"/>
        <v>VMMC</v>
      </c>
      <c r="L763" t="str">
        <f t="shared" si="109"/>
        <v>Required</v>
      </c>
      <c r="M763" t="str">
        <f t="shared" si="110"/>
        <v>VMMC_AE</v>
      </c>
      <c r="N763" t="str">
        <f t="shared" si="120"/>
        <v>40-44</v>
      </c>
      <c r="O763" t="str">
        <f t="shared" si="117"/>
        <v>Male</v>
      </c>
      <c r="P763" t="str">
        <f t="shared" si="121"/>
        <v/>
      </c>
      <c r="Q763" t="str">
        <f t="shared" si="118"/>
        <v>Numerator</v>
      </c>
      <c r="R763" t="str">
        <f t="shared" si="119"/>
        <v>Age/Sex</v>
      </c>
      <c r="S763" t="str">
        <f t="shared" si="122"/>
        <v/>
      </c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customFormat="1" x14ac:dyDescent="0.25">
      <c r="A764" s="4" t="s">
        <v>120</v>
      </c>
      <c r="B764" s="4" t="s">
        <v>125</v>
      </c>
      <c r="C764" s="5" t="s">
        <v>48</v>
      </c>
      <c r="D764" s="5" t="s">
        <v>69</v>
      </c>
      <c r="E764" s="5" t="s">
        <v>50</v>
      </c>
      <c r="F764" s="5"/>
      <c r="G764" s="5" t="s">
        <v>8</v>
      </c>
      <c r="H764" s="5" t="s">
        <v>133</v>
      </c>
      <c r="I764" s="5"/>
      <c r="J764" s="4"/>
      <c r="K764" t="str">
        <f t="shared" si="108"/>
        <v>VMMC</v>
      </c>
      <c r="L764" t="str">
        <f t="shared" si="109"/>
        <v>Required</v>
      </c>
      <c r="M764" t="str">
        <f t="shared" si="110"/>
        <v>VMMC_AE</v>
      </c>
      <c r="N764" t="str">
        <f t="shared" si="120"/>
        <v>45-49</v>
      </c>
      <c r="O764" t="str">
        <f t="shared" si="117"/>
        <v>Male</v>
      </c>
      <c r="P764" t="str">
        <f t="shared" si="121"/>
        <v/>
      </c>
      <c r="Q764" t="str">
        <f t="shared" si="118"/>
        <v>Numerator</v>
      </c>
      <c r="R764" t="str">
        <f t="shared" si="119"/>
        <v>Age/Sex</v>
      </c>
      <c r="S764" t="str">
        <f t="shared" si="122"/>
        <v/>
      </c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customFormat="1" x14ac:dyDescent="0.25">
      <c r="A765" s="4" t="s">
        <v>120</v>
      </c>
      <c r="B765" s="4" t="s">
        <v>125</v>
      </c>
      <c r="C765" s="5" t="s">
        <v>48</v>
      </c>
      <c r="D765" s="5" t="s">
        <v>1050</v>
      </c>
      <c r="E765" s="5" t="s">
        <v>50</v>
      </c>
      <c r="F765" s="5"/>
      <c r="G765" s="5" t="s">
        <v>8</v>
      </c>
      <c r="H765" s="5" t="s">
        <v>133</v>
      </c>
      <c r="I765" s="5"/>
      <c r="J765" s="4"/>
      <c r="K765" t="str">
        <f t="shared" si="108"/>
        <v>VMMC</v>
      </c>
      <c r="L765" t="str">
        <f t="shared" si="109"/>
        <v>Required</v>
      </c>
      <c r="M765" t="str">
        <f t="shared" si="110"/>
        <v>VMMC_AE</v>
      </c>
      <c r="N765" t="str">
        <f t="shared" si="120"/>
        <v>50+</v>
      </c>
      <c r="O765" t="str">
        <f t="shared" si="117"/>
        <v>Male</v>
      </c>
      <c r="P765" t="str">
        <f t="shared" si="121"/>
        <v/>
      </c>
      <c r="Q765" t="str">
        <f t="shared" si="118"/>
        <v>Numerator</v>
      </c>
      <c r="R765" t="str">
        <f t="shared" si="119"/>
        <v>Age/Sex</v>
      </c>
      <c r="S765" t="str">
        <f t="shared" si="122"/>
        <v/>
      </c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customFormat="1" x14ac:dyDescent="0.25">
      <c r="A766" s="4" t="s">
        <v>120</v>
      </c>
      <c r="B766" s="4" t="s">
        <v>125</v>
      </c>
      <c r="C766" s="5" t="s">
        <v>48</v>
      </c>
      <c r="D766" s="5" t="s">
        <v>122</v>
      </c>
      <c r="E766" s="5" t="s">
        <v>50</v>
      </c>
      <c r="F766" s="5"/>
      <c r="G766" s="5" t="s">
        <v>8</v>
      </c>
      <c r="H766" s="5" t="s">
        <v>133</v>
      </c>
      <c r="I766" s="5"/>
      <c r="J766" s="4"/>
      <c r="K766" t="str">
        <f t="shared" si="108"/>
        <v>VMMC</v>
      </c>
      <c r="L766" t="str">
        <f t="shared" si="109"/>
        <v>Required</v>
      </c>
      <c r="M766" t="str">
        <f t="shared" si="110"/>
        <v>VMMC_AE</v>
      </c>
      <c r="N766" t="str">
        <f t="shared" si="120"/>
        <v>Unknown Age</v>
      </c>
      <c r="O766" t="str">
        <f t="shared" si="117"/>
        <v>Male</v>
      </c>
      <c r="P766" t="str">
        <f t="shared" si="121"/>
        <v/>
      </c>
      <c r="Q766" t="str">
        <f t="shared" si="118"/>
        <v>Numerator</v>
      </c>
      <c r="R766" t="str">
        <f t="shared" si="119"/>
        <v>Age/Sex</v>
      </c>
      <c r="S766" t="str">
        <f t="shared" si="122"/>
        <v/>
      </c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customFormat="1" x14ac:dyDescent="0.25">
      <c r="A767" s="4" t="s">
        <v>120</v>
      </c>
      <c r="B767" s="4" t="s">
        <v>125</v>
      </c>
      <c r="C767" s="5" t="s">
        <v>48</v>
      </c>
      <c r="D767" s="5"/>
      <c r="E767" s="5" t="s">
        <v>50</v>
      </c>
      <c r="F767" s="5"/>
      <c r="G767" s="5" t="s">
        <v>8</v>
      </c>
      <c r="H767" s="5" t="s">
        <v>81</v>
      </c>
      <c r="I767" s="5" t="s">
        <v>82</v>
      </c>
      <c r="J767" s="4"/>
      <c r="K767" t="str">
        <f t="shared" si="108"/>
        <v>VMMC</v>
      </c>
      <c r="L767" t="str">
        <f t="shared" si="109"/>
        <v>Required</v>
      </c>
      <c r="M767" t="str">
        <f t="shared" si="110"/>
        <v>VMMC_AE</v>
      </c>
      <c r="N767" t="str">
        <f t="shared" si="120"/>
        <v/>
      </c>
      <c r="O767" t="str">
        <f t="shared" si="117"/>
        <v>Male</v>
      </c>
      <c r="P767" t="str">
        <f t="shared" si="121"/>
        <v/>
      </c>
      <c r="Q767" t="str">
        <f t="shared" si="118"/>
        <v>Numerator</v>
      </c>
      <c r="R767" t="str">
        <f t="shared" si="119"/>
        <v>AE Type</v>
      </c>
      <c r="S767" t="str">
        <f t="shared" si="122"/>
        <v>Moderate</v>
      </c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customFormat="1" x14ac:dyDescent="0.25">
      <c r="A768" s="4" t="s">
        <v>120</v>
      </c>
      <c r="B768" s="4" t="s">
        <v>125</v>
      </c>
      <c r="C768" s="5" t="s">
        <v>48</v>
      </c>
      <c r="D768" s="5"/>
      <c r="E768" s="5" t="s">
        <v>50</v>
      </c>
      <c r="F768" s="5"/>
      <c r="G768" s="5" t="s">
        <v>8</v>
      </c>
      <c r="H768" s="5" t="s">
        <v>81</v>
      </c>
      <c r="I768" s="5" t="s">
        <v>83</v>
      </c>
      <c r="J768" s="4"/>
      <c r="K768" t="str">
        <f t="shared" si="108"/>
        <v>VMMC</v>
      </c>
      <c r="L768" t="str">
        <f t="shared" si="109"/>
        <v>Required</v>
      </c>
      <c r="M768" t="str">
        <f t="shared" si="110"/>
        <v>VMMC_AE</v>
      </c>
      <c r="N768" t="str">
        <f t="shared" si="120"/>
        <v/>
      </c>
      <c r="O768" t="str">
        <f t="shared" si="117"/>
        <v>Male</v>
      </c>
      <c r="P768" t="str">
        <f t="shared" si="121"/>
        <v/>
      </c>
      <c r="Q768" t="str">
        <f t="shared" si="118"/>
        <v>Numerator</v>
      </c>
      <c r="R768" t="str">
        <f t="shared" si="119"/>
        <v>AE Type</v>
      </c>
      <c r="S768" t="str">
        <f t="shared" si="122"/>
        <v>Severe</v>
      </c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customFormat="1" x14ac:dyDescent="0.25">
      <c r="A769" s="4" t="s">
        <v>120</v>
      </c>
      <c r="B769" s="4" t="s">
        <v>125</v>
      </c>
      <c r="C769" s="5" t="s">
        <v>48</v>
      </c>
      <c r="D769" s="5"/>
      <c r="E769" s="5" t="s">
        <v>50</v>
      </c>
      <c r="F769" s="5"/>
      <c r="G769" s="5" t="s">
        <v>8</v>
      </c>
      <c r="H769" s="5" t="s">
        <v>81</v>
      </c>
      <c r="I769" s="5" t="s">
        <v>72</v>
      </c>
      <c r="J769" s="4"/>
      <c r="K769" t="str">
        <f t="shared" si="108"/>
        <v>VMMC</v>
      </c>
      <c r="L769" t="str">
        <f t="shared" si="109"/>
        <v>Required</v>
      </c>
      <c r="M769" t="str">
        <f t="shared" si="110"/>
        <v>VMMC_AE</v>
      </c>
      <c r="N769" t="str">
        <f t="shared" si="120"/>
        <v/>
      </c>
      <c r="O769" t="str">
        <f t="shared" si="117"/>
        <v>Male</v>
      </c>
      <c r="P769" t="str">
        <f t="shared" si="121"/>
        <v/>
      </c>
      <c r="Q769" t="str">
        <f t="shared" si="118"/>
        <v>Numerator</v>
      </c>
      <c r="R769" t="str">
        <f t="shared" si="119"/>
        <v>AE Type</v>
      </c>
      <c r="S769" t="str">
        <f t="shared" si="122"/>
        <v>Unknown</v>
      </c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customFormat="1" x14ac:dyDescent="0.25">
      <c r="A770" s="4" t="s">
        <v>120</v>
      </c>
      <c r="B770" s="4" t="s">
        <v>125</v>
      </c>
      <c r="C770" s="5" t="s">
        <v>48</v>
      </c>
      <c r="D770" s="5"/>
      <c r="E770" s="5" t="s">
        <v>50</v>
      </c>
      <c r="F770" s="5"/>
      <c r="G770" s="5" t="s">
        <v>8</v>
      </c>
      <c r="H770" s="5" t="s">
        <v>87</v>
      </c>
      <c r="I770" s="5" t="s">
        <v>88</v>
      </c>
      <c r="J770" s="4"/>
      <c r="K770" t="str">
        <f t="shared" si="108"/>
        <v>VMMC</v>
      </c>
      <c r="L770" t="str">
        <f t="shared" si="109"/>
        <v>Required</v>
      </c>
      <c r="M770" t="str">
        <f t="shared" si="110"/>
        <v>VMMC_AE</v>
      </c>
      <c r="N770" t="str">
        <f t="shared" si="120"/>
        <v/>
      </c>
      <c r="O770" t="str">
        <f t="shared" si="117"/>
        <v>Male</v>
      </c>
      <c r="P770" t="str">
        <f t="shared" si="121"/>
        <v/>
      </c>
      <c r="Q770" t="str">
        <f t="shared" si="118"/>
        <v>Numerator</v>
      </c>
      <c r="R770" t="str">
        <f t="shared" si="119"/>
        <v>Circumcision Method</v>
      </c>
      <c r="S770" t="str">
        <f t="shared" si="122"/>
        <v>Device - Shang Ring</v>
      </c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customFormat="1" x14ac:dyDescent="0.25">
      <c r="A771" s="4" t="s">
        <v>120</v>
      </c>
      <c r="B771" s="4" t="s">
        <v>125</v>
      </c>
      <c r="C771" s="5" t="s">
        <v>48</v>
      </c>
      <c r="D771" s="5"/>
      <c r="E771" s="5" t="s">
        <v>50</v>
      </c>
      <c r="F771" s="5"/>
      <c r="G771" s="5" t="s">
        <v>8</v>
      </c>
      <c r="H771" s="5" t="s">
        <v>87</v>
      </c>
      <c r="I771" s="5" t="s">
        <v>89</v>
      </c>
      <c r="J771" s="4"/>
      <c r="K771" t="str">
        <f t="shared" si="108"/>
        <v>VMMC</v>
      </c>
      <c r="L771" t="str">
        <f t="shared" si="109"/>
        <v>Required</v>
      </c>
      <c r="M771" t="str">
        <f t="shared" si="110"/>
        <v>VMMC_AE</v>
      </c>
      <c r="N771" t="str">
        <f t="shared" si="120"/>
        <v/>
      </c>
      <c r="O771" t="str">
        <f t="shared" si="117"/>
        <v>Male</v>
      </c>
      <c r="P771" t="str">
        <f t="shared" si="121"/>
        <v/>
      </c>
      <c r="Q771" t="str">
        <f t="shared" si="118"/>
        <v>Numerator</v>
      </c>
      <c r="R771" t="str">
        <f t="shared" si="119"/>
        <v>Circumcision Method</v>
      </c>
      <c r="S771" t="str">
        <f t="shared" si="122"/>
        <v>Surgical method - Dorsal Slit</v>
      </c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customFormat="1" x14ac:dyDescent="0.25">
      <c r="A772" s="4" t="s">
        <v>120</v>
      </c>
      <c r="B772" s="4" t="s">
        <v>125</v>
      </c>
      <c r="C772" s="5" t="s">
        <v>48</v>
      </c>
      <c r="D772" s="5"/>
      <c r="E772" s="5" t="s">
        <v>50</v>
      </c>
      <c r="F772" s="5"/>
      <c r="G772" s="5" t="s">
        <v>8</v>
      </c>
      <c r="H772" s="5" t="s">
        <v>87</v>
      </c>
      <c r="I772" s="5" t="s">
        <v>90</v>
      </c>
      <c r="J772" s="4"/>
      <c r="K772" t="str">
        <f t="shared" si="108"/>
        <v>VMMC</v>
      </c>
      <c r="L772" t="str">
        <f t="shared" si="109"/>
        <v>Required</v>
      </c>
      <c r="M772" t="str">
        <f t="shared" si="110"/>
        <v>VMMC_AE</v>
      </c>
      <c r="N772" t="str">
        <f t="shared" si="120"/>
        <v/>
      </c>
      <c r="O772" t="str">
        <f t="shared" si="117"/>
        <v>Male</v>
      </c>
      <c r="P772" t="str">
        <f t="shared" si="121"/>
        <v/>
      </c>
      <c r="Q772" t="str">
        <f t="shared" si="118"/>
        <v>Numerator</v>
      </c>
      <c r="R772" t="str">
        <f t="shared" si="119"/>
        <v>Circumcision Method</v>
      </c>
      <c r="S772" t="str">
        <f t="shared" si="122"/>
        <v>Surgical method - Forceps guided</v>
      </c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customFormat="1" x14ac:dyDescent="0.25">
      <c r="A773" s="4" t="s">
        <v>120</v>
      </c>
      <c r="B773" s="4" t="s">
        <v>125</v>
      </c>
      <c r="C773" s="5" t="s">
        <v>48</v>
      </c>
      <c r="D773" s="5"/>
      <c r="E773" s="5" t="s">
        <v>50</v>
      </c>
      <c r="F773" s="5"/>
      <c r="G773" s="5" t="s">
        <v>8</v>
      </c>
      <c r="H773" s="5" t="s">
        <v>87</v>
      </c>
      <c r="I773" s="5" t="s">
        <v>91</v>
      </c>
      <c r="J773" s="4"/>
      <c r="K773" t="str">
        <f t="shared" ref="K773:K779" si="123">TRIM(A773)</f>
        <v>VMMC</v>
      </c>
      <c r="L773" t="str">
        <f t="shared" ref="L773:L779" si="124">TRIM(B773)</f>
        <v>Required</v>
      </c>
      <c r="M773" t="str">
        <f t="shared" si="110"/>
        <v>VMMC_AE</v>
      </c>
      <c r="N773" t="str">
        <f t="shared" si="120"/>
        <v/>
      </c>
      <c r="O773" t="str">
        <f t="shared" si="117"/>
        <v>Male</v>
      </c>
      <c r="P773" t="str">
        <f t="shared" si="121"/>
        <v/>
      </c>
      <c r="Q773" t="str">
        <f t="shared" si="118"/>
        <v>Numerator</v>
      </c>
      <c r="R773" t="str">
        <f t="shared" si="119"/>
        <v>Circumcision Method</v>
      </c>
      <c r="S773" t="str">
        <f t="shared" si="122"/>
        <v>Surgical method - Other</v>
      </c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x14ac:dyDescent="0.25">
      <c r="A774" s="4" t="s">
        <v>120</v>
      </c>
      <c r="B774" s="4" t="s">
        <v>125</v>
      </c>
      <c r="C774" s="5" t="s">
        <v>48</v>
      </c>
      <c r="E774" s="5" t="s">
        <v>50</v>
      </c>
      <c r="G774" s="5" t="s">
        <v>8</v>
      </c>
      <c r="H774" s="5" t="s">
        <v>87</v>
      </c>
      <c r="I774" s="5" t="s">
        <v>92</v>
      </c>
      <c r="K774" t="str">
        <f t="shared" si="123"/>
        <v>VMMC</v>
      </c>
      <c r="L774" t="str">
        <f t="shared" si="124"/>
        <v>Required</v>
      </c>
      <c r="M774" t="str">
        <f t="shared" ref="M774:M779" si="125">TRIM(C774)</f>
        <v>VMMC_AE</v>
      </c>
      <c r="N774" t="str">
        <f t="shared" si="120"/>
        <v/>
      </c>
      <c r="O774" t="str">
        <f t="shared" si="117"/>
        <v>Male</v>
      </c>
      <c r="P774" t="str">
        <f t="shared" si="121"/>
        <v/>
      </c>
      <c r="Q774" t="str">
        <f t="shared" si="118"/>
        <v>Numerator</v>
      </c>
      <c r="R774" t="str">
        <f t="shared" si="119"/>
        <v>Circumcision Method</v>
      </c>
      <c r="S774" t="str">
        <f t="shared" si="122"/>
        <v>Surgical method - Sleeve Resection</v>
      </c>
    </row>
    <row r="775" spans="1:29" customFormat="1" x14ac:dyDescent="0.25">
      <c r="A775" s="4" t="s">
        <v>120</v>
      </c>
      <c r="B775" s="4" t="s">
        <v>125</v>
      </c>
      <c r="C775" s="5" t="s">
        <v>48</v>
      </c>
      <c r="D775" s="5"/>
      <c r="E775" s="5" t="s">
        <v>50</v>
      </c>
      <c r="F775" s="5"/>
      <c r="G775" s="5" t="s">
        <v>8</v>
      </c>
      <c r="H775" s="5" t="s">
        <v>87</v>
      </c>
      <c r="I775" s="5" t="s">
        <v>93</v>
      </c>
      <c r="J775" s="4"/>
      <c r="K775" t="str">
        <f t="shared" si="123"/>
        <v>VMMC</v>
      </c>
      <c r="L775" t="str">
        <f t="shared" si="124"/>
        <v>Required</v>
      </c>
      <c r="M775" t="str">
        <f t="shared" si="125"/>
        <v>VMMC_AE</v>
      </c>
      <c r="N775" t="str">
        <f t="shared" si="120"/>
        <v/>
      </c>
      <c r="O775" t="str">
        <f t="shared" si="117"/>
        <v>Male</v>
      </c>
      <c r="P775" t="str">
        <f t="shared" si="121"/>
        <v/>
      </c>
      <c r="Q775" t="str">
        <f t="shared" si="118"/>
        <v>Numerator</v>
      </c>
      <c r="R775" t="str">
        <f t="shared" si="119"/>
        <v>Circumcision Method</v>
      </c>
      <c r="S775" t="str">
        <f t="shared" si="122"/>
        <v>Surgical method - Unknown</v>
      </c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customFormat="1" x14ac:dyDescent="0.25">
      <c r="A776" s="4" t="s">
        <v>120</v>
      </c>
      <c r="B776" s="4" t="s">
        <v>125</v>
      </c>
      <c r="C776" s="5" t="s">
        <v>48</v>
      </c>
      <c r="D776" s="5"/>
      <c r="E776" s="5" t="s">
        <v>50</v>
      </c>
      <c r="F776" s="5"/>
      <c r="G776" s="5" t="s">
        <v>8</v>
      </c>
      <c r="H776" s="5" t="s">
        <v>62</v>
      </c>
      <c r="I776" s="5" t="s">
        <v>109</v>
      </c>
      <c r="J776" s="4"/>
      <c r="K776" t="str">
        <f t="shared" si="123"/>
        <v>VMMC</v>
      </c>
      <c r="L776" t="str">
        <f t="shared" si="124"/>
        <v>Required</v>
      </c>
      <c r="M776" t="str">
        <f t="shared" si="125"/>
        <v>VMMC_AE</v>
      </c>
      <c r="N776" t="str">
        <f t="shared" si="120"/>
        <v/>
      </c>
      <c r="O776" t="str">
        <f t="shared" si="117"/>
        <v>Male</v>
      </c>
      <c r="P776" t="str">
        <f t="shared" si="121"/>
        <v/>
      </c>
      <c r="Q776" t="str">
        <f t="shared" si="118"/>
        <v>Numerator</v>
      </c>
      <c r="R776" t="str">
        <f t="shared" si="119"/>
        <v>Site Type</v>
      </c>
      <c r="S776" t="str">
        <f t="shared" si="122"/>
        <v>Mobile</v>
      </c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x14ac:dyDescent="0.25">
      <c r="A777" s="4" t="s">
        <v>120</v>
      </c>
      <c r="B777" s="4" t="s">
        <v>125</v>
      </c>
      <c r="C777" s="5" t="s">
        <v>48</v>
      </c>
      <c r="E777" s="5" t="s">
        <v>50</v>
      </c>
      <c r="G777" s="5" t="s">
        <v>8</v>
      </c>
      <c r="H777" s="5" t="s">
        <v>62</v>
      </c>
      <c r="I777" s="5" t="s">
        <v>110</v>
      </c>
      <c r="K777" t="str">
        <f t="shared" si="123"/>
        <v>VMMC</v>
      </c>
      <c r="L777" t="str">
        <f t="shared" si="124"/>
        <v>Required</v>
      </c>
      <c r="M777" t="str">
        <f t="shared" si="125"/>
        <v>VMMC_AE</v>
      </c>
      <c r="N777" t="str">
        <f t="shared" si="120"/>
        <v/>
      </c>
      <c r="O777" t="str">
        <f t="shared" si="117"/>
        <v>Male</v>
      </c>
      <c r="P777" t="str">
        <f t="shared" si="121"/>
        <v/>
      </c>
      <c r="Q777" t="str">
        <f t="shared" si="118"/>
        <v>Numerator</v>
      </c>
      <c r="R777" t="str">
        <f t="shared" si="119"/>
        <v>Site Type</v>
      </c>
      <c r="S777" t="str">
        <f t="shared" si="122"/>
        <v>Outreach</v>
      </c>
    </row>
    <row r="778" spans="1:29" x14ac:dyDescent="0.25">
      <c r="A778" s="4" t="s">
        <v>120</v>
      </c>
      <c r="B778" s="4" t="s">
        <v>125</v>
      </c>
      <c r="C778" s="5" t="s">
        <v>48</v>
      </c>
      <c r="E778" s="5" t="s">
        <v>50</v>
      </c>
      <c r="G778" s="5" t="s">
        <v>8</v>
      </c>
      <c r="H778" s="5" t="s">
        <v>62</v>
      </c>
      <c r="I778" s="5" t="s">
        <v>111</v>
      </c>
      <c r="K778" t="str">
        <f t="shared" si="123"/>
        <v>VMMC</v>
      </c>
      <c r="L778" t="str">
        <f t="shared" si="124"/>
        <v>Required</v>
      </c>
      <c r="M778" t="str">
        <f t="shared" si="125"/>
        <v>VMMC_AE</v>
      </c>
      <c r="N778" t="str">
        <f t="shared" si="120"/>
        <v/>
      </c>
      <c r="O778" t="str">
        <f t="shared" si="117"/>
        <v>Male</v>
      </c>
      <c r="P778" t="str">
        <f t="shared" si="121"/>
        <v/>
      </c>
      <c r="Q778" t="str">
        <f t="shared" si="118"/>
        <v>Numerator</v>
      </c>
      <c r="R778" t="str">
        <f t="shared" si="119"/>
        <v>Site Type</v>
      </c>
      <c r="S778" t="str">
        <f t="shared" si="122"/>
        <v>Static</v>
      </c>
    </row>
    <row r="779" spans="1:29" x14ac:dyDescent="0.25">
      <c r="A779" s="4" t="s">
        <v>120</v>
      </c>
      <c r="B779" s="4" t="s">
        <v>125</v>
      </c>
      <c r="C779" s="5" t="s">
        <v>48</v>
      </c>
      <c r="E779" s="5" t="s">
        <v>50</v>
      </c>
      <c r="G779" s="5" t="s">
        <v>8</v>
      </c>
      <c r="H779" s="5" t="s">
        <v>62</v>
      </c>
      <c r="I779" s="5" t="s">
        <v>72</v>
      </c>
      <c r="K779" t="str">
        <f t="shared" si="123"/>
        <v>VMMC</v>
      </c>
      <c r="L779" t="str">
        <f t="shared" si="124"/>
        <v>Required</v>
      </c>
      <c r="M779" t="str">
        <f t="shared" si="125"/>
        <v>VMMC_AE</v>
      </c>
      <c r="N779" t="str">
        <f t="shared" si="120"/>
        <v/>
      </c>
      <c r="O779" t="str">
        <f t="shared" si="117"/>
        <v>Male</v>
      </c>
      <c r="P779" t="str">
        <f t="shared" si="121"/>
        <v/>
      </c>
      <c r="Q779" t="str">
        <f t="shared" si="118"/>
        <v>Numerator</v>
      </c>
      <c r="R779" t="str">
        <f t="shared" si="119"/>
        <v>Site Type</v>
      </c>
      <c r="S779" t="str">
        <f t="shared" si="122"/>
        <v>Unknown</v>
      </c>
    </row>
    <row r="780" spans="1:29" x14ac:dyDescent="0.25"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</row>
    <row r="781" spans="1:29" x14ac:dyDescent="0.25"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</row>
    <row r="782" spans="1:29" x14ac:dyDescent="0.25"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</row>
    <row r="783" spans="1:29" x14ac:dyDescent="0.25"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</row>
    <row r="784" spans="1:29" x14ac:dyDescent="0.25"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</row>
    <row r="785" spans="10:29" x14ac:dyDescent="0.25"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</row>
    <row r="786" spans="10:29" x14ac:dyDescent="0.25"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</row>
    <row r="787" spans="10:29" x14ac:dyDescent="0.25"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</row>
    <row r="788" spans="10:29" x14ac:dyDescent="0.25"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</row>
    <row r="789" spans="10:29" x14ac:dyDescent="0.25"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</row>
    <row r="790" spans="10:29" x14ac:dyDescent="0.25"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</row>
    <row r="791" spans="10:29" x14ac:dyDescent="0.25"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</row>
    <row r="792" spans="10:29" x14ac:dyDescent="0.25"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</row>
    <row r="793" spans="10:29" x14ac:dyDescent="0.25"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</row>
    <row r="794" spans="10:29" x14ac:dyDescent="0.25"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</row>
    <row r="795" spans="10:29" x14ac:dyDescent="0.25"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</row>
    <row r="796" spans="10:29" x14ac:dyDescent="0.25"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</row>
    <row r="797" spans="10:29" x14ac:dyDescent="0.25"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</row>
    <row r="798" spans="10:29" x14ac:dyDescent="0.25"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</row>
    <row r="799" spans="10:29" x14ac:dyDescent="0.25"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</row>
    <row r="800" spans="10:29" x14ac:dyDescent="0.25">
      <c r="K800"/>
      <c r="L800"/>
      <c r="M800"/>
      <c r="N800"/>
      <c r="O800"/>
      <c r="P800"/>
      <c r="Q800"/>
      <c r="R800"/>
      <c r="S800"/>
    </row>
    <row r="801" spans="10:29" x14ac:dyDescent="0.25">
      <c r="K801"/>
      <c r="L801"/>
      <c r="M801"/>
      <c r="N801"/>
      <c r="O801"/>
      <c r="P801"/>
      <c r="Q801"/>
      <c r="R801"/>
      <c r="S801"/>
    </row>
    <row r="802" spans="10:29" x14ac:dyDescent="0.25"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</row>
    <row r="803" spans="10:29" x14ac:dyDescent="0.25"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</row>
    <row r="804" spans="10:29" x14ac:dyDescent="0.25"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</row>
    <row r="805" spans="10:29" x14ac:dyDescent="0.25"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</row>
    <row r="806" spans="10:29" x14ac:dyDescent="0.25"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</row>
    <row r="807" spans="10:29" x14ac:dyDescent="0.25"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</row>
    <row r="808" spans="10:29" x14ac:dyDescent="0.25"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</row>
    <row r="809" spans="10:29" x14ac:dyDescent="0.25"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</row>
    <row r="810" spans="10:29" x14ac:dyDescent="0.25"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</row>
    <row r="811" spans="10:29" x14ac:dyDescent="0.25"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</row>
    <row r="812" spans="10:29" x14ac:dyDescent="0.25"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</row>
    <row r="813" spans="10:29" x14ac:dyDescent="0.25"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</row>
    <row r="814" spans="10:29" x14ac:dyDescent="0.25"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</row>
    <row r="815" spans="10:29" x14ac:dyDescent="0.25"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</row>
    <row r="816" spans="10:29" x14ac:dyDescent="0.25"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</row>
    <row r="817" spans="10:29" x14ac:dyDescent="0.25"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</row>
    <row r="818" spans="10:29" x14ac:dyDescent="0.25"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</row>
    <row r="819" spans="10:29" x14ac:dyDescent="0.25"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</row>
    <row r="820" spans="10:29" x14ac:dyDescent="0.25"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</row>
    <row r="821" spans="10:29" x14ac:dyDescent="0.25"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</row>
    <row r="822" spans="10:29" x14ac:dyDescent="0.25"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</row>
    <row r="823" spans="10:29" x14ac:dyDescent="0.25"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</row>
    <row r="824" spans="10:29" x14ac:dyDescent="0.25">
      <c r="K824"/>
      <c r="L824"/>
      <c r="M824"/>
      <c r="N824"/>
      <c r="O824"/>
      <c r="P824"/>
      <c r="Q824"/>
      <c r="R824"/>
      <c r="S824"/>
    </row>
    <row r="825" spans="10:29" x14ac:dyDescent="0.25"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</row>
    <row r="826" spans="10:29" x14ac:dyDescent="0.25"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</row>
    <row r="827" spans="10:29" x14ac:dyDescent="0.25"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</row>
    <row r="828" spans="10:29" x14ac:dyDescent="0.25"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</row>
    <row r="829" spans="10:29" x14ac:dyDescent="0.25"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</row>
    <row r="830" spans="10:29" x14ac:dyDescent="0.25"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</row>
    <row r="831" spans="10:29" x14ac:dyDescent="0.25"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</row>
    <row r="832" spans="10:29" x14ac:dyDescent="0.25"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</row>
    <row r="833" spans="10:29" x14ac:dyDescent="0.25"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</row>
    <row r="834" spans="10:29" x14ac:dyDescent="0.25"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</row>
    <row r="835" spans="10:29" x14ac:dyDescent="0.25"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</row>
    <row r="836" spans="10:29" x14ac:dyDescent="0.25"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</row>
    <row r="837" spans="10:29" x14ac:dyDescent="0.25"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</row>
    <row r="838" spans="10:29" x14ac:dyDescent="0.25"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</row>
    <row r="839" spans="10:29" x14ac:dyDescent="0.25"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</row>
    <row r="840" spans="10:29" x14ac:dyDescent="0.25"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</row>
    <row r="841" spans="10:29" x14ac:dyDescent="0.25"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</row>
    <row r="842" spans="10:29" x14ac:dyDescent="0.25"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</row>
    <row r="843" spans="10:29" x14ac:dyDescent="0.25"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</row>
    <row r="844" spans="10:29" x14ac:dyDescent="0.25"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</row>
    <row r="845" spans="10:29" x14ac:dyDescent="0.25">
      <c r="K845"/>
      <c r="L845"/>
      <c r="M845"/>
      <c r="N845"/>
      <c r="O845"/>
      <c r="P845"/>
      <c r="Q845"/>
      <c r="R845"/>
      <c r="S845"/>
    </row>
    <row r="846" spans="10:29" x14ac:dyDescent="0.25">
      <c r="K846"/>
      <c r="L846"/>
      <c r="M846"/>
      <c r="N846"/>
      <c r="O846"/>
      <c r="P846"/>
      <c r="Q846"/>
      <c r="R846"/>
      <c r="S846"/>
    </row>
    <row r="847" spans="10:29" x14ac:dyDescent="0.25"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</row>
    <row r="848" spans="10:29" x14ac:dyDescent="0.25"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</row>
    <row r="849" spans="10:29" x14ac:dyDescent="0.25"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</row>
    <row r="850" spans="10:29" x14ac:dyDescent="0.25"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</row>
    <row r="851" spans="10:29" x14ac:dyDescent="0.25"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</row>
    <row r="852" spans="10:29" x14ac:dyDescent="0.25"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</row>
    <row r="853" spans="10:29" x14ac:dyDescent="0.25"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</row>
    <row r="854" spans="10:29" x14ac:dyDescent="0.25"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</row>
    <row r="855" spans="10:29" x14ac:dyDescent="0.25"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</row>
    <row r="856" spans="10:29" x14ac:dyDescent="0.25"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</row>
    <row r="857" spans="10:29" x14ac:dyDescent="0.25"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</row>
    <row r="858" spans="10:29" x14ac:dyDescent="0.25"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</row>
    <row r="859" spans="10:29" x14ac:dyDescent="0.25"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</row>
    <row r="860" spans="10:29" x14ac:dyDescent="0.25"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</row>
    <row r="861" spans="10:29" x14ac:dyDescent="0.25"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</row>
    <row r="862" spans="10:29" x14ac:dyDescent="0.25"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</row>
    <row r="863" spans="10:29" x14ac:dyDescent="0.25"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</row>
    <row r="864" spans="10:29" x14ac:dyDescent="0.25"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</row>
    <row r="865" spans="9:29" x14ac:dyDescent="0.25"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</row>
    <row r="866" spans="9:29" x14ac:dyDescent="0.25"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</row>
    <row r="867" spans="9:29" x14ac:dyDescent="0.25"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</row>
    <row r="868" spans="9:29" x14ac:dyDescent="0.25"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</row>
    <row r="869" spans="9:29" x14ac:dyDescent="0.25">
      <c r="K869"/>
      <c r="L869"/>
      <c r="M869"/>
      <c r="N869"/>
      <c r="O869"/>
      <c r="P869"/>
      <c r="Q869"/>
      <c r="R869"/>
      <c r="S869"/>
    </row>
    <row r="870" spans="9:29" x14ac:dyDescent="0.25"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</row>
    <row r="871" spans="9:29" x14ac:dyDescent="0.25"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</row>
    <row r="872" spans="9:29" x14ac:dyDescent="0.25">
      <c r="K872"/>
      <c r="L872"/>
      <c r="M872"/>
      <c r="N872"/>
      <c r="O872"/>
      <c r="P872"/>
      <c r="Q872"/>
      <c r="R872"/>
      <c r="S872"/>
    </row>
    <row r="873" spans="9:29" x14ac:dyDescent="0.25">
      <c r="K873"/>
      <c r="L873"/>
      <c r="M873"/>
      <c r="N873"/>
      <c r="O873"/>
      <c r="P873"/>
      <c r="Q873"/>
      <c r="R873"/>
      <c r="S873"/>
    </row>
    <row r="874" spans="9:29" x14ac:dyDescent="0.25">
      <c r="K874"/>
      <c r="L874"/>
      <c r="M874"/>
      <c r="N874"/>
      <c r="O874"/>
      <c r="P874"/>
      <c r="Q874"/>
      <c r="R874"/>
      <c r="S874"/>
    </row>
    <row r="875" spans="9:29" x14ac:dyDescent="0.25">
      <c r="K875"/>
      <c r="L875"/>
      <c r="M875"/>
      <c r="N875"/>
      <c r="O875"/>
      <c r="P875"/>
      <c r="Q875"/>
      <c r="R875"/>
      <c r="S875"/>
    </row>
    <row r="876" spans="9:29" x14ac:dyDescent="0.25">
      <c r="K876"/>
      <c r="L876"/>
      <c r="M876"/>
      <c r="N876"/>
      <c r="O876"/>
      <c r="P876"/>
      <c r="Q876"/>
      <c r="R876"/>
      <c r="S876"/>
    </row>
    <row r="877" spans="9:29" x14ac:dyDescent="0.25">
      <c r="I877" s="1"/>
      <c r="K877"/>
      <c r="L877"/>
      <c r="M877"/>
      <c r="N877"/>
      <c r="O877"/>
      <c r="P877"/>
      <c r="Q877"/>
      <c r="R877"/>
      <c r="S877"/>
    </row>
    <row r="878" spans="9:29" x14ac:dyDescent="0.25"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</row>
    <row r="879" spans="9:29" x14ac:dyDescent="0.25"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</row>
    <row r="880" spans="9:29" x14ac:dyDescent="0.25"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</row>
    <row r="881" spans="10:29" x14ac:dyDescent="0.25"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</row>
    <row r="882" spans="10:29" x14ac:dyDescent="0.25"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</row>
    <row r="883" spans="10:29" x14ac:dyDescent="0.25"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</row>
    <row r="884" spans="10:29" x14ac:dyDescent="0.25"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</row>
  </sheetData>
  <autoFilter ref="A1:S779" xr:uid="{22DD4F38-E5EA-481A-ABFF-20E3D859A974}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6851-DFDA-42D8-A359-9BA6F6089403}">
  <dimension ref="A1:K884"/>
  <sheetViews>
    <sheetView zoomScaleNormal="100" workbookViewId="0">
      <selection activeCell="C559" sqref="C559:C624"/>
    </sheetView>
  </sheetViews>
  <sheetFormatPr defaultRowHeight="15" x14ac:dyDescent="0.25"/>
  <cols>
    <col min="1" max="2" width="9.140625" style="4"/>
    <col min="3" max="3" width="33.140625" style="5" bestFit="1" customWidth="1"/>
    <col min="4" max="4" width="13.42578125" style="5" bestFit="1" customWidth="1"/>
    <col min="5" max="5" width="8" style="5" bestFit="1" customWidth="1"/>
    <col min="6" max="6" width="16.85546875" style="5" customWidth="1"/>
    <col min="7" max="7" width="25.7109375" style="5" bestFit="1" customWidth="1"/>
    <col min="8" max="8" width="29.28515625" style="5" bestFit="1" customWidth="1"/>
    <col min="9" max="9" width="30.140625" style="5" customWidth="1"/>
    <col min="10" max="10" width="9.140625" style="9"/>
  </cols>
  <sheetData>
    <row r="1" spans="1:11" x14ac:dyDescent="0.25">
      <c r="A1" s="2" t="s">
        <v>114</v>
      </c>
      <c r="B1" s="2" t="s">
        <v>124</v>
      </c>
      <c r="C1" s="3" t="s">
        <v>0</v>
      </c>
      <c r="D1" s="3" t="s">
        <v>170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10" t="s">
        <v>971</v>
      </c>
      <c r="K1" s="10" t="s">
        <v>972</v>
      </c>
    </row>
    <row r="2" spans="1:11" x14ac:dyDescent="0.25">
      <c r="A2" s="4" t="s">
        <v>115</v>
      </c>
      <c r="B2" s="4" t="s">
        <v>125</v>
      </c>
      <c r="C2" s="5" t="s">
        <v>23</v>
      </c>
      <c r="D2" s="5" t="s">
        <v>49</v>
      </c>
      <c r="E2" s="5" t="s">
        <v>17</v>
      </c>
      <c r="G2" s="5" t="s">
        <v>13</v>
      </c>
      <c r="H2" s="5" t="s">
        <v>133</v>
      </c>
      <c r="J2"/>
    </row>
    <row r="3" spans="1:11" x14ac:dyDescent="0.25">
      <c r="A3" s="4" t="s">
        <v>115</v>
      </c>
      <c r="B3" s="4" t="s">
        <v>125</v>
      </c>
      <c r="C3" s="5" t="s">
        <v>23</v>
      </c>
      <c r="D3" s="5" t="s">
        <v>49</v>
      </c>
      <c r="E3" s="5" t="s">
        <v>17</v>
      </c>
      <c r="G3" s="5" t="s">
        <v>8</v>
      </c>
      <c r="H3" s="5" t="s">
        <v>133</v>
      </c>
      <c r="J3"/>
    </row>
    <row r="4" spans="1:11" x14ac:dyDescent="0.25">
      <c r="A4" s="4" t="s">
        <v>115</v>
      </c>
      <c r="B4" s="4" t="s">
        <v>125</v>
      </c>
      <c r="C4" s="5" t="s">
        <v>23</v>
      </c>
      <c r="D4" s="5" t="s">
        <v>58</v>
      </c>
      <c r="E4" s="5" t="s">
        <v>17</v>
      </c>
      <c r="G4" s="5" t="s">
        <v>13</v>
      </c>
      <c r="H4" s="5" t="s">
        <v>133</v>
      </c>
      <c r="J4"/>
    </row>
    <row r="5" spans="1:11" x14ac:dyDescent="0.25">
      <c r="A5" s="4" t="s">
        <v>115</v>
      </c>
      <c r="B5" s="4" t="s">
        <v>125</v>
      </c>
      <c r="C5" s="5" t="s">
        <v>23</v>
      </c>
      <c r="D5" s="5" t="s">
        <v>58</v>
      </c>
      <c r="E5" s="5" t="s">
        <v>17</v>
      </c>
      <c r="G5" s="5" t="s">
        <v>8</v>
      </c>
      <c r="H5" s="5" t="s">
        <v>133</v>
      </c>
      <c r="J5"/>
    </row>
    <row r="6" spans="1:11" x14ac:dyDescent="0.25">
      <c r="A6" s="4" t="s">
        <v>115</v>
      </c>
      <c r="B6" s="4" t="s">
        <v>125</v>
      </c>
      <c r="C6" s="5" t="s">
        <v>23</v>
      </c>
      <c r="D6" s="5" t="s">
        <v>59</v>
      </c>
      <c r="E6" s="5" t="s">
        <v>17</v>
      </c>
      <c r="G6" s="5" t="s">
        <v>13</v>
      </c>
      <c r="H6" s="5" t="s">
        <v>133</v>
      </c>
      <c r="J6"/>
    </row>
    <row r="7" spans="1:11" x14ac:dyDescent="0.25">
      <c r="A7" s="4" t="s">
        <v>115</v>
      </c>
      <c r="B7" s="4" t="s">
        <v>125</v>
      </c>
      <c r="C7" s="5" t="s">
        <v>23</v>
      </c>
      <c r="D7" s="5" t="s">
        <v>59</v>
      </c>
      <c r="E7" s="5" t="s">
        <v>17</v>
      </c>
      <c r="G7" s="5" t="s">
        <v>8</v>
      </c>
      <c r="H7" s="5" t="s">
        <v>133</v>
      </c>
      <c r="J7"/>
    </row>
    <row r="8" spans="1:11" x14ac:dyDescent="0.25">
      <c r="A8" s="4" t="s">
        <v>115</v>
      </c>
      <c r="B8" s="4" t="s">
        <v>125</v>
      </c>
      <c r="C8" s="5" t="s">
        <v>23</v>
      </c>
      <c r="D8" s="5" t="s">
        <v>60</v>
      </c>
      <c r="E8" s="5" t="s">
        <v>17</v>
      </c>
      <c r="G8" s="5" t="s">
        <v>13</v>
      </c>
      <c r="H8" s="5" t="s">
        <v>133</v>
      </c>
      <c r="J8"/>
    </row>
    <row r="9" spans="1:11" x14ac:dyDescent="0.25">
      <c r="A9" s="4" t="s">
        <v>115</v>
      </c>
      <c r="B9" s="4" t="s">
        <v>125</v>
      </c>
      <c r="C9" s="5" t="s">
        <v>23</v>
      </c>
      <c r="D9" s="5" t="s">
        <v>60</v>
      </c>
      <c r="E9" s="5" t="s">
        <v>17</v>
      </c>
      <c r="G9" s="5" t="s">
        <v>8</v>
      </c>
      <c r="H9" s="5" t="s">
        <v>133</v>
      </c>
      <c r="J9"/>
    </row>
    <row r="10" spans="1:11" x14ac:dyDescent="0.25">
      <c r="A10" s="4" t="s">
        <v>115</v>
      </c>
      <c r="B10" s="4" t="s">
        <v>125</v>
      </c>
      <c r="C10" s="5" t="s">
        <v>23</v>
      </c>
      <c r="D10" s="5" t="s">
        <v>122</v>
      </c>
      <c r="E10" s="5" t="s">
        <v>17</v>
      </c>
      <c r="G10" s="5" t="s">
        <v>13</v>
      </c>
      <c r="H10" s="5" t="s">
        <v>133</v>
      </c>
      <c r="J10"/>
    </row>
    <row r="11" spans="1:11" x14ac:dyDescent="0.25">
      <c r="A11" s="4" t="s">
        <v>115</v>
      </c>
      <c r="B11" s="4" t="s">
        <v>125</v>
      </c>
      <c r="C11" s="5" t="s">
        <v>23</v>
      </c>
      <c r="D11" s="5" t="s">
        <v>122</v>
      </c>
      <c r="E11" s="5" t="s">
        <v>17</v>
      </c>
      <c r="G11" s="5" t="s">
        <v>8</v>
      </c>
      <c r="H11" s="5" t="s">
        <v>133</v>
      </c>
      <c r="J11"/>
    </row>
    <row r="12" spans="1:11" x14ac:dyDescent="0.25">
      <c r="A12" s="4" t="s">
        <v>115</v>
      </c>
      <c r="B12" s="4" t="s">
        <v>125</v>
      </c>
      <c r="C12" s="5" t="s">
        <v>23</v>
      </c>
      <c r="G12" s="5" t="s">
        <v>13</v>
      </c>
      <c r="H12" s="5" t="s">
        <v>62</v>
      </c>
      <c r="I12" s="5" t="s">
        <v>63</v>
      </c>
      <c r="J12" s="9" t="str">
        <f t="shared" ref="J12:J17" si="0">H12&amp;": "&amp;I12</f>
        <v>Site Type: Community</v>
      </c>
      <c r="K12" t="s">
        <v>926</v>
      </c>
    </row>
    <row r="13" spans="1:11" x14ac:dyDescent="0.25">
      <c r="A13" s="4" t="s">
        <v>115</v>
      </c>
      <c r="B13" s="4" t="s">
        <v>125</v>
      </c>
      <c r="C13" s="5" t="s">
        <v>23</v>
      </c>
      <c r="G13" s="5" t="s">
        <v>13</v>
      </c>
      <c r="H13" s="5" t="s">
        <v>62</v>
      </c>
      <c r="I13" s="5" t="s">
        <v>64</v>
      </c>
      <c r="J13" s="9" t="str">
        <f t="shared" si="0"/>
        <v>Site Type: Health center</v>
      </c>
      <c r="K13" t="s">
        <v>927</v>
      </c>
    </row>
    <row r="14" spans="1:11" x14ac:dyDescent="0.25">
      <c r="A14" s="4" t="s">
        <v>115</v>
      </c>
      <c r="B14" s="4" t="s">
        <v>125</v>
      </c>
      <c r="C14" s="5" t="s">
        <v>23</v>
      </c>
      <c r="G14" s="5" t="s">
        <v>13</v>
      </c>
      <c r="H14" s="5" t="s">
        <v>62</v>
      </c>
      <c r="I14" s="5" t="s">
        <v>65</v>
      </c>
      <c r="J14" s="9" t="str">
        <f t="shared" si="0"/>
        <v>Site Type: Hospital</v>
      </c>
      <c r="K14" t="s">
        <v>928</v>
      </c>
    </row>
    <row r="15" spans="1:11" x14ac:dyDescent="0.25">
      <c r="A15" s="4" t="s">
        <v>115</v>
      </c>
      <c r="B15" s="4" t="s">
        <v>125</v>
      </c>
      <c r="C15" s="5" t="s">
        <v>23</v>
      </c>
      <c r="G15" s="5" t="s">
        <v>13</v>
      </c>
      <c r="H15" s="5" t="s">
        <v>62</v>
      </c>
      <c r="I15" s="5" t="s">
        <v>109</v>
      </c>
      <c r="J15" s="9" t="str">
        <f t="shared" si="0"/>
        <v>Site Type: Mobile</v>
      </c>
      <c r="K15" t="s">
        <v>929</v>
      </c>
    </row>
    <row r="16" spans="1:11" x14ac:dyDescent="0.25">
      <c r="A16" s="4" t="s">
        <v>115</v>
      </c>
      <c r="B16" s="4" t="s">
        <v>125</v>
      </c>
      <c r="C16" s="5" t="s">
        <v>23</v>
      </c>
      <c r="G16" s="5" t="s">
        <v>13</v>
      </c>
      <c r="H16" s="5" t="s">
        <v>62</v>
      </c>
      <c r="I16" s="5" t="s">
        <v>71</v>
      </c>
      <c r="J16" s="9" t="str">
        <f t="shared" si="0"/>
        <v>Site Type: Other</v>
      </c>
      <c r="K16" t="s">
        <v>930</v>
      </c>
    </row>
    <row r="17" spans="1:11" x14ac:dyDescent="0.25">
      <c r="A17" s="4" t="s">
        <v>115</v>
      </c>
      <c r="B17" s="4" t="s">
        <v>125</v>
      </c>
      <c r="C17" s="5" t="s">
        <v>23</v>
      </c>
      <c r="G17" s="5" t="s">
        <v>13</v>
      </c>
      <c r="H17" s="5" t="s">
        <v>62</v>
      </c>
      <c r="I17" s="5" t="s">
        <v>75</v>
      </c>
      <c r="J17" s="9" t="str">
        <f t="shared" si="0"/>
        <v>Site Type: School</v>
      </c>
      <c r="K17" t="s">
        <v>931</v>
      </c>
    </row>
    <row r="18" spans="1:11" x14ac:dyDescent="0.25">
      <c r="A18" s="4" t="s">
        <v>115</v>
      </c>
      <c r="B18" s="4" t="s">
        <v>125</v>
      </c>
      <c r="C18" s="5" t="s">
        <v>23</v>
      </c>
      <c r="G18" s="5" t="s">
        <v>8</v>
      </c>
      <c r="H18" s="5" t="s">
        <v>53</v>
      </c>
      <c r="I18" s="5" t="s">
        <v>54</v>
      </c>
      <c r="J18" s="5" t="s">
        <v>54</v>
      </c>
      <c r="K18" t="s">
        <v>54</v>
      </c>
    </row>
    <row r="19" spans="1:11" x14ac:dyDescent="0.25">
      <c r="A19" s="4" t="s">
        <v>115</v>
      </c>
      <c r="B19" s="4" t="s">
        <v>125</v>
      </c>
      <c r="C19" s="5" t="s">
        <v>23</v>
      </c>
      <c r="G19" s="5" t="s">
        <v>8</v>
      </c>
      <c r="H19" s="5" t="s">
        <v>53</v>
      </c>
      <c r="I19" s="5" t="s">
        <v>55</v>
      </c>
      <c r="J19" s="5" t="s">
        <v>55</v>
      </c>
      <c r="K19" t="s">
        <v>55</v>
      </c>
    </row>
    <row r="20" spans="1:11" x14ac:dyDescent="0.25">
      <c r="A20" s="4" t="s">
        <v>115</v>
      </c>
      <c r="B20" s="4" t="s">
        <v>125</v>
      </c>
      <c r="C20" s="5" t="s">
        <v>23</v>
      </c>
      <c r="G20" s="5" t="s">
        <v>8</v>
      </c>
      <c r="H20" s="5" t="s">
        <v>24</v>
      </c>
      <c r="I20" s="5" t="s">
        <v>123</v>
      </c>
      <c r="J20" s="5" t="s">
        <v>123</v>
      </c>
      <c r="K20" t="s">
        <v>123</v>
      </c>
    </row>
    <row r="21" spans="1:11" x14ac:dyDescent="0.25">
      <c r="A21" s="4" t="s">
        <v>115</v>
      </c>
      <c r="B21" s="4" t="s">
        <v>125</v>
      </c>
      <c r="C21" s="5" t="s">
        <v>23</v>
      </c>
      <c r="G21" s="5" t="s">
        <v>8</v>
      </c>
      <c r="H21" s="5" t="s">
        <v>24</v>
      </c>
      <c r="I21" s="5" t="s">
        <v>25</v>
      </c>
      <c r="J21" s="5" t="s">
        <v>25</v>
      </c>
      <c r="K21" t="s">
        <v>25</v>
      </c>
    </row>
    <row r="22" spans="1:11" x14ac:dyDescent="0.25">
      <c r="A22" s="4" t="s">
        <v>115</v>
      </c>
      <c r="B22" s="4" t="s">
        <v>125</v>
      </c>
      <c r="C22" s="5" t="s">
        <v>23</v>
      </c>
      <c r="G22" s="5" t="s">
        <v>8</v>
      </c>
      <c r="H22" s="5" t="s">
        <v>24</v>
      </c>
      <c r="I22" s="5" t="s">
        <v>37</v>
      </c>
      <c r="J22" s="5" t="s">
        <v>37</v>
      </c>
      <c r="K22" t="s">
        <v>37</v>
      </c>
    </row>
    <row r="23" spans="1:11" x14ac:dyDescent="0.25">
      <c r="A23" s="4" t="s">
        <v>115</v>
      </c>
      <c r="B23" s="4" t="s">
        <v>125</v>
      </c>
      <c r="C23" s="5" t="s">
        <v>23</v>
      </c>
      <c r="G23" s="5" t="s">
        <v>8</v>
      </c>
      <c r="H23" s="5" t="s">
        <v>24</v>
      </c>
      <c r="I23" s="5" t="s">
        <v>38</v>
      </c>
      <c r="J23" s="5" t="s">
        <v>38</v>
      </c>
      <c r="K23" t="s">
        <v>38</v>
      </c>
    </row>
    <row r="24" spans="1:11" x14ac:dyDescent="0.25">
      <c r="A24" s="4" t="s">
        <v>115</v>
      </c>
      <c r="B24" s="4" t="s">
        <v>125</v>
      </c>
      <c r="C24" s="5" t="s">
        <v>23</v>
      </c>
      <c r="G24" s="5" t="s">
        <v>8</v>
      </c>
      <c r="H24" s="5" t="s">
        <v>24</v>
      </c>
      <c r="I24" s="5" t="s">
        <v>39</v>
      </c>
      <c r="J24" s="5" t="s">
        <v>39</v>
      </c>
      <c r="K24" t="s">
        <v>39</v>
      </c>
    </row>
    <row r="25" spans="1:11" x14ac:dyDescent="0.25">
      <c r="A25" s="4" t="s">
        <v>115</v>
      </c>
      <c r="B25" s="4" t="s">
        <v>125</v>
      </c>
      <c r="C25" s="5" t="s">
        <v>23</v>
      </c>
      <c r="G25" s="5" t="s">
        <v>8</v>
      </c>
      <c r="H25" s="5" t="s">
        <v>24</v>
      </c>
      <c r="I25" s="5" t="s">
        <v>40</v>
      </c>
      <c r="J25" s="5" t="s">
        <v>40</v>
      </c>
      <c r="K25" t="s">
        <v>40</v>
      </c>
    </row>
    <row r="26" spans="1:11" x14ac:dyDescent="0.25">
      <c r="A26" s="4" t="s">
        <v>115</v>
      </c>
      <c r="B26" s="4" t="s">
        <v>125</v>
      </c>
      <c r="C26" s="5" t="s">
        <v>23</v>
      </c>
      <c r="G26" s="5" t="s">
        <v>8</v>
      </c>
      <c r="H26" s="5" t="s">
        <v>24</v>
      </c>
      <c r="I26" s="5" t="s">
        <v>51</v>
      </c>
      <c r="J26" s="5" t="s">
        <v>51</v>
      </c>
      <c r="K26" t="s">
        <v>51</v>
      </c>
    </row>
    <row r="27" spans="1:11" x14ac:dyDescent="0.25">
      <c r="A27" s="4" t="s">
        <v>115</v>
      </c>
      <c r="B27" s="4" t="s">
        <v>125</v>
      </c>
      <c r="C27" s="5" t="s">
        <v>23</v>
      </c>
      <c r="G27" s="5" t="s">
        <v>8</v>
      </c>
      <c r="H27" s="5" t="s">
        <v>24</v>
      </c>
      <c r="I27" s="5" t="s">
        <v>52</v>
      </c>
      <c r="J27" s="5" t="s">
        <v>52</v>
      </c>
      <c r="K27" t="s">
        <v>52</v>
      </c>
    </row>
    <row r="28" spans="1:11" x14ac:dyDescent="0.25">
      <c r="A28" s="4" t="s">
        <v>115</v>
      </c>
      <c r="B28" s="4" t="s">
        <v>125</v>
      </c>
      <c r="C28" s="5" t="s">
        <v>23</v>
      </c>
      <c r="G28" s="5" t="s">
        <v>8</v>
      </c>
      <c r="H28" s="5" t="s">
        <v>62</v>
      </c>
      <c r="I28" s="5" t="s">
        <v>63</v>
      </c>
      <c r="J28" s="9" t="str">
        <f t="shared" ref="J28:J33" si="1">H28&amp;": "&amp;I28</f>
        <v>Site Type: Community</v>
      </c>
      <c r="K28" t="s">
        <v>926</v>
      </c>
    </row>
    <row r="29" spans="1:11" x14ac:dyDescent="0.25">
      <c r="A29" s="4" t="s">
        <v>115</v>
      </c>
      <c r="B29" s="4" t="s">
        <v>125</v>
      </c>
      <c r="C29" s="5" t="s">
        <v>23</v>
      </c>
      <c r="G29" s="5" t="s">
        <v>8</v>
      </c>
      <c r="H29" s="5" t="s">
        <v>62</v>
      </c>
      <c r="I29" s="5" t="s">
        <v>64</v>
      </c>
      <c r="J29" s="9" t="str">
        <f t="shared" si="1"/>
        <v>Site Type: Health center</v>
      </c>
      <c r="K29" t="s">
        <v>927</v>
      </c>
    </row>
    <row r="30" spans="1:11" x14ac:dyDescent="0.25">
      <c r="A30" s="4" t="s">
        <v>115</v>
      </c>
      <c r="B30" s="4" t="s">
        <v>125</v>
      </c>
      <c r="C30" s="5" t="s">
        <v>23</v>
      </c>
      <c r="G30" s="5" t="s">
        <v>8</v>
      </c>
      <c r="H30" s="5" t="s">
        <v>62</v>
      </c>
      <c r="I30" s="5" t="s">
        <v>65</v>
      </c>
      <c r="J30" s="9" t="str">
        <f t="shared" si="1"/>
        <v>Site Type: Hospital</v>
      </c>
      <c r="K30" t="s">
        <v>928</v>
      </c>
    </row>
    <row r="31" spans="1:11" x14ac:dyDescent="0.25">
      <c r="A31" s="4" t="s">
        <v>115</v>
      </c>
      <c r="B31" s="4" t="s">
        <v>125</v>
      </c>
      <c r="C31" s="5" t="s">
        <v>23</v>
      </c>
      <c r="G31" s="5" t="s">
        <v>8</v>
      </c>
      <c r="H31" s="5" t="s">
        <v>62</v>
      </c>
      <c r="I31" s="5" t="s">
        <v>109</v>
      </c>
      <c r="J31" s="9" t="str">
        <f t="shared" si="1"/>
        <v>Site Type: Mobile</v>
      </c>
      <c r="K31" t="s">
        <v>929</v>
      </c>
    </row>
    <row r="32" spans="1:11" x14ac:dyDescent="0.25">
      <c r="A32" s="4" t="s">
        <v>115</v>
      </c>
      <c r="B32" s="4" t="s">
        <v>125</v>
      </c>
      <c r="C32" s="5" t="s">
        <v>23</v>
      </c>
      <c r="G32" s="5" t="s">
        <v>8</v>
      </c>
      <c r="H32" s="5" t="s">
        <v>62</v>
      </c>
      <c r="I32" s="5" t="s">
        <v>71</v>
      </c>
      <c r="J32" s="9" t="str">
        <f t="shared" si="1"/>
        <v>Site Type: Other</v>
      </c>
      <c r="K32" t="s">
        <v>930</v>
      </c>
    </row>
    <row r="33" spans="1:11" x14ac:dyDescent="0.25">
      <c r="A33" s="4" t="s">
        <v>115</v>
      </c>
      <c r="B33" s="4" t="s">
        <v>125</v>
      </c>
      <c r="C33" s="5" t="s">
        <v>23</v>
      </c>
      <c r="G33" s="5" t="s">
        <v>8</v>
      </c>
      <c r="H33" s="5" t="s">
        <v>62</v>
      </c>
      <c r="I33" s="5" t="s">
        <v>75</v>
      </c>
      <c r="J33" s="9" t="str">
        <f t="shared" si="1"/>
        <v>Site Type: School</v>
      </c>
      <c r="K33" t="s">
        <v>931</v>
      </c>
    </row>
    <row r="34" spans="1:11" x14ac:dyDescent="0.25">
      <c r="A34" s="4" t="s">
        <v>115</v>
      </c>
      <c r="B34" s="4" t="s">
        <v>125</v>
      </c>
      <c r="C34" s="5" t="s">
        <v>19</v>
      </c>
      <c r="D34" s="5" t="s">
        <v>76</v>
      </c>
      <c r="E34" s="5" t="s">
        <v>17</v>
      </c>
      <c r="G34" s="5" t="s">
        <v>8</v>
      </c>
      <c r="H34" s="5" t="s">
        <v>129</v>
      </c>
      <c r="I34" s="5" t="s">
        <v>20</v>
      </c>
      <c r="J34" t="str">
        <f t="shared" ref="J34:J65" si="2">"Activity Type: "&amp;I34</f>
        <v>Activity Type: Community Level</v>
      </c>
      <c r="K34" t="s">
        <v>932</v>
      </c>
    </row>
    <row r="35" spans="1:11" x14ac:dyDescent="0.25">
      <c r="A35" s="4" t="s">
        <v>115</v>
      </c>
      <c r="B35" s="4" t="s">
        <v>125</v>
      </c>
      <c r="C35" s="5" t="s">
        <v>19</v>
      </c>
      <c r="D35" s="5" t="s">
        <v>76</v>
      </c>
      <c r="E35" s="5" t="s">
        <v>17</v>
      </c>
      <c r="G35" s="5" t="s">
        <v>8</v>
      </c>
      <c r="H35" s="5" t="s">
        <v>129</v>
      </c>
      <c r="I35" s="5" t="s">
        <v>21</v>
      </c>
      <c r="J35" t="str">
        <f t="shared" si="2"/>
        <v>Activity Type: Individual</v>
      </c>
      <c r="K35" t="s">
        <v>933</v>
      </c>
    </row>
    <row r="36" spans="1:11" x14ac:dyDescent="0.25">
      <c r="A36" s="4" t="s">
        <v>115</v>
      </c>
      <c r="B36" s="4" t="s">
        <v>125</v>
      </c>
      <c r="C36" s="5" t="s">
        <v>19</v>
      </c>
      <c r="D36" s="5" t="s">
        <v>76</v>
      </c>
      <c r="E36" s="5" t="s">
        <v>17</v>
      </c>
      <c r="G36" s="5" t="s">
        <v>8</v>
      </c>
      <c r="H36" s="5" t="s">
        <v>129</v>
      </c>
      <c r="I36" s="5" t="s">
        <v>22</v>
      </c>
      <c r="J36" t="str">
        <f t="shared" si="2"/>
        <v>Activity Type: Small group</v>
      </c>
      <c r="K36" t="s">
        <v>934</v>
      </c>
    </row>
    <row r="37" spans="1:11" x14ac:dyDescent="0.25">
      <c r="A37" s="4" t="s">
        <v>115</v>
      </c>
      <c r="B37" s="4" t="s">
        <v>125</v>
      </c>
      <c r="C37" s="5" t="s">
        <v>19</v>
      </c>
      <c r="D37" s="5" t="s">
        <v>76</v>
      </c>
      <c r="E37" s="5" t="s">
        <v>50</v>
      </c>
      <c r="G37" s="5" t="s">
        <v>8</v>
      </c>
      <c r="H37" s="5" t="s">
        <v>129</v>
      </c>
      <c r="I37" s="5" t="s">
        <v>20</v>
      </c>
      <c r="J37" t="str">
        <f t="shared" si="2"/>
        <v>Activity Type: Community Level</v>
      </c>
      <c r="K37" t="s">
        <v>932</v>
      </c>
    </row>
    <row r="38" spans="1:11" x14ac:dyDescent="0.25">
      <c r="A38" s="4" t="s">
        <v>115</v>
      </c>
      <c r="B38" s="4" t="s">
        <v>125</v>
      </c>
      <c r="C38" s="5" t="s">
        <v>19</v>
      </c>
      <c r="D38" s="5" t="s">
        <v>76</v>
      </c>
      <c r="E38" s="5" t="s">
        <v>50</v>
      </c>
      <c r="G38" s="5" t="s">
        <v>8</v>
      </c>
      <c r="H38" s="5" t="s">
        <v>129</v>
      </c>
      <c r="I38" s="5" t="s">
        <v>21</v>
      </c>
      <c r="J38" t="str">
        <f t="shared" si="2"/>
        <v>Activity Type: Individual</v>
      </c>
      <c r="K38" t="s">
        <v>933</v>
      </c>
    </row>
    <row r="39" spans="1:11" x14ac:dyDescent="0.25">
      <c r="A39" s="4" t="s">
        <v>115</v>
      </c>
      <c r="B39" s="4" t="s">
        <v>125</v>
      </c>
      <c r="C39" s="5" t="s">
        <v>19</v>
      </c>
      <c r="D39" s="5" t="s">
        <v>76</v>
      </c>
      <c r="E39" s="5" t="s">
        <v>50</v>
      </c>
      <c r="G39" s="5" t="s">
        <v>8</v>
      </c>
      <c r="H39" s="5" t="s">
        <v>129</v>
      </c>
      <c r="I39" s="5" t="s">
        <v>22</v>
      </c>
      <c r="J39" t="str">
        <f t="shared" si="2"/>
        <v>Activity Type: Small group</v>
      </c>
      <c r="K39" t="s">
        <v>934</v>
      </c>
    </row>
    <row r="40" spans="1:11" x14ac:dyDescent="0.25">
      <c r="A40" s="4" t="s">
        <v>115</v>
      </c>
      <c r="B40" s="4" t="s">
        <v>125</v>
      </c>
      <c r="C40" s="5" t="s">
        <v>19</v>
      </c>
      <c r="D40" s="5" t="s">
        <v>49</v>
      </c>
      <c r="E40" s="5" t="s">
        <v>17</v>
      </c>
      <c r="G40" s="5" t="s">
        <v>8</v>
      </c>
      <c r="H40" s="5" t="s">
        <v>129</v>
      </c>
      <c r="I40" s="5" t="s">
        <v>20</v>
      </c>
      <c r="J40" t="str">
        <f t="shared" si="2"/>
        <v>Activity Type: Community Level</v>
      </c>
      <c r="K40" t="s">
        <v>932</v>
      </c>
    </row>
    <row r="41" spans="1:11" x14ac:dyDescent="0.25">
      <c r="A41" s="4" t="s">
        <v>115</v>
      </c>
      <c r="B41" s="4" t="s">
        <v>125</v>
      </c>
      <c r="C41" s="5" t="s">
        <v>19</v>
      </c>
      <c r="D41" s="5" t="s">
        <v>49</v>
      </c>
      <c r="E41" s="5" t="s">
        <v>17</v>
      </c>
      <c r="G41" s="5" t="s">
        <v>8</v>
      </c>
      <c r="H41" s="5" t="s">
        <v>129</v>
      </c>
      <c r="I41" s="5" t="s">
        <v>21</v>
      </c>
      <c r="J41" t="str">
        <f t="shared" si="2"/>
        <v>Activity Type: Individual</v>
      </c>
      <c r="K41" t="s">
        <v>933</v>
      </c>
    </row>
    <row r="42" spans="1:11" x14ac:dyDescent="0.25">
      <c r="A42" s="4" t="s">
        <v>115</v>
      </c>
      <c r="B42" s="4" t="s">
        <v>125</v>
      </c>
      <c r="C42" s="5" t="s">
        <v>19</v>
      </c>
      <c r="D42" s="5" t="s">
        <v>49</v>
      </c>
      <c r="E42" s="5" t="s">
        <v>17</v>
      </c>
      <c r="G42" s="5" t="s">
        <v>8</v>
      </c>
      <c r="H42" s="5" t="s">
        <v>129</v>
      </c>
      <c r="I42" s="5" t="s">
        <v>22</v>
      </c>
      <c r="J42" t="str">
        <f t="shared" si="2"/>
        <v>Activity Type: Small group</v>
      </c>
      <c r="K42" t="s">
        <v>934</v>
      </c>
    </row>
    <row r="43" spans="1:11" x14ac:dyDescent="0.25">
      <c r="A43" s="4" t="s">
        <v>115</v>
      </c>
      <c r="B43" s="4" t="s">
        <v>125</v>
      </c>
      <c r="C43" s="5" t="s">
        <v>19</v>
      </c>
      <c r="D43" s="5" t="s">
        <v>49</v>
      </c>
      <c r="E43" s="5" t="s">
        <v>50</v>
      </c>
      <c r="G43" s="5" t="s">
        <v>8</v>
      </c>
      <c r="H43" s="5" t="s">
        <v>129</v>
      </c>
      <c r="I43" s="5" t="s">
        <v>20</v>
      </c>
      <c r="J43" t="str">
        <f t="shared" si="2"/>
        <v>Activity Type: Community Level</v>
      </c>
      <c r="K43" t="s">
        <v>932</v>
      </c>
    </row>
    <row r="44" spans="1:11" x14ac:dyDescent="0.25">
      <c r="A44" s="4" t="s">
        <v>115</v>
      </c>
      <c r="B44" s="4" t="s">
        <v>125</v>
      </c>
      <c r="C44" s="5" t="s">
        <v>19</v>
      </c>
      <c r="D44" s="5" t="s">
        <v>49</v>
      </c>
      <c r="E44" s="5" t="s">
        <v>50</v>
      </c>
      <c r="G44" s="5" t="s">
        <v>8</v>
      </c>
      <c r="H44" s="5" t="s">
        <v>129</v>
      </c>
      <c r="I44" s="5" t="s">
        <v>21</v>
      </c>
      <c r="J44" t="str">
        <f t="shared" si="2"/>
        <v>Activity Type: Individual</v>
      </c>
      <c r="K44" t="s">
        <v>933</v>
      </c>
    </row>
    <row r="45" spans="1:11" x14ac:dyDescent="0.25">
      <c r="A45" s="4" t="s">
        <v>115</v>
      </c>
      <c r="B45" s="4" t="s">
        <v>125</v>
      </c>
      <c r="C45" s="5" t="s">
        <v>19</v>
      </c>
      <c r="D45" s="5" t="s">
        <v>49</v>
      </c>
      <c r="E45" s="5" t="s">
        <v>50</v>
      </c>
      <c r="G45" s="5" t="s">
        <v>8</v>
      </c>
      <c r="H45" s="5" t="s">
        <v>129</v>
      </c>
      <c r="I45" s="5" t="s">
        <v>22</v>
      </c>
      <c r="J45" t="str">
        <f t="shared" si="2"/>
        <v>Activity Type: Small group</v>
      </c>
      <c r="K45" t="s">
        <v>934</v>
      </c>
    </row>
    <row r="46" spans="1:11" x14ac:dyDescent="0.25">
      <c r="A46" s="4" t="s">
        <v>115</v>
      </c>
      <c r="B46" s="4" t="s">
        <v>125</v>
      </c>
      <c r="C46" s="5" t="s">
        <v>19</v>
      </c>
      <c r="D46" s="5" t="s">
        <v>58</v>
      </c>
      <c r="E46" s="5" t="s">
        <v>17</v>
      </c>
      <c r="G46" s="5" t="s">
        <v>8</v>
      </c>
      <c r="H46" s="5" t="s">
        <v>129</v>
      </c>
      <c r="I46" s="5" t="s">
        <v>20</v>
      </c>
      <c r="J46" t="str">
        <f t="shared" si="2"/>
        <v>Activity Type: Community Level</v>
      </c>
      <c r="K46" t="s">
        <v>932</v>
      </c>
    </row>
    <row r="47" spans="1:11" x14ac:dyDescent="0.25">
      <c r="A47" s="4" t="s">
        <v>115</v>
      </c>
      <c r="B47" s="4" t="s">
        <v>125</v>
      </c>
      <c r="C47" s="5" t="s">
        <v>19</v>
      </c>
      <c r="D47" s="5" t="s">
        <v>58</v>
      </c>
      <c r="E47" s="5" t="s">
        <v>17</v>
      </c>
      <c r="G47" s="5" t="s">
        <v>8</v>
      </c>
      <c r="H47" s="5" t="s">
        <v>129</v>
      </c>
      <c r="I47" s="5" t="s">
        <v>21</v>
      </c>
      <c r="J47" t="str">
        <f t="shared" si="2"/>
        <v>Activity Type: Individual</v>
      </c>
      <c r="K47" t="s">
        <v>933</v>
      </c>
    </row>
    <row r="48" spans="1:11" x14ac:dyDescent="0.25">
      <c r="A48" s="4" t="s">
        <v>115</v>
      </c>
      <c r="B48" s="4" t="s">
        <v>125</v>
      </c>
      <c r="C48" s="5" t="s">
        <v>19</v>
      </c>
      <c r="D48" s="5" t="s">
        <v>58</v>
      </c>
      <c r="E48" s="5" t="s">
        <v>17</v>
      </c>
      <c r="G48" s="5" t="s">
        <v>8</v>
      </c>
      <c r="H48" s="5" t="s">
        <v>129</v>
      </c>
      <c r="I48" s="5" t="s">
        <v>22</v>
      </c>
      <c r="J48" t="str">
        <f t="shared" si="2"/>
        <v>Activity Type: Small group</v>
      </c>
      <c r="K48" t="s">
        <v>934</v>
      </c>
    </row>
    <row r="49" spans="1:11" x14ac:dyDescent="0.25">
      <c r="A49" s="4" t="s">
        <v>115</v>
      </c>
      <c r="B49" s="4" t="s">
        <v>125</v>
      </c>
      <c r="C49" s="5" t="s">
        <v>19</v>
      </c>
      <c r="D49" s="5" t="s">
        <v>58</v>
      </c>
      <c r="E49" s="5" t="s">
        <v>50</v>
      </c>
      <c r="G49" s="5" t="s">
        <v>8</v>
      </c>
      <c r="H49" s="5" t="s">
        <v>129</v>
      </c>
      <c r="I49" s="5" t="s">
        <v>20</v>
      </c>
      <c r="J49" t="str">
        <f t="shared" si="2"/>
        <v>Activity Type: Community Level</v>
      </c>
      <c r="K49" t="s">
        <v>932</v>
      </c>
    </row>
    <row r="50" spans="1:11" x14ac:dyDescent="0.25">
      <c r="A50" s="4" t="s">
        <v>115</v>
      </c>
      <c r="B50" s="4" t="s">
        <v>125</v>
      </c>
      <c r="C50" s="5" t="s">
        <v>19</v>
      </c>
      <c r="D50" s="5" t="s">
        <v>58</v>
      </c>
      <c r="E50" s="5" t="s">
        <v>50</v>
      </c>
      <c r="G50" s="5" t="s">
        <v>8</v>
      </c>
      <c r="H50" s="5" t="s">
        <v>129</v>
      </c>
      <c r="I50" s="5" t="s">
        <v>21</v>
      </c>
      <c r="J50" t="str">
        <f t="shared" si="2"/>
        <v>Activity Type: Individual</v>
      </c>
      <c r="K50" t="s">
        <v>933</v>
      </c>
    </row>
    <row r="51" spans="1:11" x14ac:dyDescent="0.25">
      <c r="A51" s="4" t="s">
        <v>115</v>
      </c>
      <c r="B51" s="4" t="s">
        <v>125</v>
      </c>
      <c r="C51" s="5" t="s">
        <v>19</v>
      </c>
      <c r="D51" s="5" t="s">
        <v>58</v>
      </c>
      <c r="E51" s="5" t="s">
        <v>50</v>
      </c>
      <c r="G51" s="5" t="s">
        <v>8</v>
      </c>
      <c r="H51" s="5" t="s">
        <v>129</v>
      </c>
      <c r="I51" s="5" t="s">
        <v>22</v>
      </c>
      <c r="J51" t="str">
        <f t="shared" si="2"/>
        <v>Activity Type: Small group</v>
      </c>
      <c r="K51" t="s">
        <v>934</v>
      </c>
    </row>
    <row r="52" spans="1:11" x14ac:dyDescent="0.25">
      <c r="A52" s="4" t="s">
        <v>115</v>
      </c>
      <c r="B52" s="4" t="s">
        <v>125</v>
      </c>
      <c r="C52" s="5" t="s">
        <v>19</v>
      </c>
      <c r="D52" s="5" t="s">
        <v>59</v>
      </c>
      <c r="E52" s="5" t="s">
        <v>17</v>
      </c>
      <c r="G52" s="5" t="s">
        <v>8</v>
      </c>
      <c r="H52" s="5" t="s">
        <v>129</v>
      </c>
      <c r="I52" s="5" t="s">
        <v>20</v>
      </c>
      <c r="J52" t="str">
        <f t="shared" si="2"/>
        <v>Activity Type: Community Level</v>
      </c>
      <c r="K52" t="s">
        <v>932</v>
      </c>
    </row>
    <row r="53" spans="1:11" x14ac:dyDescent="0.25">
      <c r="A53" s="4" t="s">
        <v>115</v>
      </c>
      <c r="B53" s="4" t="s">
        <v>125</v>
      </c>
      <c r="C53" s="5" t="s">
        <v>19</v>
      </c>
      <c r="D53" s="5" t="s">
        <v>59</v>
      </c>
      <c r="E53" s="5" t="s">
        <v>17</v>
      </c>
      <c r="G53" s="5" t="s">
        <v>8</v>
      </c>
      <c r="H53" s="5" t="s">
        <v>129</v>
      </c>
      <c r="I53" s="5" t="s">
        <v>21</v>
      </c>
      <c r="J53" t="str">
        <f t="shared" si="2"/>
        <v>Activity Type: Individual</v>
      </c>
      <c r="K53" t="s">
        <v>933</v>
      </c>
    </row>
    <row r="54" spans="1:11" x14ac:dyDescent="0.25">
      <c r="A54" s="4" t="s">
        <v>115</v>
      </c>
      <c r="B54" s="4" t="s">
        <v>125</v>
      </c>
      <c r="C54" s="5" t="s">
        <v>19</v>
      </c>
      <c r="D54" s="5" t="s">
        <v>59</v>
      </c>
      <c r="E54" s="5" t="s">
        <v>17</v>
      </c>
      <c r="G54" s="5" t="s">
        <v>8</v>
      </c>
      <c r="H54" s="5" t="s">
        <v>129</v>
      </c>
      <c r="I54" s="5" t="s">
        <v>22</v>
      </c>
      <c r="J54" t="str">
        <f t="shared" si="2"/>
        <v>Activity Type: Small group</v>
      </c>
      <c r="K54" t="s">
        <v>934</v>
      </c>
    </row>
    <row r="55" spans="1:11" x14ac:dyDescent="0.25">
      <c r="A55" s="4" t="s">
        <v>115</v>
      </c>
      <c r="B55" s="4" t="s">
        <v>125</v>
      </c>
      <c r="C55" s="5" t="s">
        <v>19</v>
      </c>
      <c r="D55" s="5" t="s">
        <v>59</v>
      </c>
      <c r="E55" s="5" t="s">
        <v>50</v>
      </c>
      <c r="G55" s="5" t="s">
        <v>8</v>
      </c>
      <c r="H55" s="5" t="s">
        <v>129</v>
      </c>
      <c r="I55" s="5" t="s">
        <v>20</v>
      </c>
      <c r="J55" t="str">
        <f t="shared" si="2"/>
        <v>Activity Type: Community Level</v>
      </c>
      <c r="K55" t="s">
        <v>932</v>
      </c>
    </row>
    <row r="56" spans="1:11" x14ac:dyDescent="0.25">
      <c r="A56" s="4" t="s">
        <v>115</v>
      </c>
      <c r="B56" s="4" t="s">
        <v>125</v>
      </c>
      <c r="C56" s="5" t="s">
        <v>19</v>
      </c>
      <c r="D56" s="5" t="s">
        <v>59</v>
      </c>
      <c r="E56" s="5" t="s">
        <v>50</v>
      </c>
      <c r="G56" s="5" t="s">
        <v>8</v>
      </c>
      <c r="H56" s="5" t="s">
        <v>129</v>
      </c>
      <c r="I56" s="5" t="s">
        <v>21</v>
      </c>
      <c r="J56" t="str">
        <f t="shared" si="2"/>
        <v>Activity Type: Individual</v>
      </c>
      <c r="K56" t="s">
        <v>933</v>
      </c>
    </row>
    <row r="57" spans="1:11" x14ac:dyDescent="0.25">
      <c r="A57" s="4" t="s">
        <v>115</v>
      </c>
      <c r="B57" s="4" t="s">
        <v>125</v>
      </c>
      <c r="C57" s="5" t="s">
        <v>19</v>
      </c>
      <c r="D57" s="5" t="s">
        <v>59</v>
      </c>
      <c r="E57" s="5" t="s">
        <v>50</v>
      </c>
      <c r="G57" s="5" t="s">
        <v>8</v>
      </c>
      <c r="H57" s="5" t="s">
        <v>129</v>
      </c>
      <c r="I57" s="5" t="s">
        <v>22</v>
      </c>
      <c r="J57" t="str">
        <f t="shared" si="2"/>
        <v>Activity Type: Small group</v>
      </c>
      <c r="K57" t="s">
        <v>934</v>
      </c>
    </row>
    <row r="58" spans="1:11" x14ac:dyDescent="0.25">
      <c r="A58" s="4" t="s">
        <v>115</v>
      </c>
      <c r="B58" s="4" t="s">
        <v>125</v>
      </c>
      <c r="C58" s="5" t="s">
        <v>19</v>
      </c>
      <c r="D58" s="5" t="s">
        <v>60</v>
      </c>
      <c r="E58" s="5" t="s">
        <v>17</v>
      </c>
      <c r="G58" s="5" t="s">
        <v>8</v>
      </c>
      <c r="H58" s="5" t="s">
        <v>129</v>
      </c>
      <c r="I58" s="5" t="s">
        <v>20</v>
      </c>
      <c r="J58" t="str">
        <f t="shared" si="2"/>
        <v>Activity Type: Community Level</v>
      </c>
      <c r="K58" t="s">
        <v>932</v>
      </c>
    </row>
    <row r="59" spans="1:11" x14ac:dyDescent="0.25">
      <c r="A59" s="4" t="s">
        <v>115</v>
      </c>
      <c r="B59" s="4" t="s">
        <v>125</v>
      </c>
      <c r="C59" s="5" t="s">
        <v>19</v>
      </c>
      <c r="D59" s="5" t="s">
        <v>60</v>
      </c>
      <c r="E59" s="5" t="s">
        <v>17</v>
      </c>
      <c r="G59" s="5" t="s">
        <v>8</v>
      </c>
      <c r="H59" s="5" t="s">
        <v>129</v>
      </c>
      <c r="I59" s="5" t="s">
        <v>21</v>
      </c>
      <c r="J59" t="str">
        <f t="shared" si="2"/>
        <v>Activity Type: Individual</v>
      </c>
      <c r="K59" t="s">
        <v>933</v>
      </c>
    </row>
    <row r="60" spans="1:11" x14ac:dyDescent="0.25">
      <c r="A60" s="4" t="s">
        <v>115</v>
      </c>
      <c r="B60" s="4" t="s">
        <v>125</v>
      </c>
      <c r="C60" s="5" t="s">
        <v>19</v>
      </c>
      <c r="D60" s="5" t="s">
        <v>60</v>
      </c>
      <c r="E60" s="5" t="s">
        <v>17</v>
      </c>
      <c r="G60" s="5" t="s">
        <v>8</v>
      </c>
      <c r="H60" s="5" t="s">
        <v>129</v>
      </c>
      <c r="I60" s="5" t="s">
        <v>22</v>
      </c>
      <c r="J60" t="str">
        <f t="shared" si="2"/>
        <v>Activity Type: Small group</v>
      </c>
      <c r="K60" t="s">
        <v>934</v>
      </c>
    </row>
    <row r="61" spans="1:11" x14ac:dyDescent="0.25">
      <c r="A61" s="4" t="s">
        <v>115</v>
      </c>
      <c r="B61" s="4" t="s">
        <v>125</v>
      </c>
      <c r="C61" s="5" t="s">
        <v>19</v>
      </c>
      <c r="D61" s="5" t="s">
        <v>60</v>
      </c>
      <c r="E61" s="5" t="s">
        <v>50</v>
      </c>
      <c r="G61" s="5" t="s">
        <v>8</v>
      </c>
      <c r="H61" s="5" t="s">
        <v>129</v>
      </c>
      <c r="I61" s="5" t="s">
        <v>20</v>
      </c>
      <c r="J61" t="str">
        <f t="shared" si="2"/>
        <v>Activity Type: Community Level</v>
      </c>
      <c r="K61" t="s">
        <v>932</v>
      </c>
    </row>
    <row r="62" spans="1:11" x14ac:dyDescent="0.25">
      <c r="A62" s="4" t="s">
        <v>115</v>
      </c>
      <c r="B62" s="4" t="s">
        <v>125</v>
      </c>
      <c r="C62" s="5" t="s">
        <v>19</v>
      </c>
      <c r="D62" s="5" t="s">
        <v>60</v>
      </c>
      <c r="E62" s="5" t="s">
        <v>50</v>
      </c>
      <c r="G62" s="5" t="s">
        <v>8</v>
      </c>
      <c r="H62" s="5" t="s">
        <v>129</v>
      </c>
      <c r="I62" s="5" t="s">
        <v>21</v>
      </c>
      <c r="J62" t="str">
        <f t="shared" si="2"/>
        <v>Activity Type: Individual</v>
      </c>
      <c r="K62" t="s">
        <v>933</v>
      </c>
    </row>
    <row r="63" spans="1:11" x14ac:dyDescent="0.25">
      <c r="A63" s="4" t="s">
        <v>115</v>
      </c>
      <c r="B63" s="4" t="s">
        <v>125</v>
      </c>
      <c r="C63" s="5" t="s">
        <v>19</v>
      </c>
      <c r="D63" s="5" t="s">
        <v>60</v>
      </c>
      <c r="E63" s="5" t="s">
        <v>50</v>
      </c>
      <c r="G63" s="5" t="s">
        <v>8</v>
      </c>
      <c r="H63" s="5" t="s">
        <v>129</v>
      </c>
      <c r="I63" s="5" t="s">
        <v>22</v>
      </c>
      <c r="J63" t="str">
        <f t="shared" si="2"/>
        <v>Activity Type: Small group</v>
      </c>
      <c r="K63" t="s">
        <v>934</v>
      </c>
    </row>
    <row r="64" spans="1:11" x14ac:dyDescent="0.25">
      <c r="A64" s="4" t="s">
        <v>115</v>
      </c>
      <c r="B64" s="4" t="s">
        <v>125</v>
      </c>
      <c r="C64" s="5" t="s">
        <v>19</v>
      </c>
      <c r="D64" s="5" t="s">
        <v>66</v>
      </c>
      <c r="E64" s="5" t="s">
        <v>17</v>
      </c>
      <c r="G64" s="5" t="s">
        <v>8</v>
      </c>
      <c r="H64" s="5" t="s">
        <v>129</v>
      </c>
      <c r="I64" s="5" t="s">
        <v>20</v>
      </c>
      <c r="J64" t="str">
        <f t="shared" si="2"/>
        <v>Activity Type: Community Level</v>
      </c>
      <c r="K64" t="s">
        <v>932</v>
      </c>
    </row>
    <row r="65" spans="1:11" x14ac:dyDescent="0.25">
      <c r="A65" s="4" t="s">
        <v>115</v>
      </c>
      <c r="B65" s="4" t="s">
        <v>125</v>
      </c>
      <c r="C65" s="5" t="s">
        <v>19</v>
      </c>
      <c r="D65" s="5" t="s">
        <v>66</v>
      </c>
      <c r="E65" s="5" t="s">
        <v>17</v>
      </c>
      <c r="G65" s="5" t="s">
        <v>8</v>
      </c>
      <c r="H65" s="5" t="s">
        <v>129</v>
      </c>
      <c r="I65" s="5" t="s">
        <v>21</v>
      </c>
      <c r="J65" t="str">
        <f t="shared" si="2"/>
        <v>Activity Type: Individual</v>
      </c>
      <c r="K65" t="s">
        <v>933</v>
      </c>
    </row>
    <row r="66" spans="1:11" x14ac:dyDescent="0.25">
      <c r="A66" s="4" t="s">
        <v>115</v>
      </c>
      <c r="B66" s="4" t="s">
        <v>125</v>
      </c>
      <c r="C66" s="5" t="s">
        <v>19</v>
      </c>
      <c r="D66" s="5" t="s">
        <v>66</v>
      </c>
      <c r="E66" s="5" t="s">
        <v>17</v>
      </c>
      <c r="G66" s="5" t="s">
        <v>8</v>
      </c>
      <c r="H66" s="5" t="s">
        <v>129</v>
      </c>
      <c r="I66" s="5" t="s">
        <v>22</v>
      </c>
      <c r="J66" t="str">
        <f t="shared" ref="J66:J97" si="3">"Activity Type: "&amp;I66</f>
        <v>Activity Type: Small group</v>
      </c>
      <c r="K66" t="s">
        <v>934</v>
      </c>
    </row>
    <row r="67" spans="1:11" x14ac:dyDescent="0.25">
      <c r="A67" s="4" t="s">
        <v>115</v>
      </c>
      <c r="B67" s="4" t="s">
        <v>125</v>
      </c>
      <c r="C67" s="5" t="s">
        <v>19</v>
      </c>
      <c r="D67" s="5" t="s">
        <v>66</v>
      </c>
      <c r="E67" s="5" t="s">
        <v>50</v>
      </c>
      <c r="G67" s="5" t="s">
        <v>8</v>
      </c>
      <c r="H67" s="5" t="s">
        <v>129</v>
      </c>
      <c r="I67" s="5" t="s">
        <v>20</v>
      </c>
      <c r="J67" t="str">
        <f t="shared" si="3"/>
        <v>Activity Type: Community Level</v>
      </c>
      <c r="K67" t="s">
        <v>932</v>
      </c>
    </row>
    <row r="68" spans="1:11" x14ac:dyDescent="0.25">
      <c r="A68" s="4" t="s">
        <v>115</v>
      </c>
      <c r="B68" s="4" t="s">
        <v>125</v>
      </c>
      <c r="C68" s="5" t="s">
        <v>19</v>
      </c>
      <c r="D68" s="5" t="s">
        <v>66</v>
      </c>
      <c r="E68" s="5" t="s">
        <v>50</v>
      </c>
      <c r="G68" s="5" t="s">
        <v>8</v>
      </c>
      <c r="H68" s="5" t="s">
        <v>129</v>
      </c>
      <c r="I68" s="5" t="s">
        <v>21</v>
      </c>
      <c r="J68" t="str">
        <f t="shared" si="3"/>
        <v>Activity Type: Individual</v>
      </c>
      <c r="K68" t="s">
        <v>933</v>
      </c>
    </row>
    <row r="69" spans="1:11" x14ac:dyDescent="0.25">
      <c r="A69" s="4" t="s">
        <v>115</v>
      </c>
      <c r="B69" s="4" t="s">
        <v>125</v>
      </c>
      <c r="C69" s="5" t="s">
        <v>19</v>
      </c>
      <c r="D69" s="5" t="s">
        <v>66</v>
      </c>
      <c r="E69" s="5" t="s">
        <v>50</v>
      </c>
      <c r="G69" s="5" t="s">
        <v>8</v>
      </c>
      <c r="H69" s="5" t="s">
        <v>129</v>
      </c>
      <c r="I69" s="5" t="s">
        <v>22</v>
      </c>
      <c r="J69" t="str">
        <f t="shared" si="3"/>
        <v>Activity Type: Small group</v>
      </c>
      <c r="K69" t="s">
        <v>934</v>
      </c>
    </row>
    <row r="70" spans="1:11" x14ac:dyDescent="0.25">
      <c r="A70" s="4" t="s">
        <v>115</v>
      </c>
      <c r="B70" s="4" t="s">
        <v>125</v>
      </c>
      <c r="C70" s="5" t="s">
        <v>19</v>
      </c>
      <c r="D70" s="5" t="s">
        <v>67</v>
      </c>
      <c r="E70" s="5" t="s">
        <v>17</v>
      </c>
      <c r="G70" s="5" t="s">
        <v>8</v>
      </c>
      <c r="H70" s="5" t="s">
        <v>129</v>
      </c>
      <c r="I70" s="5" t="s">
        <v>20</v>
      </c>
      <c r="J70" t="str">
        <f t="shared" si="3"/>
        <v>Activity Type: Community Level</v>
      </c>
      <c r="K70" t="s">
        <v>932</v>
      </c>
    </row>
    <row r="71" spans="1:11" x14ac:dyDescent="0.25">
      <c r="A71" s="4" t="s">
        <v>115</v>
      </c>
      <c r="B71" s="4" t="s">
        <v>125</v>
      </c>
      <c r="C71" s="5" t="s">
        <v>19</v>
      </c>
      <c r="D71" s="5" t="s">
        <v>67</v>
      </c>
      <c r="E71" s="5" t="s">
        <v>17</v>
      </c>
      <c r="G71" s="5" t="s">
        <v>8</v>
      </c>
      <c r="H71" s="5" t="s">
        <v>129</v>
      </c>
      <c r="I71" s="5" t="s">
        <v>21</v>
      </c>
      <c r="J71" t="str">
        <f t="shared" si="3"/>
        <v>Activity Type: Individual</v>
      </c>
      <c r="K71" t="s">
        <v>933</v>
      </c>
    </row>
    <row r="72" spans="1:11" x14ac:dyDescent="0.25">
      <c r="A72" s="4" t="s">
        <v>115</v>
      </c>
      <c r="B72" s="4" t="s">
        <v>125</v>
      </c>
      <c r="C72" s="5" t="s">
        <v>19</v>
      </c>
      <c r="D72" s="5" t="s">
        <v>67</v>
      </c>
      <c r="E72" s="5" t="s">
        <v>17</v>
      </c>
      <c r="G72" s="5" t="s">
        <v>8</v>
      </c>
      <c r="H72" s="5" t="s">
        <v>129</v>
      </c>
      <c r="I72" s="5" t="s">
        <v>22</v>
      </c>
      <c r="J72" t="str">
        <f t="shared" si="3"/>
        <v>Activity Type: Small group</v>
      </c>
      <c r="K72" t="s">
        <v>934</v>
      </c>
    </row>
    <row r="73" spans="1:11" x14ac:dyDescent="0.25">
      <c r="A73" s="4" t="s">
        <v>115</v>
      </c>
      <c r="B73" s="4" t="s">
        <v>125</v>
      </c>
      <c r="C73" s="5" t="s">
        <v>19</v>
      </c>
      <c r="D73" s="5" t="s">
        <v>67</v>
      </c>
      <c r="E73" s="5" t="s">
        <v>50</v>
      </c>
      <c r="G73" s="5" t="s">
        <v>8</v>
      </c>
      <c r="H73" s="5" t="s">
        <v>129</v>
      </c>
      <c r="I73" s="5" t="s">
        <v>20</v>
      </c>
      <c r="J73" t="str">
        <f t="shared" si="3"/>
        <v>Activity Type: Community Level</v>
      </c>
      <c r="K73" t="s">
        <v>932</v>
      </c>
    </row>
    <row r="74" spans="1:11" x14ac:dyDescent="0.25">
      <c r="A74" s="4" t="s">
        <v>115</v>
      </c>
      <c r="B74" s="4" t="s">
        <v>125</v>
      </c>
      <c r="C74" s="5" t="s">
        <v>19</v>
      </c>
      <c r="D74" s="5" t="s">
        <v>67</v>
      </c>
      <c r="E74" s="5" t="s">
        <v>50</v>
      </c>
      <c r="G74" s="5" t="s">
        <v>8</v>
      </c>
      <c r="H74" s="5" t="s">
        <v>129</v>
      </c>
      <c r="I74" s="5" t="s">
        <v>21</v>
      </c>
      <c r="J74" t="str">
        <f t="shared" si="3"/>
        <v>Activity Type: Individual</v>
      </c>
      <c r="K74" t="s">
        <v>933</v>
      </c>
    </row>
    <row r="75" spans="1:11" x14ac:dyDescent="0.25">
      <c r="A75" s="4" t="s">
        <v>115</v>
      </c>
      <c r="B75" s="4" t="s">
        <v>125</v>
      </c>
      <c r="C75" s="5" t="s">
        <v>19</v>
      </c>
      <c r="D75" s="5" t="s">
        <v>67</v>
      </c>
      <c r="E75" s="5" t="s">
        <v>50</v>
      </c>
      <c r="G75" s="5" t="s">
        <v>8</v>
      </c>
      <c r="H75" s="5" t="s">
        <v>129</v>
      </c>
      <c r="I75" s="5" t="s">
        <v>22</v>
      </c>
      <c r="J75" t="str">
        <f t="shared" si="3"/>
        <v>Activity Type: Small group</v>
      </c>
      <c r="K75" t="s">
        <v>934</v>
      </c>
    </row>
    <row r="76" spans="1:11" x14ac:dyDescent="0.25">
      <c r="A76" s="4" t="s">
        <v>115</v>
      </c>
      <c r="B76" s="4" t="s">
        <v>125</v>
      </c>
      <c r="C76" s="5" t="s">
        <v>19</v>
      </c>
      <c r="D76" s="5" t="s">
        <v>68</v>
      </c>
      <c r="E76" s="5" t="s">
        <v>17</v>
      </c>
      <c r="G76" s="5" t="s">
        <v>8</v>
      </c>
      <c r="H76" s="5" t="s">
        <v>129</v>
      </c>
      <c r="I76" s="5" t="s">
        <v>20</v>
      </c>
      <c r="J76" t="str">
        <f t="shared" si="3"/>
        <v>Activity Type: Community Level</v>
      </c>
      <c r="K76" t="s">
        <v>932</v>
      </c>
    </row>
    <row r="77" spans="1:11" x14ac:dyDescent="0.25">
      <c r="A77" s="4" t="s">
        <v>115</v>
      </c>
      <c r="B77" s="4" t="s">
        <v>125</v>
      </c>
      <c r="C77" s="5" t="s">
        <v>19</v>
      </c>
      <c r="D77" s="5" t="s">
        <v>68</v>
      </c>
      <c r="E77" s="5" t="s">
        <v>17</v>
      </c>
      <c r="G77" s="5" t="s">
        <v>8</v>
      </c>
      <c r="H77" s="5" t="s">
        <v>129</v>
      </c>
      <c r="I77" s="5" t="s">
        <v>21</v>
      </c>
      <c r="J77" t="str">
        <f t="shared" si="3"/>
        <v>Activity Type: Individual</v>
      </c>
      <c r="K77" t="s">
        <v>933</v>
      </c>
    </row>
    <row r="78" spans="1:11" x14ac:dyDescent="0.25">
      <c r="A78" s="4" t="s">
        <v>115</v>
      </c>
      <c r="B78" s="4" t="s">
        <v>125</v>
      </c>
      <c r="C78" s="5" t="s">
        <v>19</v>
      </c>
      <c r="D78" s="5" t="s">
        <v>68</v>
      </c>
      <c r="E78" s="5" t="s">
        <v>17</v>
      </c>
      <c r="G78" s="5" t="s">
        <v>8</v>
      </c>
      <c r="H78" s="5" t="s">
        <v>129</v>
      </c>
      <c r="I78" s="5" t="s">
        <v>22</v>
      </c>
      <c r="J78" t="str">
        <f t="shared" si="3"/>
        <v>Activity Type: Small group</v>
      </c>
      <c r="K78" t="s">
        <v>934</v>
      </c>
    </row>
    <row r="79" spans="1:11" x14ac:dyDescent="0.25">
      <c r="A79" s="4" t="s">
        <v>115</v>
      </c>
      <c r="B79" s="4" t="s">
        <v>125</v>
      </c>
      <c r="C79" s="5" t="s">
        <v>19</v>
      </c>
      <c r="D79" s="5" t="s">
        <v>68</v>
      </c>
      <c r="E79" s="5" t="s">
        <v>50</v>
      </c>
      <c r="G79" s="5" t="s">
        <v>8</v>
      </c>
      <c r="H79" s="5" t="s">
        <v>129</v>
      </c>
      <c r="I79" s="5" t="s">
        <v>20</v>
      </c>
      <c r="J79" t="str">
        <f t="shared" si="3"/>
        <v>Activity Type: Community Level</v>
      </c>
      <c r="K79" t="s">
        <v>932</v>
      </c>
    </row>
    <row r="80" spans="1:11" x14ac:dyDescent="0.25">
      <c r="A80" s="4" t="s">
        <v>115</v>
      </c>
      <c r="B80" s="4" t="s">
        <v>125</v>
      </c>
      <c r="C80" s="5" t="s">
        <v>19</v>
      </c>
      <c r="D80" s="5" t="s">
        <v>68</v>
      </c>
      <c r="E80" s="5" t="s">
        <v>50</v>
      </c>
      <c r="G80" s="5" t="s">
        <v>8</v>
      </c>
      <c r="H80" s="5" t="s">
        <v>129</v>
      </c>
      <c r="I80" s="5" t="s">
        <v>21</v>
      </c>
      <c r="J80" t="str">
        <f t="shared" si="3"/>
        <v>Activity Type: Individual</v>
      </c>
      <c r="K80" t="s">
        <v>933</v>
      </c>
    </row>
    <row r="81" spans="1:11" x14ac:dyDescent="0.25">
      <c r="A81" s="4" t="s">
        <v>115</v>
      </c>
      <c r="B81" s="4" t="s">
        <v>125</v>
      </c>
      <c r="C81" s="5" t="s">
        <v>19</v>
      </c>
      <c r="D81" s="5" t="s">
        <v>68</v>
      </c>
      <c r="E81" s="5" t="s">
        <v>50</v>
      </c>
      <c r="G81" s="5" t="s">
        <v>8</v>
      </c>
      <c r="H81" s="5" t="s">
        <v>129</v>
      </c>
      <c r="I81" s="5" t="s">
        <v>22</v>
      </c>
      <c r="J81" t="str">
        <f t="shared" si="3"/>
        <v>Activity Type: Small group</v>
      </c>
      <c r="K81" t="s">
        <v>934</v>
      </c>
    </row>
    <row r="82" spans="1:11" x14ac:dyDescent="0.25">
      <c r="A82" s="4" t="s">
        <v>115</v>
      </c>
      <c r="B82" s="4" t="s">
        <v>125</v>
      </c>
      <c r="C82" s="5" t="s">
        <v>19</v>
      </c>
      <c r="D82" s="5" t="s">
        <v>69</v>
      </c>
      <c r="E82" s="5" t="s">
        <v>17</v>
      </c>
      <c r="G82" s="5" t="s">
        <v>8</v>
      </c>
      <c r="H82" s="5" t="s">
        <v>129</v>
      </c>
      <c r="I82" s="5" t="s">
        <v>20</v>
      </c>
      <c r="J82" t="str">
        <f t="shared" si="3"/>
        <v>Activity Type: Community Level</v>
      </c>
      <c r="K82" t="s">
        <v>932</v>
      </c>
    </row>
    <row r="83" spans="1:11" x14ac:dyDescent="0.25">
      <c r="A83" s="4" t="s">
        <v>115</v>
      </c>
      <c r="B83" s="4" t="s">
        <v>125</v>
      </c>
      <c r="C83" s="5" t="s">
        <v>19</v>
      </c>
      <c r="D83" s="5" t="s">
        <v>69</v>
      </c>
      <c r="E83" s="5" t="s">
        <v>17</v>
      </c>
      <c r="G83" s="5" t="s">
        <v>8</v>
      </c>
      <c r="H83" s="5" t="s">
        <v>129</v>
      </c>
      <c r="I83" s="5" t="s">
        <v>21</v>
      </c>
      <c r="J83" t="str">
        <f t="shared" si="3"/>
        <v>Activity Type: Individual</v>
      </c>
      <c r="K83" t="s">
        <v>933</v>
      </c>
    </row>
    <row r="84" spans="1:11" x14ac:dyDescent="0.25">
      <c r="A84" s="4" t="s">
        <v>115</v>
      </c>
      <c r="B84" s="4" t="s">
        <v>125</v>
      </c>
      <c r="C84" s="5" t="s">
        <v>19</v>
      </c>
      <c r="D84" s="5" t="s">
        <v>69</v>
      </c>
      <c r="E84" s="5" t="s">
        <v>17</v>
      </c>
      <c r="G84" s="5" t="s">
        <v>8</v>
      </c>
      <c r="H84" s="5" t="s">
        <v>129</v>
      </c>
      <c r="I84" s="5" t="s">
        <v>22</v>
      </c>
      <c r="J84" t="str">
        <f t="shared" si="3"/>
        <v>Activity Type: Small group</v>
      </c>
      <c r="K84" t="s">
        <v>934</v>
      </c>
    </row>
    <row r="85" spans="1:11" x14ac:dyDescent="0.25">
      <c r="A85" s="4" t="s">
        <v>115</v>
      </c>
      <c r="B85" s="4" t="s">
        <v>125</v>
      </c>
      <c r="C85" s="5" t="s">
        <v>19</v>
      </c>
      <c r="D85" s="5" t="s">
        <v>69</v>
      </c>
      <c r="E85" s="5" t="s">
        <v>50</v>
      </c>
      <c r="G85" s="5" t="s">
        <v>8</v>
      </c>
      <c r="H85" s="5" t="s">
        <v>129</v>
      </c>
      <c r="I85" s="5" t="s">
        <v>20</v>
      </c>
      <c r="J85" t="str">
        <f t="shared" si="3"/>
        <v>Activity Type: Community Level</v>
      </c>
      <c r="K85" t="s">
        <v>932</v>
      </c>
    </row>
    <row r="86" spans="1:11" x14ac:dyDescent="0.25">
      <c r="A86" s="4" t="s">
        <v>115</v>
      </c>
      <c r="B86" s="4" t="s">
        <v>125</v>
      </c>
      <c r="C86" s="5" t="s">
        <v>19</v>
      </c>
      <c r="D86" s="5" t="s">
        <v>69</v>
      </c>
      <c r="E86" s="5" t="s">
        <v>50</v>
      </c>
      <c r="G86" s="5" t="s">
        <v>8</v>
      </c>
      <c r="H86" s="5" t="s">
        <v>129</v>
      </c>
      <c r="I86" s="5" t="s">
        <v>21</v>
      </c>
      <c r="J86" t="str">
        <f t="shared" si="3"/>
        <v>Activity Type: Individual</v>
      </c>
      <c r="K86" t="s">
        <v>933</v>
      </c>
    </row>
    <row r="87" spans="1:11" x14ac:dyDescent="0.25">
      <c r="A87" s="4" t="s">
        <v>115</v>
      </c>
      <c r="B87" s="4" t="s">
        <v>125</v>
      </c>
      <c r="C87" s="5" t="s">
        <v>19</v>
      </c>
      <c r="D87" s="5" t="s">
        <v>69</v>
      </c>
      <c r="E87" s="5" t="s">
        <v>50</v>
      </c>
      <c r="G87" s="5" t="s">
        <v>8</v>
      </c>
      <c r="H87" s="5" t="s">
        <v>129</v>
      </c>
      <c r="I87" s="5" t="s">
        <v>22</v>
      </c>
      <c r="J87" t="str">
        <f t="shared" si="3"/>
        <v>Activity Type: Small group</v>
      </c>
      <c r="K87" t="s">
        <v>934</v>
      </c>
    </row>
    <row r="88" spans="1:11" x14ac:dyDescent="0.25">
      <c r="A88" s="4" t="s">
        <v>115</v>
      </c>
      <c r="B88" s="4" t="s">
        <v>125</v>
      </c>
      <c r="C88" s="5" t="s">
        <v>19</v>
      </c>
      <c r="D88" s="5" t="s">
        <v>1050</v>
      </c>
      <c r="E88" s="5" t="s">
        <v>17</v>
      </c>
      <c r="G88" s="5" t="s">
        <v>8</v>
      </c>
      <c r="H88" s="5" t="s">
        <v>129</v>
      </c>
      <c r="I88" s="5" t="s">
        <v>20</v>
      </c>
      <c r="J88" t="str">
        <f t="shared" si="3"/>
        <v>Activity Type: Community Level</v>
      </c>
      <c r="K88" t="s">
        <v>932</v>
      </c>
    </row>
    <row r="89" spans="1:11" x14ac:dyDescent="0.25">
      <c r="A89" s="4" t="s">
        <v>115</v>
      </c>
      <c r="B89" s="4" t="s">
        <v>125</v>
      </c>
      <c r="C89" s="5" t="s">
        <v>19</v>
      </c>
      <c r="D89" s="5" t="s">
        <v>1050</v>
      </c>
      <c r="E89" s="5" t="s">
        <v>17</v>
      </c>
      <c r="G89" s="5" t="s">
        <v>8</v>
      </c>
      <c r="H89" s="5" t="s">
        <v>129</v>
      </c>
      <c r="I89" s="5" t="s">
        <v>21</v>
      </c>
      <c r="J89" t="str">
        <f t="shared" si="3"/>
        <v>Activity Type: Individual</v>
      </c>
      <c r="K89" t="s">
        <v>933</v>
      </c>
    </row>
    <row r="90" spans="1:11" x14ac:dyDescent="0.25">
      <c r="A90" s="4" t="s">
        <v>115</v>
      </c>
      <c r="B90" s="4" t="s">
        <v>125</v>
      </c>
      <c r="C90" s="5" t="s">
        <v>19</v>
      </c>
      <c r="D90" s="5" t="s">
        <v>1050</v>
      </c>
      <c r="E90" s="5" t="s">
        <v>17</v>
      </c>
      <c r="G90" s="5" t="s">
        <v>8</v>
      </c>
      <c r="H90" s="5" t="s">
        <v>129</v>
      </c>
      <c r="I90" s="5" t="s">
        <v>22</v>
      </c>
      <c r="J90" t="str">
        <f t="shared" si="3"/>
        <v>Activity Type: Small group</v>
      </c>
      <c r="K90" t="s">
        <v>934</v>
      </c>
    </row>
    <row r="91" spans="1:11" x14ac:dyDescent="0.25">
      <c r="A91" s="4" t="s">
        <v>115</v>
      </c>
      <c r="B91" s="4" t="s">
        <v>125</v>
      </c>
      <c r="C91" s="5" t="s">
        <v>19</v>
      </c>
      <c r="D91" s="5" t="s">
        <v>1050</v>
      </c>
      <c r="E91" s="5" t="s">
        <v>50</v>
      </c>
      <c r="G91" s="5" t="s">
        <v>8</v>
      </c>
      <c r="H91" s="5" t="s">
        <v>129</v>
      </c>
      <c r="I91" s="5" t="s">
        <v>20</v>
      </c>
      <c r="J91" t="str">
        <f t="shared" si="3"/>
        <v>Activity Type: Community Level</v>
      </c>
      <c r="K91" t="s">
        <v>932</v>
      </c>
    </row>
    <row r="92" spans="1:11" x14ac:dyDescent="0.25">
      <c r="A92" s="4" t="s">
        <v>115</v>
      </c>
      <c r="B92" s="4" t="s">
        <v>125</v>
      </c>
      <c r="C92" s="5" t="s">
        <v>19</v>
      </c>
      <c r="D92" s="5" t="s">
        <v>1050</v>
      </c>
      <c r="E92" s="5" t="s">
        <v>50</v>
      </c>
      <c r="G92" s="5" t="s">
        <v>8</v>
      </c>
      <c r="H92" s="5" t="s">
        <v>129</v>
      </c>
      <c r="I92" s="5" t="s">
        <v>21</v>
      </c>
      <c r="J92" t="str">
        <f t="shared" si="3"/>
        <v>Activity Type: Individual</v>
      </c>
      <c r="K92" t="s">
        <v>933</v>
      </c>
    </row>
    <row r="93" spans="1:11" x14ac:dyDescent="0.25">
      <c r="A93" s="4" t="s">
        <v>115</v>
      </c>
      <c r="B93" s="4" t="s">
        <v>125</v>
      </c>
      <c r="C93" s="5" t="s">
        <v>19</v>
      </c>
      <c r="D93" s="5" t="s">
        <v>1050</v>
      </c>
      <c r="E93" s="5" t="s">
        <v>50</v>
      </c>
      <c r="G93" s="5" t="s">
        <v>8</v>
      </c>
      <c r="H93" s="5" t="s">
        <v>129</v>
      </c>
      <c r="I93" s="5" t="s">
        <v>22</v>
      </c>
      <c r="J93" t="str">
        <f t="shared" si="3"/>
        <v>Activity Type: Small group</v>
      </c>
      <c r="K93" t="s">
        <v>934</v>
      </c>
    </row>
    <row r="94" spans="1:11" x14ac:dyDescent="0.25">
      <c r="A94" s="4" t="s">
        <v>115</v>
      </c>
      <c r="B94" s="4" t="s">
        <v>125</v>
      </c>
      <c r="C94" s="5" t="s">
        <v>19</v>
      </c>
      <c r="D94" s="5" t="s">
        <v>122</v>
      </c>
      <c r="E94" s="5" t="s">
        <v>17</v>
      </c>
      <c r="G94" s="5" t="s">
        <v>8</v>
      </c>
      <c r="H94" s="5" t="s">
        <v>129</v>
      </c>
      <c r="I94" s="5" t="s">
        <v>20</v>
      </c>
      <c r="J94" t="str">
        <f t="shared" si="3"/>
        <v>Activity Type: Community Level</v>
      </c>
      <c r="K94" t="s">
        <v>932</v>
      </c>
    </row>
    <row r="95" spans="1:11" x14ac:dyDescent="0.25">
      <c r="A95" s="4" t="s">
        <v>115</v>
      </c>
      <c r="B95" s="4" t="s">
        <v>125</v>
      </c>
      <c r="C95" s="5" t="s">
        <v>19</v>
      </c>
      <c r="D95" s="5" t="s">
        <v>122</v>
      </c>
      <c r="E95" s="5" t="s">
        <v>17</v>
      </c>
      <c r="G95" s="5" t="s">
        <v>8</v>
      </c>
      <c r="H95" s="5" t="s">
        <v>129</v>
      </c>
      <c r="I95" s="5" t="s">
        <v>21</v>
      </c>
      <c r="J95" t="str">
        <f t="shared" si="3"/>
        <v>Activity Type: Individual</v>
      </c>
      <c r="K95" t="s">
        <v>933</v>
      </c>
    </row>
    <row r="96" spans="1:11" x14ac:dyDescent="0.25">
      <c r="A96" s="4" t="s">
        <v>115</v>
      </c>
      <c r="B96" s="4" t="s">
        <v>125</v>
      </c>
      <c r="C96" s="5" t="s">
        <v>19</v>
      </c>
      <c r="D96" s="5" t="s">
        <v>122</v>
      </c>
      <c r="E96" s="5" t="s">
        <v>17</v>
      </c>
      <c r="G96" s="5" t="s">
        <v>8</v>
      </c>
      <c r="H96" s="5" t="s">
        <v>129</v>
      </c>
      <c r="I96" s="5" t="s">
        <v>22</v>
      </c>
      <c r="J96" t="str">
        <f t="shared" si="3"/>
        <v>Activity Type: Small group</v>
      </c>
      <c r="K96" t="s">
        <v>934</v>
      </c>
    </row>
    <row r="97" spans="1:11" x14ac:dyDescent="0.25">
      <c r="A97" s="4" t="s">
        <v>115</v>
      </c>
      <c r="B97" s="4" t="s">
        <v>125</v>
      </c>
      <c r="C97" s="5" t="s">
        <v>19</v>
      </c>
      <c r="D97" s="5" t="s">
        <v>122</v>
      </c>
      <c r="E97" s="5" t="s">
        <v>50</v>
      </c>
      <c r="G97" s="5" t="s">
        <v>8</v>
      </c>
      <c r="H97" s="5" t="s">
        <v>129</v>
      </c>
      <c r="I97" s="5" t="s">
        <v>20</v>
      </c>
      <c r="J97" t="str">
        <f t="shared" si="3"/>
        <v>Activity Type: Community Level</v>
      </c>
      <c r="K97" t="s">
        <v>932</v>
      </c>
    </row>
    <row r="98" spans="1:11" x14ac:dyDescent="0.25">
      <c r="A98" s="4" t="s">
        <v>115</v>
      </c>
      <c r="B98" s="4" t="s">
        <v>125</v>
      </c>
      <c r="C98" s="5" t="s">
        <v>19</v>
      </c>
      <c r="D98" s="5" t="s">
        <v>122</v>
      </c>
      <c r="E98" s="5" t="s">
        <v>50</v>
      </c>
      <c r="G98" s="5" t="s">
        <v>8</v>
      </c>
      <c r="H98" s="5" t="s">
        <v>129</v>
      </c>
      <c r="I98" s="5" t="s">
        <v>21</v>
      </c>
      <c r="J98" t="str">
        <f t="shared" ref="J98:J99" si="4">"Activity Type: "&amp;I98</f>
        <v>Activity Type: Individual</v>
      </c>
      <c r="K98" t="s">
        <v>933</v>
      </c>
    </row>
    <row r="99" spans="1:11" x14ac:dyDescent="0.25">
      <c r="A99" s="4" t="s">
        <v>115</v>
      </c>
      <c r="B99" s="4" t="s">
        <v>125</v>
      </c>
      <c r="C99" s="5" t="s">
        <v>19</v>
      </c>
      <c r="D99" s="5" t="s">
        <v>122</v>
      </c>
      <c r="E99" s="5" t="s">
        <v>50</v>
      </c>
      <c r="G99" s="5" t="s">
        <v>8</v>
      </c>
      <c r="H99" s="5" t="s">
        <v>129</v>
      </c>
      <c r="I99" s="5" t="s">
        <v>22</v>
      </c>
      <c r="J99" t="str">
        <f t="shared" si="4"/>
        <v>Activity Type: Small group</v>
      </c>
      <c r="K99" t="s">
        <v>934</v>
      </c>
    </row>
    <row r="100" spans="1:11" x14ac:dyDescent="0.25">
      <c r="A100" s="4" t="s">
        <v>116</v>
      </c>
      <c r="B100" s="4" t="s">
        <v>125</v>
      </c>
      <c r="C100" s="5" t="s">
        <v>106</v>
      </c>
      <c r="D100" s="5" t="s">
        <v>76</v>
      </c>
      <c r="E100" s="5" t="s">
        <v>17</v>
      </c>
      <c r="G100" s="5" t="s">
        <v>8</v>
      </c>
      <c r="H100" s="5" t="s">
        <v>131</v>
      </c>
      <c r="I100" s="5" t="s">
        <v>107</v>
      </c>
      <c r="J100" t="str">
        <f>"PEP Status: "&amp;I100</f>
        <v>PEP Status: Completed PEP</v>
      </c>
      <c r="K100" t="s">
        <v>935</v>
      </c>
    </row>
    <row r="101" spans="1:11" x14ac:dyDescent="0.25">
      <c r="A101" s="4" t="s">
        <v>116</v>
      </c>
      <c r="B101" s="4" t="s">
        <v>125</v>
      </c>
      <c r="C101" s="5" t="s">
        <v>106</v>
      </c>
      <c r="D101" s="5" t="s">
        <v>76</v>
      </c>
      <c r="E101" s="5" t="s">
        <v>17</v>
      </c>
      <c r="G101" s="5" t="s">
        <v>8</v>
      </c>
      <c r="H101" s="5" t="s">
        <v>131</v>
      </c>
      <c r="I101" s="5" t="s">
        <v>130</v>
      </c>
      <c r="J101" t="str">
        <f>"PEP Status: "&amp;I101</f>
        <v>PEP Status: Initiated PEP</v>
      </c>
      <c r="K101" t="s">
        <v>936</v>
      </c>
    </row>
    <row r="102" spans="1:11" x14ac:dyDescent="0.25">
      <c r="A102" s="4" t="s">
        <v>116</v>
      </c>
      <c r="B102" s="4" t="s">
        <v>125</v>
      </c>
      <c r="C102" s="5" t="s">
        <v>106</v>
      </c>
      <c r="D102" s="5" t="s">
        <v>76</v>
      </c>
      <c r="E102" s="5" t="s">
        <v>17</v>
      </c>
      <c r="G102" s="5" t="s">
        <v>8</v>
      </c>
      <c r="H102" s="5" t="s">
        <v>132</v>
      </c>
      <c r="I102" s="5" t="s">
        <v>112</v>
      </c>
      <c r="J102" s="5" t="s">
        <v>112</v>
      </c>
      <c r="K102" t="s">
        <v>112</v>
      </c>
    </row>
    <row r="103" spans="1:11" x14ac:dyDescent="0.25">
      <c r="A103" s="4" t="s">
        <v>116</v>
      </c>
      <c r="B103" s="4" t="s">
        <v>125</v>
      </c>
      <c r="C103" s="5" t="s">
        <v>106</v>
      </c>
      <c r="D103" s="5" t="s">
        <v>76</v>
      </c>
      <c r="E103" s="5" t="s">
        <v>17</v>
      </c>
      <c r="G103" s="5" t="s">
        <v>8</v>
      </c>
      <c r="H103" s="5" t="s">
        <v>132</v>
      </c>
      <c r="I103" s="5" t="s">
        <v>113</v>
      </c>
      <c r="J103" s="5" t="s">
        <v>113</v>
      </c>
      <c r="K103" t="s">
        <v>113</v>
      </c>
    </row>
    <row r="104" spans="1:11" x14ac:dyDescent="0.25">
      <c r="A104" s="4" t="s">
        <v>116</v>
      </c>
      <c r="B104" s="4" t="s">
        <v>125</v>
      </c>
      <c r="C104" s="5" t="s">
        <v>106</v>
      </c>
      <c r="D104" s="5" t="s">
        <v>76</v>
      </c>
      <c r="E104" s="5" t="s">
        <v>50</v>
      </c>
      <c r="G104" s="5" t="s">
        <v>8</v>
      </c>
      <c r="H104" s="5" t="s">
        <v>131</v>
      </c>
      <c r="I104" s="5" t="s">
        <v>107</v>
      </c>
      <c r="J104" t="str">
        <f>"PEP Status: "&amp;I104</f>
        <v>PEP Status: Completed PEP</v>
      </c>
      <c r="K104" t="s">
        <v>935</v>
      </c>
    </row>
    <row r="105" spans="1:11" x14ac:dyDescent="0.25">
      <c r="A105" s="4" t="s">
        <v>116</v>
      </c>
      <c r="B105" s="4" t="s">
        <v>125</v>
      </c>
      <c r="C105" s="5" t="s">
        <v>106</v>
      </c>
      <c r="D105" s="5" t="s">
        <v>76</v>
      </c>
      <c r="E105" s="5" t="s">
        <v>50</v>
      </c>
      <c r="G105" s="5" t="s">
        <v>8</v>
      </c>
      <c r="H105" s="5" t="s">
        <v>131</v>
      </c>
      <c r="I105" s="5" t="s">
        <v>130</v>
      </c>
      <c r="J105" t="str">
        <f>"PEP Status: "&amp;I105</f>
        <v>PEP Status: Initiated PEP</v>
      </c>
      <c r="K105" t="s">
        <v>936</v>
      </c>
    </row>
    <row r="106" spans="1:11" x14ac:dyDescent="0.25">
      <c r="A106" s="4" t="s">
        <v>116</v>
      </c>
      <c r="B106" s="4" t="s">
        <v>125</v>
      </c>
      <c r="C106" s="5" t="s">
        <v>106</v>
      </c>
      <c r="D106" s="5" t="s">
        <v>76</v>
      </c>
      <c r="E106" s="5" t="s">
        <v>50</v>
      </c>
      <c r="G106" s="5" t="s">
        <v>8</v>
      </c>
      <c r="H106" s="5" t="s">
        <v>132</v>
      </c>
      <c r="I106" s="5" t="s">
        <v>112</v>
      </c>
      <c r="J106" s="5" t="s">
        <v>112</v>
      </c>
      <c r="K106" t="s">
        <v>112</v>
      </c>
    </row>
    <row r="107" spans="1:11" x14ac:dyDescent="0.25">
      <c r="A107" s="4" t="s">
        <v>116</v>
      </c>
      <c r="B107" s="4" t="s">
        <v>125</v>
      </c>
      <c r="C107" s="5" t="s">
        <v>106</v>
      </c>
      <c r="D107" s="5" t="s">
        <v>76</v>
      </c>
      <c r="E107" s="5" t="s">
        <v>50</v>
      </c>
      <c r="G107" s="5" t="s">
        <v>8</v>
      </c>
      <c r="H107" s="5" t="s">
        <v>132</v>
      </c>
      <c r="I107" s="5" t="s">
        <v>113</v>
      </c>
      <c r="J107" s="5" t="s">
        <v>113</v>
      </c>
      <c r="K107" t="s">
        <v>113</v>
      </c>
    </row>
    <row r="108" spans="1:11" x14ac:dyDescent="0.25">
      <c r="A108" s="4" t="s">
        <v>116</v>
      </c>
      <c r="B108" s="4" t="s">
        <v>125</v>
      </c>
      <c r="C108" s="5" t="s">
        <v>106</v>
      </c>
      <c r="D108" s="5" t="s">
        <v>49</v>
      </c>
      <c r="E108" s="5" t="s">
        <v>17</v>
      </c>
      <c r="G108" s="5" t="s">
        <v>8</v>
      </c>
      <c r="H108" s="5" t="s">
        <v>131</v>
      </c>
      <c r="I108" s="5" t="s">
        <v>107</v>
      </c>
      <c r="J108" t="str">
        <f>"PEP Status: "&amp;I108</f>
        <v>PEP Status: Completed PEP</v>
      </c>
      <c r="K108" t="s">
        <v>935</v>
      </c>
    </row>
    <row r="109" spans="1:11" x14ac:dyDescent="0.25">
      <c r="A109" s="4" t="s">
        <v>116</v>
      </c>
      <c r="B109" s="4" t="s">
        <v>125</v>
      </c>
      <c r="C109" s="5" t="s">
        <v>106</v>
      </c>
      <c r="D109" s="5" t="s">
        <v>49</v>
      </c>
      <c r="E109" s="5" t="s">
        <v>17</v>
      </c>
      <c r="G109" s="5" t="s">
        <v>8</v>
      </c>
      <c r="H109" s="5" t="s">
        <v>131</v>
      </c>
      <c r="I109" s="5" t="s">
        <v>130</v>
      </c>
      <c r="J109" t="str">
        <f>"PEP Status: "&amp;I109</f>
        <v>PEP Status: Initiated PEP</v>
      </c>
      <c r="K109" t="s">
        <v>936</v>
      </c>
    </row>
    <row r="110" spans="1:11" x14ac:dyDescent="0.25">
      <c r="A110" s="4" t="s">
        <v>116</v>
      </c>
      <c r="B110" s="4" t="s">
        <v>125</v>
      </c>
      <c r="C110" s="5" t="s">
        <v>106</v>
      </c>
      <c r="D110" s="5" t="s">
        <v>49</v>
      </c>
      <c r="E110" s="5" t="s">
        <v>17</v>
      </c>
      <c r="G110" s="5" t="s">
        <v>8</v>
      </c>
      <c r="H110" s="5" t="s">
        <v>132</v>
      </c>
      <c r="I110" s="5" t="s">
        <v>112</v>
      </c>
      <c r="J110" s="5" t="s">
        <v>112</v>
      </c>
      <c r="K110" t="s">
        <v>112</v>
      </c>
    </row>
    <row r="111" spans="1:11" x14ac:dyDescent="0.25">
      <c r="A111" s="4" t="s">
        <v>116</v>
      </c>
      <c r="B111" s="4" t="s">
        <v>125</v>
      </c>
      <c r="C111" s="5" t="s">
        <v>106</v>
      </c>
      <c r="D111" s="5" t="s">
        <v>49</v>
      </c>
      <c r="E111" s="5" t="s">
        <v>17</v>
      </c>
      <c r="G111" s="5" t="s">
        <v>8</v>
      </c>
      <c r="H111" s="5" t="s">
        <v>132</v>
      </c>
      <c r="I111" s="5" t="s">
        <v>113</v>
      </c>
      <c r="J111" s="5" t="s">
        <v>113</v>
      </c>
      <c r="K111" t="s">
        <v>113</v>
      </c>
    </row>
    <row r="112" spans="1:11" x14ac:dyDescent="0.25">
      <c r="A112" s="4" t="s">
        <v>116</v>
      </c>
      <c r="B112" s="4" t="s">
        <v>125</v>
      </c>
      <c r="C112" s="5" t="s">
        <v>106</v>
      </c>
      <c r="D112" s="5" t="s">
        <v>49</v>
      </c>
      <c r="E112" s="5" t="s">
        <v>50</v>
      </c>
      <c r="G112" s="5" t="s">
        <v>8</v>
      </c>
      <c r="H112" s="5" t="s">
        <v>131</v>
      </c>
      <c r="I112" s="5" t="s">
        <v>107</v>
      </c>
      <c r="J112" t="str">
        <f>"PEP Status: "&amp;I112</f>
        <v>PEP Status: Completed PEP</v>
      </c>
      <c r="K112" t="s">
        <v>935</v>
      </c>
    </row>
    <row r="113" spans="1:11" x14ac:dyDescent="0.25">
      <c r="A113" s="4" t="s">
        <v>116</v>
      </c>
      <c r="B113" s="4" t="s">
        <v>125</v>
      </c>
      <c r="C113" s="5" t="s">
        <v>106</v>
      </c>
      <c r="D113" s="5" t="s">
        <v>49</v>
      </c>
      <c r="E113" s="5" t="s">
        <v>50</v>
      </c>
      <c r="G113" s="5" t="s">
        <v>8</v>
      </c>
      <c r="H113" s="5" t="s">
        <v>131</v>
      </c>
      <c r="I113" s="5" t="s">
        <v>130</v>
      </c>
      <c r="J113" t="str">
        <f>"PEP Status: "&amp;I113</f>
        <v>PEP Status: Initiated PEP</v>
      </c>
      <c r="K113" t="s">
        <v>936</v>
      </c>
    </row>
    <row r="114" spans="1:11" x14ac:dyDescent="0.25">
      <c r="A114" s="4" t="s">
        <v>116</v>
      </c>
      <c r="B114" s="4" t="s">
        <v>125</v>
      </c>
      <c r="C114" s="5" t="s">
        <v>106</v>
      </c>
      <c r="D114" s="5" t="s">
        <v>49</v>
      </c>
      <c r="E114" s="5" t="s">
        <v>50</v>
      </c>
      <c r="G114" s="5" t="s">
        <v>8</v>
      </c>
      <c r="H114" s="5" t="s">
        <v>132</v>
      </c>
      <c r="I114" s="5" t="s">
        <v>112</v>
      </c>
      <c r="J114" s="5" t="s">
        <v>112</v>
      </c>
      <c r="K114" t="s">
        <v>112</v>
      </c>
    </row>
    <row r="115" spans="1:11" x14ac:dyDescent="0.25">
      <c r="A115" s="4" t="s">
        <v>116</v>
      </c>
      <c r="B115" s="4" t="s">
        <v>125</v>
      </c>
      <c r="C115" s="5" t="s">
        <v>106</v>
      </c>
      <c r="D115" s="5" t="s">
        <v>49</v>
      </c>
      <c r="E115" s="5" t="s">
        <v>50</v>
      </c>
      <c r="G115" s="5" t="s">
        <v>8</v>
      </c>
      <c r="H115" s="5" t="s">
        <v>132</v>
      </c>
      <c r="I115" s="5" t="s">
        <v>113</v>
      </c>
      <c r="J115" s="5" t="s">
        <v>113</v>
      </c>
      <c r="K115" t="s">
        <v>113</v>
      </c>
    </row>
    <row r="116" spans="1:11" x14ac:dyDescent="0.25">
      <c r="A116" s="4" t="s">
        <v>116</v>
      </c>
      <c r="B116" s="4" t="s">
        <v>125</v>
      </c>
      <c r="C116" s="5" t="s">
        <v>106</v>
      </c>
      <c r="D116" s="5" t="s">
        <v>58</v>
      </c>
      <c r="E116" s="5" t="s">
        <v>17</v>
      </c>
      <c r="G116" s="5" t="s">
        <v>8</v>
      </c>
      <c r="H116" s="5" t="s">
        <v>131</v>
      </c>
      <c r="I116" s="5" t="s">
        <v>107</v>
      </c>
      <c r="J116" t="str">
        <f>"PEP Status: "&amp;I116</f>
        <v>PEP Status: Completed PEP</v>
      </c>
      <c r="K116" t="s">
        <v>935</v>
      </c>
    </row>
    <row r="117" spans="1:11" x14ac:dyDescent="0.25">
      <c r="A117" s="4" t="s">
        <v>116</v>
      </c>
      <c r="B117" s="4" t="s">
        <v>125</v>
      </c>
      <c r="C117" s="5" t="s">
        <v>106</v>
      </c>
      <c r="D117" s="5" t="s">
        <v>58</v>
      </c>
      <c r="E117" s="5" t="s">
        <v>17</v>
      </c>
      <c r="G117" s="5" t="s">
        <v>8</v>
      </c>
      <c r="H117" s="5" t="s">
        <v>131</v>
      </c>
      <c r="I117" s="5" t="s">
        <v>130</v>
      </c>
      <c r="J117" t="str">
        <f>"PEP Status: "&amp;I117</f>
        <v>PEP Status: Initiated PEP</v>
      </c>
      <c r="K117" t="s">
        <v>936</v>
      </c>
    </row>
    <row r="118" spans="1:11" x14ac:dyDescent="0.25">
      <c r="A118" s="4" t="s">
        <v>116</v>
      </c>
      <c r="B118" s="4" t="s">
        <v>125</v>
      </c>
      <c r="C118" s="5" t="s">
        <v>106</v>
      </c>
      <c r="D118" s="5" t="s">
        <v>58</v>
      </c>
      <c r="E118" s="5" t="s">
        <v>17</v>
      </c>
      <c r="G118" s="5" t="s">
        <v>8</v>
      </c>
      <c r="H118" s="5" t="s">
        <v>132</v>
      </c>
      <c r="I118" s="5" t="s">
        <v>112</v>
      </c>
      <c r="J118" s="5" t="s">
        <v>112</v>
      </c>
      <c r="K118" t="s">
        <v>112</v>
      </c>
    </row>
    <row r="119" spans="1:11" x14ac:dyDescent="0.25">
      <c r="A119" s="4" t="s">
        <v>116</v>
      </c>
      <c r="B119" s="4" t="s">
        <v>125</v>
      </c>
      <c r="C119" s="5" t="s">
        <v>106</v>
      </c>
      <c r="D119" s="5" t="s">
        <v>58</v>
      </c>
      <c r="E119" s="5" t="s">
        <v>17</v>
      </c>
      <c r="G119" s="5" t="s">
        <v>8</v>
      </c>
      <c r="H119" s="5" t="s">
        <v>132</v>
      </c>
      <c r="I119" s="5" t="s">
        <v>113</v>
      </c>
      <c r="J119" s="5" t="s">
        <v>113</v>
      </c>
      <c r="K119" t="s">
        <v>113</v>
      </c>
    </row>
    <row r="120" spans="1:11" x14ac:dyDescent="0.25">
      <c r="A120" s="4" t="s">
        <v>116</v>
      </c>
      <c r="B120" s="4" t="s">
        <v>125</v>
      </c>
      <c r="C120" s="5" t="s">
        <v>106</v>
      </c>
      <c r="D120" s="5" t="s">
        <v>58</v>
      </c>
      <c r="E120" s="5" t="s">
        <v>50</v>
      </c>
      <c r="G120" s="5" t="s">
        <v>8</v>
      </c>
      <c r="H120" s="5" t="s">
        <v>131</v>
      </c>
      <c r="I120" s="5" t="s">
        <v>107</v>
      </c>
      <c r="J120" t="str">
        <f>"PEP Status: "&amp;I120</f>
        <v>PEP Status: Completed PEP</v>
      </c>
      <c r="K120" t="s">
        <v>935</v>
      </c>
    </row>
    <row r="121" spans="1:11" x14ac:dyDescent="0.25">
      <c r="A121" s="4" t="s">
        <v>116</v>
      </c>
      <c r="B121" s="4" t="s">
        <v>125</v>
      </c>
      <c r="C121" s="5" t="s">
        <v>106</v>
      </c>
      <c r="D121" s="5" t="s">
        <v>58</v>
      </c>
      <c r="E121" s="5" t="s">
        <v>50</v>
      </c>
      <c r="G121" s="5" t="s">
        <v>8</v>
      </c>
      <c r="H121" s="5" t="s">
        <v>131</v>
      </c>
      <c r="I121" s="5" t="s">
        <v>130</v>
      </c>
      <c r="J121" t="str">
        <f>"PEP Status: "&amp;I121</f>
        <v>PEP Status: Initiated PEP</v>
      </c>
      <c r="K121" t="s">
        <v>936</v>
      </c>
    </row>
    <row r="122" spans="1:11" x14ac:dyDescent="0.25">
      <c r="A122" s="4" t="s">
        <v>116</v>
      </c>
      <c r="B122" s="4" t="s">
        <v>125</v>
      </c>
      <c r="C122" s="5" t="s">
        <v>106</v>
      </c>
      <c r="D122" s="5" t="s">
        <v>58</v>
      </c>
      <c r="E122" s="5" t="s">
        <v>50</v>
      </c>
      <c r="G122" s="5" t="s">
        <v>8</v>
      </c>
      <c r="H122" s="5" t="s">
        <v>132</v>
      </c>
      <c r="I122" s="5" t="s">
        <v>112</v>
      </c>
      <c r="J122" s="5" t="s">
        <v>112</v>
      </c>
      <c r="K122" t="s">
        <v>112</v>
      </c>
    </row>
    <row r="123" spans="1:11" x14ac:dyDescent="0.25">
      <c r="A123" s="4" t="s">
        <v>116</v>
      </c>
      <c r="B123" s="4" t="s">
        <v>125</v>
      </c>
      <c r="C123" s="5" t="s">
        <v>106</v>
      </c>
      <c r="D123" s="5" t="s">
        <v>58</v>
      </c>
      <c r="E123" s="5" t="s">
        <v>50</v>
      </c>
      <c r="G123" s="5" t="s">
        <v>8</v>
      </c>
      <c r="H123" s="5" t="s">
        <v>132</v>
      </c>
      <c r="I123" s="5" t="s">
        <v>113</v>
      </c>
      <c r="J123" s="5" t="s">
        <v>113</v>
      </c>
      <c r="K123" t="s">
        <v>113</v>
      </c>
    </row>
    <row r="124" spans="1:11" x14ac:dyDescent="0.25">
      <c r="A124" s="4" t="s">
        <v>116</v>
      </c>
      <c r="B124" s="4" t="s">
        <v>125</v>
      </c>
      <c r="C124" s="5" t="s">
        <v>106</v>
      </c>
      <c r="D124" s="5" t="s">
        <v>59</v>
      </c>
      <c r="E124" s="5" t="s">
        <v>17</v>
      </c>
      <c r="G124" s="5" t="s">
        <v>8</v>
      </c>
      <c r="H124" s="5" t="s">
        <v>131</v>
      </c>
      <c r="I124" s="5" t="s">
        <v>107</v>
      </c>
      <c r="J124" t="str">
        <f>"PEP Status: "&amp;I124</f>
        <v>PEP Status: Completed PEP</v>
      </c>
      <c r="K124" t="s">
        <v>935</v>
      </c>
    </row>
    <row r="125" spans="1:11" x14ac:dyDescent="0.25">
      <c r="A125" s="4" t="s">
        <v>116</v>
      </c>
      <c r="B125" s="4" t="s">
        <v>125</v>
      </c>
      <c r="C125" s="5" t="s">
        <v>106</v>
      </c>
      <c r="D125" s="5" t="s">
        <v>59</v>
      </c>
      <c r="E125" s="5" t="s">
        <v>17</v>
      </c>
      <c r="G125" s="5" t="s">
        <v>8</v>
      </c>
      <c r="H125" s="5" t="s">
        <v>131</v>
      </c>
      <c r="I125" s="5" t="s">
        <v>130</v>
      </c>
      <c r="J125" t="str">
        <f>"PEP Status: "&amp;I125</f>
        <v>PEP Status: Initiated PEP</v>
      </c>
      <c r="K125" t="s">
        <v>936</v>
      </c>
    </row>
    <row r="126" spans="1:11" x14ac:dyDescent="0.25">
      <c r="A126" s="4" t="s">
        <v>116</v>
      </c>
      <c r="B126" s="4" t="s">
        <v>125</v>
      </c>
      <c r="C126" s="5" t="s">
        <v>106</v>
      </c>
      <c r="D126" s="5" t="s">
        <v>59</v>
      </c>
      <c r="E126" s="5" t="s">
        <v>17</v>
      </c>
      <c r="G126" s="5" t="s">
        <v>8</v>
      </c>
      <c r="H126" s="5" t="s">
        <v>132</v>
      </c>
      <c r="I126" s="5" t="s">
        <v>112</v>
      </c>
      <c r="J126" s="5" t="s">
        <v>112</v>
      </c>
      <c r="K126" t="s">
        <v>112</v>
      </c>
    </row>
    <row r="127" spans="1:11" x14ac:dyDescent="0.25">
      <c r="A127" s="4" t="s">
        <v>116</v>
      </c>
      <c r="B127" s="4" t="s">
        <v>125</v>
      </c>
      <c r="C127" s="5" t="s">
        <v>106</v>
      </c>
      <c r="D127" s="5" t="s">
        <v>59</v>
      </c>
      <c r="E127" s="5" t="s">
        <v>17</v>
      </c>
      <c r="G127" s="5" t="s">
        <v>8</v>
      </c>
      <c r="H127" s="5" t="s">
        <v>132</v>
      </c>
      <c r="I127" s="5" t="s">
        <v>113</v>
      </c>
      <c r="J127" s="5" t="s">
        <v>113</v>
      </c>
      <c r="K127" t="s">
        <v>113</v>
      </c>
    </row>
    <row r="128" spans="1:11" x14ac:dyDescent="0.25">
      <c r="A128" s="4" t="s">
        <v>116</v>
      </c>
      <c r="B128" s="4" t="s">
        <v>125</v>
      </c>
      <c r="C128" s="5" t="s">
        <v>106</v>
      </c>
      <c r="D128" s="5" t="s">
        <v>59</v>
      </c>
      <c r="E128" s="5" t="s">
        <v>50</v>
      </c>
      <c r="G128" s="5" t="s">
        <v>8</v>
      </c>
      <c r="H128" s="5" t="s">
        <v>131</v>
      </c>
      <c r="I128" s="5" t="s">
        <v>107</v>
      </c>
      <c r="J128" t="str">
        <f>"PEP Status: "&amp;I128</f>
        <v>PEP Status: Completed PEP</v>
      </c>
      <c r="K128" t="s">
        <v>935</v>
      </c>
    </row>
    <row r="129" spans="1:11" x14ac:dyDescent="0.25">
      <c r="A129" s="4" t="s">
        <v>116</v>
      </c>
      <c r="B129" s="4" t="s">
        <v>125</v>
      </c>
      <c r="C129" s="5" t="s">
        <v>106</v>
      </c>
      <c r="D129" s="5" t="s">
        <v>59</v>
      </c>
      <c r="E129" s="5" t="s">
        <v>50</v>
      </c>
      <c r="G129" s="5" t="s">
        <v>8</v>
      </c>
      <c r="H129" s="5" t="s">
        <v>131</v>
      </c>
      <c r="I129" s="5" t="s">
        <v>130</v>
      </c>
      <c r="J129" t="str">
        <f>"PEP Status: "&amp;I129</f>
        <v>PEP Status: Initiated PEP</v>
      </c>
      <c r="K129" t="s">
        <v>936</v>
      </c>
    </row>
    <row r="130" spans="1:11" x14ac:dyDescent="0.25">
      <c r="A130" s="4" t="s">
        <v>116</v>
      </c>
      <c r="B130" s="4" t="s">
        <v>125</v>
      </c>
      <c r="C130" s="5" t="s">
        <v>106</v>
      </c>
      <c r="D130" s="5" t="s">
        <v>59</v>
      </c>
      <c r="E130" s="5" t="s">
        <v>50</v>
      </c>
      <c r="G130" s="5" t="s">
        <v>8</v>
      </c>
      <c r="H130" s="5" t="s">
        <v>132</v>
      </c>
      <c r="I130" s="5" t="s">
        <v>112</v>
      </c>
      <c r="J130" s="5" t="s">
        <v>112</v>
      </c>
      <c r="K130" t="s">
        <v>112</v>
      </c>
    </row>
    <row r="131" spans="1:11" x14ac:dyDescent="0.25">
      <c r="A131" s="4" t="s">
        <v>116</v>
      </c>
      <c r="B131" s="4" t="s">
        <v>125</v>
      </c>
      <c r="C131" s="5" t="s">
        <v>106</v>
      </c>
      <c r="D131" s="5" t="s">
        <v>59</v>
      </c>
      <c r="E131" s="5" t="s">
        <v>50</v>
      </c>
      <c r="G131" s="5" t="s">
        <v>8</v>
      </c>
      <c r="H131" s="5" t="s">
        <v>132</v>
      </c>
      <c r="I131" s="5" t="s">
        <v>113</v>
      </c>
      <c r="J131" s="5" t="s">
        <v>113</v>
      </c>
      <c r="K131" t="s">
        <v>113</v>
      </c>
    </row>
    <row r="132" spans="1:11" x14ac:dyDescent="0.25">
      <c r="A132" s="4" t="s">
        <v>116</v>
      </c>
      <c r="B132" s="4" t="s">
        <v>125</v>
      </c>
      <c r="C132" s="5" t="s">
        <v>106</v>
      </c>
      <c r="D132" s="5" t="s">
        <v>60</v>
      </c>
      <c r="E132" s="5" t="s">
        <v>17</v>
      </c>
      <c r="G132" s="5" t="s">
        <v>8</v>
      </c>
      <c r="H132" s="5" t="s">
        <v>131</v>
      </c>
      <c r="I132" s="5" t="s">
        <v>107</v>
      </c>
      <c r="J132" t="str">
        <f>"PEP Status: "&amp;I132</f>
        <v>PEP Status: Completed PEP</v>
      </c>
      <c r="K132" t="s">
        <v>935</v>
      </c>
    </row>
    <row r="133" spans="1:11" x14ac:dyDescent="0.25">
      <c r="A133" s="4" t="s">
        <v>116</v>
      </c>
      <c r="B133" s="4" t="s">
        <v>125</v>
      </c>
      <c r="C133" s="5" t="s">
        <v>106</v>
      </c>
      <c r="D133" s="5" t="s">
        <v>60</v>
      </c>
      <c r="E133" s="5" t="s">
        <v>17</v>
      </c>
      <c r="G133" s="5" t="s">
        <v>8</v>
      </c>
      <c r="H133" s="5" t="s">
        <v>131</v>
      </c>
      <c r="I133" s="5" t="s">
        <v>130</v>
      </c>
      <c r="J133" t="str">
        <f>"PEP Status: "&amp;I133</f>
        <v>PEP Status: Initiated PEP</v>
      </c>
      <c r="K133" t="s">
        <v>936</v>
      </c>
    </row>
    <row r="134" spans="1:11" x14ac:dyDescent="0.25">
      <c r="A134" s="4" t="s">
        <v>116</v>
      </c>
      <c r="B134" s="4" t="s">
        <v>125</v>
      </c>
      <c r="C134" s="5" t="s">
        <v>106</v>
      </c>
      <c r="D134" s="5" t="s">
        <v>60</v>
      </c>
      <c r="E134" s="5" t="s">
        <v>17</v>
      </c>
      <c r="G134" s="5" t="s">
        <v>8</v>
      </c>
      <c r="H134" s="5" t="s">
        <v>132</v>
      </c>
      <c r="I134" s="5" t="s">
        <v>112</v>
      </c>
      <c r="J134" s="5" t="s">
        <v>112</v>
      </c>
      <c r="K134" t="s">
        <v>112</v>
      </c>
    </row>
    <row r="135" spans="1:11" x14ac:dyDescent="0.25">
      <c r="A135" s="4" t="s">
        <v>116</v>
      </c>
      <c r="B135" s="4" t="s">
        <v>125</v>
      </c>
      <c r="C135" s="5" t="s">
        <v>106</v>
      </c>
      <c r="D135" s="5" t="s">
        <v>60</v>
      </c>
      <c r="E135" s="5" t="s">
        <v>17</v>
      </c>
      <c r="G135" s="5" t="s">
        <v>8</v>
      </c>
      <c r="H135" s="5" t="s">
        <v>132</v>
      </c>
      <c r="I135" s="5" t="s">
        <v>113</v>
      </c>
      <c r="J135" s="5" t="s">
        <v>113</v>
      </c>
      <c r="K135" t="s">
        <v>113</v>
      </c>
    </row>
    <row r="136" spans="1:11" x14ac:dyDescent="0.25">
      <c r="A136" s="4" t="s">
        <v>116</v>
      </c>
      <c r="B136" s="4" t="s">
        <v>125</v>
      </c>
      <c r="C136" s="5" t="s">
        <v>106</v>
      </c>
      <c r="D136" s="5" t="s">
        <v>60</v>
      </c>
      <c r="E136" s="5" t="s">
        <v>50</v>
      </c>
      <c r="G136" s="5" t="s">
        <v>8</v>
      </c>
      <c r="H136" s="5" t="s">
        <v>131</v>
      </c>
      <c r="I136" s="5" t="s">
        <v>107</v>
      </c>
      <c r="J136" t="str">
        <f>"PEP Status: "&amp;I136</f>
        <v>PEP Status: Completed PEP</v>
      </c>
      <c r="K136" t="s">
        <v>935</v>
      </c>
    </row>
    <row r="137" spans="1:11" x14ac:dyDescent="0.25">
      <c r="A137" s="4" t="s">
        <v>116</v>
      </c>
      <c r="B137" s="4" t="s">
        <v>125</v>
      </c>
      <c r="C137" s="5" t="s">
        <v>106</v>
      </c>
      <c r="D137" s="5" t="s">
        <v>60</v>
      </c>
      <c r="E137" s="5" t="s">
        <v>50</v>
      </c>
      <c r="G137" s="5" t="s">
        <v>8</v>
      </c>
      <c r="H137" s="5" t="s">
        <v>131</v>
      </c>
      <c r="I137" s="5" t="s">
        <v>130</v>
      </c>
      <c r="J137" t="str">
        <f>"PEP Status: "&amp;I137</f>
        <v>PEP Status: Initiated PEP</v>
      </c>
      <c r="K137" t="s">
        <v>936</v>
      </c>
    </row>
    <row r="138" spans="1:11" x14ac:dyDescent="0.25">
      <c r="A138" s="4" t="s">
        <v>116</v>
      </c>
      <c r="B138" s="4" t="s">
        <v>125</v>
      </c>
      <c r="C138" s="5" t="s">
        <v>106</v>
      </c>
      <c r="D138" s="5" t="s">
        <v>60</v>
      </c>
      <c r="E138" s="5" t="s">
        <v>50</v>
      </c>
      <c r="G138" s="5" t="s">
        <v>8</v>
      </c>
      <c r="H138" s="5" t="s">
        <v>132</v>
      </c>
      <c r="I138" s="5" t="s">
        <v>112</v>
      </c>
      <c r="J138" s="5" t="s">
        <v>112</v>
      </c>
      <c r="K138" t="s">
        <v>112</v>
      </c>
    </row>
    <row r="139" spans="1:11" x14ac:dyDescent="0.25">
      <c r="A139" s="4" t="s">
        <v>116</v>
      </c>
      <c r="B139" s="4" t="s">
        <v>125</v>
      </c>
      <c r="C139" s="5" t="s">
        <v>106</v>
      </c>
      <c r="D139" s="5" t="s">
        <v>60</v>
      </c>
      <c r="E139" s="5" t="s">
        <v>50</v>
      </c>
      <c r="G139" s="5" t="s">
        <v>8</v>
      </c>
      <c r="H139" s="5" t="s">
        <v>132</v>
      </c>
      <c r="I139" s="5" t="s">
        <v>113</v>
      </c>
      <c r="J139" s="5" t="s">
        <v>113</v>
      </c>
      <c r="K139" t="s">
        <v>113</v>
      </c>
    </row>
    <row r="140" spans="1:11" x14ac:dyDescent="0.25">
      <c r="A140" s="4" t="s">
        <v>116</v>
      </c>
      <c r="B140" s="4" t="s">
        <v>125</v>
      </c>
      <c r="C140" s="5" t="s">
        <v>106</v>
      </c>
      <c r="D140" s="5" t="s">
        <v>66</v>
      </c>
      <c r="E140" s="5" t="s">
        <v>17</v>
      </c>
      <c r="G140" s="5" t="s">
        <v>8</v>
      </c>
      <c r="H140" s="5" t="s">
        <v>131</v>
      </c>
      <c r="I140" s="5" t="s">
        <v>107</v>
      </c>
      <c r="J140" t="str">
        <f>"PEP Status: "&amp;I140</f>
        <v>PEP Status: Completed PEP</v>
      </c>
      <c r="K140" t="s">
        <v>935</v>
      </c>
    </row>
    <row r="141" spans="1:11" x14ac:dyDescent="0.25">
      <c r="A141" s="4" t="s">
        <v>116</v>
      </c>
      <c r="B141" s="4" t="s">
        <v>125</v>
      </c>
      <c r="C141" s="5" t="s">
        <v>106</v>
      </c>
      <c r="D141" s="5" t="s">
        <v>66</v>
      </c>
      <c r="E141" s="5" t="s">
        <v>17</v>
      </c>
      <c r="G141" s="5" t="s">
        <v>8</v>
      </c>
      <c r="H141" s="5" t="s">
        <v>131</v>
      </c>
      <c r="I141" s="5" t="s">
        <v>130</v>
      </c>
      <c r="J141" t="str">
        <f>"PEP Status: "&amp;I141</f>
        <v>PEP Status: Initiated PEP</v>
      </c>
      <c r="K141" t="s">
        <v>936</v>
      </c>
    </row>
    <row r="142" spans="1:11" x14ac:dyDescent="0.25">
      <c r="A142" s="4" t="s">
        <v>116</v>
      </c>
      <c r="B142" s="4" t="s">
        <v>125</v>
      </c>
      <c r="C142" s="5" t="s">
        <v>106</v>
      </c>
      <c r="D142" s="5" t="s">
        <v>66</v>
      </c>
      <c r="E142" s="5" t="s">
        <v>17</v>
      </c>
      <c r="G142" s="5" t="s">
        <v>8</v>
      </c>
      <c r="H142" s="5" t="s">
        <v>132</v>
      </c>
      <c r="I142" s="5" t="s">
        <v>112</v>
      </c>
      <c r="J142" s="5" t="s">
        <v>112</v>
      </c>
      <c r="K142" t="s">
        <v>112</v>
      </c>
    </row>
    <row r="143" spans="1:11" x14ac:dyDescent="0.25">
      <c r="A143" s="4" t="s">
        <v>116</v>
      </c>
      <c r="B143" s="4" t="s">
        <v>125</v>
      </c>
      <c r="C143" s="5" t="s">
        <v>106</v>
      </c>
      <c r="D143" s="5" t="s">
        <v>66</v>
      </c>
      <c r="E143" s="5" t="s">
        <v>17</v>
      </c>
      <c r="G143" s="5" t="s">
        <v>8</v>
      </c>
      <c r="H143" s="5" t="s">
        <v>132</v>
      </c>
      <c r="I143" s="5" t="s">
        <v>113</v>
      </c>
      <c r="J143" s="5" t="s">
        <v>113</v>
      </c>
      <c r="K143" t="s">
        <v>113</v>
      </c>
    </row>
    <row r="144" spans="1:11" x14ac:dyDescent="0.25">
      <c r="A144" s="4" t="s">
        <v>116</v>
      </c>
      <c r="B144" s="4" t="s">
        <v>125</v>
      </c>
      <c r="C144" s="5" t="s">
        <v>106</v>
      </c>
      <c r="D144" s="5" t="s">
        <v>66</v>
      </c>
      <c r="E144" s="5" t="s">
        <v>50</v>
      </c>
      <c r="G144" s="5" t="s">
        <v>8</v>
      </c>
      <c r="H144" s="5" t="s">
        <v>131</v>
      </c>
      <c r="I144" s="5" t="s">
        <v>107</v>
      </c>
      <c r="J144" t="str">
        <f>"PEP Status: "&amp;I144</f>
        <v>PEP Status: Completed PEP</v>
      </c>
      <c r="K144" t="s">
        <v>935</v>
      </c>
    </row>
    <row r="145" spans="1:11" x14ac:dyDescent="0.25">
      <c r="A145" s="4" t="s">
        <v>116</v>
      </c>
      <c r="B145" s="4" t="s">
        <v>125</v>
      </c>
      <c r="C145" s="5" t="s">
        <v>106</v>
      </c>
      <c r="D145" s="5" t="s">
        <v>66</v>
      </c>
      <c r="E145" s="5" t="s">
        <v>50</v>
      </c>
      <c r="G145" s="5" t="s">
        <v>8</v>
      </c>
      <c r="H145" s="5" t="s">
        <v>131</v>
      </c>
      <c r="I145" s="5" t="s">
        <v>130</v>
      </c>
      <c r="J145" t="str">
        <f>"PEP Status: "&amp;I145</f>
        <v>PEP Status: Initiated PEP</v>
      </c>
      <c r="K145" t="s">
        <v>936</v>
      </c>
    </row>
    <row r="146" spans="1:11" x14ac:dyDescent="0.25">
      <c r="A146" s="4" t="s">
        <v>116</v>
      </c>
      <c r="B146" s="4" t="s">
        <v>125</v>
      </c>
      <c r="C146" s="5" t="s">
        <v>106</v>
      </c>
      <c r="D146" s="5" t="s">
        <v>66</v>
      </c>
      <c r="E146" s="5" t="s">
        <v>50</v>
      </c>
      <c r="G146" s="5" t="s">
        <v>8</v>
      </c>
      <c r="H146" s="5" t="s">
        <v>132</v>
      </c>
      <c r="I146" s="5" t="s">
        <v>112</v>
      </c>
      <c r="J146" s="5" t="s">
        <v>112</v>
      </c>
      <c r="K146" t="s">
        <v>112</v>
      </c>
    </row>
    <row r="147" spans="1:11" x14ac:dyDescent="0.25">
      <c r="A147" s="4" t="s">
        <v>116</v>
      </c>
      <c r="B147" s="4" t="s">
        <v>125</v>
      </c>
      <c r="C147" s="5" t="s">
        <v>106</v>
      </c>
      <c r="D147" s="5" t="s">
        <v>66</v>
      </c>
      <c r="E147" s="5" t="s">
        <v>50</v>
      </c>
      <c r="G147" s="5" t="s">
        <v>8</v>
      </c>
      <c r="H147" s="5" t="s">
        <v>132</v>
      </c>
      <c r="I147" s="5" t="s">
        <v>113</v>
      </c>
      <c r="J147" s="5" t="s">
        <v>113</v>
      </c>
      <c r="K147" t="s">
        <v>113</v>
      </c>
    </row>
    <row r="148" spans="1:11" x14ac:dyDescent="0.25">
      <c r="A148" s="4" t="s">
        <v>116</v>
      </c>
      <c r="B148" s="4" t="s">
        <v>125</v>
      </c>
      <c r="C148" s="5" t="s">
        <v>106</v>
      </c>
      <c r="D148" s="5" t="s">
        <v>67</v>
      </c>
      <c r="E148" s="5" t="s">
        <v>17</v>
      </c>
      <c r="G148" s="5" t="s">
        <v>8</v>
      </c>
      <c r="H148" s="5" t="s">
        <v>131</v>
      </c>
      <c r="I148" s="5" t="s">
        <v>107</v>
      </c>
      <c r="J148" t="str">
        <f>"PEP Status: "&amp;I148</f>
        <v>PEP Status: Completed PEP</v>
      </c>
      <c r="K148" t="s">
        <v>935</v>
      </c>
    </row>
    <row r="149" spans="1:11" x14ac:dyDescent="0.25">
      <c r="A149" s="4" t="s">
        <v>116</v>
      </c>
      <c r="B149" s="4" t="s">
        <v>125</v>
      </c>
      <c r="C149" s="5" t="s">
        <v>106</v>
      </c>
      <c r="D149" s="5" t="s">
        <v>67</v>
      </c>
      <c r="E149" s="5" t="s">
        <v>17</v>
      </c>
      <c r="G149" s="5" t="s">
        <v>8</v>
      </c>
      <c r="H149" s="5" t="s">
        <v>131</v>
      </c>
      <c r="I149" s="5" t="s">
        <v>130</v>
      </c>
      <c r="J149" t="str">
        <f>"PEP Status: "&amp;I149</f>
        <v>PEP Status: Initiated PEP</v>
      </c>
      <c r="K149" t="s">
        <v>936</v>
      </c>
    </row>
    <row r="150" spans="1:11" x14ac:dyDescent="0.25">
      <c r="A150" s="4" t="s">
        <v>116</v>
      </c>
      <c r="B150" s="4" t="s">
        <v>125</v>
      </c>
      <c r="C150" s="5" t="s">
        <v>106</v>
      </c>
      <c r="D150" s="5" t="s">
        <v>67</v>
      </c>
      <c r="E150" s="5" t="s">
        <v>17</v>
      </c>
      <c r="G150" s="5" t="s">
        <v>8</v>
      </c>
      <c r="H150" s="5" t="s">
        <v>132</v>
      </c>
      <c r="I150" s="5" t="s">
        <v>112</v>
      </c>
      <c r="J150" s="5" t="s">
        <v>112</v>
      </c>
      <c r="K150" t="s">
        <v>112</v>
      </c>
    </row>
    <row r="151" spans="1:11" x14ac:dyDescent="0.25">
      <c r="A151" s="4" t="s">
        <v>116</v>
      </c>
      <c r="B151" s="4" t="s">
        <v>125</v>
      </c>
      <c r="C151" s="5" t="s">
        <v>106</v>
      </c>
      <c r="D151" s="5" t="s">
        <v>67</v>
      </c>
      <c r="E151" s="5" t="s">
        <v>17</v>
      </c>
      <c r="G151" s="5" t="s">
        <v>8</v>
      </c>
      <c r="H151" s="5" t="s">
        <v>132</v>
      </c>
      <c r="I151" s="5" t="s">
        <v>113</v>
      </c>
      <c r="J151" s="5" t="s">
        <v>113</v>
      </c>
      <c r="K151" t="s">
        <v>113</v>
      </c>
    </row>
    <row r="152" spans="1:11" x14ac:dyDescent="0.25">
      <c r="A152" s="4" t="s">
        <v>116</v>
      </c>
      <c r="B152" s="4" t="s">
        <v>125</v>
      </c>
      <c r="C152" s="5" t="s">
        <v>106</v>
      </c>
      <c r="D152" s="5" t="s">
        <v>67</v>
      </c>
      <c r="E152" s="5" t="s">
        <v>50</v>
      </c>
      <c r="G152" s="5" t="s">
        <v>8</v>
      </c>
      <c r="H152" s="5" t="s">
        <v>131</v>
      </c>
      <c r="I152" s="5" t="s">
        <v>107</v>
      </c>
      <c r="J152" t="str">
        <f>"PEP Status: "&amp;I152</f>
        <v>PEP Status: Completed PEP</v>
      </c>
      <c r="K152" t="s">
        <v>935</v>
      </c>
    </row>
    <row r="153" spans="1:11" x14ac:dyDescent="0.25">
      <c r="A153" s="4" t="s">
        <v>116</v>
      </c>
      <c r="B153" s="4" t="s">
        <v>125</v>
      </c>
      <c r="C153" s="5" t="s">
        <v>106</v>
      </c>
      <c r="D153" s="5" t="s">
        <v>67</v>
      </c>
      <c r="E153" s="5" t="s">
        <v>50</v>
      </c>
      <c r="G153" s="5" t="s">
        <v>8</v>
      </c>
      <c r="H153" s="5" t="s">
        <v>131</v>
      </c>
      <c r="I153" s="5" t="s">
        <v>130</v>
      </c>
      <c r="J153" t="str">
        <f>"PEP Status: "&amp;I153</f>
        <v>PEP Status: Initiated PEP</v>
      </c>
      <c r="K153" t="s">
        <v>936</v>
      </c>
    </row>
    <row r="154" spans="1:11" x14ac:dyDescent="0.25">
      <c r="A154" s="4" t="s">
        <v>116</v>
      </c>
      <c r="B154" s="4" t="s">
        <v>125</v>
      </c>
      <c r="C154" s="5" t="s">
        <v>106</v>
      </c>
      <c r="D154" s="5" t="s">
        <v>67</v>
      </c>
      <c r="E154" s="5" t="s">
        <v>50</v>
      </c>
      <c r="G154" s="5" t="s">
        <v>8</v>
      </c>
      <c r="H154" s="5" t="s">
        <v>132</v>
      </c>
      <c r="I154" s="5" t="s">
        <v>112</v>
      </c>
      <c r="J154" s="5" t="s">
        <v>112</v>
      </c>
      <c r="K154" t="s">
        <v>112</v>
      </c>
    </row>
    <row r="155" spans="1:11" x14ac:dyDescent="0.25">
      <c r="A155" s="4" t="s">
        <v>116</v>
      </c>
      <c r="B155" s="4" t="s">
        <v>125</v>
      </c>
      <c r="C155" s="5" t="s">
        <v>106</v>
      </c>
      <c r="D155" s="5" t="s">
        <v>67</v>
      </c>
      <c r="E155" s="5" t="s">
        <v>50</v>
      </c>
      <c r="G155" s="5" t="s">
        <v>8</v>
      </c>
      <c r="H155" s="5" t="s">
        <v>132</v>
      </c>
      <c r="I155" s="5" t="s">
        <v>113</v>
      </c>
      <c r="J155" s="5" t="s">
        <v>113</v>
      </c>
      <c r="K155" t="s">
        <v>113</v>
      </c>
    </row>
    <row r="156" spans="1:11" x14ac:dyDescent="0.25">
      <c r="A156" s="4" t="s">
        <v>116</v>
      </c>
      <c r="B156" s="4" t="s">
        <v>125</v>
      </c>
      <c r="C156" s="5" t="s">
        <v>106</v>
      </c>
      <c r="D156" s="5" t="s">
        <v>68</v>
      </c>
      <c r="E156" s="5" t="s">
        <v>17</v>
      </c>
      <c r="G156" s="5" t="s">
        <v>8</v>
      </c>
      <c r="H156" s="5" t="s">
        <v>131</v>
      </c>
      <c r="I156" s="5" t="s">
        <v>107</v>
      </c>
      <c r="J156" t="str">
        <f>"PEP Status: "&amp;I156</f>
        <v>PEP Status: Completed PEP</v>
      </c>
      <c r="K156" t="s">
        <v>935</v>
      </c>
    </row>
    <row r="157" spans="1:11" x14ac:dyDescent="0.25">
      <c r="A157" s="4" t="s">
        <v>116</v>
      </c>
      <c r="B157" s="4" t="s">
        <v>125</v>
      </c>
      <c r="C157" s="5" t="s">
        <v>106</v>
      </c>
      <c r="D157" s="5" t="s">
        <v>68</v>
      </c>
      <c r="E157" s="5" t="s">
        <v>17</v>
      </c>
      <c r="G157" s="5" t="s">
        <v>8</v>
      </c>
      <c r="H157" s="5" t="s">
        <v>131</v>
      </c>
      <c r="I157" s="5" t="s">
        <v>130</v>
      </c>
      <c r="J157" t="str">
        <f>"PEP Status: "&amp;I157</f>
        <v>PEP Status: Initiated PEP</v>
      </c>
      <c r="K157" t="s">
        <v>936</v>
      </c>
    </row>
    <row r="158" spans="1:11" x14ac:dyDescent="0.25">
      <c r="A158" s="4" t="s">
        <v>116</v>
      </c>
      <c r="B158" s="4" t="s">
        <v>125</v>
      </c>
      <c r="C158" s="5" t="s">
        <v>106</v>
      </c>
      <c r="D158" s="5" t="s">
        <v>68</v>
      </c>
      <c r="E158" s="5" t="s">
        <v>17</v>
      </c>
      <c r="G158" s="5" t="s">
        <v>8</v>
      </c>
      <c r="H158" s="5" t="s">
        <v>132</v>
      </c>
      <c r="I158" s="5" t="s">
        <v>112</v>
      </c>
      <c r="J158" s="5" t="s">
        <v>112</v>
      </c>
      <c r="K158" t="s">
        <v>112</v>
      </c>
    </row>
    <row r="159" spans="1:11" x14ac:dyDescent="0.25">
      <c r="A159" s="4" t="s">
        <v>116</v>
      </c>
      <c r="B159" s="4" t="s">
        <v>125</v>
      </c>
      <c r="C159" s="5" t="s">
        <v>106</v>
      </c>
      <c r="D159" s="5" t="s">
        <v>68</v>
      </c>
      <c r="E159" s="5" t="s">
        <v>17</v>
      </c>
      <c r="G159" s="5" t="s">
        <v>8</v>
      </c>
      <c r="H159" s="5" t="s">
        <v>132</v>
      </c>
      <c r="I159" s="5" t="s">
        <v>113</v>
      </c>
      <c r="J159" s="5" t="s">
        <v>113</v>
      </c>
      <c r="K159" t="s">
        <v>113</v>
      </c>
    </row>
    <row r="160" spans="1:11" x14ac:dyDescent="0.25">
      <c r="A160" s="4" t="s">
        <v>116</v>
      </c>
      <c r="B160" s="4" t="s">
        <v>125</v>
      </c>
      <c r="C160" s="5" t="s">
        <v>106</v>
      </c>
      <c r="D160" s="5" t="s">
        <v>68</v>
      </c>
      <c r="E160" s="5" t="s">
        <v>50</v>
      </c>
      <c r="G160" s="5" t="s">
        <v>8</v>
      </c>
      <c r="H160" s="5" t="s">
        <v>131</v>
      </c>
      <c r="I160" s="5" t="s">
        <v>107</v>
      </c>
      <c r="J160" t="str">
        <f>"PEP Status: "&amp;I160</f>
        <v>PEP Status: Completed PEP</v>
      </c>
      <c r="K160" t="s">
        <v>935</v>
      </c>
    </row>
    <row r="161" spans="1:11" x14ac:dyDescent="0.25">
      <c r="A161" s="4" t="s">
        <v>116</v>
      </c>
      <c r="B161" s="4" t="s">
        <v>125</v>
      </c>
      <c r="C161" s="5" t="s">
        <v>106</v>
      </c>
      <c r="D161" s="5" t="s">
        <v>68</v>
      </c>
      <c r="E161" s="5" t="s">
        <v>50</v>
      </c>
      <c r="G161" s="5" t="s">
        <v>8</v>
      </c>
      <c r="H161" s="5" t="s">
        <v>131</v>
      </c>
      <c r="I161" s="5" t="s">
        <v>130</v>
      </c>
      <c r="J161" t="str">
        <f>"PEP Status: "&amp;I161</f>
        <v>PEP Status: Initiated PEP</v>
      </c>
      <c r="K161" t="s">
        <v>936</v>
      </c>
    </row>
    <row r="162" spans="1:11" x14ac:dyDescent="0.25">
      <c r="A162" s="4" t="s">
        <v>116</v>
      </c>
      <c r="B162" s="4" t="s">
        <v>125</v>
      </c>
      <c r="C162" s="5" t="s">
        <v>106</v>
      </c>
      <c r="D162" s="5" t="s">
        <v>68</v>
      </c>
      <c r="E162" s="5" t="s">
        <v>50</v>
      </c>
      <c r="G162" s="5" t="s">
        <v>8</v>
      </c>
      <c r="H162" s="5" t="s">
        <v>132</v>
      </c>
      <c r="I162" s="5" t="s">
        <v>112</v>
      </c>
      <c r="J162" s="5" t="s">
        <v>112</v>
      </c>
      <c r="K162" t="s">
        <v>112</v>
      </c>
    </row>
    <row r="163" spans="1:11" x14ac:dyDescent="0.25">
      <c r="A163" s="4" t="s">
        <v>116</v>
      </c>
      <c r="B163" s="4" t="s">
        <v>125</v>
      </c>
      <c r="C163" s="5" t="s">
        <v>106</v>
      </c>
      <c r="D163" s="5" t="s">
        <v>68</v>
      </c>
      <c r="E163" s="5" t="s">
        <v>50</v>
      </c>
      <c r="G163" s="5" t="s">
        <v>8</v>
      </c>
      <c r="H163" s="5" t="s">
        <v>132</v>
      </c>
      <c r="I163" s="5" t="s">
        <v>113</v>
      </c>
      <c r="J163" s="5" t="s">
        <v>113</v>
      </c>
      <c r="K163" t="s">
        <v>113</v>
      </c>
    </row>
    <row r="164" spans="1:11" x14ac:dyDescent="0.25">
      <c r="A164" s="4" t="s">
        <v>116</v>
      </c>
      <c r="B164" s="4" t="s">
        <v>125</v>
      </c>
      <c r="C164" s="5" t="s">
        <v>106</v>
      </c>
      <c r="D164" s="5" t="s">
        <v>69</v>
      </c>
      <c r="E164" s="5" t="s">
        <v>17</v>
      </c>
      <c r="G164" s="5" t="s">
        <v>8</v>
      </c>
      <c r="H164" s="5" t="s">
        <v>131</v>
      </c>
      <c r="I164" s="5" t="s">
        <v>107</v>
      </c>
      <c r="J164" t="str">
        <f>"PEP Status: "&amp;I164</f>
        <v>PEP Status: Completed PEP</v>
      </c>
      <c r="K164" t="s">
        <v>935</v>
      </c>
    </row>
    <row r="165" spans="1:11" x14ac:dyDescent="0.25">
      <c r="A165" s="4" t="s">
        <v>116</v>
      </c>
      <c r="B165" s="4" t="s">
        <v>125</v>
      </c>
      <c r="C165" s="5" t="s">
        <v>106</v>
      </c>
      <c r="D165" s="5" t="s">
        <v>69</v>
      </c>
      <c r="E165" s="5" t="s">
        <v>17</v>
      </c>
      <c r="G165" s="5" t="s">
        <v>8</v>
      </c>
      <c r="H165" s="5" t="s">
        <v>131</v>
      </c>
      <c r="I165" s="5" t="s">
        <v>130</v>
      </c>
      <c r="J165" t="str">
        <f>"PEP Status: "&amp;I165</f>
        <v>PEP Status: Initiated PEP</v>
      </c>
      <c r="K165" t="s">
        <v>936</v>
      </c>
    </row>
    <row r="166" spans="1:11" x14ac:dyDescent="0.25">
      <c r="A166" s="4" t="s">
        <v>116</v>
      </c>
      <c r="B166" s="4" t="s">
        <v>125</v>
      </c>
      <c r="C166" s="5" t="s">
        <v>106</v>
      </c>
      <c r="D166" s="5" t="s">
        <v>69</v>
      </c>
      <c r="E166" s="5" t="s">
        <v>17</v>
      </c>
      <c r="G166" s="5" t="s">
        <v>8</v>
      </c>
      <c r="H166" s="5" t="s">
        <v>132</v>
      </c>
      <c r="I166" s="5" t="s">
        <v>112</v>
      </c>
      <c r="J166" s="5" t="s">
        <v>112</v>
      </c>
      <c r="K166" t="s">
        <v>112</v>
      </c>
    </row>
    <row r="167" spans="1:11" x14ac:dyDescent="0.25">
      <c r="A167" s="4" t="s">
        <v>116</v>
      </c>
      <c r="B167" s="4" t="s">
        <v>125</v>
      </c>
      <c r="C167" s="5" t="s">
        <v>106</v>
      </c>
      <c r="D167" s="5" t="s">
        <v>69</v>
      </c>
      <c r="E167" s="5" t="s">
        <v>17</v>
      </c>
      <c r="G167" s="5" t="s">
        <v>8</v>
      </c>
      <c r="H167" s="5" t="s">
        <v>132</v>
      </c>
      <c r="I167" s="5" t="s">
        <v>113</v>
      </c>
      <c r="J167" s="5" t="s">
        <v>113</v>
      </c>
      <c r="K167" t="s">
        <v>113</v>
      </c>
    </row>
    <row r="168" spans="1:11" x14ac:dyDescent="0.25">
      <c r="A168" s="4" t="s">
        <v>116</v>
      </c>
      <c r="B168" s="4" t="s">
        <v>125</v>
      </c>
      <c r="C168" s="5" t="s">
        <v>106</v>
      </c>
      <c r="D168" s="5" t="s">
        <v>69</v>
      </c>
      <c r="E168" s="5" t="s">
        <v>50</v>
      </c>
      <c r="G168" s="5" t="s">
        <v>8</v>
      </c>
      <c r="H168" s="5" t="s">
        <v>131</v>
      </c>
      <c r="I168" s="5" t="s">
        <v>107</v>
      </c>
      <c r="J168" t="str">
        <f>"PEP Status: "&amp;I168</f>
        <v>PEP Status: Completed PEP</v>
      </c>
      <c r="K168" t="s">
        <v>935</v>
      </c>
    </row>
    <row r="169" spans="1:11" x14ac:dyDescent="0.25">
      <c r="A169" s="4" t="s">
        <v>116</v>
      </c>
      <c r="B169" s="4" t="s">
        <v>125</v>
      </c>
      <c r="C169" s="5" t="s">
        <v>106</v>
      </c>
      <c r="D169" s="5" t="s">
        <v>69</v>
      </c>
      <c r="E169" s="5" t="s">
        <v>50</v>
      </c>
      <c r="G169" s="5" t="s">
        <v>8</v>
      </c>
      <c r="H169" s="5" t="s">
        <v>131</v>
      </c>
      <c r="I169" s="5" t="s">
        <v>130</v>
      </c>
      <c r="J169" t="str">
        <f>"PEP Status: "&amp;I169</f>
        <v>PEP Status: Initiated PEP</v>
      </c>
      <c r="K169" t="s">
        <v>936</v>
      </c>
    </row>
    <row r="170" spans="1:11" x14ac:dyDescent="0.25">
      <c r="A170" s="4" t="s">
        <v>116</v>
      </c>
      <c r="B170" s="4" t="s">
        <v>125</v>
      </c>
      <c r="C170" s="5" t="s">
        <v>106</v>
      </c>
      <c r="D170" s="5" t="s">
        <v>69</v>
      </c>
      <c r="E170" s="5" t="s">
        <v>50</v>
      </c>
      <c r="G170" s="5" t="s">
        <v>8</v>
      </c>
      <c r="H170" s="5" t="s">
        <v>132</v>
      </c>
      <c r="I170" s="5" t="s">
        <v>112</v>
      </c>
      <c r="J170" s="5" t="s">
        <v>112</v>
      </c>
      <c r="K170" t="s">
        <v>112</v>
      </c>
    </row>
    <row r="171" spans="1:11" x14ac:dyDescent="0.25">
      <c r="A171" s="4" t="s">
        <v>116</v>
      </c>
      <c r="B171" s="4" t="s">
        <v>125</v>
      </c>
      <c r="C171" s="5" t="s">
        <v>106</v>
      </c>
      <c r="D171" s="5" t="s">
        <v>69</v>
      </c>
      <c r="E171" s="5" t="s">
        <v>50</v>
      </c>
      <c r="G171" s="5" t="s">
        <v>8</v>
      </c>
      <c r="H171" s="5" t="s">
        <v>132</v>
      </c>
      <c r="I171" s="5" t="s">
        <v>113</v>
      </c>
      <c r="J171" s="5" t="s">
        <v>113</v>
      </c>
      <c r="K171" t="s">
        <v>113</v>
      </c>
    </row>
    <row r="172" spans="1:11" x14ac:dyDescent="0.25">
      <c r="A172" s="4" t="s">
        <v>116</v>
      </c>
      <c r="B172" s="4" t="s">
        <v>125</v>
      </c>
      <c r="C172" s="5" t="s">
        <v>106</v>
      </c>
      <c r="D172" s="5" t="s">
        <v>1050</v>
      </c>
      <c r="E172" s="5" t="s">
        <v>17</v>
      </c>
      <c r="G172" s="5" t="s">
        <v>8</v>
      </c>
      <c r="H172" s="5" t="s">
        <v>131</v>
      </c>
      <c r="I172" s="5" t="s">
        <v>107</v>
      </c>
      <c r="J172" t="str">
        <f>"PEP Status: "&amp;I172</f>
        <v>PEP Status: Completed PEP</v>
      </c>
      <c r="K172" t="s">
        <v>935</v>
      </c>
    </row>
    <row r="173" spans="1:11" x14ac:dyDescent="0.25">
      <c r="A173" s="4" t="s">
        <v>116</v>
      </c>
      <c r="B173" s="4" t="s">
        <v>125</v>
      </c>
      <c r="C173" s="5" t="s">
        <v>106</v>
      </c>
      <c r="D173" s="5" t="s">
        <v>1050</v>
      </c>
      <c r="E173" s="5" t="s">
        <v>17</v>
      </c>
      <c r="G173" s="5" t="s">
        <v>8</v>
      </c>
      <c r="H173" s="5" t="s">
        <v>131</v>
      </c>
      <c r="I173" s="5" t="s">
        <v>130</v>
      </c>
      <c r="J173" t="str">
        <f>"PEP Status: "&amp;I173</f>
        <v>PEP Status: Initiated PEP</v>
      </c>
      <c r="K173" t="s">
        <v>936</v>
      </c>
    </row>
    <row r="174" spans="1:11" x14ac:dyDescent="0.25">
      <c r="A174" s="4" t="s">
        <v>116</v>
      </c>
      <c r="B174" s="4" t="s">
        <v>125</v>
      </c>
      <c r="C174" s="5" t="s">
        <v>106</v>
      </c>
      <c r="D174" s="5" t="s">
        <v>1050</v>
      </c>
      <c r="E174" s="5" t="s">
        <v>17</v>
      </c>
      <c r="G174" s="5" t="s">
        <v>8</v>
      </c>
      <c r="H174" s="5" t="s">
        <v>132</v>
      </c>
      <c r="I174" s="5" t="s">
        <v>112</v>
      </c>
      <c r="J174" s="5" t="s">
        <v>112</v>
      </c>
      <c r="K174" t="s">
        <v>112</v>
      </c>
    </row>
    <row r="175" spans="1:11" x14ac:dyDescent="0.25">
      <c r="A175" s="4" t="s">
        <v>116</v>
      </c>
      <c r="B175" s="4" t="s">
        <v>125</v>
      </c>
      <c r="C175" s="5" t="s">
        <v>106</v>
      </c>
      <c r="D175" s="5" t="s">
        <v>1050</v>
      </c>
      <c r="E175" s="5" t="s">
        <v>17</v>
      </c>
      <c r="G175" s="5" t="s">
        <v>8</v>
      </c>
      <c r="H175" s="5" t="s">
        <v>132</v>
      </c>
      <c r="I175" s="5" t="s">
        <v>113</v>
      </c>
      <c r="J175" s="5" t="s">
        <v>113</v>
      </c>
      <c r="K175" t="s">
        <v>113</v>
      </c>
    </row>
    <row r="176" spans="1:11" x14ac:dyDescent="0.25">
      <c r="A176" s="4" t="s">
        <v>116</v>
      </c>
      <c r="B176" s="4" t="s">
        <v>125</v>
      </c>
      <c r="C176" s="5" t="s">
        <v>106</v>
      </c>
      <c r="D176" s="5" t="s">
        <v>1050</v>
      </c>
      <c r="E176" s="5" t="s">
        <v>50</v>
      </c>
      <c r="G176" s="5" t="s">
        <v>8</v>
      </c>
      <c r="H176" s="5" t="s">
        <v>131</v>
      </c>
      <c r="I176" s="5" t="s">
        <v>107</v>
      </c>
      <c r="J176" t="str">
        <f>"PEP Status: "&amp;I176</f>
        <v>PEP Status: Completed PEP</v>
      </c>
      <c r="K176" t="s">
        <v>935</v>
      </c>
    </row>
    <row r="177" spans="1:11" x14ac:dyDescent="0.25">
      <c r="A177" s="4" t="s">
        <v>116</v>
      </c>
      <c r="B177" s="4" t="s">
        <v>125</v>
      </c>
      <c r="C177" s="5" t="s">
        <v>106</v>
      </c>
      <c r="D177" s="5" t="s">
        <v>1050</v>
      </c>
      <c r="E177" s="5" t="s">
        <v>50</v>
      </c>
      <c r="G177" s="5" t="s">
        <v>8</v>
      </c>
      <c r="H177" s="5" t="s">
        <v>131</v>
      </c>
      <c r="I177" s="5" t="s">
        <v>130</v>
      </c>
      <c r="J177" t="str">
        <f>"PEP Status: "&amp;I177</f>
        <v>PEP Status: Initiated PEP</v>
      </c>
      <c r="K177" t="s">
        <v>936</v>
      </c>
    </row>
    <row r="178" spans="1:11" x14ac:dyDescent="0.25">
      <c r="A178" s="4" t="s">
        <v>116</v>
      </c>
      <c r="B178" s="4" t="s">
        <v>125</v>
      </c>
      <c r="C178" s="5" t="s">
        <v>106</v>
      </c>
      <c r="D178" s="5" t="s">
        <v>1050</v>
      </c>
      <c r="E178" s="5" t="s">
        <v>50</v>
      </c>
      <c r="G178" s="5" t="s">
        <v>8</v>
      </c>
      <c r="H178" s="5" t="s">
        <v>132</v>
      </c>
      <c r="I178" s="5" t="s">
        <v>112</v>
      </c>
      <c r="J178" s="5" t="s">
        <v>112</v>
      </c>
      <c r="K178" t="s">
        <v>112</v>
      </c>
    </row>
    <row r="179" spans="1:11" x14ac:dyDescent="0.25">
      <c r="A179" s="4" t="s">
        <v>116</v>
      </c>
      <c r="B179" s="4" t="s">
        <v>125</v>
      </c>
      <c r="C179" s="5" t="s">
        <v>106</v>
      </c>
      <c r="D179" s="5" t="s">
        <v>1050</v>
      </c>
      <c r="E179" s="5" t="s">
        <v>50</v>
      </c>
      <c r="G179" s="5" t="s">
        <v>8</v>
      </c>
      <c r="H179" s="5" t="s">
        <v>132</v>
      </c>
      <c r="I179" s="5" t="s">
        <v>113</v>
      </c>
      <c r="J179" s="5" t="s">
        <v>113</v>
      </c>
      <c r="K179" t="s">
        <v>113</v>
      </c>
    </row>
    <row r="180" spans="1:11" x14ac:dyDescent="0.25">
      <c r="A180" s="4" t="s">
        <v>116</v>
      </c>
      <c r="B180" s="4" t="s">
        <v>125</v>
      </c>
      <c r="C180" s="5" t="s">
        <v>106</v>
      </c>
      <c r="D180" s="5" t="s">
        <v>122</v>
      </c>
      <c r="E180" s="5" t="s">
        <v>17</v>
      </c>
      <c r="G180" s="5" t="s">
        <v>8</v>
      </c>
      <c r="H180" s="5" t="s">
        <v>131</v>
      </c>
      <c r="I180" s="5" t="s">
        <v>107</v>
      </c>
      <c r="J180" t="str">
        <f>"PEP Status: "&amp;I180</f>
        <v>PEP Status: Completed PEP</v>
      </c>
      <c r="K180" t="s">
        <v>935</v>
      </c>
    </row>
    <row r="181" spans="1:11" x14ac:dyDescent="0.25">
      <c r="A181" s="4" t="s">
        <v>116</v>
      </c>
      <c r="B181" s="4" t="s">
        <v>125</v>
      </c>
      <c r="C181" s="5" t="s">
        <v>106</v>
      </c>
      <c r="D181" s="5" t="s">
        <v>122</v>
      </c>
      <c r="E181" s="5" t="s">
        <v>17</v>
      </c>
      <c r="G181" s="5" t="s">
        <v>8</v>
      </c>
      <c r="H181" s="5" t="s">
        <v>131</v>
      </c>
      <c r="I181" s="5" t="s">
        <v>130</v>
      </c>
      <c r="J181" t="str">
        <f>"PEP Status: "&amp;I181</f>
        <v>PEP Status: Initiated PEP</v>
      </c>
      <c r="K181" t="s">
        <v>936</v>
      </c>
    </row>
    <row r="182" spans="1:11" x14ac:dyDescent="0.25">
      <c r="A182" s="4" t="s">
        <v>116</v>
      </c>
      <c r="B182" s="4" t="s">
        <v>125</v>
      </c>
      <c r="C182" s="5" t="s">
        <v>106</v>
      </c>
      <c r="D182" s="5" t="s">
        <v>122</v>
      </c>
      <c r="E182" s="5" t="s">
        <v>17</v>
      </c>
      <c r="G182" s="5" t="s">
        <v>8</v>
      </c>
      <c r="H182" s="5" t="s">
        <v>132</v>
      </c>
      <c r="I182" s="5" t="s">
        <v>112</v>
      </c>
      <c r="J182" s="5" t="s">
        <v>112</v>
      </c>
      <c r="K182" t="s">
        <v>112</v>
      </c>
    </row>
    <row r="183" spans="1:11" x14ac:dyDescent="0.25">
      <c r="A183" s="4" t="s">
        <v>116</v>
      </c>
      <c r="B183" s="4" t="s">
        <v>125</v>
      </c>
      <c r="C183" s="5" t="s">
        <v>106</v>
      </c>
      <c r="D183" s="5" t="s">
        <v>122</v>
      </c>
      <c r="E183" s="5" t="s">
        <v>17</v>
      </c>
      <c r="G183" s="5" t="s">
        <v>8</v>
      </c>
      <c r="H183" s="5" t="s">
        <v>132</v>
      </c>
      <c r="I183" s="5" t="s">
        <v>113</v>
      </c>
      <c r="J183" s="5" t="s">
        <v>113</v>
      </c>
      <c r="K183" t="s">
        <v>113</v>
      </c>
    </row>
    <row r="184" spans="1:11" x14ac:dyDescent="0.25">
      <c r="A184" s="4" t="s">
        <v>116</v>
      </c>
      <c r="B184" s="4" t="s">
        <v>125</v>
      </c>
      <c r="C184" s="5" t="s">
        <v>106</v>
      </c>
      <c r="D184" s="5" t="s">
        <v>122</v>
      </c>
      <c r="E184" s="5" t="s">
        <v>50</v>
      </c>
      <c r="G184" s="5" t="s">
        <v>8</v>
      </c>
      <c r="H184" s="5" t="s">
        <v>131</v>
      </c>
      <c r="I184" s="5" t="s">
        <v>107</v>
      </c>
      <c r="J184" t="str">
        <f>"PEP Status: "&amp;I184</f>
        <v>PEP Status: Completed PEP</v>
      </c>
      <c r="K184" t="s">
        <v>935</v>
      </c>
    </row>
    <row r="185" spans="1:11" x14ac:dyDescent="0.25">
      <c r="A185" s="4" t="s">
        <v>116</v>
      </c>
      <c r="B185" s="4" t="s">
        <v>125</v>
      </c>
      <c r="C185" s="5" t="s">
        <v>106</v>
      </c>
      <c r="D185" s="5" t="s">
        <v>122</v>
      </c>
      <c r="E185" s="5" t="s">
        <v>50</v>
      </c>
      <c r="G185" s="5" t="s">
        <v>8</v>
      </c>
      <c r="H185" s="5" t="s">
        <v>131</v>
      </c>
      <c r="I185" s="5" t="s">
        <v>130</v>
      </c>
      <c r="J185" t="str">
        <f>"PEP Status: "&amp;I185</f>
        <v>PEP Status: Initiated PEP</v>
      </c>
      <c r="K185" t="s">
        <v>936</v>
      </c>
    </row>
    <row r="186" spans="1:11" x14ac:dyDescent="0.25">
      <c r="A186" s="4" t="s">
        <v>116</v>
      </c>
      <c r="B186" s="4" t="s">
        <v>125</v>
      </c>
      <c r="C186" s="5" t="s">
        <v>106</v>
      </c>
      <c r="D186" s="5" t="s">
        <v>122</v>
      </c>
      <c r="E186" s="5" t="s">
        <v>50</v>
      </c>
      <c r="G186" s="5" t="s">
        <v>8</v>
      </c>
      <c r="H186" s="5" t="s">
        <v>132</v>
      </c>
      <c r="I186" s="5" t="s">
        <v>112</v>
      </c>
      <c r="J186" s="5" t="s">
        <v>112</v>
      </c>
      <c r="K186" t="s">
        <v>112</v>
      </c>
    </row>
    <row r="187" spans="1:11" x14ac:dyDescent="0.25">
      <c r="A187" s="4" t="s">
        <v>116</v>
      </c>
      <c r="B187" s="4" t="s">
        <v>125</v>
      </c>
      <c r="C187" s="5" t="s">
        <v>106</v>
      </c>
      <c r="D187" s="5" t="s">
        <v>122</v>
      </c>
      <c r="E187" s="5" t="s">
        <v>50</v>
      </c>
      <c r="G187" s="5" t="s">
        <v>8</v>
      </c>
      <c r="H187" s="5" t="s">
        <v>132</v>
      </c>
      <c r="I187" s="5" t="s">
        <v>113</v>
      </c>
      <c r="J187" s="5" t="s">
        <v>113</v>
      </c>
      <c r="K187" t="s">
        <v>113</v>
      </c>
    </row>
    <row r="188" spans="1:11" x14ac:dyDescent="0.25">
      <c r="A188" s="4" t="s">
        <v>104</v>
      </c>
      <c r="B188" s="4" t="s">
        <v>125</v>
      </c>
      <c r="C188" s="5" t="s">
        <v>103</v>
      </c>
      <c r="D188" s="5" t="s">
        <v>47</v>
      </c>
      <c r="E188" s="5" t="s">
        <v>17</v>
      </c>
      <c r="G188" s="5" t="s">
        <v>8</v>
      </c>
      <c r="H188" s="5" t="s">
        <v>133</v>
      </c>
      <c r="J188"/>
    </row>
    <row r="189" spans="1:11" x14ac:dyDescent="0.25">
      <c r="A189" s="4" t="s">
        <v>104</v>
      </c>
      <c r="B189" s="4" t="s">
        <v>125</v>
      </c>
      <c r="C189" s="5" t="s">
        <v>103</v>
      </c>
      <c r="D189" s="5" t="s">
        <v>47</v>
      </c>
      <c r="E189" s="5" t="s">
        <v>50</v>
      </c>
      <c r="G189" s="5" t="s">
        <v>8</v>
      </c>
      <c r="H189" s="5" t="s">
        <v>133</v>
      </c>
      <c r="J189"/>
    </row>
    <row r="190" spans="1:11" x14ac:dyDescent="0.25">
      <c r="A190" s="4" t="s">
        <v>104</v>
      </c>
      <c r="B190" s="4" t="s">
        <v>125</v>
      </c>
      <c r="C190" s="5" t="s">
        <v>103</v>
      </c>
      <c r="D190" s="5" t="s">
        <v>49</v>
      </c>
      <c r="E190" s="5" t="s">
        <v>17</v>
      </c>
      <c r="G190" s="5" t="s">
        <v>8</v>
      </c>
      <c r="H190" s="5" t="s">
        <v>133</v>
      </c>
      <c r="J190"/>
    </row>
    <row r="191" spans="1:11" x14ac:dyDescent="0.25">
      <c r="A191" s="4" t="s">
        <v>104</v>
      </c>
      <c r="B191" s="4" t="s">
        <v>125</v>
      </c>
      <c r="C191" s="5" t="s">
        <v>103</v>
      </c>
      <c r="D191" s="5" t="s">
        <v>49</v>
      </c>
      <c r="E191" s="5" t="s">
        <v>50</v>
      </c>
      <c r="G191" s="5" t="s">
        <v>8</v>
      </c>
      <c r="H191" s="5" t="s">
        <v>133</v>
      </c>
      <c r="J191"/>
    </row>
    <row r="192" spans="1:11" x14ac:dyDescent="0.25">
      <c r="A192" s="4" t="s">
        <v>104</v>
      </c>
      <c r="B192" s="4" t="s">
        <v>125</v>
      </c>
      <c r="C192" s="5" t="s">
        <v>103</v>
      </c>
      <c r="D192" s="5" t="s">
        <v>61</v>
      </c>
      <c r="E192" s="5" t="s">
        <v>17</v>
      </c>
      <c r="G192" s="5" t="s">
        <v>8</v>
      </c>
      <c r="H192" s="5" t="s">
        <v>133</v>
      </c>
      <c r="J192"/>
    </row>
    <row r="193" spans="1:10" x14ac:dyDescent="0.25">
      <c r="A193" s="4" t="s">
        <v>104</v>
      </c>
      <c r="B193" s="4" t="s">
        <v>125</v>
      </c>
      <c r="C193" s="5" t="s">
        <v>103</v>
      </c>
      <c r="D193" s="5" t="s">
        <v>61</v>
      </c>
      <c r="E193" s="5" t="s">
        <v>50</v>
      </c>
      <c r="G193" s="5" t="s">
        <v>8</v>
      </c>
      <c r="H193" s="5" t="s">
        <v>133</v>
      </c>
      <c r="J193"/>
    </row>
    <row r="194" spans="1:10" x14ac:dyDescent="0.25">
      <c r="A194" s="4" t="s">
        <v>104</v>
      </c>
      <c r="B194" s="4" t="s">
        <v>125</v>
      </c>
      <c r="C194" s="5" t="s">
        <v>103</v>
      </c>
      <c r="D194" s="5" t="s">
        <v>97</v>
      </c>
      <c r="E194" s="5" t="s">
        <v>17</v>
      </c>
      <c r="G194" s="5" t="s">
        <v>8</v>
      </c>
      <c r="H194" s="5" t="s">
        <v>133</v>
      </c>
      <c r="J194"/>
    </row>
    <row r="195" spans="1:10" x14ac:dyDescent="0.25">
      <c r="A195" s="4" t="s">
        <v>104</v>
      </c>
      <c r="B195" s="4" t="s">
        <v>125</v>
      </c>
      <c r="C195" s="5" t="s">
        <v>103</v>
      </c>
      <c r="D195" s="5" t="s">
        <v>97</v>
      </c>
      <c r="E195" s="5" t="s">
        <v>50</v>
      </c>
      <c r="G195" s="5" t="s">
        <v>8</v>
      </c>
      <c r="H195" s="5" t="s">
        <v>133</v>
      </c>
      <c r="J195"/>
    </row>
    <row r="196" spans="1:10" x14ac:dyDescent="0.25">
      <c r="A196" s="4" t="s">
        <v>104</v>
      </c>
      <c r="B196" s="4" t="s">
        <v>125</v>
      </c>
      <c r="C196" s="5" t="s">
        <v>103</v>
      </c>
      <c r="D196" s="5" t="s">
        <v>80</v>
      </c>
      <c r="E196" s="5" t="s">
        <v>17</v>
      </c>
      <c r="G196" s="5" t="s">
        <v>8</v>
      </c>
      <c r="H196" s="5" t="s">
        <v>133</v>
      </c>
      <c r="J196"/>
    </row>
    <row r="197" spans="1:10" x14ac:dyDescent="0.25">
      <c r="A197" s="4" t="s">
        <v>104</v>
      </c>
      <c r="B197" s="4" t="s">
        <v>125</v>
      </c>
      <c r="C197" s="5" t="s">
        <v>103</v>
      </c>
      <c r="D197" s="5" t="s">
        <v>80</v>
      </c>
      <c r="E197" s="5" t="s">
        <v>50</v>
      </c>
      <c r="G197" s="5" t="s">
        <v>8</v>
      </c>
      <c r="H197" s="5" t="s">
        <v>133</v>
      </c>
      <c r="J197"/>
    </row>
    <row r="198" spans="1:10" x14ac:dyDescent="0.25">
      <c r="A198" s="4" t="s">
        <v>104</v>
      </c>
      <c r="B198" s="4" t="s">
        <v>125</v>
      </c>
      <c r="C198" s="5" t="s">
        <v>105</v>
      </c>
      <c r="D198" s="5" t="s">
        <v>47</v>
      </c>
      <c r="E198" s="5" t="s">
        <v>17</v>
      </c>
      <c r="G198" s="5" t="s">
        <v>8</v>
      </c>
      <c r="H198" s="5" t="s">
        <v>133</v>
      </c>
      <c r="J198"/>
    </row>
    <row r="199" spans="1:10" x14ac:dyDescent="0.25">
      <c r="A199" s="4" t="s">
        <v>104</v>
      </c>
      <c r="B199" s="4" t="s">
        <v>125</v>
      </c>
      <c r="C199" s="5" t="s">
        <v>105</v>
      </c>
      <c r="D199" s="5" t="s">
        <v>47</v>
      </c>
      <c r="E199" s="5" t="s">
        <v>50</v>
      </c>
      <c r="G199" s="5" t="s">
        <v>8</v>
      </c>
      <c r="H199" s="5" t="s">
        <v>133</v>
      </c>
      <c r="J199"/>
    </row>
    <row r="200" spans="1:10" x14ac:dyDescent="0.25">
      <c r="A200" s="4" t="s">
        <v>104</v>
      </c>
      <c r="B200" s="4" t="s">
        <v>125</v>
      </c>
      <c r="C200" s="5" t="s">
        <v>105</v>
      </c>
      <c r="D200" s="5" t="s">
        <v>49</v>
      </c>
      <c r="E200" s="5" t="s">
        <v>17</v>
      </c>
      <c r="G200" s="5" t="s">
        <v>8</v>
      </c>
      <c r="H200" s="5" t="s">
        <v>133</v>
      </c>
      <c r="J200"/>
    </row>
    <row r="201" spans="1:10" x14ac:dyDescent="0.25">
      <c r="A201" s="4" t="s">
        <v>104</v>
      </c>
      <c r="B201" s="4" t="s">
        <v>125</v>
      </c>
      <c r="C201" s="5" t="s">
        <v>105</v>
      </c>
      <c r="D201" s="5" t="s">
        <v>49</v>
      </c>
      <c r="E201" s="5" t="s">
        <v>50</v>
      </c>
      <c r="G201" s="5" t="s">
        <v>8</v>
      </c>
      <c r="H201" s="5" t="s">
        <v>133</v>
      </c>
      <c r="J201"/>
    </row>
    <row r="202" spans="1:10" x14ac:dyDescent="0.25">
      <c r="A202" s="4" t="s">
        <v>104</v>
      </c>
      <c r="B202" s="4" t="s">
        <v>125</v>
      </c>
      <c r="C202" s="5" t="s">
        <v>105</v>
      </c>
      <c r="D202" s="5" t="s">
        <v>61</v>
      </c>
      <c r="E202" s="5" t="s">
        <v>17</v>
      </c>
      <c r="G202" s="5" t="s">
        <v>8</v>
      </c>
      <c r="H202" s="5" t="s">
        <v>133</v>
      </c>
      <c r="J202"/>
    </row>
    <row r="203" spans="1:10" x14ac:dyDescent="0.25">
      <c r="A203" s="4" t="s">
        <v>104</v>
      </c>
      <c r="B203" s="4" t="s">
        <v>125</v>
      </c>
      <c r="C203" s="5" t="s">
        <v>105</v>
      </c>
      <c r="D203" s="5" t="s">
        <v>61</v>
      </c>
      <c r="E203" s="5" t="s">
        <v>50</v>
      </c>
      <c r="G203" s="5" t="s">
        <v>8</v>
      </c>
      <c r="H203" s="5" t="s">
        <v>133</v>
      </c>
      <c r="J203"/>
    </row>
    <row r="204" spans="1:10" x14ac:dyDescent="0.25">
      <c r="A204" s="4" t="s">
        <v>104</v>
      </c>
      <c r="B204" s="4" t="s">
        <v>125</v>
      </c>
      <c r="C204" s="5" t="s">
        <v>105</v>
      </c>
      <c r="D204" s="5" t="s">
        <v>97</v>
      </c>
      <c r="E204" s="5" t="s">
        <v>17</v>
      </c>
      <c r="G204" s="5" t="s">
        <v>8</v>
      </c>
      <c r="H204" s="5" t="s">
        <v>133</v>
      </c>
      <c r="J204"/>
    </row>
    <row r="205" spans="1:10" x14ac:dyDescent="0.25">
      <c r="A205" s="4" t="s">
        <v>104</v>
      </c>
      <c r="B205" s="4" t="s">
        <v>125</v>
      </c>
      <c r="C205" s="5" t="s">
        <v>105</v>
      </c>
      <c r="D205" s="5" t="s">
        <v>97</v>
      </c>
      <c r="E205" s="5" t="s">
        <v>50</v>
      </c>
      <c r="G205" s="5" t="s">
        <v>8</v>
      </c>
      <c r="H205" s="5" t="s">
        <v>133</v>
      </c>
      <c r="J205"/>
    </row>
    <row r="206" spans="1:10" x14ac:dyDescent="0.25">
      <c r="A206" s="4" t="s">
        <v>104</v>
      </c>
      <c r="B206" s="4" t="s">
        <v>125</v>
      </c>
      <c r="C206" s="5" t="s">
        <v>105</v>
      </c>
      <c r="D206" s="5" t="s">
        <v>80</v>
      </c>
      <c r="E206" s="5" t="s">
        <v>17</v>
      </c>
      <c r="G206" s="5" t="s">
        <v>8</v>
      </c>
      <c r="H206" s="5" t="s">
        <v>133</v>
      </c>
      <c r="J206"/>
    </row>
    <row r="207" spans="1:10" x14ac:dyDescent="0.25">
      <c r="A207" s="4" t="s">
        <v>104</v>
      </c>
      <c r="B207" s="4" t="s">
        <v>125</v>
      </c>
      <c r="C207" s="5" t="s">
        <v>105</v>
      </c>
      <c r="D207" s="5" t="s">
        <v>80</v>
      </c>
      <c r="E207" s="5" t="s">
        <v>50</v>
      </c>
      <c r="G207" s="5" t="s">
        <v>8</v>
      </c>
      <c r="H207" s="5" t="s">
        <v>133</v>
      </c>
      <c r="J207"/>
    </row>
    <row r="208" spans="1:10" x14ac:dyDescent="0.25">
      <c r="A208" s="4" t="s">
        <v>104</v>
      </c>
      <c r="B208" s="4" t="s">
        <v>125</v>
      </c>
      <c r="C208" s="5" t="s">
        <v>102</v>
      </c>
      <c r="D208" s="5" t="s">
        <v>47</v>
      </c>
      <c r="E208" s="5" t="s">
        <v>17</v>
      </c>
      <c r="G208" s="5" t="s">
        <v>8</v>
      </c>
      <c r="H208" s="5" t="s">
        <v>133</v>
      </c>
      <c r="J208"/>
    </row>
    <row r="209" spans="1:11" x14ac:dyDescent="0.25">
      <c r="A209" s="4" t="s">
        <v>104</v>
      </c>
      <c r="B209" s="4" t="s">
        <v>125</v>
      </c>
      <c r="C209" s="5" t="s">
        <v>102</v>
      </c>
      <c r="D209" s="5" t="s">
        <v>47</v>
      </c>
      <c r="E209" s="5" t="s">
        <v>50</v>
      </c>
      <c r="G209" s="5" t="s">
        <v>8</v>
      </c>
      <c r="H209" s="5" t="s">
        <v>133</v>
      </c>
      <c r="J209"/>
    </row>
    <row r="210" spans="1:11" x14ac:dyDescent="0.25">
      <c r="A210" s="4" t="s">
        <v>104</v>
      </c>
      <c r="B210" s="4" t="s">
        <v>125</v>
      </c>
      <c r="C210" s="5" t="s">
        <v>102</v>
      </c>
      <c r="D210" s="5" t="s">
        <v>49</v>
      </c>
      <c r="E210" s="5" t="s">
        <v>17</v>
      </c>
      <c r="G210" s="5" t="s">
        <v>8</v>
      </c>
      <c r="H210" s="5" t="s">
        <v>133</v>
      </c>
      <c r="J210"/>
    </row>
    <row r="211" spans="1:11" x14ac:dyDescent="0.25">
      <c r="A211" s="4" t="s">
        <v>104</v>
      </c>
      <c r="B211" s="4" t="s">
        <v>125</v>
      </c>
      <c r="C211" s="5" t="s">
        <v>102</v>
      </c>
      <c r="D211" s="5" t="s">
        <v>49</v>
      </c>
      <c r="E211" s="5" t="s">
        <v>50</v>
      </c>
      <c r="G211" s="5" t="s">
        <v>8</v>
      </c>
      <c r="H211" s="5" t="s">
        <v>133</v>
      </c>
      <c r="J211"/>
    </row>
    <row r="212" spans="1:11" x14ac:dyDescent="0.25">
      <c r="A212" s="4" t="s">
        <v>104</v>
      </c>
      <c r="B212" s="4" t="s">
        <v>125</v>
      </c>
      <c r="C212" s="5" t="s">
        <v>102</v>
      </c>
      <c r="D212" s="5" t="s">
        <v>61</v>
      </c>
      <c r="E212" s="5" t="s">
        <v>17</v>
      </c>
      <c r="G212" s="5" t="s">
        <v>8</v>
      </c>
      <c r="H212" s="5" t="s">
        <v>133</v>
      </c>
      <c r="J212"/>
    </row>
    <row r="213" spans="1:11" x14ac:dyDescent="0.25">
      <c r="A213" s="4" t="s">
        <v>104</v>
      </c>
      <c r="B213" s="4" t="s">
        <v>125</v>
      </c>
      <c r="C213" s="5" t="s">
        <v>102</v>
      </c>
      <c r="D213" s="5" t="s">
        <v>61</v>
      </c>
      <c r="E213" s="5" t="s">
        <v>50</v>
      </c>
      <c r="G213" s="5" t="s">
        <v>8</v>
      </c>
      <c r="H213" s="5" t="s">
        <v>133</v>
      </c>
      <c r="J213"/>
    </row>
    <row r="214" spans="1:11" x14ac:dyDescent="0.25">
      <c r="A214" s="4" t="s">
        <v>104</v>
      </c>
      <c r="B214" s="4" t="s">
        <v>125</v>
      </c>
      <c r="C214" s="5" t="s">
        <v>102</v>
      </c>
      <c r="D214" s="5" t="s">
        <v>97</v>
      </c>
      <c r="E214" s="5" t="s">
        <v>17</v>
      </c>
      <c r="G214" s="5" t="s">
        <v>8</v>
      </c>
      <c r="H214" s="5" t="s">
        <v>133</v>
      </c>
      <c r="J214"/>
    </row>
    <row r="215" spans="1:11" x14ac:dyDescent="0.25">
      <c r="A215" s="4" t="s">
        <v>104</v>
      </c>
      <c r="B215" s="4" t="s">
        <v>125</v>
      </c>
      <c r="C215" s="5" t="s">
        <v>102</v>
      </c>
      <c r="D215" s="5" t="s">
        <v>97</v>
      </c>
      <c r="E215" s="5" t="s">
        <v>50</v>
      </c>
      <c r="G215" s="5" t="s">
        <v>8</v>
      </c>
      <c r="H215" s="5" t="s">
        <v>133</v>
      </c>
      <c r="J215"/>
    </row>
    <row r="216" spans="1:11" x14ac:dyDescent="0.25">
      <c r="A216" s="4" t="s">
        <v>104</v>
      </c>
      <c r="B216" s="4" t="s">
        <v>125</v>
      </c>
      <c r="C216" s="5" t="s">
        <v>102</v>
      </c>
      <c r="D216" s="5" t="s">
        <v>80</v>
      </c>
      <c r="E216" s="5" t="s">
        <v>17</v>
      </c>
      <c r="G216" s="5" t="s">
        <v>8</v>
      </c>
      <c r="H216" s="5" t="s">
        <v>133</v>
      </c>
      <c r="J216"/>
    </row>
    <row r="217" spans="1:11" x14ac:dyDescent="0.25">
      <c r="A217" s="4" t="s">
        <v>104</v>
      </c>
      <c r="B217" s="4" t="s">
        <v>125</v>
      </c>
      <c r="C217" s="5" t="s">
        <v>102</v>
      </c>
      <c r="D217" s="5" t="s">
        <v>80</v>
      </c>
      <c r="E217" s="5" t="s">
        <v>50</v>
      </c>
      <c r="G217" s="5" t="s">
        <v>8</v>
      </c>
      <c r="H217" s="5" t="s">
        <v>133</v>
      </c>
      <c r="J217"/>
    </row>
    <row r="218" spans="1:11" x14ac:dyDescent="0.25">
      <c r="A218" s="4" t="s">
        <v>104</v>
      </c>
      <c r="B218" s="4" t="s">
        <v>125</v>
      </c>
      <c r="C218" s="5" t="s">
        <v>94</v>
      </c>
      <c r="D218" s="5" t="s">
        <v>47</v>
      </c>
      <c r="E218" s="5" t="s">
        <v>17</v>
      </c>
      <c r="G218" s="5" t="s">
        <v>8</v>
      </c>
      <c r="H218" s="5" t="s">
        <v>134</v>
      </c>
      <c r="I218" s="5" t="s">
        <v>95</v>
      </c>
      <c r="J218" s="5" t="s">
        <v>95</v>
      </c>
      <c r="K218" t="s">
        <v>95</v>
      </c>
    </row>
    <row r="219" spans="1:11" x14ac:dyDescent="0.25">
      <c r="A219" s="4" t="s">
        <v>104</v>
      </c>
      <c r="B219" s="4" t="s">
        <v>125</v>
      </c>
      <c r="C219" s="5" t="s">
        <v>94</v>
      </c>
      <c r="D219" s="5" t="s">
        <v>47</v>
      </c>
      <c r="E219" s="5" t="s">
        <v>17</v>
      </c>
      <c r="G219" s="5" t="s">
        <v>8</v>
      </c>
      <c r="H219" s="5" t="s">
        <v>134</v>
      </c>
      <c r="I219" s="5" t="s">
        <v>199</v>
      </c>
      <c r="J219" s="5" t="s">
        <v>199</v>
      </c>
      <c r="K219" t="s">
        <v>199</v>
      </c>
    </row>
    <row r="220" spans="1:11" x14ac:dyDescent="0.25">
      <c r="A220" s="4" t="s">
        <v>104</v>
      </c>
      <c r="B220" s="4" t="s">
        <v>125</v>
      </c>
      <c r="C220" s="5" t="s">
        <v>94</v>
      </c>
      <c r="D220" s="5" t="s">
        <v>47</v>
      </c>
      <c r="E220" s="5" t="s">
        <v>50</v>
      </c>
      <c r="G220" s="5" t="s">
        <v>8</v>
      </c>
      <c r="H220" s="5" t="s">
        <v>134</v>
      </c>
      <c r="I220" s="5" t="s">
        <v>95</v>
      </c>
      <c r="J220" s="5" t="s">
        <v>95</v>
      </c>
      <c r="K220" t="s">
        <v>95</v>
      </c>
    </row>
    <row r="221" spans="1:11" x14ac:dyDescent="0.25">
      <c r="A221" s="4" t="s">
        <v>104</v>
      </c>
      <c r="B221" s="4" t="s">
        <v>125</v>
      </c>
      <c r="C221" s="5" t="s">
        <v>94</v>
      </c>
      <c r="D221" s="5" t="s">
        <v>47</v>
      </c>
      <c r="E221" s="5" t="s">
        <v>50</v>
      </c>
      <c r="G221" s="5" t="s">
        <v>8</v>
      </c>
      <c r="H221" s="5" t="s">
        <v>134</v>
      </c>
      <c r="I221" s="5" t="s">
        <v>199</v>
      </c>
      <c r="J221" s="5" t="s">
        <v>199</v>
      </c>
      <c r="K221" t="s">
        <v>199</v>
      </c>
    </row>
    <row r="222" spans="1:11" x14ac:dyDescent="0.25">
      <c r="A222" s="4" t="s">
        <v>104</v>
      </c>
      <c r="B222" s="4" t="s">
        <v>125</v>
      </c>
      <c r="C222" s="5" t="s">
        <v>94</v>
      </c>
      <c r="D222" s="5" t="s">
        <v>49</v>
      </c>
      <c r="E222" s="5" t="s">
        <v>17</v>
      </c>
      <c r="G222" s="5" t="s">
        <v>8</v>
      </c>
      <c r="H222" s="5" t="s">
        <v>134</v>
      </c>
      <c r="I222" s="5" t="s">
        <v>95</v>
      </c>
      <c r="J222" s="5" t="s">
        <v>95</v>
      </c>
      <c r="K222" t="s">
        <v>95</v>
      </c>
    </row>
    <row r="223" spans="1:11" x14ac:dyDescent="0.25">
      <c r="A223" s="4" t="s">
        <v>104</v>
      </c>
      <c r="B223" s="4" t="s">
        <v>125</v>
      </c>
      <c r="C223" s="5" t="s">
        <v>94</v>
      </c>
      <c r="D223" s="5" t="s">
        <v>49</v>
      </c>
      <c r="E223" s="5" t="s">
        <v>17</v>
      </c>
      <c r="G223" s="5" t="s">
        <v>8</v>
      </c>
      <c r="H223" s="5" t="s">
        <v>134</v>
      </c>
      <c r="I223" s="5" t="s">
        <v>199</v>
      </c>
      <c r="J223" s="5" t="s">
        <v>199</v>
      </c>
      <c r="K223" t="s">
        <v>199</v>
      </c>
    </row>
    <row r="224" spans="1:11" x14ac:dyDescent="0.25">
      <c r="A224" s="4" t="s">
        <v>104</v>
      </c>
      <c r="B224" s="4" t="s">
        <v>125</v>
      </c>
      <c r="C224" s="5" t="s">
        <v>94</v>
      </c>
      <c r="D224" s="5" t="s">
        <v>49</v>
      </c>
      <c r="E224" s="5" t="s">
        <v>50</v>
      </c>
      <c r="G224" s="5" t="s">
        <v>8</v>
      </c>
      <c r="H224" s="5" t="s">
        <v>134</v>
      </c>
      <c r="I224" s="5" t="s">
        <v>95</v>
      </c>
      <c r="J224" s="5" t="s">
        <v>95</v>
      </c>
      <c r="K224" t="s">
        <v>95</v>
      </c>
    </row>
    <row r="225" spans="1:11" x14ac:dyDescent="0.25">
      <c r="A225" s="4" t="s">
        <v>104</v>
      </c>
      <c r="B225" s="4" t="s">
        <v>125</v>
      </c>
      <c r="C225" s="5" t="s">
        <v>94</v>
      </c>
      <c r="D225" s="5" t="s">
        <v>49</v>
      </c>
      <c r="E225" s="5" t="s">
        <v>50</v>
      </c>
      <c r="G225" s="5" t="s">
        <v>8</v>
      </c>
      <c r="H225" s="5" t="s">
        <v>134</v>
      </c>
      <c r="I225" s="5" t="s">
        <v>199</v>
      </c>
      <c r="J225" s="5" t="s">
        <v>199</v>
      </c>
      <c r="K225" t="s">
        <v>199</v>
      </c>
    </row>
    <row r="226" spans="1:11" x14ac:dyDescent="0.25">
      <c r="A226" s="4" t="s">
        <v>104</v>
      </c>
      <c r="B226" s="4" t="s">
        <v>125</v>
      </c>
      <c r="C226" s="5" t="s">
        <v>94</v>
      </c>
      <c r="D226" s="5" t="s">
        <v>61</v>
      </c>
      <c r="E226" s="5" t="s">
        <v>17</v>
      </c>
      <c r="G226" s="5" t="s">
        <v>8</v>
      </c>
      <c r="H226" s="5" t="s">
        <v>134</v>
      </c>
      <c r="I226" s="5" t="s">
        <v>95</v>
      </c>
      <c r="J226" s="5" t="s">
        <v>95</v>
      </c>
      <c r="K226" t="s">
        <v>95</v>
      </c>
    </row>
    <row r="227" spans="1:11" x14ac:dyDescent="0.25">
      <c r="A227" s="4" t="s">
        <v>104</v>
      </c>
      <c r="B227" s="4" t="s">
        <v>125</v>
      </c>
      <c r="C227" s="5" t="s">
        <v>94</v>
      </c>
      <c r="D227" s="5" t="s">
        <v>61</v>
      </c>
      <c r="E227" s="5" t="s">
        <v>17</v>
      </c>
      <c r="G227" s="5" t="s">
        <v>8</v>
      </c>
      <c r="H227" s="5" t="s">
        <v>134</v>
      </c>
      <c r="I227" s="5" t="s">
        <v>199</v>
      </c>
      <c r="J227" s="5" t="s">
        <v>199</v>
      </c>
      <c r="K227" t="s">
        <v>199</v>
      </c>
    </row>
    <row r="228" spans="1:11" x14ac:dyDescent="0.25">
      <c r="A228" s="4" t="s">
        <v>104</v>
      </c>
      <c r="B228" s="4" t="s">
        <v>125</v>
      </c>
      <c r="C228" s="5" t="s">
        <v>94</v>
      </c>
      <c r="D228" s="5" t="s">
        <v>61</v>
      </c>
      <c r="E228" s="5" t="s">
        <v>50</v>
      </c>
      <c r="G228" s="5" t="s">
        <v>8</v>
      </c>
      <c r="H228" s="5" t="s">
        <v>134</v>
      </c>
      <c r="I228" s="5" t="s">
        <v>95</v>
      </c>
      <c r="J228" s="5" t="s">
        <v>95</v>
      </c>
      <c r="K228" t="s">
        <v>95</v>
      </c>
    </row>
    <row r="229" spans="1:11" x14ac:dyDescent="0.25">
      <c r="A229" s="4" t="s">
        <v>104</v>
      </c>
      <c r="B229" s="4" t="s">
        <v>125</v>
      </c>
      <c r="C229" s="5" t="s">
        <v>94</v>
      </c>
      <c r="D229" s="5" t="s">
        <v>61</v>
      </c>
      <c r="E229" s="5" t="s">
        <v>50</v>
      </c>
      <c r="G229" s="5" t="s">
        <v>8</v>
      </c>
      <c r="H229" s="5" t="s">
        <v>134</v>
      </c>
      <c r="I229" s="5" t="s">
        <v>199</v>
      </c>
      <c r="J229" s="5" t="s">
        <v>199</v>
      </c>
      <c r="K229" t="s">
        <v>199</v>
      </c>
    </row>
    <row r="230" spans="1:11" x14ac:dyDescent="0.25">
      <c r="A230" s="4" t="s">
        <v>104</v>
      </c>
      <c r="B230" s="4" t="s">
        <v>125</v>
      </c>
      <c r="C230" s="5" t="s">
        <v>94</v>
      </c>
      <c r="D230" s="5" t="s">
        <v>97</v>
      </c>
      <c r="E230" s="5" t="s">
        <v>17</v>
      </c>
      <c r="G230" s="5" t="s">
        <v>8</v>
      </c>
      <c r="H230" s="5" t="s">
        <v>134</v>
      </c>
      <c r="I230" s="5" t="s">
        <v>95</v>
      </c>
      <c r="J230" s="5" t="s">
        <v>95</v>
      </c>
      <c r="K230" t="s">
        <v>95</v>
      </c>
    </row>
    <row r="231" spans="1:11" x14ac:dyDescent="0.25">
      <c r="A231" s="4" t="s">
        <v>104</v>
      </c>
      <c r="B231" s="4" t="s">
        <v>125</v>
      </c>
      <c r="C231" s="5" t="s">
        <v>94</v>
      </c>
      <c r="D231" s="5" t="s">
        <v>97</v>
      </c>
      <c r="E231" s="5" t="s">
        <v>17</v>
      </c>
      <c r="G231" s="5" t="s">
        <v>8</v>
      </c>
      <c r="H231" s="5" t="s">
        <v>134</v>
      </c>
      <c r="I231" s="5" t="s">
        <v>199</v>
      </c>
      <c r="J231" s="5" t="s">
        <v>199</v>
      </c>
      <c r="K231" t="s">
        <v>199</v>
      </c>
    </row>
    <row r="232" spans="1:11" x14ac:dyDescent="0.25">
      <c r="A232" s="4" t="s">
        <v>104</v>
      </c>
      <c r="B232" s="4" t="s">
        <v>125</v>
      </c>
      <c r="C232" s="5" t="s">
        <v>94</v>
      </c>
      <c r="D232" s="5" t="s">
        <v>97</v>
      </c>
      <c r="E232" s="5" t="s">
        <v>50</v>
      </c>
      <c r="G232" s="5" t="s">
        <v>8</v>
      </c>
      <c r="H232" s="5" t="s">
        <v>134</v>
      </c>
      <c r="I232" s="5" t="s">
        <v>95</v>
      </c>
      <c r="J232" s="5" t="s">
        <v>95</v>
      </c>
      <c r="K232" t="s">
        <v>95</v>
      </c>
    </row>
    <row r="233" spans="1:11" x14ac:dyDescent="0.25">
      <c r="A233" s="4" t="s">
        <v>104</v>
      </c>
      <c r="B233" s="4" t="s">
        <v>125</v>
      </c>
      <c r="C233" s="5" t="s">
        <v>94</v>
      </c>
      <c r="D233" s="5" t="s">
        <v>97</v>
      </c>
      <c r="E233" s="5" t="s">
        <v>50</v>
      </c>
      <c r="G233" s="5" t="s">
        <v>8</v>
      </c>
      <c r="H233" s="5" t="s">
        <v>134</v>
      </c>
      <c r="I233" s="5" t="s">
        <v>199</v>
      </c>
      <c r="J233" s="5" t="s">
        <v>199</v>
      </c>
      <c r="K233" t="s">
        <v>199</v>
      </c>
    </row>
    <row r="234" spans="1:11" x14ac:dyDescent="0.25">
      <c r="A234" s="4" t="s">
        <v>104</v>
      </c>
      <c r="B234" s="4" t="s">
        <v>125</v>
      </c>
      <c r="C234" s="5" t="s">
        <v>94</v>
      </c>
      <c r="D234" s="5" t="s">
        <v>80</v>
      </c>
      <c r="E234" s="5" t="s">
        <v>17</v>
      </c>
      <c r="G234" s="5" t="s">
        <v>8</v>
      </c>
      <c r="H234" s="5" t="s">
        <v>134</v>
      </c>
      <c r="I234" s="5" t="s">
        <v>95</v>
      </c>
      <c r="J234" s="5" t="s">
        <v>95</v>
      </c>
      <c r="K234" t="s">
        <v>95</v>
      </c>
    </row>
    <row r="235" spans="1:11" x14ac:dyDescent="0.25">
      <c r="A235" s="4" t="s">
        <v>104</v>
      </c>
      <c r="B235" s="4" t="s">
        <v>125</v>
      </c>
      <c r="C235" s="5" t="s">
        <v>94</v>
      </c>
      <c r="D235" s="5" t="s">
        <v>80</v>
      </c>
      <c r="E235" s="5" t="s">
        <v>17</v>
      </c>
      <c r="G235" s="5" t="s">
        <v>8</v>
      </c>
      <c r="H235" s="5" t="s">
        <v>134</v>
      </c>
      <c r="I235" s="5" t="s">
        <v>199</v>
      </c>
      <c r="J235" s="5" t="s">
        <v>199</v>
      </c>
      <c r="K235" t="s">
        <v>199</v>
      </c>
    </row>
    <row r="236" spans="1:11" x14ac:dyDescent="0.25">
      <c r="A236" s="4" t="s">
        <v>104</v>
      </c>
      <c r="B236" s="4" t="s">
        <v>125</v>
      </c>
      <c r="C236" s="5" t="s">
        <v>94</v>
      </c>
      <c r="D236" s="5" t="s">
        <v>80</v>
      </c>
      <c r="E236" s="5" t="s">
        <v>50</v>
      </c>
      <c r="G236" s="5" t="s">
        <v>8</v>
      </c>
      <c r="H236" s="5" t="s">
        <v>134</v>
      </c>
      <c r="I236" s="5" t="s">
        <v>95</v>
      </c>
      <c r="J236" s="5" t="s">
        <v>95</v>
      </c>
      <c r="K236" t="s">
        <v>95</v>
      </c>
    </row>
    <row r="237" spans="1:11" x14ac:dyDescent="0.25">
      <c r="A237" s="4" t="s">
        <v>104</v>
      </c>
      <c r="B237" s="4" t="s">
        <v>125</v>
      </c>
      <c r="C237" s="5" t="s">
        <v>94</v>
      </c>
      <c r="D237" s="5" t="s">
        <v>80</v>
      </c>
      <c r="E237" s="5" t="s">
        <v>50</v>
      </c>
      <c r="G237" s="5" t="s">
        <v>8</v>
      </c>
      <c r="H237" s="5" t="s">
        <v>134</v>
      </c>
      <c r="I237" s="5" t="s">
        <v>199</v>
      </c>
      <c r="J237" s="5" t="s">
        <v>199</v>
      </c>
      <c r="K237" t="s">
        <v>199</v>
      </c>
    </row>
    <row r="238" spans="1:11" x14ac:dyDescent="0.25">
      <c r="A238" s="4" t="s">
        <v>104</v>
      </c>
      <c r="B238" s="4" t="s">
        <v>125</v>
      </c>
      <c r="C238" s="5" t="s">
        <v>96</v>
      </c>
      <c r="D238" s="5" t="s">
        <v>47</v>
      </c>
      <c r="E238" s="5" t="s">
        <v>17</v>
      </c>
      <c r="G238" s="5" t="s">
        <v>8</v>
      </c>
      <c r="H238" s="5" t="s">
        <v>134</v>
      </c>
      <c r="I238" s="5" t="s">
        <v>95</v>
      </c>
      <c r="J238" s="5" t="s">
        <v>95</v>
      </c>
      <c r="K238" t="s">
        <v>95</v>
      </c>
    </row>
    <row r="239" spans="1:11" x14ac:dyDescent="0.25">
      <c r="A239" s="4" t="s">
        <v>104</v>
      </c>
      <c r="B239" s="4" t="s">
        <v>125</v>
      </c>
      <c r="C239" s="5" t="s">
        <v>96</v>
      </c>
      <c r="D239" s="5" t="s">
        <v>47</v>
      </c>
      <c r="E239" s="5" t="s">
        <v>17</v>
      </c>
      <c r="G239" s="5" t="s">
        <v>8</v>
      </c>
      <c r="H239" s="5" t="s">
        <v>134</v>
      </c>
      <c r="I239" s="5" t="s">
        <v>199</v>
      </c>
      <c r="J239" s="5" t="s">
        <v>199</v>
      </c>
      <c r="K239" t="s">
        <v>199</v>
      </c>
    </row>
    <row r="240" spans="1:11" x14ac:dyDescent="0.25">
      <c r="A240" s="4" t="s">
        <v>104</v>
      </c>
      <c r="B240" s="4" t="s">
        <v>125</v>
      </c>
      <c r="C240" s="5" t="s">
        <v>96</v>
      </c>
      <c r="D240" s="5" t="s">
        <v>47</v>
      </c>
      <c r="E240" s="5" t="s">
        <v>50</v>
      </c>
      <c r="G240" s="5" t="s">
        <v>8</v>
      </c>
      <c r="H240" s="5" t="s">
        <v>134</v>
      </c>
      <c r="I240" s="5" t="s">
        <v>95</v>
      </c>
      <c r="J240" s="5" t="s">
        <v>95</v>
      </c>
      <c r="K240" t="s">
        <v>95</v>
      </c>
    </row>
    <row r="241" spans="1:11" x14ac:dyDescent="0.25">
      <c r="A241" s="4" t="s">
        <v>104</v>
      </c>
      <c r="B241" s="4" t="s">
        <v>125</v>
      </c>
      <c r="C241" s="5" t="s">
        <v>96</v>
      </c>
      <c r="D241" s="5" t="s">
        <v>47</v>
      </c>
      <c r="E241" s="5" t="s">
        <v>50</v>
      </c>
      <c r="G241" s="5" t="s">
        <v>8</v>
      </c>
      <c r="H241" s="5" t="s">
        <v>134</v>
      </c>
      <c r="I241" s="5" t="s">
        <v>199</v>
      </c>
      <c r="J241" s="5" t="s">
        <v>199</v>
      </c>
      <c r="K241" t="s">
        <v>199</v>
      </c>
    </row>
    <row r="242" spans="1:11" x14ac:dyDescent="0.25">
      <c r="A242" s="4" t="s">
        <v>104</v>
      </c>
      <c r="B242" s="4" t="s">
        <v>125</v>
      </c>
      <c r="C242" s="5" t="s">
        <v>96</v>
      </c>
      <c r="D242" s="5" t="s">
        <v>49</v>
      </c>
      <c r="E242" s="5" t="s">
        <v>17</v>
      </c>
      <c r="G242" s="5" t="s">
        <v>8</v>
      </c>
      <c r="H242" s="5" t="s">
        <v>134</v>
      </c>
      <c r="I242" s="5" t="s">
        <v>95</v>
      </c>
      <c r="J242" s="5" t="s">
        <v>95</v>
      </c>
      <c r="K242" t="s">
        <v>95</v>
      </c>
    </row>
    <row r="243" spans="1:11" x14ac:dyDescent="0.25">
      <c r="A243" s="4" t="s">
        <v>104</v>
      </c>
      <c r="B243" s="4" t="s">
        <v>125</v>
      </c>
      <c r="C243" s="5" t="s">
        <v>96</v>
      </c>
      <c r="D243" s="5" t="s">
        <v>49</v>
      </c>
      <c r="E243" s="5" t="s">
        <v>17</v>
      </c>
      <c r="G243" s="5" t="s">
        <v>8</v>
      </c>
      <c r="H243" s="5" t="s">
        <v>134</v>
      </c>
      <c r="I243" s="5" t="s">
        <v>199</v>
      </c>
      <c r="J243" s="5" t="s">
        <v>199</v>
      </c>
      <c r="K243" t="s">
        <v>199</v>
      </c>
    </row>
    <row r="244" spans="1:11" x14ac:dyDescent="0.25">
      <c r="A244" s="4" t="s">
        <v>104</v>
      </c>
      <c r="B244" s="4" t="s">
        <v>125</v>
      </c>
      <c r="C244" s="5" t="s">
        <v>96</v>
      </c>
      <c r="D244" s="5" t="s">
        <v>49</v>
      </c>
      <c r="E244" s="5" t="s">
        <v>50</v>
      </c>
      <c r="G244" s="5" t="s">
        <v>8</v>
      </c>
      <c r="H244" s="5" t="s">
        <v>134</v>
      </c>
      <c r="I244" s="5" t="s">
        <v>95</v>
      </c>
      <c r="J244" s="5" t="s">
        <v>95</v>
      </c>
      <c r="K244" t="s">
        <v>95</v>
      </c>
    </row>
    <row r="245" spans="1:11" x14ac:dyDescent="0.25">
      <c r="A245" s="4" t="s">
        <v>104</v>
      </c>
      <c r="B245" s="4" t="s">
        <v>125</v>
      </c>
      <c r="C245" s="5" t="s">
        <v>96</v>
      </c>
      <c r="D245" s="5" t="s">
        <v>49</v>
      </c>
      <c r="E245" s="5" t="s">
        <v>50</v>
      </c>
      <c r="G245" s="5" t="s">
        <v>8</v>
      </c>
      <c r="H245" s="5" t="s">
        <v>134</v>
      </c>
      <c r="I245" s="5" t="s">
        <v>199</v>
      </c>
      <c r="J245" s="5" t="s">
        <v>199</v>
      </c>
      <c r="K245" t="s">
        <v>199</v>
      </c>
    </row>
    <row r="246" spans="1:11" x14ac:dyDescent="0.25">
      <c r="A246" s="4" t="s">
        <v>104</v>
      </c>
      <c r="B246" s="4" t="s">
        <v>125</v>
      </c>
      <c r="C246" s="5" t="s">
        <v>96</v>
      </c>
      <c r="D246" s="5" t="s">
        <v>61</v>
      </c>
      <c r="E246" s="5" t="s">
        <v>17</v>
      </c>
      <c r="G246" s="5" t="s">
        <v>8</v>
      </c>
      <c r="H246" s="5" t="s">
        <v>134</v>
      </c>
      <c r="I246" s="5" t="s">
        <v>95</v>
      </c>
      <c r="J246" s="5" t="s">
        <v>95</v>
      </c>
      <c r="K246" t="s">
        <v>95</v>
      </c>
    </row>
    <row r="247" spans="1:11" x14ac:dyDescent="0.25">
      <c r="A247" s="4" t="s">
        <v>104</v>
      </c>
      <c r="B247" s="4" t="s">
        <v>125</v>
      </c>
      <c r="C247" s="5" t="s">
        <v>96</v>
      </c>
      <c r="D247" s="5" t="s">
        <v>61</v>
      </c>
      <c r="E247" s="5" t="s">
        <v>17</v>
      </c>
      <c r="G247" s="5" t="s">
        <v>8</v>
      </c>
      <c r="H247" s="5" t="s">
        <v>134</v>
      </c>
      <c r="I247" s="5" t="s">
        <v>199</v>
      </c>
      <c r="J247" s="5" t="s">
        <v>199</v>
      </c>
      <c r="K247" t="s">
        <v>199</v>
      </c>
    </row>
    <row r="248" spans="1:11" x14ac:dyDescent="0.25">
      <c r="A248" s="4" t="s">
        <v>104</v>
      </c>
      <c r="B248" s="4" t="s">
        <v>125</v>
      </c>
      <c r="C248" s="5" t="s">
        <v>96</v>
      </c>
      <c r="D248" s="5" t="s">
        <v>61</v>
      </c>
      <c r="E248" s="5" t="s">
        <v>50</v>
      </c>
      <c r="G248" s="5" t="s">
        <v>8</v>
      </c>
      <c r="H248" s="5" t="s">
        <v>134</v>
      </c>
      <c r="I248" s="5" t="s">
        <v>95</v>
      </c>
      <c r="J248" s="5" t="s">
        <v>95</v>
      </c>
      <c r="K248" t="s">
        <v>95</v>
      </c>
    </row>
    <row r="249" spans="1:11" x14ac:dyDescent="0.25">
      <c r="A249" s="4" t="s">
        <v>104</v>
      </c>
      <c r="B249" s="4" t="s">
        <v>125</v>
      </c>
      <c r="C249" s="5" t="s">
        <v>96</v>
      </c>
      <c r="D249" s="5" t="s">
        <v>61</v>
      </c>
      <c r="E249" s="5" t="s">
        <v>50</v>
      </c>
      <c r="G249" s="5" t="s">
        <v>8</v>
      </c>
      <c r="H249" s="5" t="s">
        <v>134</v>
      </c>
      <c r="I249" s="5" t="s">
        <v>199</v>
      </c>
      <c r="J249" s="5" t="s">
        <v>199</v>
      </c>
      <c r="K249" t="s">
        <v>199</v>
      </c>
    </row>
    <row r="250" spans="1:11" x14ac:dyDescent="0.25">
      <c r="A250" s="4" t="s">
        <v>104</v>
      </c>
      <c r="B250" s="4" t="s">
        <v>125</v>
      </c>
      <c r="C250" s="5" t="s">
        <v>96</v>
      </c>
      <c r="D250" s="5" t="s">
        <v>97</v>
      </c>
      <c r="E250" s="5" t="s">
        <v>17</v>
      </c>
      <c r="G250" s="5" t="s">
        <v>8</v>
      </c>
      <c r="H250" s="5" t="s">
        <v>134</v>
      </c>
      <c r="I250" s="5" t="s">
        <v>95</v>
      </c>
      <c r="J250" s="5" t="s">
        <v>95</v>
      </c>
      <c r="K250" t="s">
        <v>95</v>
      </c>
    </row>
    <row r="251" spans="1:11" x14ac:dyDescent="0.25">
      <c r="A251" s="4" t="s">
        <v>104</v>
      </c>
      <c r="B251" s="4" t="s">
        <v>125</v>
      </c>
      <c r="C251" s="5" t="s">
        <v>96</v>
      </c>
      <c r="D251" s="5" t="s">
        <v>97</v>
      </c>
      <c r="E251" s="5" t="s">
        <v>17</v>
      </c>
      <c r="G251" s="5" t="s">
        <v>8</v>
      </c>
      <c r="H251" s="5" t="s">
        <v>134</v>
      </c>
      <c r="I251" s="5" t="s">
        <v>199</v>
      </c>
      <c r="J251" s="5" t="s">
        <v>199</v>
      </c>
      <c r="K251" t="s">
        <v>199</v>
      </c>
    </row>
    <row r="252" spans="1:11" x14ac:dyDescent="0.25">
      <c r="A252" s="4" t="s">
        <v>104</v>
      </c>
      <c r="B252" s="4" t="s">
        <v>125</v>
      </c>
      <c r="C252" s="5" t="s">
        <v>96</v>
      </c>
      <c r="D252" s="5" t="s">
        <v>97</v>
      </c>
      <c r="E252" s="5" t="s">
        <v>50</v>
      </c>
      <c r="G252" s="5" t="s">
        <v>8</v>
      </c>
      <c r="H252" s="5" t="s">
        <v>134</v>
      </c>
      <c r="I252" s="5" t="s">
        <v>95</v>
      </c>
      <c r="J252" s="5" t="s">
        <v>95</v>
      </c>
      <c r="K252" t="s">
        <v>95</v>
      </c>
    </row>
    <row r="253" spans="1:11" x14ac:dyDescent="0.25">
      <c r="A253" s="4" t="s">
        <v>104</v>
      </c>
      <c r="B253" s="4" t="s">
        <v>125</v>
      </c>
      <c r="C253" s="5" t="s">
        <v>96</v>
      </c>
      <c r="D253" s="5" t="s">
        <v>97</v>
      </c>
      <c r="E253" s="5" t="s">
        <v>50</v>
      </c>
      <c r="G253" s="5" t="s">
        <v>8</v>
      </c>
      <c r="H253" s="5" t="s">
        <v>134</v>
      </c>
      <c r="I253" s="5" t="s">
        <v>199</v>
      </c>
      <c r="J253" s="5" t="s">
        <v>199</v>
      </c>
      <c r="K253" t="s">
        <v>199</v>
      </c>
    </row>
    <row r="254" spans="1:11" x14ac:dyDescent="0.25">
      <c r="A254" s="4" t="s">
        <v>104</v>
      </c>
      <c r="B254" s="4" t="s">
        <v>125</v>
      </c>
      <c r="C254" s="5" t="s">
        <v>96</v>
      </c>
      <c r="D254" s="5" t="s">
        <v>80</v>
      </c>
      <c r="E254" s="5" t="s">
        <v>17</v>
      </c>
      <c r="G254" s="5" t="s">
        <v>8</v>
      </c>
      <c r="H254" s="5" t="s">
        <v>134</v>
      </c>
      <c r="I254" s="5" t="s">
        <v>95</v>
      </c>
      <c r="J254" s="5" t="s">
        <v>95</v>
      </c>
      <c r="K254" t="s">
        <v>95</v>
      </c>
    </row>
    <row r="255" spans="1:11" x14ac:dyDescent="0.25">
      <c r="A255" s="4" t="s">
        <v>104</v>
      </c>
      <c r="B255" s="4" t="s">
        <v>125</v>
      </c>
      <c r="C255" s="5" t="s">
        <v>96</v>
      </c>
      <c r="D255" s="5" t="s">
        <v>80</v>
      </c>
      <c r="E255" s="5" t="s">
        <v>17</v>
      </c>
      <c r="G255" s="5" t="s">
        <v>8</v>
      </c>
      <c r="H255" s="5" t="s">
        <v>134</v>
      </c>
      <c r="I255" s="5" t="s">
        <v>199</v>
      </c>
      <c r="J255" s="5" t="s">
        <v>199</v>
      </c>
      <c r="K255" t="s">
        <v>199</v>
      </c>
    </row>
    <row r="256" spans="1:11" x14ac:dyDescent="0.25">
      <c r="A256" s="4" t="s">
        <v>104</v>
      </c>
      <c r="B256" s="4" t="s">
        <v>125</v>
      </c>
      <c r="C256" s="5" t="s">
        <v>96</v>
      </c>
      <c r="D256" s="5" t="s">
        <v>80</v>
      </c>
      <c r="E256" s="5" t="s">
        <v>50</v>
      </c>
      <c r="G256" s="5" t="s">
        <v>8</v>
      </c>
      <c r="H256" s="5" t="s">
        <v>134</v>
      </c>
      <c r="I256" s="5" t="s">
        <v>95</v>
      </c>
      <c r="J256" s="5" t="s">
        <v>95</v>
      </c>
      <c r="K256" t="s">
        <v>95</v>
      </c>
    </row>
    <row r="257" spans="1:11" x14ac:dyDescent="0.25">
      <c r="A257" s="4" t="s">
        <v>104</v>
      </c>
      <c r="B257" s="4" t="s">
        <v>125</v>
      </c>
      <c r="C257" s="5" t="s">
        <v>96</v>
      </c>
      <c r="D257" s="5" t="s">
        <v>80</v>
      </c>
      <c r="E257" s="5" t="s">
        <v>50</v>
      </c>
      <c r="G257" s="5" t="s">
        <v>8</v>
      </c>
      <c r="H257" s="5" t="s">
        <v>134</v>
      </c>
      <c r="I257" s="5" t="s">
        <v>199</v>
      </c>
      <c r="J257" s="5" t="s">
        <v>199</v>
      </c>
      <c r="K257" t="s">
        <v>199</v>
      </c>
    </row>
    <row r="258" spans="1:11" x14ac:dyDescent="0.25">
      <c r="A258" s="4" t="s">
        <v>117</v>
      </c>
      <c r="B258" s="4" t="s">
        <v>135</v>
      </c>
      <c r="C258" s="5" t="s">
        <v>6</v>
      </c>
      <c r="D258" s="5" t="s">
        <v>7</v>
      </c>
      <c r="G258" s="5" t="s">
        <v>8</v>
      </c>
      <c r="H258" s="5" t="s">
        <v>136</v>
      </c>
      <c r="I258" s="5" t="s">
        <v>9</v>
      </c>
      <c r="J258" s="5" t="s">
        <v>9</v>
      </c>
      <c r="K258" t="s">
        <v>9</v>
      </c>
    </row>
    <row r="259" spans="1:11" x14ac:dyDescent="0.25">
      <c r="A259" s="4" t="s">
        <v>117</v>
      </c>
      <c r="B259" s="4" t="s">
        <v>125</v>
      </c>
      <c r="C259" s="5" t="s">
        <v>6</v>
      </c>
      <c r="D259" s="5" t="s">
        <v>10</v>
      </c>
      <c r="G259" s="5" t="s">
        <v>8</v>
      </c>
      <c r="H259" s="5" t="s">
        <v>136</v>
      </c>
      <c r="I259" s="5" t="s">
        <v>9</v>
      </c>
      <c r="J259" s="5" t="s">
        <v>9</v>
      </c>
      <c r="K259" t="s">
        <v>9</v>
      </c>
    </row>
    <row r="260" spans="1:11" x14ac:dyDescent="0.25">
      <c r="A260" s="4" t="s">
        <v>117</v>
      </c>
      <c r="B260" s="4" t="s">
        <v>135</v>
      </c>
      <c r="C260" s="5" t="s">
        <v>6</v>
      </c>
      <c r="D260" s="5" t="s">
        <v>11</v>
      </c>
      <c r="G260" s="5" t="s">
        <v>8</v>
      </c>
      <c r="H260" s="5" t="s">
        <v>136</v>
      </c>
      <c r="I260" s="5" t="s">
        <v>9</v>
      </c>
      <c r="J260" s="5" t="s">
        <v>9</v>
      </c>
      <c r="K260" t="s">
        <v>9</v>
      </c>
    </row>
    <row r="261" spans="1:11" x14ac:dyDescent="0.25">
      <c r="A261" s="4" t="s">
        <v>117</v>
      </c>
      <c r="B261" s="4" t="s">
        <v>125</v>
      </c>
      <c r="C261" s="5" t="s">
        <v>1715</v>
      </c>
      <c r="D261" s="5" t="s">
        <v>7</v>
      </c>
      <c r="G261" s="5" t="s">
        <v>8</v>
      </c>
      <c r="H261" s="5" t="s">
        <v>136</v>
      </c>
      <c r="I261" s="5" t="s">
        <v>15</v>
      </c>
      <c r="J261" s="5" t="s">
        <v>15</v>
      </c>
      <c r="K261" t="s">
        <v>15</v>
      </c>
    </row>
    <row r="262" spans="1:11" x14ac:dyDescent="0.25">
      <c r="A262" s="4" t="s">
        <v>117</v>
      </c>
      <c r="B262" s="4" t="s">
        <v>125</v>
      </c>
      <c r="C262" s="5" t="s">
        <v>1715</v>
      </c>
      <c r="D262" s="5" t="s">
        <v>11</v>
      </c>
      <c r="G262" s="5" t="s">
        <v>8</v>
      </c>
      <c r="H262" s="5" t="s">
        <v>136</v>
      </c>
      <c r="I262" s="5" t="s">
        <v>15</v>
      </c>
      <c r="J262" s="5" t="s">
        <v>15</v>
      </c>
      <c r="K262" t="s">
        <v>15</v>
      </c>
    </row>
    <row r="263" spans="1:11" x14ac:dyDescent="0.25">
      <c r="A263" s="4" t="s">
        <v>118</v>
      </c>
      <c r="B263" s="4" t="s">
        <v>125</v>
      </c>
      <c r="C263" s="5" t="s">
        <v>56</v>
      </c>
      <c r="D263" s="5" t="s">
        <v>49</v>
      </c>
      <c r="E263" s="5" t="s">
        <v>17</v>
      </c>
      <c r="G263" s="5" t="s">
        <v>8</v>
      </c>
      <c r="H263" s="5" t="s">
        <v>133</v>
      </c>
      <c r="J263" s="5"/>
    </row>
    <row r="264" spans="1:11" x14ac:dyDescent="0.25">
      <c r="A264" s="4" t="s">
        <v>118</v>
      </c>
      <c r="B264" s="4" t="s">
        <v>125</v>
      </c>
      <c r="C264" s="5" t="s">
        <v>56</v>
      </c>
      <c r="D264" s="5" t="s">
        <v>49</v>
      </c>
      <c r="E264" s="5" t="s">
        <v>50</v>
      </c>
      <c r="G264" s="5" t="s">
        <v>8</v>
      </c>
      <c r="H264" s="5" t="s">
        <v>133</v>
      </c>
      <c r="J264" s="5"/>
    </row>
    <row r="265" spans="1:11" x14ac:dyDescent="0.25">
      <c r="A265" s="4" t="s">
        <v>118</v>
      </c>
      <c r="B265" s="4" t="s">
        <v>125</v>
      </c>
      <c r="C265" s="5" t="s">
        <v>56</v>
      </c>
      <c r="D265" s="5" t="s">
        <v>58</v>
      </c>
      <c r="E265" s="5" t="s">
        <v>17</v>
      </c>
      <c r="G265" s="5" t="s">
        <v>8</v>
      </c>
      <c r="H265" s="5" t="s">
        <v>133</v>
      </c>
      <c r="J265" s="5"/>
    </row>
    <row r="266" spans="1:11" x14ac:dyDescent="0.25">
      <c r="A266" s="4" t="s">
        <v>118</v>
      </c>
      <c r="B266" s="4" t="s">
        <v>125</v>
      </c>
      <c r="C266" s="5" t="s">
        <v>56</v>
      </c>
      <c r="D266" s="5" t="s">
        <v>58</v>
      </c>
      <c r="E266" s="5" t="s">
        <v>50</v>
      </c>
      <c r="G266" s="5" t="s">
        <v>8</v>
      </c>
      <c r="H266" s="5" t="s">
        <v>133</v>
      </c>
      <c r="J266" s="5"/>
    </row>
    <row r="267" spans="1:11" x14ac:dyDescent="0.25">
      <c r="A267" s="4" t="s">
        <v>118</v>
      </c>
      <c r="B267" s="4" t="s">
        <v>125</v>
      </c>
      <c r="C267" s="5" t="s">
        <v>56</v>
      </c>
      <c r="D267" s="5" t="s">
        <v>59</v>
      </c>
      <c r="E267" s="5" t="s">
        <v>17</v>
      </c>
      <c r="G267" s="5" t="s">
        <v>8</v>
      </c>
      <c r="H267" s="5" t="s">
        <v>133</v>
      </c>
      <c r="J267" s="5"/>
    </row>
    <row r="268" spans="1:11" x14ac:dyDescent="0.25">
      <c r="A268" s="4" t="s">
        <v>118</v>
      </c>
      <c r="B268" s="4" t="s">
        <v>125</v>
      </c>
      <c r="C268" s="5" t="s">
        <v>56</v>
      </c>
      <c r="D268" s="5" t="s">
        <v>59</v>
      </c>
      <c r="E268" s="5" t="s">
        <v>50</v>
      </c>
      <c r="G268" s="5" t="s">
        <v>8</v>
      </c>
      <c r="H268" s="5" t="s">
        <v>133</v>
      </c>
      <c r="J268" s="5"/>
    </row>
    <row r="269" spans="1:11" x14ac:dyDescent="0.25">
      <c r="A269" s="4" t="s">
        <v>118</v>
      </c>
      <c r="B269" s="4" t="s">
        <v>125</v>
      </c>
      <c r="C269" s="5" t="s">
        <v>56</v>
      </c>
      <c r="D269" s="5" t="s">
        <v>60</v>
      </c>
      <c r="E269" s="5" t="s">
        <v>17</v>
      </c>
      <c r="G269" s="5" t="s">
        <v>8</v>
      </c>
      <c r="H269" s="5" t="s">
        <v>133</v>
      </c>
      <c r="J269" s="5"/>
    </row>
    <row r="270" spans="1:11" x14ac:dyDescent="0.25">
      <c r="A270" s="4" t="s">
        <v>118</v>
      </c>
      <c r="B270" s="4" t="s">
        <v>125</v>
      </c>
      <c r="C270" s="5" t="s">
        <v>56</v>
      </c>
      <c r="D270" s="5" t="s">
        <v>60</v>
      </c>
      <c r="E270" s="5" t="s">
        <v>50</v>
      </c>
      <c r="G270" s="5" t="s">
        <v>8</v>
      </c>
      <c r="H270" s="5" t="s">
        <v>133</v>
      </c>
      <c r="J270" s="5"/>
    </row>
    <row r="271" spans="1:11" x14ac:dyDescent="0.25">
      <c r="A271" s="4" t="s">
        <v>118</v>
      </c>
      <c r="B271" s="4" t="s">
        <v>125</v>
      </c>
      <c r="C271" s="5" t="s">
        <v>56</v>
      </c>
      <c r="D271" s="5" t="s">
        <v>66</v>
      </c>
      <c r="E271" s="5" t="s">
        <v>17</v>
      </c>
      <c r="G271" s="5" t="s">
        <v>8</v>
      </c>
      <c r="H271" s="5" t="s">
        <v>133</v>
      </c>
      <c r="J271" s="5"/>
    </row>
    <row r="272" spans="1:11" x14ac:dyDescent="0.25">
      <c r="A272" s="4" t="s">
        <v>118</v>
      </c>
      <c r="B272" s="4" t="s">
        <v>125</v>
      </c>
      <c r="C272" s="5" t="s">
        <v>56</v>
      </c>
      <c r="D272" s="5" t="s">
        <v>66</v>
      </c>
      <c r="E272" s="5" t="s">
        <v>50</v>
      </c>
      <c r="G272" s="5" t="s">
        <v>8</v>
      </c>
      <c r="H272" s="5" t="s">
        <v>133</v>
      </c>
      <c r="J272" s="5"/>
    </row>
    <row r="273" spans="1:10" x14ac:dyDescent="0.25">
      <c r="A273" s="4" t="s">
        <v>118</v>
      </c>
      <c r="B273" s="4" t="s">
        <v>125</v>
      </c>
      <c r="C273" s="5" t="s">
        <v>56</v>
      </c>
      <c r="D273" s="5" t="s">
        <v>67</v>
      </c>
      <c r="E273" s="5" t="s">
        <v>17</v>
      </c>
      <c r="G273" s="5" t="s">
        <v>8</v>
      </c>
      <c r="H273" s="5" t="s">
        <v>133</v>
      </c>
      <c r="J273" s="5"/>
    </row>
    <row r="274" spans="1:10" x14ac:dyDescent="0.25">
      <c r="A274" s="4" t="s">
        <v>118</v>
      </c>
      <c r="B274" s="4" t="s">
        <v>125</v>
      </c>
      <c r="C274" s="5" t="s">
        <v>56</v>
      </c>
      <c r="D274" s="5" t="s">
        <v>67</v>
      </c>
      <c r="E274" s="5" t="s">
        <v>50</v>
      </c>
      <c r="G274" s="5" t="s">
        <v>8</v>
      </c>
      <c r="H274" s="5" t="s">
        <v>133</v>
      </c>
      <c r="J274" s="5"/>
    </row>
    <row r="275" spans="1:10" x14ac:dyDescent="0.25">
      <c r="A275" s="4" t="s">
        <v>118</v>
      </c>
      <c r="B275" s="4" t="s">
        <v>125</v>
      </c>
      <c r="C275" s="5" t="s">
        <v>56</v>
      </c>
      <c r="D275" s="5" t="s">
        <v>68</v>
      </c>
      <c r="E275" s="5" t="s">
        <v>17</v>
      </c>
      <c r="G275" s="5" t="s">
        <v>8</v>
      </c>
      <c r="H275" s="5" t="s">
        <v>133</v>
      </c>
      <c r="J275" s="5"/>
    </row>
    <row r="276" spans="1:10" x14ac:dyDescent="0.25">
      <c r="A276" s="4" t="s">
        <v>118</v>
      </c>
      <c r="B276" s="4" t="s">
        <v>125</v>
      </c>
      <c r="C276" s="5" t="s">
        <v>56</v>
      </c>
      <c r="D276" s="5" t="s">
        <v>68</v>
      </c>
      <c r="E276" s="5" t="s">
        <v>50</v>
      </c>
      <c r="G276" s="5" t="s">
        <v>8</v>
      </c>
      <c r="H276" s="5" t="s">
        <v>133</v>
      </c>
      <c r="J276" s="5"/>
    </row>
    <row r="277" spans="1:10" x14ac:dyDescent="0.25">
      <c r="A277" s="4" t="s">
        <v>118</v>
      </c>
      <c r="B277" s="4" t="s">
        <v>125</v>
      </c>
      <c r="C277" s="5" t="s">
        <v>56</v>
      </c>
      <c r="D277" s="5" t="s">
        <v>69</v>
      </c>
      <c r="E277" s="5" t="s">
        <v>17</v>
      </c>
      <c r="G277" s="5" t="s">
        <v>8</v>
      </c>
      <c r="H277" s="5" t="s">
        <v>133</v>
      </c>
      <c r="J277" s="5"/>
    </row>
    <row r="278" spans="1:10" x14ac:dyDescent="0.25">
      <c r="A278" s="4" t="s">
        <v>118</v>
      </c>
      <c r="B278" s="4" t="s">
        <v>125</v>
      </c>
      <c r="C278" s="5" t="s">
        <v>56</v>
      </c>
      <c r="D278" s="5" t="s">
        <v>69</v>
      </c>
      <c r="E278" s="5" t="s">
        <v>50</v>
      </c>
      <c r="G278" s="5" t="s">
        <v>8</v>
      </c>
      <c r="H278" s="5" t="s">
        <v>133</v>
      </c>
      <c r="J278" s="5"/>
    </row>
    <row r="279" spans="1:10" x14ac:dyDescent="0.25">
      <c r="A279" s="4" t="s">
        <v>118</v>
      </c>
      <c r="B279" s="4" t="s">
        <v>125</v>
      </c>
      <c r="C279" s="5" t="s">
        <v>56</v>
      </c>
      <c r="D279" s="5" t="s">
        <v>1050</v>
      </c>
      <c r="E279" s="5" t="s">
        <v>17</v>
      </c>
      <c r="G279" s="5" t="s">
        <v>8</v>
      </c>
      <c r="H279" s="5" t="s">
        <v>133</v>
      </c>
      <c r="J279" s="5"/>
    </row>
    <row r="280" spans="1:10" x14ac:dyDescent="0.25">
      <c r="A280" s="4" t="s">
        <v>118</v>
      </c>
      <c r="B280" s="4" t="s">
        <v>125</v>
      </c>
      <c r="C280" s="5" t="s">
        <v>56</v>
      </c>
      <c r="D280" s="5" t="s">
        <v>1050</v>
      </c>
      <c r="E280" s="5" t="s">
        <v>50</v>
      </c>
      <c r="G280" s="5" t="s">
        <v>8</v>
      </c>
      <c r="H280" s="5" t="s">
        <v>133</v>
      </c>
      <c r="J280" s="5"/>
    </row>
    <row r="281" spans="1:10" x14ac:dyDescent="0.25">
      <c r="A281" s="4" t="s">
        <v>118</v>
      </c>
      <c r="B281" s="4" t="s">
        <v>125</v>
      </c>
      <c r="C281" s="5" t="s">
        <v>56</v>
      </c>
      <c r="D281" s="5" t="s">
        <v>122</v>
      </c>
      <c r="E281" s="5" t="s">
        <v>17</v>
      </c>
      <c r="G281" s="5" t="s">
        <v>8</v>
      </c>
      <c r="H281" s="5" t="s">
        <v>133</v>
      </c>
      <c r="J281" s="5"/>
    </row>
    <row r="282" spans="1:10" x14ac:dyDescent="0.25">
      <c r="A282" s="4" t="s">
        <v>118</v>
      </c>
      <c r="B282" s="4" t="s">
        <v>125</v>
      </c>
      <c r="C282" s="5" t="s">
        <v>56</v>
      </c>
      <c r="D282" s="5" t="s">
        <v>122</v>
      </c>
      <c r="E282" s="5" t="s">
        <v>50</v>
      </c>
      <c r="G282" s="5" t="s">
        <v>8</v>
      </c>
      <c r="H282" s="5" t="s">
        <v>133</v>
      </c>
      <c r="J282" s="5"/>
    </row>
    <row r="283" spans="1:10" x14ac:dyDescent="0.25">
      <c r="A283" s="4" t="s">
        <v>118</v>
      </c>
      <c r="B283" s="4" t="s">
        <v>125</v>
      </c>
      <c r="C283" s="5" t="s">
        <v>56</v>
      </c>
      <c r="E283" s="5" t="s">
        <v>17</v>
      </c>
      <c r="G283" s="5" t="s">
        <v>8</v>
      </c>
      <c r="H283" s="5" t="s">
        <v>140</v>
      </c>
      <c r="I283" s="5" t="s">
        <v>18</v>
      </c>
      <c r="J283" s="5"/>
    </row>
    <row r="284" spans="1:10" x14ac:dyDescent="0.25">
      <c r="A284" s="4" t="s">
        <v>118</v>
      </c>
      <c r="B284" s="4" t="s">
        <v>125</v>
      </c>
      <c r="C284" s="5" t="s">
        <v>56</v>
      </c>
      <c r="E284" s="5" t="s">
        <v>17</v>
      </c>
      <c r="G284" s="5" t="s">
        <v>8</v>
      </c>
      <c r="H284" s="5" t="s">
        <v>140</v>
      </c>
      <c r="I284" s="5" t="s">
        <v>44</v>
      </c>
      <c r="J284" s="5"/>
    </row>
    <row r="285" spans="1:10" x14ac:dyDescent="0.25">
      <c r="A285" s="4" t="s">
        <v>118</v>
      </c>
      <c r="B285" s="4" t="s">
        <v>125</v>
      </c>
      <c r="C285" s="5" t="s">
        <v>56</v>
      </c>
      <c r="F285" s="5" t="s">
        <v>34</v>
      </c>
      <c r="G285" s="5" t="s">
        <v>8</v>
      </c>
      <c r="H285" s="5" t="s">
        <v>139</v>
      </c>
      <c r="J285" s="5"/>
    </row>
    <row r="286" spans="1:10" x14ac:dyDescent="0.25">
      <c r="A286" s="4" t="s">
        <v>118</v>
      </c>
      <c r="B286" s="4" t="s">
        <v>125</v>
      </c>
      <c r="C286" s="5" t="s">
        <v>56</v>
      </c>
      <c r="F286" s="5" t="s">
        <v>32</v>
      </c>
      <c r="G286" s="5" t="s">
        <v>8</v>
      </c>
      <c r="H286" s="5" t="s">
        <v>139</v>
      </c>
      <c r="J286" s="5"/>
    </row>
    <row r="287" spans="1:10" x14ac:dyDescent="0.25">
      <c r="A287" s="4" t="s">
        <v>118</v>
      </c>
      <c r="B287" s="4" t="s">
        <v>125</v>
      </c>
      <c r="C287" s="5" t="s">
        <v>56</v>
      </c>
      <c r="F287" s="5" t="s">
        <v>35</v>
      </c>
      <c r="G287" s="5" t="s">
        <v>8</v>
      </c>
      <c r="H287" s="5" t="s">
        <v>139</v>
      </c>
      <c r="J287" s="5"/>
    </row>
    <row r="288" spans="1:10" x14ac:dyDescent="0.25">
      <c r="A288" s="4" t="s">
        <v>118</v>
      </c>
      <c r="B288" s="4" t="s">
        <v>125</v>
      </c>
      <c r="C288" s="5" t="s">
        <v>56</v>
      </c>
      <c r="F288" s="5" t="s">
        <v>108</v>
      </c>
      <c r="G288" s="5" t="s">
        <v>8</v>
      </c>
      <c r="H288" s="5" t="s">
        <v>139</v>
      </c>
      <c r="J288" s="5"/>
    </row>
    <row r="289" spans="1:10" x14ac:dyDescent="0.25">
      <c r="A289" s="4" t="s">
        <v>118</v>
      </c>
      <c r="B289" s="4" t="s">
        <v>125</v>
      </c>
      <c r="C289" s="5" t="s">
        <v>56</v>
      </c>
      <c r="F289" s="5" t="s">
        <v>138</v>
      </c>
      <c r="G289" s="5" t="s">
        <v>8</v>
      </c>
      <c r="H289" s="5" t="s">
        <v>139</v>
      </c>
      <c r="J289" s="5"/>
    </row>
    <row r="290" spans="1:10" x14ac:dyDescent="0.25">
      <c r="A290" s="4" t="s">
        <v>118</v>
      </c>
      <c r="B290" s="4" t="s">
        <v>125</v>
      </c>
      <c r="C290" s="5" t="s">
        <v>56</v>
      </c>
      <c r="F290" s="5" t="s">
        <v>30</v>
      </c>
      <c r="G290" s="5" t="s">
        <v>8</v>
      </c>
      <c r="H290" s="5" t="s">
        <v>139</v>
      </c>
      <c r="J290" s="5"/>
    </row>
    <row r="291" spans="1:10" x14ac:dyDescent="0.25">
      <c r="A291" s="4" t="s">
        <v>118</v>
      </c>
      <c r="B291" s="4" t="s">
        <v>125</v>
      </c>
      <c r="C291" s="5" t="s">
        <v>56</v>
      </c>
      <c r="F291" s="5" t="s">
        <v>33</v>
      </c>
      <c r="G291" s="5" t="s">
        <v>8</v>
      </c>
      <c r="H291" s="5" t="s">
        <v>139</v>
      </c>
      <c r="J291" s="5"/>
    </row>
    <row r="292" spans="1:10" x14ac:dyDescent="0.25">
      <c r="A292" s="4" t="s">
        <v>118</v>
      </c>
      <c r="B292" s="4" t="s">
        <v>125</v>
      </c>
      <c r="C292" s="5" t="s">
        <v>147</v>
      </c>
      <c r="D292" s="5" t="s">
        <v>49</v>
      </c>
      <c r="E292" s="5" t="s">
        <v>17</v>
      </c>
      <c r="G292" s="5" t="s">
        <v>8</v>
      </c>
      <c r="H292" s="5" t="s">
        <v>133</v>
      </c>
      <c r="J292"/>
    </row>
    <row r="293" spans="1:10" x14ac:dyDescent="0.25">
      <c r="A293" s="4" t="s">
        <v>118</v>
      </c>
      <c r="B293" s="4" t="s">
        <v>125</v>
      </c>
      <c r="C293" s="5" t="s">
        <v>147</v>
      </c>
      <c r="D293" s="5" t="s">
        <v>49</v>
      </c>
      <c r="E293" s="5" t="s">
        <v>50</v>
      </c>
      <c r="G293" s="5" t="s">
        <v>8</v>
      </c>
      <c r="H293" s="5" t="s">
        <v>133</v>
      </c>
      <c r="J293"/>
    </row>
    <row r="294" spans="1:10" x14ac:dyDescent="0.25">
      <c r="A294" s="4" t="s">
        <v>118</v>
      </c>
      <c r="B294" s="4" t="s">
        <v>125</v>
      </c>
      <c r="C294" s="5" t="s">
        <v>147</v>
      </c>
      <c r="D294" s="5" t="s">
        <v>58</v>
      </c>
      <c r="E294" s="5" t="s">
        <v>17</v>
      </c>
      <c r="G294" s="5" t="s">
        <v>8</v>
      </c>
      <c r="H294" s="5" t="s">
        <v>133</v>
      </c>
      <c r="J294"/>
    </row>
    <row r="295" spans="1:10" x14ac:dyDescent="0.25">
      <c r="A295" s="4" t="s">
        <v>118</v>
      </c>
      <c r="B295" s="4" t="s">
        <v>125</v>
      </c>
      <c r="C295" s="5" t="s">
        <v>147</v>
      </c>
      <c r="D295" s="5" t="s">
        <v>58</v>
      </c>
      <c r="E295" s="5" t="s">
        <v>50</v>
      </c>
      <c r="G295" s="5" t="s">
        <v>8</v>
      </c>
      <c r="H295" s="5" t="s">
        <v>133</v>
      </c>
      <c r="J295"/>
    </row>
    <row r="296" spans="1:10" x14ac:dyDescent="0.25">
      <c r="A296" s="4" t="s">
        <v>118</v>
      </c>
      <c r="B296" s="4" t="s">
        <v>125</v>
      </c>
      <c r="C296" s="5" t="s">
        <v>147</v>
      </c>
      <c r="D296" s="5" t="s">
        <v>59</v>
      </c>
      <c r="E296" s="5" t="s">
        <v>17</v>
      </c>
      <c r="G296" s="5" t="s">
        <v>8</v>
      </c>
      <c r="H296" s="5" t="s">
        <v>133</v>
      </c>
      <c r="J296"/>
    </row>
    <row r="297" spans="1:10" x14ac:dyDescent="0.25">
      <c r="A297" s="4" t="s">
        <v>118</v>
      </c>
      <c r="B297" s="4" t="s">
        <v>125</v>
      </c>
      <c r="C297" s="5" t="s">
        <v>147</v>
      </c>
      <c r="D297" s="5" t="s">
        <v>59</v>
      </c>
      <c r="E297" s="5" t="s">
        <v>50</v>
      </c>
      <c r="G297" s="5" t="s">
        <v>8</v>
      </c>
      <c r="H297" s="5" t="s">
        <v>133</v>
      </c>
      <c r="J297"/>
    </row>
    <row r="298" spans="1:10" x14ac:dyDescent="0.25">
      <c r="A298" s="4" t="s">
        <v>118</v>
      </c>
      <c r="B298" s="4" t="s">
        <v>125</v>
      </c>
      <c r="C298" s="5" t="s">
        <v>147</v>
      </c>
      <c r="D298" s="5" t="s">
        <v>60</v>
      </c>
      <c r="E298" s="5" t="s">
        <v>17</v>
      </c>
      <c r="G298" s="5" t="s">
        <v>8</v>
      </c>
      <c r="H298" s="5" t="s">
        <v>133</v>
      </c>
      <c r="J298"/>
    </row>
    <row r="299" spans="1:10" x14ac:dyDescent="0.25">
      <c r="A299" s="4" t="s">
        <v>118</v>
      </c>
      <c r="B299" s="4" t="s">
        <v>125</v>
      </c>
      <c r="C299" s="5" t="s">
        <v>147</v>
      </c>
      <c r="D299" s="5" t="s">
        <v>60</v>
      </c>
      <c r="E299" s="5" t="s">
        <v>50</v>
      </c>
      <c r="G299" s="5" t="s">
        <v>8</v>
      </c>
      <c r="H299" s="5" t="s">
        <v>133</v>
      </c>
      <c r="J299"/>
    </row>
    <row r="300" spans="1:10" x14ac:dyDescent="0.25">
      <c r="A300" s="4" t="s">
        <v>118</v>
      </c>
      <c r="B300" s="4" t="s">
        <v>125</v>
      </c>
      <c r="C300" s="5" t="s">
        <v>147</v>
      </c>
      <c r="D300" s="5" t="s">
        <v>66</v>
      </c>
      <c r="E300" s="5" t="s">
        <v>17</v>
      </c>
      <c r="G300" s="5" t="s">
        <v>8</v>
      </c>
      <c r="H300" s="5" t="s">
        <v>133</v>
      </c>
      <c r="J300"/>
    </row>
    <row r="301" spans="1:10" x14ac:dyDescent="0.25">
      <c r="A301" s="4" t="s">
        <v>118</v>
      </c>
      <c r="B301" s="4" t="s">
        <v>125</v>
      </c>
      <c r="C301" s="5" t="s">
        <v>147</v>
      </c>
      <c r="D301" s="5" t="s">
        <v>66</v>
      </c>
      <c r="E301" s="5" t="s">
        <v>50</v>
      </c>
      <c r="G301" s="5" t="s">
        <v>8</v>
      </c>
      <c r="H301" s="5" t="s">
        <v>133</v>
      </c>
      <c r="J301"/>
    </row>
    <row r="302" spans="1:10" x14ac:dyDescent="0.25">
      <c r="A302" s="4" t="s">
        <v>118</v>
      </c>
      <c r="B302" s="4" t="s">
        <v>125</v>
      </c>
      <c r="C302" s="5" t="s">
        <v>147</v>
      </c>
      <c r="D302" s="5" t="s">
        <v>67</v>
      </c>
      <c r="E302" s="5" t="s">
        <v>17</v>
      </c>
      <c r="G302" s="5" t="s">
        <v>8</v>
      </c>
      <c r="H302" s="5" t="s">
        <v>133</v>
      </c>
      <c r="J302"/>
    </row>
    <row r="303" spans="1:10" x14ac:dyDescent="0.25">
      <c r="A303" s="4" t="s">
        <v>118</v>
      </c>
      <c r="B303" s="4" t="s">
        <v>125</v>
      </c>
      <c r="C303" s="5" t="s">
        <v>147</v>
      </c>
      <c r="D303" s="5" t="s">
        <v>67</v>
      </c>
      <c r="E303" s="5" t="s">
        <v>50</v>
      </c>
      <c r="G303" s="5" t="s">
        <v>8</v>
      </c>
      <c r="H303" s="5" t="s">
        <v>133</v>
      </c>
      <c r="J303"/>
    </row>
    <row r="304" spans="1:10" x14ac:dyDescent="0.25">
      <c r="A304" s="4" t="s">
        <v>118</v>
      </c>
      <c r="B304" s="4" t="s">
        <v>125</v>
      </c>
      <c r="C304" s="5" t="s">
        <v>147</v>
      </c>
      <c r="D304" s="5" t="s">
        <v>68</v>
      </c>
      <c r="E304" s="5" t="s">
        <v>17</v>
      </c>
      <c r="G304" s="5" t="s">
        <v>8</v>
      </c>
      <c r="H304" s="5" t="s">
        <v>133</v>
      </c>
      <c r="J304"/>
    </row>
    <row r="305" spans="1:11" x14ac:dyDescent="0.25">
      <c r="A305" s="4" t="s">
        <v>118</v>
      </c>
      <c r="B305" s="4" t="s">
        <v>125</v>
      </c>
      <c r="C305" s="5" t="s">
        <v>147</v>
      </c>
      <c r="D305" s="5" t="s">
        <v>68</v>
      </c>
      <c r="E305" s="5" t="s">
        <v>50</v>
      </c>
      <c r="G305" s="5" t="s">
        <v>8</v>
      </c>
      <c r="H305" s="5" t="s">
        <v>133</v>
      </c>
      <c r="J305"/>
    </row>
    <row r="306" spans="1:11" x14ac:dyDescent="0.25">
      <c r="A306" s="4" t="s">
        <v>118</v>
      </c>
      <c r="B306" s="4" t="s">
        <v>125</v>
      </c>
      <c r="C306" s="5" t="s">
        <v>147</v>
      </c>
      <c r="D306" s="5" t="s">
        <v>69</v>
      </c>
      <c r="E306" s="5" t="s">
        <v>17</v>
      </c>
      <c r="G306" s="5" t="s">
        <v>8</v>
      </c>
      <c r="H306" s="5" t="s">
        <v>133</v>
      </c>
      <c r="J306"/>
    </row>
    <row r="307" spans="1:11" x14ac:dyDescent="0.25">
      <c r="A307" s="4" t="s">
        <v>118</v>
      </c>
      <c r="B307" s="4" t="s">
        <v>125</v>
      </c>
      <c r="C307" s="5" t="s">
        <v>147</v>
      </c>
      <c r="D307" s="5" t="s">
        <v>69</v>
      </c>
      <c r="E307" s="5" t="s">
        <v>50</v>
      </c>
      <c r="G307" s="5" t="s">
        <v>8</v>
      </c>
      <c r="H307" s="5" t="s">
        <v>133</v>
      </c>
      <c r="J307"/>
    </row>
    <row r="308" spans="1:11" x14ac:dyDescent="0.25">
      <c r="A308" s="4" t="s">
        <v>118</v>
      </c>
      <c r="B308" s="4" t="s">
        <v>125</v>
      </c>
      <c r="C308" s="5" t="s">
        <v>147</v>
      </c>
      <c r="D308" s="5" t="s">
        <v>1050</v>
      </c>
      <c r="E308" s="5" t="s">
        <v>17</v>
      </c>
      <c r="G308" s="5" t="s">
        <v>8</v>
      </c>
      <c r="H308" s="5" t="s">
        <v>133</v>
      </c>
      <c r="J308"/>
    </row>
    <row r="309" spans="1:11" x14ac:dyDescent="0.25">
      <c r="A309" s="4" t="s">
        <v>118</v>
      </c>
      <c r="B309" s="4" t="s">
        <v>125</v>
      </c>
      <c r="C309" s="5" t="s">
        <v>147</v>
      </c>
      <c r="D309" s="5" t="s">
        <v>1050</v>
      </c>
      <c r="E309" s="5" t="s">
        <v>50</v>
      </c>
      <c r="G309" s="5" t="s">
        <v>8</v>
      </c>
      <c r="H309" s="5" t="s">
        <v>133</v>
      </c>
      <c r="J309"/>
    </row>
    <row r="310" spans="1:11" x14ac:dyDescent="0.25">
      <c r="A310" s="4" t="s">
        <v>118</v>
      </c>
      <c r="B310" s="4" t="s">
        <v>125</v>
      </c>
      <c r="C310" s="5" t="s">
        <v>147</v>
      </c>
      <c r="D310" s="5" t="s">
        <v>122</v>
      </c>
      <c r="E310" s="5" t="s">
        <v>17</v>
      </c>
      <c r="G310" s="5" t="s">
        <v>8</v>
      </c>
      <c r="H310" s="5" t="s">
        <v>133</v>
      </c>
      <c r="J310"/>
    </row>
    <row r="311" spans="1:11" x14ac:dyDescent="0.25">
      <c r="A311" s="4" t="s">
        <v>118</v>
      </c>
      <c r="B311" s="4" t="s">
        <v>125</v>
      </c>
      <c r="C311" s="5" t="s">
        <v>147</v>
      </c>
      <c r="D311" s="5" t="s">
        <v>122</v>
      </c>
      <c r="E311" s="5" t="s">
        <v>50</v>
      </c>
      <c r="G311" s="5" t="s">
        <v>8</v>
      </c>
      <c r="H311" s="5" t="s">
        <v>133</v>
      </c>
      <c r="J311"/>
    </row>
    <row r="312" spans="1:11" x14ac:dyDescent="0.25">
      <c r="A312" s="4" t="s">
        <v>118</v>
      </c>
      <c r="B312" s="4" t="s">
        <v>125</v>
      </c>
      <c r="C312" s="5" t="s">
        <v>147</v>
      </c>
      <c r="E312" s="5" t="s">
        <v>17</v>
      </c>
      <c r="G312" s="5" t="s">
        <v>8</v>
      </c>
      <c r="H312" s="5" t="s">
        <v>140</v>
      </c>
      <c r="I312" s="5" t="s">
        <v>18</v>
      </c>
      <c r="J312" s="5" t="s">
        <v>18</v>
      </c>
      <c r="K312" t="s">
        <v>18</v>
      </c>
    </row>
    <row r="313" spans="1:11" x14ac:dyDescent="0.25">
      <c r="A313" s="4" t="s">
        <v>118</v>
      </c>
      <c r="B313" s="4" t="s">
        <v>125</v>
      </c>
      <c r="C313" s="5" t="s">
        <v>147</v>
      </c>
      <c r="E313" s="5" t="s">
        <v>17</v>
      </c>
      <c r="G313" s="5" t="s">
        <v>8</v>
      </c>
      <c r="H313" s="5" t="s">
        <v>140</v>
      </c>
      <c r="I313" s="5" t="s">
        <v>44</v>
      </c>
      <c r="J313" s="5" t="s">
        <v>44</v>
      </c>
      <c r="K313" t="s">
        <v>44</v>
      </c>
    </row>
    <row r="314" spans="1:11" x14ac:dyDescent="0.25">
      <c r="A314" s="4" t="s">
        <v>118</v>
      </c>
      <c r="B314" s="4" t="s">
        <v>125</v>
      </c>
      <c r="C314" s="5" t="s">
        <v>147</v>
      </c>
      <c r="F314" s="5" t="s">
        <v>34</v>
      </c>
      <c r="G314" s="5" t="s">
        <v>8</v>
      </c>
      <c r="H314" s="5" t="s">
        <v>139</v>
      </c>
      <c r="J314"/>
    </row>
    <row r="315" spans="1:11" x14ac:dyDescent="0.25">
      <c r="A315" s="4" t="s">
        <v>118</v>
      </c>
      <c r="B315" s="4" t="s">
        <v>125</v>
      </c>
      <c r="C315" s="5" t="s">
        <v>147</v>
      </c>
      <c r="F315" s="5" t="s">
        <v>32</v>
      </c>
      <c r="G315" s="5" t="s">
        <v>8</v>
      </c>
      <c r="H315" s="5" t="s">
        <v>139</v>
      </c>
      <c r="J315"/>
    </row>
    <row r="316" spans="1:11" x14ac:dyDescent="0.25">
      <c r="A316" s="4" t="s">
        <v>118</v>
      </c>
      <c r="B316" s="4" t="s">
        <v>125</v>
      </c>
      <c r="C316" s="5" t="s">
        <v>147</v>
      </c>
      <c r="F316" s="5" t="s">
        <v>35</v>
      </c>
      <c r="G316" s="5" t="s">
        <v>8</v>
      </c>
      <c r="H316" s="5" t="s">
        <v>139</v>
      </c>
      <c r="J316"/>
    </row>
    <row r="317" spans="1:11" x14ac:dyDescent="0.25">
      <c r="A317" s="4" t="s">
        <v>118</v>
      </c>
      <c r="B317" s="4" t="s">
        <v>125</v>
      </c>
      <c r="C317" s="5" t="s">
        <v>147</v>
      </c>
      <c r="F317" s="5" t="s">
        <v>108</v>
      </c>
      <c r="G317" s="5" t="s">
        <v>8</v>
      </c>
      <c r="H317" s="5" t="s">
        <v>139</v>
      </c>
      <c r="J317"/>
    </row>
    <row r="318" spans="1:11" x14ac:dyDescent="0.25">
      <c r="A318" s="4" t="s">
        <v>118</v>
      </c>
      <c r="B318" s="4" t="s">
        <v>125</v>
      </c>
      <c r="C318" s="5" t="s">
        <v>147</v>
      </c>
      <c r="F318" s="5" t="s">
        <v>138</v>
      </c>
      <c r="G318" s="5" t="s">
        <v>8</v>
      </c>
      <c r="H318" s="5" t="s">
        <v>139</v>
      </c>
      <c r="J318"/>
    </row>
    <row r="319" spans="1:11" x14ac:dyDescent="0.25">
      <c r="A319" s="4" t="s">
        <v>118</v>
      </c>
      <c r="B319" s="4" t="s">
        <v>125</v>
      </c>
      <c r="C319" s="5" t="s">
        <v>147</v>
      </c>
      <c r="F319" s="5" t="s">
        <v>30</v>
      </c>
      <c r="G319" s="5" t="s">
        <v>8</v>
      </c>
      <c r="H319" s="5" t="s">
        <v>139</v>
      </c>
      <c r="J319"/>
    </row>
    <row r="320" spans="1:11" x14ac:dyDescent="0.25">
      <c r="A320" s="4" t="s">
        <v>118</v>
      </c>
      <c r="B320" s="4" t="s">
        <v>125</v>
      </c>
      <c r="C320" s="5" t="s">
        <v>147</v>
      </c>
      <c r="F320" s="5" t="s">
        <v>33</v>
      </c>
      <c r="G320" s="5" t="s">
        <v>8</v>
      </c>
      <c r="H320" s="5" t="s">
        <v>139</v>
      </c>
      <c r="J320"/>
    </row>
    <row r="321" spans="1:11" x14ac:dyDescent="0.25">
      <c r="A321" s="4" t="s">
        <v>118</v>
      </c>
      <c r="B321" s="4" t="s">
        <v>125</v>
      </c>
      <c r="C321" s="5" t="s">
        <v>147</v>
      </c>
      <c r="G321" s="5" t="s">
        <v>8</v>
      </c>
      <c r="H321" s="5" t="s">
        <v>148</v>
      </c>
      <c r="I321" s="5" t="s">
        <v>150</v>
      </c>
      <c r="J321" t="str">
        <f>H321&amp;": "&amp;I321</f>
        <v>HIV Test Result: Negative</v>
      </c>
      <c r="K321" t="s">
        <v>937</v>
      </c>
    </row>
    <row r="322" spans="1:11" x14ac:dyDescent="0.25">
      <c r="A322" s="4" t="s">
        <v>118</v>
      </c>
      <c r="B322" s="4" t="s">
        <v>125</v>
      </c>
      <c r="C322" s="5" t="s">
        <v>147</v>
      </c>
      <c r="G322" s="5" t="s">
        <v>8</v>
      </c>
      <c r="H322" s="5" t="s">
        <v>148</v>
      </c>
      <c r="I322" s="5" t="s">
        <v>71</v>
      </c>
      <c r="J322" t="str">
        <f>H322&amp;": "&amp;I322</f>
        <v>HIV Test Result: Other</v>
      </c>
      <c r="K322" t="s">
        <v>938</v>
      </c>
    </row>
    <row r="323" spans="1:11" x14ac:dyDescent="0.25">
      <c r="A323" s="4" t="s">
        <v>118</v>
      </c>
      <c r="B323" s="4" t="s">
        <v>125</v>
      </c>
      <c r="C323" s="5" t="s">
        <v>147</v>
      </c>
      <c r="G323" s="5" t="s">
        <v>8</v>
      </c>
      <c r="H323" s="5" t="s">
        <v>148</v>
      </c>
      <c r="I323" s="5" t="s">
        <v>149</v>
      </c>
      <c r="J323" t="str">
        <f>H323&amp;": "&amp;I323</f>
        <v>HIV Test Result: Positive</v>
      </c>
      <c r="K323" t="s">
        <v>939</v>
      </c>
    </row>
    <row r="324" spans="1:11" x14ac:dyDescent="0.25">
      <c r="A324" s="4" t="s">
        <v>118</v>
      </c>
      <c r="B324" s="4" t="s">
        <v>125</v>
      </c>
      <c r="C324" s="5" t="s">
        <v>41</v>
      </c>
      <c r="D324" s="5" t="s">
        <v>49</v>
      </c>
      <c r="E324" s="5" t="s">
        <v>17</v>
      </c>
      <c r="G324" s="5" t="s">
        <v>8</v>
      </c>
      <c r="H324" s="5" t="s">
        <v>133</v>
      </c>
      <c r="J324"/>
    </row>
    <row r="325" spans="1:11" x14ac:dyDescent="0.25">
      <c r="A325" s="4" t="s">
        <v>118</v>
      </c>
      <c r="B325" s="4" t="s">
        <v>125</v>
      </c>
      <c r="C325" s="5" t="s">
        <v>41</v>
      </c>
      <c r="D325" s="5" t="s">
        <v>49</v>
      </c>
      <c r="E325" s="5" t="s">
        <v>50</v>
      </c>
      <c r="G325" s="5" t="s">
        <v>8</v>
      </c>
      <c r="H325" s="5" t="s">
        <v>133</v>
      </c>
      <c r="J325"/>
    </row>
    <row r="326" spans="1:11" x14ac:dyDescent="0.25">
      <c r="A326" s="4" t="s">
        <v>118</v>
      </c>
      <c r="B326" s="4" t="s">
        <v>125</v>
      </c>
      <c r="C326" s="5" t="s">
        <v>41</v>
      </c>
      <c r="D326" s="5" t="s">
        <v>58</v>
      </c>
      <c r="E326" s="5" t="s">
        <v>17</v>
      </c>
      <c r="G326" s="5" t="s">
        <v>8</v>
      </c>
      <c r="H326" s="5" t="s">
        <v>133</v>
      </c>
      <c r="J326"/>
    </row>
    <row r="327" spans="1:11" x14ac:dyDescent="0.25">
      <c r="A327" s="4" t="s">
        <v>118</v>
      </c>
      <c r="B327" s="4" t="s">
        <v>125</v>
      </c>
      <c r="C327" s="5" t="s">
        <v>41</v>
      </c>
      <c r="D327" s="5" t="s">
        <v>58</v>
      </c>
      <c r="E327" s="5" t="s">
        <v>50</v>
      </c>
      <c r="G327" s="5" t="s">
        <v>8</v>
      </c>
      <c r="H327" s="5" t="s">
        <v>133</v>
      </c>
      <c r="J327"/>
    </row>
    <row r="328" spans="1:11" x14ac:dyDescent="0.25">
      <c r="A328" s="4" t="s">
        <v>118</v>
      </c>
      <c r="B328" s="4" t="s">
        <v>125</v>
      </c>
      <c r="C328" s="5" t="s">
        <v>41</v>
      </c>
      <c r="D328" s="5" t="s">
        <v>59</v>
      </c>
      <c r="E328" s="5" t="s">
        <v>17</v>
      </c>
      <c r="G328" s="5" t="s">
        <v>8</v>
      </c>
      <c r="H328" s="5" t="s">
        <v>133</v>
      </c>
      <c r="J328"/>
    </row>
    <row r="329" spans="1:11" x14ac:dyDescent="0.25">
      <c r="A329" s="4" t="s">
        <v>118</v>
      </c>
      <c r="B329" s="4" t="s">
        <v>125</v>
      </c>
      <c r="C329" s="5" t="s">
        <v>41</v>
      </c>
      <c r="D329" s="5" t="s">
        <v>59</v>
      </c>
      <c r="E329" s="5" t="s">
        <v>50</v>
      </c>
      <c r="G329" s="5" t="s">
        <v>8</v>
      </c>
      <c r="H329" s="5" t="s">
        <v>133</v>
      </c>
      <c r="J329"/>
    </row>
    <row r="330" spans="1:11" x14ac:dyDescent="0.25">
      <c r="A330" s="4" t="s">
        <v>118</v>
      </c>
      <c r="B330" s="4" t="s">
        <v>125</v>
      </c>
      <c r="C330" s="5" t="s">
        <v>41</v>
      </c>
      <c r="D330" s="5" t="s">
        <v>60</v>
      </c>
      <c r="E330" s="5" t="s">
        <v>17</v>
      </c>
      <c r="G330" s="5" t="s">
        <v>8</v>
      </c>
      <c r="H330" s="5" t="s">
        <v>133</v>
      </c>
      <c r="J330"/>
    </row>
    <row r="331" spans="1:11" x14ac:dyDescent="0.25">
      <c r="A331" s="4" t="s">
        <v>118</v>
      </c>
      <c r="B331" s="4" t="s">
        <v>125</v>
      </c>
      <c r="C331" s="5" t="s">
        <v>41</v>
      </c>
      <c r="D331" s="5" t="s">
        <v>60</v>
      </c>
      <c r="E331" s="5" t="s">
        <v>50</v>
      </c>
      <c r="G331" s="5" t="s">
        <v>8</v>
      </c>
      <c r="H331" s="5" t="s">
        <v>133</v>
      </c>
      <c r="J331"/>
    </row>
    <row r="332" spans="1:11" x14ac:dyDescent="0.25">
      <c r="A332" s="4" t="s">
        <v>118</v>
      </c>
      <c r="B332" s="4" t="s">
        <v>125</v>
      </c>
      <c r="C332" s="5" t="s">
        <v>41</v>
      </c>
      <c r="D332" s="5" t="s">
        <v>66</v>
      </c>
      <c r="E332" s="5" t="s">
        <v>17</v>
      </c>
      <c r="G332" s="5" t="s">
        <v>8</v>
      </c>
      <c r="H332" s="5" t="s">
        <v>133</v>
      </c>
      <c r="J332"/>
    </row>
    <row r="333" spans="1:11" x14ac:dyDescent="0.25">
      <c r="A333" s="4" t="s">
        <v>118</v>
      </c>
      <c r="B333" s="4" t="s">
        <v>125</v>
      </c>
      <c r="C333" s="5" t="s">
        <v>41</v>
      </c>
      <c r="D333" s="5" t="s">
        <v>66</v>
      </c>
      <c r="E333" s="5" t="s">
        <v>50</v>
      </c>
      <c r="G333" s="5" t="s">
        <v>8</v>
      </c>
      <c r="H333" s="5" t="s">
        <v>133</v>
      </c>
      <c r="J333"/>
    </row>
    <row r="334" spans="1:11" x14ac:dyDescent="0.25">
      <c r="A334" s="4" t="s">
        <v>118</v>
      </c>
      <c r="B334" s="4" t="s">
        <v>125</v>
      </c>
      <c r="C334" s="5" t="s">
        <v>41</v>
      </c>
      <c r="D334" s="5" t="s">
        <v>67</v>
      </c>
      <c r="E334" s="5" t="s">
        <v>17</v>
      </c>
      <c r="G334" s="5" t="s">
        <v>8</v>
      </c>
      <c r="H334" s="5" t="s">
        <v>133</v>
      </c>
      <c r="J334"/>
    </row>
    <row r="335" spans="1:11" x14ac:dyDescent="0.25">
      <c r="A335" s="4" t="s">
        <v>118</v>
      </c>
      <c r="B335" s="4" t="s">
        <v>125</v>
      </c>
      <c r="C335" s="5" t="s">
        <v>41</v>
      </c>
      <c r="D335" s="5" t="s">
        <v>67</v>
      </c>
      <c r="E335" s="5" t="s">
        <v>50</v>
      </c>
      <c r="G335" s="5" t="s">
        <v>8</v>
      </c>
      <c r="H335" s="5" t="s">
        <v>133</v>
      </c>
      <c r="J335"/>
    </row>
    <row r="336" spans="1:11" x14ac:dyDescent="0.25">
      <c r="A336" s="4" t="s">
        <v>118</v>
      </c>
      <c r="B336" s="4" t="s">
        <v>125</v>
      </c>
      <c r="C336" s="5" t="s">
        <v>41</v>
      </c>
      <c r="D336" s="5" t="s">
        <v>68</v>
      </c>
      <c r="E336" s="5" t="s">
        <v>17</v>
      </c>
      <c r="G336" s="5" t="s">
        <v>8</v>
      </c>
      <c r="H336" s="5" t="s">
        <v>133</v>
      </c>
      <c r="J336"/>
    </row>
    <row r="337" spans="1:11" x14ac:dyDescent="0.25">
      <c r="A337" s="4" t="s">
        <v>118</v>
      </c>
      <c r="B337" s="4" t="s">
        <v>125</v>
      </c>
      <c r="C337" s="5" t="s">
        <v>41</v>
      </c>
      <c r="D337" s="5" t="s">
        <v>68</v>
      </c>
      <c r="E337" s="5" t="s">
        <v>50</v>
      </c>
      <c r="G337" s="5" t="s">
        <v>8</v>
      </c>
      <c r="H337" s="5" t="s">
        <v>133</v>
      </c>
      <c r="J337"/>
    </row>
    <row r="338" spans="1:11" x14ac:dyDescent="0.25">
      <c r="A338" s="4" t="s">
        <v>118</v>
      </c>
      <c r="B338" s="4" t="s">
        <v>125</v>
      </c>
      <c r="C338" s="5" t="s">
        <v>41</v>
      </c>
      <c r="D338" s="5" t="s">
        <v>69</v>
      </c>
      <c r="E338" s="5" t="s">
        <v>17</v>
      </c>
      <c r="G338" s="5" t="s">
        <v>8</v>
      </c>
      <c r="H338" s="5" t="s">
        <v>133</v>
      </c>
      <c r="J338"/>
    </row>
    <row r="339" spans="1:11" x14ac:dyDescent="0.25">
      <c r="A339" s="4" t="s">
        <v>118</v>
      </c>
      <c r="B339" s="4" t="s">
        <v>125</v>
      </c>
      <c r="C339" s="5" t="s">
        <v>41</v>
      </c>
      <c r="D339" s="5" t="s">
        <v>69</v>
      </c>
      <c r="E339" s="5" t="s">
        <v>50</v>
      </c>
      <c r="G339" s="5" t="s">
        <v>8</v>
      </c>
      <c r="H339" s="5" t="s">
        <v>133</v>
      </c>
      <c r="J339"/>
    </row>
    <row r="340" spans="1:11" x14ac:dyDescent="0.25">
      <c r="A340" s="4" t="s">
        <v>118</v>
      </c>
      <c r="B340" s="4" t="s">
        <v>125</v>
      </c>
      <c r="C340" s="5" t="s">
        <v>41</v>
      </c>
      <c r="D340" s="5" t="s">
        <v>1050</v>
      </c>
      <c r="E340" s="5" t="s">
        <v>17</v>
      </c>
      <c r="G340" s="5" t="s">
        <v>8</v>
      </c>
      <c r="H340" s="5" t="s">
        <v>133</v>
      </c>
      <c r="J340"/>
    </row>
    <row r="341" spans="1:11" x14ac:dyDescent="0.25">
      <c r="A341" s="4" t="s">
        <v>118</v>
      </c>
      <c r="B341" s="4" t="s">
        <v>125</v>
      </c>
      <c r="C341" s="5" t="s">
        <v>41</v>
      </c>
      <c r="D341" s="5" t="s">
        <v>1050</v>
      </c>
      <c r="E341" s="5" t="s">
        <v>50</v>
      </c>
      <c r="G341" s="5" t="s">
        <v>8</v>
      </c>
      <c r="H341" s="5" t="s">
        <v>133</v>
      </c>
      <c r="J341"/>
    </row>
    <row r="342" spans="1:11" x14ac:dyDescent="0.25">
      <c r="A342" s="4" t="s">
        <v>118</v>
      </c>
      <c r="B342" s="4" t="s">
        <v>125</v>
      </c>
      <c r="C342" s="5" t="s">
        <v>41</v>
      </c>
      <c r="D342" s="5" t="s">
        <v>122</v>
      </c>
      <c r="E342" s="5" t="s">
        <v>17</v>
      </c>
      <c r="G342" s="5" t="s">
        <v>8</v>
      </c>
      <c r="H342" s="5" t="s">
        <v>133</v>
      </c>
      <c r="J342"/>
    </row>
    <row r="343" spans="1:11" x14ac:dyDescent="0.25">
      <c r="A343" s="4" t="s">
        <v>118</v>
      </c>
      <c r="B343" s="4" t="s">
        <v>125</v>
      </c>
      <c r="C343" s="5" t="s">
        <v>41</v>
      </c>
      <c r="D343" s="5" t="s">
        <v>122</v>
      </c>
      <c r="E343" s="5" t="s">
        <v>50</v>
      </c>
      <c r="G343" s="5" t="s">
        <v>8</v>
      </c>
      <c r="H343" s="5" t="s">
        <v>133</v>
      </c>
      <c r="J343"/>
    </row>
    <row r="344" spans="1:11" x14ac:dyDescent="0.25">
      <c r="A344" s="4" t="s">
        <v>118</v>
      </c>
      <c r="B344" s="4" t="s">
        <v>125</v>
      </c>
      <c r="C344" s="5" t="s">
        <v>41</v>
      </c>
      <c r="E344" s="5" t="s">
        <v>17</v>
      </c>
      <c r="G344" s="5" t="s">
        <v>8</v>
      </c>
      <c r="H344" s="5" t="s">
        <v>140</v>
      </c>
      <c r="I344" s="5" t="s">
        <v>18</v>
      </c>
      <c r="J344" s="5" t="s">
        <v>18</v>
      </c>
      <c r="K344" t="s">
        <v>18</v>
      </c>
    </row>
    <row r="345" spans="1:11" x14ac:dyDescent="0.25">
      <c r="A345" s="4" t="s">
        <v>118</v>
      </c>
      <c r="B345" s="4" t="s">
        <v>125</v>
      </c>
      <c r="C345" s="5" t="s">
        <v>41</v>
      </c>
      <c r="E345" s="5" t="s">
        <v>17</v>
      </c>
      <c r="G345" s="5" t="s">
        <v>8</v>
      </c>
      <c r="H345" s="5" t="s">
        <v>140</v>
      </c>
      <c r="I345" s="5" t="s">
        <v>44</v>
      </c>
      <c r="J345" s="5" t="s">
        <v>44</v>
      </c>
      <c r="K345" t="s">
        <v>44</v>
      </c>
    </row>
    <row r="346" spans="1:11" x14ac:dyDescent="0.25">
      <c r="A346" s="4" t="s">
        <v>118</v>
      </c>
      <c r="B346" s="4" t="s">
        <v>125</v>
      </c>
      <c r="C346" s="5" t="s">
        <v>41</v>
      </c>
      <c r="F346" s="5" t="s">
        <v>34</v>
      </c>
      <c r="G346" s="5" t="s">
        <v>8</v>
      </c>
      <c r="H346" s="5" t="s">
        <v>139</v>
      </c>
      <c r="J346"/>
    </row>
    <row r="347" spans="1:11" x14ac:dyDescent="0.25">
      <c r="A347" s="4" t="s">
        <v>118</v>
      </c>
      <c r="B347" s="4" t="s">
        <v>125</v>
      </c>
      <c r="C347" s="5" t="s">
        <v>41</v>
      </c>
      <c r="F347" s="5" t="s">
        <v>32</v>
      </c>
      <c r="G347" s="5" t="s">
        <v>8</v>
      </c>
      <c r="H347" s="5" t="s">
        <v>139</v>
      </c>
      <c r="J347"/>
    </row>
    <row r="348" spans="1:11" x14ac:dyDescent="0.25">
      <c r="A348" s="4" t="s">
        <v>118</v>
      </c>
      <c r="B348" s="4" t="s">
        <v>125</v>
      </c>
      <c r="C348" s="5" t="s">
        <v>41</v>
      </c>
      <c r="F348" s="5" t="s">
        <v>35</v>
      </c>
      <c r="G348" s="5" t="s">
        <v>8</v>
      </c>
      <c r="H348" s="5" t="s">
        <v>139</v>
      </c>
      <c r="J348"/>
    </row>
    <row r="349" spans="1:11" x14ac:dyDescent="0.25">
      <c r="A349" s="4" t="s">
        <v>118</v>
      </c>
      <c r="B349" s="4" t="s">
        <v>125</v>
      </c>
      <c r="C349" s="5" t="s">
        <v>41</v>
      </c>
      <c r="F349" s="5" t="s">
        <v>108</v>
      </c>
      <c r="G349" s="5" t="s">
        <v>8</v>
      </c>
      <c r="H349" s="5" t="s">
        <v>139</v>
      </c>
      <c r="J349"/>
    </row>
    <row r="350" spans="1:11" x14ac:dyDescent="0.25">
      <c r="A350" s="4" t="s">
        <v>118</v>
      </c>
      <c r="B350" s="4" t="s">
        <v>125</v>
      </c>
      <c r="C350" s="5" t="s">
        <v>41</v>
      </c>
      <c r="F350" s="5" t="s">
        <v>138</v>
      </c>
      <c r="G350" s="5" t="s">
        <v>8</v>
      </c>
      <c r="H350" s="5" t="s">
        <v>139</v>
      </c>
      <c r="J350"/>
    </row>
    <row r="351" spans="1:11" x14ac:dyDescent="0.25">
      <c r="A351" s="4" t="s">
        <v>118</v>
      </c>
      <c r="B351" s="4" t="s">
        <v>125</v>
      </c>
      <c r="C351" s="5" t="s">
        <v>41</v>
      </c>
      <c r="F351" s="5" t="s">
        <v>30</v>
      </c>
      <c r="G351" s="5" t="s">
        <v>8</v>
      </c>
      <c r="H351" s="5" t="s">
        <v>139</v>
      </c>
      <c r="J351"/>
    </row>
    <row r="352" spans="1:11" x14ac:dyDescent="0.25">
      <c r="A352" s="4" t="s">
        <v>118</v>
      </c>
      <c r="B352" s="4" t="s">
        <v>125</v>
      </c>
      <c r="C352" s="5" t="s">
        <v>41</v>
      </c>
      <c r="F352" s="5" t="s">
        <v>33</v>
      </c>
      <c r="G352" s="5" t="s">
        <v>8</v>
      </c>
      <c r="H352" s="5" t="s">
        <v>139</v>
      </c>
      <c r="J352"/>
    </row>
    <row r="353" spans="1:10" x14ac:dyDescent="0.25">
      <c r="A353" s="4" t="s">
        <v>118</v>
      </c>
      <c r="B353" s="4" t="s">
        <v>125</v>
      </c>
      <c r="C353" s="5" t="s">
        <v>42</v>
      </c>
      <c r="D353" s="5" t="s">
        <v>49</v>
      </c>
      <c r="E353" s="5" t="s">
        <v>17</v>
      </c>
      <c r="G353" s="5" t="s">
        <v>8</v>
      </c>
      <c r="H353" s="5" t="s">
        <v>133</v>
      </c>
      <c r="J353"/>
    </row>
    <row r="354" spans="1:10" x14ac:dyDescent="0.25">
      <c r="A354" s="4" t="s">
        <v>118</v>
      </c>
      <c r="B354" s="4" t="s">
        <v>125</v>
      </c>
      <c r="C354" s="5" t="s">
        <v>42</v>
      </c>
      <c r="D354" s="5" t="s">
        <v>49</v>
      </c>
      <c r="E354" s="5" t="s">
        <v>50</v>
      </c>
      <c r="G354" s="5" t="s">
        <v>8</v>
      </c>
      <c r="H354" s="5" t="s">
        <v>133</v>
      </c>
      <c r="J354"/>
    </row>
    <row r="355" spans="1:10" x14ac:dyDescent="0.25">
      <c r="A355" s="4" t="s">
        <v>118</v>
      </c>
      <c r="B355" s="4" t="s">
        <v>125</v>
      </c>
      <c r="C355" s="5" t="s">
        <v>42</v>
      </c>
      <c r="D355" s="5" t="s">
        <v>58</v>
      </c>
      <c r="E355" s="5" t="s">
        <v>17</v>
      </c>
      <c r="G355" s="5" t="s">
        <v>8</v>
      </c>
      <c r="H355" s="5" t="s">
        <v>133</v>
      </c>
      <c r="J355"/>
    </row>
    <row r="356" spans="1:10" x14ac:dyDescent="0.25">
      <c r="A356" s="4" t="s">
        <v>118</v>
      </c>
      <c r="B356" s="4" t="s">
        <v>125</v>
      </c>
      <c r="C356" s="5" t="s">
        <v>42</v>
      </c>
      <c r="D356" s="5" t="s">
        <v>58</v>
      </c>
      <c r="E356" s="5" t="s">
        <v>50</v>
      </c>
      <c r="G356" s="5" t="s">
        <v>8</v>
      </c>
      <c r="H356" s="5" t="s">
        <v>133</v>
      </c>
      <c r="J356"/>
    </row>
    <row r="357" spans="1:10" x14ac:dyDescent="0.25">
      <c r="A357" s="4" t="s">
        <v>118</v>
      </c>
      <c r="B357" s="4" t="s">
        <v>125</v>
      </c>
      <c r="C357" s="5" t="s">
        <v>42</v>
      </c>
      <c r="D357" s="5" t="s">
        <v>59</v>
      </c>
      <c r="E357" s="5" t="s">
        <v>17</v>
      </c>
      <c r="G357" s="5" t="s">
        <v>8</v>
      </c>
      <c r="H357" s="5" t="s">
        <v>133</v>
      </c>
      <c r="J357"/>
    </row>
    <row r="358" spans="1:10" x14ac:dyDescent="0.25">
      <c r="A358" s="4" t="s">
        <v>118</v>
      </c>
      <c r="B358" s="4" t="s">
        <v>125</v>
      </c>
      <c r="C358" s="5" t="s">
        <v>42</v>
      </c>
      <c r="D358" s="5" t="s">
        <v>59</v>
      </c>
      <c r="E358" s="5" t="s">
        <v>50</v>
      </c>
      <c r="G358" s="5" t="s">
        <v>8</v>
      </c>
      <c r="H358" s="5" t="s">
        <v>133</v>
      </c>
      <c r="J358"/>
    </row>
    <row r="359" spans="1:10" x14ac:dyDescent="0.25">
      <c r="A359" s="4" t="s">
        <v>118</v>
      </c>
      <c r="B359" s="4" t="s">
        <v>125</v>
      </c>
      <c r="C359" s="5" t="s">
        <v>42</v>
      </c>
      <c r="D359" s="5" t="s">
        <v>60</v>
      </c>
      <c r="E359" s="5" t="s">
        <v>17</v>
      </c>
      <c r="G359" s="5" t="s">
        <v>8</v>
      </c>
      <c r="H359" s="5" t="s">
        <v>133</v>
      </c>
      <c r="J359"/>
    </row>
    <row r="360" spans="1:10" x14ac:dyDescent="0.25">
      <c r="A360" s="4" t="s">
        <v>118</v>
      </c>
      <c r="B360" s="4" t="s">
        <v>125</v>
      </c>
      <c r="C360" s="5" t="s">
        <v>42</v>
      </c>
      <c r="D360" s="5" t="s">
        <v>60</v>
      </c>
      <c r="E360" s="5" t="s">
        <v>50</v>
      </c>
      <c r="G360" s="5" t="s">
        <v>8</v>
      </c>
      <c r="H360" s="5" t="s">
        <v>133</v>
      </c>
      <c r="J360"/>
    </row>
    <row r="361" spans="1:10" x14ac:dyDescent="0.25">
      <c r="A361" s="4" t="s">
        <v>118</v>
      </c>
      <c r="B361" s="4" t="s">
        <v>125</v>
      </c>
      <c r="C361" s="5" t="s">
        <v>42</v>
      </c>
      <c r="D361" s="5" t="s">
        <v>66</v>
      </c>
      <c r="E361" s="5" t="s">
        <v>17</v>
      </c>
      <c r="G361" s="5" t="s">
        <v>8</v>
      </c>
      <c r="H361" s="5" t="s">
        <v>133</v>
      </c>
      <c r="J361"/>
    </row>
    <row r="362" spans="1:10" x14ac:dyDescent="0.25">
      <c r="A362" s="4" t="s">
        <v>118</v>
      </c>
      <c r="B362" s="4" t="s">
        <v>125</v>
      </c>
      <c r="C362" s="5" t="s">
        <v>42</v>
      </c>
      <c r="D362" s="5" t="s">
        <v>66</v>
      </c>
      <c r="E362" s="5" t="s">
        <v>50</v>
      </c>
      <c r="G362" s="5" t="s">
        <v>8</v>
      </c>
      <c r="H362" s="5" t="s">
        <v>133</v>
      </c>
      <c r="J362"/>
    </row>
    <row r="363" spans="1:10" x14ac:dyDescent="0.25">
      <c r="A363" s="4" t="s">
        <v>118</v>
      </c>
      <c r="B363" s="4" t="s">
        <v>125</v>
      </c>
      <c r="C363" s="5" t="s">
        <v>42</v>
      </c>
      <c r="D363" s="5" t="s">
        <v>67</v>
      </c>
      <c r="E363" s="5" t="s">
        <v>17</v>
      </c>
      <c r="G363" s="5" t="s">
        <v>8</v>
      </c>
      <c r="H363" s="5" t="s">
        <v>133</v>
      </c>
      <c r="J363"/>
    </row>
    <row r="364" spans="1:10" x14ac:dyDescent="0.25">
      <c r="A364" s="4" t="s">
        <v>118</v>
      </c>
      <c r="B364" s="4" t="s">
        <v>125</v>
      </c>
      <c r="C364" s="5" t="s">
        <v>42</v>
      </c>
      <c r="D364" s="5" t="s">
        <v>67</v>
      </c>
      <c r="E364" s="5" t="s">
        <v>50</v>
      </c>
      <c r="G364" s="5" t="s">
        <v>8</v>
      </c>
      <c r="H364" s="5" t="s">
        <v>133</v>
      </c>
      <c r="J364"/>
    </row>
    <row r="365" spans="1:10" x14ac:dyDescent="0.25">
      <c r="A365" s="4" t="s">
        <v>118</v>
      </c>
      <c r="B365" s="4" t="s">
        <v>125</v>
      </c>
      <c r="C365" s="5" t="s">
        <v>42</v>
      </c>
      <c r="D365" s="5" t="s">
        <v>68</v>
      </c>
      <c r="E365" s="5" t="s">
        <v>17</v>
      </c>
      <c r="G365" s="5" t="s">
        <v>8</v>
      </c>
      <c r="H365" s="5" t="s">
        <v>133</v>
      </c>
      <c r="J365"/>
    </row>
    <row r="366" spans="1:10" x14ac:dyDescent="0.25">
      <c r="A366" s="4" t="s">
        <v>118</v>
      </c>
      <c r="B366" s="4" t="s">
        <v>125</v>
      </c>
      <c r="C366" s="5" t="s">
        <v>42</v>
      </c>
      <c r="D366" s="5" t="s">
        <v>68</v>
      </c>
      <c r="E366" s="5" t="s">
        <v>50</v>
      </c>
      <c r="G366" s="5" t="s">
        <v>8</v>
      </c>
      <c r="H366" s="5" t="s">
        <v>133</v>
      </c>
      <c r="J366"/>
    </row>
    <row r="367" spans="1:10" x14ac:dyDescent="0.25">
      <c r="A367" s="4" t="s">
        <v>118</v>
      </c>
      <c r="B367" s="4" t="s">
        <v>125</v>
      </c>
      <c r="C367" s="5" t="s">
        <v>42</v>
      </c>
      <c r="D367" s="5" t="s">
        <v>69</v>
      </c>
      <c r="E367" s="5" t="s">
        <v>17</v>
      </c>
      <c r="G367" s="5" t="s">
        <v>8</v>
      </c>
      <c r="H367" s="5" t="s">
        <v>133</v>
      </c>
      <c r="J367"/>
    </row>
    <row r="368" spans="1:10" x14ac:dyDescent="0.25">
      <c r="A368" s="4" t="s">
        <v>118</v>
      </c>
      <c r="B368" s="4" t="s">
        <v>125</v>
      </c>
      <c r="C368" s="5" t="s">
        <v>42</v>
      </c>
      <c r="D368" s="5" t="s">
        <v>69</v>
      </c>
      <c r="E368" s="5" t="s">
        <v>50</v>
      </c>
      <c r="G368" s="5" t="s">
        <v>8</v>
      </c>
      <c r="H368" s="5" t="s">
        <v>133</v>
      </c>
      <c r="J368"/>
    </row>
    <row r="369" spans="1:11" x14ac:dyDescent="0.25">
      <c r="A369" s="4" t="s">
        <v>118</v>
      </c>
      <c r="B369" s="4" t="s">
        <v>125</v>
      </c>
      <c r="C369" s="5" t="s">
        <v>42</v>
      </c>
      <c r="D369" s="5" t="s">
        <v>1050</v>
      </c>
      <c r="E369" s="5" t="s">
        <v>17</v>
      </c>
      <c r="G369" s="5" t="s">
        <v>8</v>
      </c>
      <c r="H369" s="5" t="s">
        <v>133</v>
      </c>
      <c r="J369"/>
    </row>
    <row r="370" spans="1:11" x14ac:dyDescent="0.25">
      <c r="A370" s="4" t="s">
        <v>118</v>
      </c>
      <c r="B370" s="4" t="s">
        <v>125</v>
      </c>
      <c r="C370" s="5" t="s">
        <v>42</v>
      </c>
      <c r="D370" s="5" t="s">
        <v>1050</v>
      </c>
      <c r="E370" s="5" t="s">
        <v>50</v>
      </c>
      <c r="G370" s="5" t="s">
        <v>8</v>
      </c>
      <c r="H370" s="5" t="s">
        <v>133</v>
      </c>
      <c r="J370"/>
    </row>
    <row r="371" spans="1:11" x14ac:dyDescent="0.25">
      <c r="A371" s="4" t="s">
        <v>118</v>
      </c>
      <c r="B371" s="4" t="s">
        <v>125</v>
      </c>
      <c r="C371" s="5" t="s">
        <v>42</v>
      </c>
      <c r="D371" s="5" t="s">
        <v>122</v>
      </c>
      <c r="E371" s="5" t="s">
        <v>17</v>
      </c>
      <c r="G371" s="5" t="s">
        <v>8</v>
      </c>
      <c r="H371" s="5" t="s">
        <v>133</v>
      </c>
      <c r="J371"/>
    </row>
    <row r="372" spans="1:11" x14ac:dyDescent="0.25">
      <c r="A372" s="4" t="s">
        <v>118</v>
      </c>
      <c r="B372" s="4" t="s">
        <v>125</v>
      </c>
      <c r="C372" s="5" t="s">
        <v>42</v>
      </c>
      <c r="D372" s="5" t="s">
        <v>122</v>
      </c>
      <c r="E372" s="5" t="s">
        <v>50</v>
      </c>
      <c r="G372" s="5" t="s">
        <v>8</v>
      </c>
      <c r="H372" s="5" t="s">
        <v>133</v>
      </c>
      <c r="J372"/>
    </row>
    <row r="373" spans="1:11" x14ac:dyDescent="0.25">
      <c r="A373" s="4" t="s">
        <v>118</v>
      </c>
      <c r="B373" s="4" t="s">
        <v>125</v>
      </c>
      <c r="C373" s="5" t="s">
        <v>42</v>
      </c>
      <c r="E373" s="5" t="s">
        <v>17</v>
      </c>
      <c r="G373" s="5" t="s">
        <v>8</v>
      </c>
      <c r="H373" s="5" t="s">
        <v>140</v>
      </c>
      <c r="I373" s="5" t="s">
        <v>18</v>
      </c>
      <c r="J373" s="5" t="s">
        <v>18</v>
      </c>
      <c r="K373" t="s">
        <v>18</v>
      </c>
    </row>
    <row r="374" spans="1:11" x14ac:dyDescent="0.25">
      <c r="A374" s="4" t="s">
        <v>118</v>
      </c>
      <c r="B374" s="4" t="s">
        <v>125</v>
      </c>
      <c r="C374" s="5" t="s">
        <v>42</v>
      </c>
      <c r="E374" s="5" t="s">
        <v>17</v>
      </c>
      <c r="G374" s="5" t="s">
        <v>8</v>
      </c>
      <c r="H374" s="5" t="s">
        <v>140</v>
      </c>
      <c r="I374" s="5" t="s">
        <v>44</v>
      </c>
      <c r="J374" s="5" t="s">
        <v>44</v>
      </c>
      <c r="K374" t="s">
        <v>44</v>
      </c>
    </row>
    <row r="375" spans="1:11" x14ac:dyDescent="0.25">
      <c r="A375" s="4" t="s">
        <v>118</v>
      </c>
      <c r="B375" s="4" t="s">
        <v>125</v>
      </c>
      <c r="C375" s="5" t="s">
        <v>42</v>
      </c>
      <c r="F375" s="5" t="s">
        <v>34</v>
      </c>
      <c r="G375" s="5" t="s">
        <v>8</v>
      </c>
      <c r="H375" s="5" t="s">
        <v>139</v>
      </c>
      <c r="J375"/>
    </row>
    <row r="376" spans="1:11" x14ac:dyDescent="0.25">
      <c r="A376" s="4" t="s">
        <v>118</v>
      </c>
      <c r="B376" s="4" t="s">
        <v>125</v>
      </c>
      <c r="C376" s="5" t="s">
        <v>42</v>
      </c>
      <c r="F376" s="5" t="s">
        <v>32</v>
      </c>
      <c r="G376" s="5" t="s">
        <v>8</v>
      </c>
      <c r="H376" s="5" t="s">
        <v>139</v>
      </c>
      <c r="J376"/>
    </row>
    <row r="377" spans="1:11" x14ac:dyDescent="0.25">
      <c r="A377" s="4" t="s">
        <v>118</v>
      </c>
      <c r="B377" s="4" t="s">
        <v>125</v>
      </c>
      <c r="C377" s="5" t="s">
        <v>42</v>
      </c>
      <c r="F377" s="5" t="s">
        <v>35</v>
      </c>
      <c r="G377" s="5" t="s">
        <v>8</v>
      </c>
      <c r="H377" s="5" t="s">
        <v>139</v>
      </c>
      <c r="J377"/>
    </row>
    <row r="378" spans="1:11" x14ac:dyDescent="0.25">
      <c r="A378" s="4" t="s">
        <v>118</v>
      </c>
      <c r="B378" s="4" t="s">
        <v>125</v>
      </c>
      <c r="C378" s="5" t="s">
        <v>42</v>
      </c>
      <c r="F378" s="5" t="s">
        <v>108</v>
      </c>
      <c r="G378" s="5" t="s">
        <v>8</v>
      </c>
      <c r="H378" s="5" t="s">
        <v>139</v>
      </c>
      <c r="J378"/>
    </row>
    <row r="379" spans="1:11" x14ac:dyDescent="0.25">
      <c r="A379" s="4" t="s">
        <v>118</v>
      </c>
      <c r="B379" s="4" t="s">
        <v>125</v>
      </c>
      <c r="C379" s="5" t="s">
        <v>42</v>
      </c>
      <c r="F379" s="5" t="s">
        <v>138</v>
      </c>
      <c r="G379" s="5" t="s">
        <v>8</v>
      </c>
      <c r="H379" s="5" t="s">
        <v>139</v>
      </c>
      <c r="J379"/>
    </row>
    <row r="380" spans="1:11" x14ac:dyDescent="0.25">
      <c r="A380" s="4" t="s">
        <v>118</v>
      </c>
      <c r="B380" s="4" t="s">
        <v>125</v>
      </c>
      <c r="C380" s="5" t="s">
        <v>42</v>
      </c>
      <c r="F380" s="5" t="s">
        <v>30</v>
      </c>
      <c r="G380" s="5" t="s">
        <v>8</v>
      </c>
      <c r="H380" s="5" t="s">
        <v>139</v>
      </c>
      <c r="J380"/>
    </row>
    <row r="381" spans="1:11" x14ac:dyDescent="0.25">
      <c r="A381" s="4" t="s">
        <v>118</v>
      </c>
      <c r="B381" s="4" t="s">
        <v>125</v>
      </c>
      <c r="C381" s="5" t="s">
        <v>42</v>
      </c>
      <c r="F381" s="5" t="s">
        <v>33</v>
      </c>
      <c r="G381" s="5" t="s">
        <v>8</v>
      </c>
      <c r="H381" s="5" t="s">
        <v>139</v>
      </c>
      <c r="J381"/>
    </row>
    <row r="382" spans="1:11" x14ac:dyDescent="0.25">
      <c r="A382" s="4" t="s">
        <v>118</v>
      </c>
      <c r="B382" s="4" t="s">
        <v>125</v>
      </c>
      <c r="C382" s="5" t="s">
        <v>43</v>
      </c>
      <c r="D382" s="5" t="s">
        <v>49</v>
      </c>
      <c r="E382" s="5" t="s">
        <v>17</v>
      </c>
      <c r="G382" s="5" t="s">
        <v>8</v>
      </c>
      <c r="H382" s="5" t="s">
        <v>133</v>
      </c>
      <c r="J382"/>
    </row>
    <row r="383" spans="1:11" x14ac:dyDescent="0.25">
      <c r="A383" s="4" t="s">
        <v>118</v>
      </c>
      <c r="B383" s="4" t="s">
        <v>125</v>
      </c>
      <c r="C383" s="5" t="s">
        <v>43</v>
      </c>
      <c r="D383" s="5" t="s">
        <v>49</v>
      </c>
      <c r="E383" s="5" t="s">
        <v>50</v>
      </c>
      <c r="G383" s="5" t="s">
        <v>8</v>
      </c>
      <c r="H383" s="5" t="s">
        <v>133</v>
      </c>
      <c r="J383"/>
    </row>
    <row r="384" spans="1:11" x14ac:dyDescent="0.25">
      <c r="A384" s="4" t="s">
        <v>118</v>
      </c>
      <c r="B384" s="4" t="s">
        <v>125</v>
      </c>
      <c r="C384" s="5" t="s">
        <v>43</v>
      </c>
      <c r="D384" s="5" t="s">
        <v>58</v>
      </c>
      <c r="E384" s="5" t="s">
        <v>17</v>
      </c>
      <c r="G384" s="5" t="s">
        <v>8</v>
      </c>
      <c r="H384" s="5" t="s">
        <v>133</v>
      </c>
      <c r="J384"/>
    </row>
    <row r="385" spans="1:10" x14ac:dyDescent="0.25">
      <c r="A385" s="4" t="s">
        <v>118</v>
      </c>
      <c r="B385" s="4" t="s">
        <v>125</v>
      </c>
      <c r="C385" s="5" t="s">
        <v>43</v>
      </c>
      <c r="D385" s="5" t="s">
        <v>58</v>
      </c>
      <c r="E385" s="5" t="s">
        <v>50</v>
      </c>
      <c r="G385" s="5" t="s">
        <v>8</v>
      </c>
      <c r="H385" s="5" t="s">
        <v>133</v>
      </c>
      <c r="J385"/>
    </row>
    <row r="386" spans="1:10" x14ac:dyDescent="0.25">
      <c r="A386" s="4" t="s">
        <v>118</v>
      </c>
      <c r="B386" s="4" t="s">
        <v>125</v>
      </c>
      <c r="C386" s="5" t="s">
        <v>43</v>
      </c>
      <c r="D386" s="5" t="s">
        <v>59</v>
      </c>
      <c r="E386" s="5" t="s">
        <v>17</v>
      </c>
      <c r="G386" s="5" t="s">
        <v>8</v>
      </c>
      <c r="H386" s="5" t="s">
        <v>133</v>
      </c>
      <c r="J386"/>
    </row>
    <row r="387" spans="1:10" x14ac:dyDescent="0.25">
      <c r="A387" s="4" t="s">
        <v>118</v>
      </c>
      <c r="B387" s="4" t="s">
        <v>125</v>
      </c>
      <c r="C387" s="5" t="s">
        <v>43</v>
      </c>
      <c r="D387" s="5" t="s">
        <v>59</v>
      </c>
      <c r="E387" s="5" t="s">
        <v>50</v>
      </c>
      <c r="G387" s="5" t="s">
        <v>8</v>
      </c>
      <c r="H387" s="5" t="s">
        <v>133</v>
      </c>
      <c r="J387"/>
    </row>
    <row r="388" spans="1:10" x14ac:dyDescent="0.25">
      <c r="A388" s="4" t="s">
        <v>118</v>
      </c>
      <c r="B388" s="4" t="s">
        <v>125</v>
      </c>
      <c r="C388" s="5" t="s">
        <v>43</v>
      </c>
      <c r="D388" s="5" t="s">
        <v>60</v>
      </c>
      <c r="E388" s="5" t="s">
        <v>17</v>
      </c>
      <c r="G388" s="5" t="s">
        <v>8</v>
      </c>
      <c r="H388" s="5" t="s">
        <v>133</v>
      </c>
      <c r="J388"/>
    </row>
    <row r="389" spans="1:10" x14ac:dyDescent="0.25">
      <c r="A389" s="4" t="s">
        <v>118</v>
      </c>
      <c r="B389" s="4" t="s">
        <v>125</v>
      </c>
      <c r="C389" s="5" t="s">
        <v>43</v>
      </c>
      <c r="D389" s="5" t="s">
        <v>60</v>
      </c>
      <c r="E389" s="5" t="s">
        <v>50</v>
      </c>
      <c r="G389" s="5" t="s">
        <v>8</v>
      </c>
      <c r="H389" s="5" t="s">
        <v>133</v>
      </c>
      <c r="J389"/>
    </row>
    <row r="390" spans="1:10" x14ac:dyDescent="0.25">
      <c r="A390" s="4" t="s">
        <v>118</v>
      </c>
      <c r="B390" s="4" t="s">
        <v>125</v>
      </c>
      <c r="C390" s="5" t="s">
        <v>43</v>
      </c>
      <c r="D390" s="5" t="s">
        <v>66</v>
      </c>
      <c r="E390" s="5" t="s">
        <v>17</v>
      </c>
      <c r="G390" s="5" t="s">
        <v>8</v>
      </c>
      <c r="H390" s="5" t="s">
        <v>133</v>
      </c>
      <c r="J390"/>
    </row>
    <row r="391" spans="1:10" x14ac:dyDescent="0.25">
      <c r="A391" s="4" t="s">
        <v>118</v>
      </c>
      <c r="B391" s="4" t="s">
        <v>125</v>
      </c>
      <c r="C391" s="5" t="s">
        <v>43</v>
      </c>
      <c r="D391" s="5" t="s">
        <v>66</v>
      </c>
      <c r="E391" s="5" t="s">
        <v>50</v>
      </c>
      <c r="G391" s="5" t="s">
        <v>8</v>
      </c>
      <c r="H391" s="5" t="s">
        <v>133</v>
      </c>
      <c r="J391"/>
    </row>
    <row r="392" spans="1:10" x14ac:dyDescent="0.25">
      <c r="A392" s="4" t="s">
        <v>118</v>
      </c>
      <c r="B392" s="4" t="s">
        <v>125</v>
      </c>
      <c r="C392" s="5" t="s">
        <v>43</v>
      </c>
      <c r="D392" s="5" t="s">
        <v>67</v>
      </c>
      <c r="E392" s="5" t="s">
        <v>17</v>
      </c>
      <c r="G392" s="5" t="s">
        <v>8</v>
      </c>
      <c r="H392" s="5" t="s">
        <v>133</v>
      </c>
      <c r="J392"/>
    </row>
    <row r="393" spans="1:10" x14ac:dyDescent="0.25">
      <c r="A393" s="4" t="s">
        <v>118</v>
      </c>
      <c r="B393" s="4" t="s">
        <v>125</v>
      </c>
      <c r="C393" s="5" t="s">
        <v>43</v>
      </c>
      <c r="D393" s="5" t="s">
        <v>67</v>
      </c>
      <c r="E393" s="5" t="s">
        <v>50</v>
      </c>
      <c r="G393" s="5" t="s">
        <v>8</v>
      </c>
      <c r="H393" s="5" t="s">
        <v>133</v>
      </c>
      <c r="J393"/>
    </row>
    <row r="394" spans="1:10" x14ac:dyDescent="0.25">
      <c r="A394" s="4" t="s">
        <v>118</v>
      </c>
      <c r="B394" s="4" t="s">
        <v>125</v>
      </c>
      <c r="C394" s="5" t="s">
        <v>43</v>
      </c>
      <c r="D394" s="5" t="s">
        <v>68</v>
      </c>
      <c r="E394" s="5" t="s">
        <v>17</v>
      </c>
      <c r="G394" s="5" t="s">
        <v>8</v>
      </c>
      <c r="H394" s="5" t="s">
        <v>133</v>
      </c>
      <c r="J394"/>
    </row>
    <row r="395" spans="1:10" x14ac:dyDescent="0.25">
      <c r="A395" s="4" t="s">
        <v>118</v>
      </c>
      <c r="B395" s="4" t="s">
        <v>125</v>
      </c>
      <c r="C395" s="5" t="s">
        <v>43</v>
      </c>
      <c r="D395" s="5" t="s">
        <v>68</v>
      </c>
      <c r="E395" s="5" t="s">
        <v>50</v>
      </c>
      <c r="G395" s="5" t="s">
        <v>8</v>
      </c>
      <c r="H395" s="5" t="s">
        <v>133</v>
      </c>
      <c r="J395"/>
    </row>
    <row r="396" spans="1:10" x14ac:dyDescent="0.25">
      <c r="A396" s="4" t="s">
        <v>118</v>
      </c>
      <c r="B396" s="4" t="s">
        <v>125</v>
      </c>
      <c r="C396" s="5" t="s">
        <v>43</v>
      </c>
      <c r="D396" s="5" t="s">
        <v>69</v>
      </c>
      <c r="E396" s="5" t="s">
        <v>17</v>
      </c>
      <c r="G396" s="5" t="s">
        <v>8</v>
      </c>
      <c r="H396" s="5" t="s">
        <v>133</v>
      </c>
      <c r="J396"/>
    </row>
    <row r="397" spans="1:10" x14ac:dyDescent="0.25">
      <c r="A397" s="4" t="s">
        <v>118</v>
      </c>
      <c r="B397" s="4" t="s">
        <v>125</v>
      </c>
      <c r="C397" s="5" t="s">
        <v>43</v>
      </c>
      <c r="D397" s="5" t="s">
        <v>69</v>
      </c>
      <c r="E397" s="5" t="s">
        <v>50</v>
      </c>
      <c r="G397" s="5" t="s">
        <v>8</v>
      </c>
      <c r="H397" s="5" t="s">
        <v>133</v>
      </c>
      <c r="J397"/>
    </row>
    <row r="398" spans="1:10" x14ac:dyDescent="0.25">
      <c r="A398" s="4" t="s">
        <v>118</v>
      </c>
      <c r="B398" s="4" t="s">
        <v>125</v>
      </c>
      <c r="C398" s="5" t="s">
        <v>43</v>
      </c>
      <c r="D398" s="5" t="s">
        <v>1050</v>
      </c>
      <c r="E398" s="5" t="s">
        <v>17</v>
      </c>
      <c r="G398" s="5" t="s">
        <v>8</v>
      </c>
      <c r="H398" s="5" t="s">
        <v>133</v>
      </c>
      <c r="J398"/>
    </row>
    <row r="399" spans="1:10" x14ac:dyDescent="0.25">
      <c r="A399" s="4" t="s">
        <v>118</v>
      </c>
      <c r="B399" s="4" t="s">
        <v>125</v>
      </c>
      <c r="C399" s="5" t="s">
        <v>43</v>
      </c>
      <c r="D399" s="5" t="s">
        <v>1050</v>
      </c>
      <c r="E399" s="5" t="s">
        <v>50</v>
      </c>
      <c r="G399" s="5" t="s">
        <v>8</v>
      </c>
      <c r="H399" s="5" t="s">
        <v>133</v>
      </c>
      <c r="J399"/>
    </row>
    <row r="400" spans="1:10" x14ac:dyDescent="0.25">
      <c r="A400" s="4" t="s">
        <v>118</v>
      </c>
      <c r="B400" s="4" t="s">
        <v>125</v>
      </c>
      <c r="C400" s="5" t="s">
        <v>43</v>
      </c>
      <c r="D400" s="5" t="s">
        <v>122</v>
      </c>
      <c r="E400" s="5" t="s">
        <v>17</v>
      </c>
      <c r="G400" s="5" t="s">
        <v>8</v>
      </c>
      <c r="H400" s="5" t="s">
        <v>133</v>
      </c>
      <c r="J400"/>
    </row>
    <row r="401" spans="1:11" x14ac:dyDescent="0.25">
      <c r="A401" s="4" t="s">
        <v>118</v>
      </c>
      <c r="B401" s="4" t="s">
        <v>125</v>
      </c>
      <c r="C401" s="5" t="s">
        <v>43</v>
      </c>
      <c r="D401" s="5" t="s">
        <v>122</v>
      </c>
      <c r="E401" s="5" t="s">
        <v>50</v>
      </c>
      <c r="G401" s="5" t="s">
        <v>8</v>
      </c>
      <c r="H401" s="5" t="s">
        <v>133</v>
      </c>
      <c r="J401"/>
    </row>
    <row r="402" spans="1:11" x14ac:dyDescent="0.25">
      <c r="A402" s="4" t="s">
        <v>118</v>
      </c>
      <c r="B402" s="4" t="s">
        <v>125</v>
      </c>
      <c r="C402" s="5" t="s">
        <v>43</v>
      </c>
      <c r="E402" s="5" t="s">
        <v>17</v>
      </c>
      <c r="G402" s="5" t="s">
        <v>8</v>
      </c>
      <c r="H402" s="5" t="s">
        <v>140</v>
      </c>
      <c r="I402" s="5" t="s">
        <v>18</v>
      </c>
      <c r="J402" s="5" t="s">
        <v>18</v>
      </c>
      <c r="K402" t="s">
        <v>18</v>
      </c>
    </row>
    <row r="403" spans="1:11" x14ac:dyDescent="0.25">
      <c r="A403" s="4" t="s">
        <v>118</v>
      </c>
      <c r="B403" s="4" t="s">
        <v>125</v>
      </c>
      <c r="C403" s="5" t="s">
        <v>43</v>
      </c>
      <c r="E403" s="5" t="s">
        <v>17</v>
      </c>
      <c r="G403" s="5" t="s">
        <v>8</v>
      </c>
      <c r="H403" s="5" t="s">
        <v>140</v>
      </c>
      <c r="I403" s="5" t="s">
        <v>44</v>
      </c>
      <c r="J403" s="5" t="s">
        <v>44</v>
      </c>
      <c r="K403" t="s">
        <v>44</v>
      </c>
    </row>
    <row r="404" spans="1:11" x14ac:dyDescent="0.25">
      <c r="A404" s="4" t="s">
        <v>118</v>
      </c>
      <c r="B404" s="4" t="s">
        <v>125</v>
      </c>
      <c r="C404" s="5" t="s">
        <v>43</v>
      </c>
      <c r="F404" s="5" t="s">
        <v>34</v>
      </c>
      <c r="G404" s="5" t="s">
        <v>8</v>
      </c>
      <c r="H404" s="5" t="s">
        <v>139</v>
      </c>
      <c r="J404"/>
    </row>
    <row r="405" spans="1:11" x14ac:dyDescent="0.25">
      <c r="A405" s="4" t="s">
        <v>118</v>
      </c>
      <c r="B405" s="4" t="s">
        <v>125</v>
      </c>
      <c r="C405" s="5" t="s">
        <v>43</v>
      </c>
      <c r="F405" s="5" t="s">
        <v>32</v>
      </c>
      <c r="G405" s="5" t="s">
        <v>8</v>
      </c>
      <c r="H405" s="5" t="s">
        <v>139</v>
      </c>
      <c r="J405"/>
    </row>
    <row r="406" spans="1:11" x14ac:dyDescent="0.25">
      <c r="A406" s="4" t="s">
        <v>118</v>
      </c>
      <c r="B406" s="4" t="s">
        <v>125</v>
      </c>
      <c r="C406" s="5" t="s">
        <v>43</v>
      </c>
      <c r="F406" s="5" t="s">
        <v>35</v>
      </c>
      <c r="G406" s="5" t="s">
        <v>8</v>
      </c>
      <c r="H406" s="5" t="s">
        <v>139</v>
      </c>
      <c r="J406"/>
    </row>
    <row r="407" spans="1:11" x14ac:dyDescent="0.25">
      <c r="A407" s="4" t="s">
        <v>118</v>
      </c>
      <c r="B407" s="4" t="s">
        <v>125</v>
      </c>
      <c r="C407" s="5" t="s">
        <v>43</v>
      </c>
      <c r="F407" s="5" t="s">
        <v>108</v>
      </c>
      <c r="G407" s="5" t="s">
        <v>8</v>
      </c>
      <c r="H407" s="5" t="s">
        <v>139</v>
      </c>
      <c r="J407"/>
    </row>
    <row r="408" spans="1:11" x14ac:dyDescent="0.25">
      <c r="A408" s="4" t="s">
        <v>118</v>
      </c>
      <c r="B408" s="4" t="s">
        <v>125</v>
      </c>
      <c r="C408" s="5" t="s">
        <v>43</v>
      </c>
      <c r="F408" s="5" t="s">
        <v>138</v>
      </c>
      <c r="G408" s="5" t="s">
        <v>8</v>
      </c>
      <c r="H408" s="5" t="s">
        <v>139</v>
      </c>
      <c r="J408"/>
    </row>
    <row r="409" spans="1:11" x14ac:dyDescent="0.25">
      <c r="A409" s="4" t="s">
        <v>118</v>
      </c>
      <c r="B409" s="4" t="s">
        <v>125</v>
      </c>
      <c r="C409" s="5" t="s">
        <v>43</v>
      </c>
      <c r="F409" s="5" t="s">
        <v>30</v>
      </c>
      <c r="G409" s="5" t="s">
        <v>8</v>
      </c>
      <c r="H409" s="5" t="s">
        <v>139</v>
      </c>
      <c r="J409"/>
    </row>
    <row r="410" spans="1:11" x14ac:dyDescent="0.25">
      <c r="A410" s="4" t="s">
        <v>118</v>
      </c>
      <c r="B410" s="4" t="s">
        <v>125</v>
      </c>
      <c r="C410" s="5" t="s">
        <v>43</v>
      </c>
      <c r="F410" s="5" t="s">
        <v>33</v>
      </c>
      <c r="G410" s="5" t="s">
        <v>8</v>
      </c>
      <c r="H410" s="5" t="s">
        <v>139</v>
      </c>
      <c r="J410"/>
    </row>
    <row r="411" spans="1:11" x14ac:dyDescent="0.25">
      <c r="A411" s="4" t="s">
        <v>119</v>
      </c>
      <c r="B411" s="4" t="s">
        <v>125</v>
      </c>
      <c r="C411" s="5" t="s">
        <v>84</v>
      </c>
      <c r="G411" s="5" t="s">
        <v>8</v>
      </c>
      <c r="H411" s="5" t="s">
        <v>85</v>
      </c>
      <c r="I411" s="5" t="s">
        <v>163</v>
      </c>
      <c r="J411" s="5" t="s">
        <v>163</v>
      </c>
      <c r="K411" t="s">
        <v>163</v>
      </c>
    </row>
    <row r="412" spans="1:11" x14ac:dyDescent="0.25">
      <c r="A412" s="4" t="s">
        <v>119</v>
      </c>
      <c r="B412" s="4" t="s">
        <v>125</v>
      </c>
      <c r="C412" s="5" t="s">
        <v>84</v>
      </c>
      <c r="G412" s="5" t="s">
        <v>8</v>
      </c>
      <c r="H412" s="5" t="s">
        <v>85</v>
      </c>
      <c r="I412" s="5" t="s">
        <v>158</v>
      </c>
      <c r="J412" s="5" t="s">
        <v>158</v>
      </c>
      <c r="K412" t="s">
        <v>158</v>
      </c>
    </row>
    <row r="413" spans="1:11" x14ac:dyDescent="0.25">
      <c r="A413" s="4" t="s">
        <v>119</v>
      </c>
      <c r="B413" s="4" t="s">
        <v>125</v>
      </c>
      <c r="C413" s="5" t="s">
        <v>84</v>
      </c>
      <c r="G413" s="5" t="s">
        <v>8</v>
      </c>
      <c r="H413" s="5" t="s">
        <v>85</v>
      </c>
      <c r="I413" s="5" t="s">
        <v>157</v>
      </c>
      <c r="J413" s="5" t="s">
        <v>157</v>
      </c>
      <c r="K413" t="s">
        <v>157</v>
      </c>
    </row>
    <row r="414" spans="1:11" x14ac:dyDescent="0.25">
      <c r="A414" s="4" t="s">
        <v>119</v>
      </c>
      <c r="B414" s="4" t="s">
        <v>125</v>
      </c>
      <c r="C414" s="5" t="s">
        <v>84</v>
      </c>
      <c r="G414" s="5" t="s">
        <v>8</v>
      </c>
      <c r="H414" s="5" t="s">
        <v>85</v>
      </c>
      <c r="I414" s="5" t="s">
        <v>159</v>
      </c>
      <c r="J414" s="5" t="s">
        <v>159</v>
      </c>
      <c r="K414" t="s">
        <v>159</v>
      </c>
    </row>
    <row r="415" spans="1:11" x14ac:dyDescent="0.25">
      <c r="A415" s="4" t="s">
        <v>119</v>
      </c>
      <c r="B415" s="4" t="s">
        <v>125</v>
      </c>
      <c r="C415" s="5" t="s">
        <v>84</v>
      </c>
      <c r="G415" s="5" t="s">
        <v>8</v>
      </c>
      <c r="H415" s="5" t="s">
        <v>85</v>
      </c>
      <c r="I415" s="5" t="s">
        <v>162</v>
      </c>
      <c r="J415" s="5" t="s">
        <v>162</v>
      </c>
      <c r="K415" t="s">
        <v>162</v>
      </c>
    </row>
    <row r="416" spans="1:11" x14ac:dyDescent="0.25">
      <c r="A416" s="4" t="s">
        <v>119</v>
      </c>
      <c r="B416" s="4" t="s">
        <v>125</v>
      </c>
      <c r="C416" s="5" t="s">
        <v>84</v>
      </c>
      <c r="G416" s="5" t="s">
        <v>8</v>
      </c>
      <c r="H416" s="5" t="s">
        <v>85</v>
      </c>
      <c r="I416" s="5" t="s">
        <v>160</v>
      </c>
      <c r="J416" s="5" t="s">
        <v>160</v>
      </c>
      <c r="K416" t="s">
        <v>160</v>
      </c>
    </row>
    <row r="417" spans="1:11" x14ac:dyDescent="0.25">
      <c r="A417" s="4" t="s">
        <v>119</v>
      </c>
      <c r="B417" s="4" t="s">
        <v>125</v>
      </c>
      <c r="C417" s="5" t="s">
        <v>84</v>
      </c>
      <c r="G417" s="5" t="s">
        <v>8</v>
      </c>
      <c r="H417" s="5" t="s">
        <v>85</v>
      </c>
      <c r="I417" s="5" t="s">
        <v>161</v>
      </c>
      <c r="J417" s="5" t="s">
        <v>161</v>
      </c>
      <c r="K417" t="s">
        <v>161</v>
      </c>
    </row>
    <row r="418" spans="1:11" x14ac:dyDescent="0.25">
      <c r="A418" s="4" t="s">
        <v>119</v>
      </c>
      <c r="B418" s="4" t="s">
        <v>125</v>
      </c>
      <c r="C418" s="5" t="s">
        <v>84</v>
      </c>
      <c r="G418" s="5" t="s">
        <v>8</v>
      </c>
      <c r="H418" s="5" t="s">
        <v>85</v>
      </c>
      <c r="I418" s="5" t="s">
        <v>153</v>
      </c>
      <c r="J418" s="5" t="s">
        <v>153</v>
      </c>
      <c r="K418" t="s">
        <v>153</v>
      </c>
    </row>
    <row r="419" spans="1:11" x14ac:dyDescent="0.25">
      <c r="A419" s="4" t="s">
        <v>119</v>
      </c>
      <c r="B419" s="4" t="s">
        <v>125</v>
      </c>
      <c r="C419" s="5" t="s">
        <v>84</v>
      </c>
      <c r="G419" s="5" t="s">
        <v>8</v>
      </c>
      <c r="H419" s="5" t="s">
        <v>85</v>
      </c>
      <c r="I419" s="5" t="s">
        <v>151</v>
      </c>
      <c r="J419" s="5" t="s">
        <v>151</v>
      </c>
      <c r="K419" t="s">
        <v>151</v>
      </c>
    </row>
    <row r="420" spans="1:11" x14ac:dyDescent="0.25">
      <c r="A420" s="4" t="s">
        <v>119</v>
      </c>
      <c r="B420" s="4" t="s">
        <v>125</v>
      </c>
      <c r="C420" s="5" t="s">
        <v>84</v>
      </c>
      <c r="G420" s="5" t="s">
        <v>8</v>
      </c>
      <c r="H420" s="5" t="s">
        <v>85</v>
      </c>
      <c r="I420" s="5" t="s">
        <v>152</v>
      </c>
      <c r="J420" s="5" t="s">
        <v>152</v>
      </c>
      <c r="K420" t="s">
        <v>152</v>
      </c>
    </row>
    <row r="421" spans="1:11" x14ac:dyDescent="0.25">
      <c r="A421" s="4" t="s">
        <v>119</v>
      </c>
      <c r="B421" s="4" t="s">
        <v>125</v>
      </c>
      <c r="C421" s="5" t="s">
        <v>84</v>
      </c>
      <c r="G421" s="5" t="s">
        <v>8</v>
      </c>
      <c r="H421" s="5" t="s">
        <v>85</v>
      </c>
      <c r="I421" s="5" t="s">
        <v>156</v>
      </c>
      <c r="J421" s="5" t="s">
        <v>156</v>
      </c>
      <c r="K421" t="s">
        <v>156</v>
      </c>
    </row>
    <row r="422" spans="1:11" x14ac:dyDescent="0.25">
      <c r="A422" s="4" t="s">
        <v>119</v>
      </c>
      <c r="B422" s="4" t="s">
        <v>125</v>
      </c>
      <c r="C422" s="5" t="s">
        <v>84</v>
      </c>
      <c r="G422" s="5" t="s">
        <v>8</v>
      </c>
      <c r="H422" s="5" t="s">
        <v>85</v>
      </c>
      <c r="I422" s="5" t="s">
        <v>154</v>
      </c>
      <c r="J422" s="5" t="s">
        <v>154</v>
      </c>
      <c r="K422" t="s">
        <v>154</v>
      </c>
    </row>
    <row r="423" spans="1:11" x14ac:dyDescent="0.25">
      <c r="A423" s="4" t="s">
        <v>119</v>
      </c>
      <c r="B423" s="4" t="s">
        <v>125</v>
      </c>
      <c r="C423" s="5" t="s">
        <v>84</v>
      </c>
      <c r="G423" s="5" t="s">
        <v>8</v>
      </c>
      <c r="H423" s="5" t="s">
        <v>85</v>
      </c>
      <c r="I423" s="5" t="s">
        <v>155</v>
      </c>
      <c r="J423" s="5" t="s">
        <v>155</v>
      </c>
      <c r="K423" t="s">
        <v>155</v>
      </c>
    </row>
    <row r="424" spans="1:11" x14ac:dyDescent="0.25">
      <c r="A424" s="4" t="s">
        <v>119</v>
      </c>
      <c r="B424" s="4" t="s">
        <v>125</v>
      </c>
      <c r="C424" s="5" t="s">
        <v>86</v>
      </c>
      <c r="G424" s="5" t="s">
        <v>8</v>
      </c>
      <c r="H424" s="5" t="s">
        <v>85</v>
      </c>
      <c r="I424" s="5" t="s">
        <v>163</v>
      </c>
      <c r="J424" s="5" t="s">
        <v>163</v>
      </c>
      <c r="K424" t="s">
        <v>163</v>
      </c>
    </row>
    <row r="425" spans="1:11" x14ac:dyDescent="0.25">
      <c r="A425" s="4" t="s">
        <v>119</v>
      </c>
      <c r="B425" s="4" t="s">
        <v>125</v>
      </c>
      <c r="C425" s="5" t="s">
        <v>86</v>
      </c>
      <c r="G425" s="5" t="s">
        <v>8</v>
      </c>
      <c r="H425" s="5" t="s">
        <v>85</v>
      </c>
      <c r="I425" s="5" t="s">
        <v>158</v>
      </c>
      <c r="J425" s="5" t="s">
        <v>158</v>
      </c>
      <c r="K425" t="s">
        <v>158</v>
      </c>
    </row>
    <row r="426" spans="1:11" x14ac:dyDescent="0.25">
      <c r="A426" s="4" t="s">
        <v>119</v>
      </c>
      <c r="B426" s="4" t="s">
        <v>125</v>
      </c>
      <c r="C426" s="5" t="s">
        <v>86</v>
      </c>
      <c r="G426" s="5" t="s">
        <v>8</v>
      </c>
      <c r="H426" s="5" t="s">
        <v>85</v>
      </c>
      <c r="I426" s="5" t="s">
        <v>157</v>
      </c>
      <c r="J426" s="5" t="s">
        <v>157</v>
      </c>
      <c r="K426" t="s">
        <v>157</v>
      </c>
    </row>
    <row r="427" spans="1:11" x14ac:dyDescent="0.25">
      <c r="A427" s="4" t="s">
        <v>119</v>
      </c>
      <c r="B427" s="4" t="s">
        <v>125</v>
      </c>
      <c r="C427" s="5" t="s">
        <v>86</v>
      </c>
      <c r="G427" s="5" t="s">
        <v>8</v>
      </c>
      <c r="H427" s="5" t="s">
        <v>85</v>
      </c>
      <c r="I427" s="5" t="s">
        <v>159</v>
      </c>
      <c r="J427" s="5" t="s">
        <v>159</v>
      </c>
      <c r="K427" t="s">
        <v>159</v>
      </c>
    </row>
    <row r="428" spans="1:11" x14ac:dyDescent="0.25">
      <c r="A428" s="4" t="s">
        <v>119</v>
      </c>
      <c r="B428" s="4" t="s">
        <v>125</v>
      </c>
      <c r="C428" s="5" t="s">
        <v>86</v>
      </c>
      <c r="G428" s="5" t="s">
        <v>8</v>
      </c>
      <c r="H428" s="5" t="s">
        <v>85</v>
      </c>
      <c r="I428" s="5" t="s">
        <v>162</v>
      </c>
      <c r="J428" s="5" t="s">
        <v>162</v>
      </c>
      <c r="K428" t="s">
        <v>162</v>
      </c>
    </row>
    <row r="429" spans="1:11" x14ac:dyDescent="0.25">
      <c r="A429" s="4" t="s">
        <v>119</v>
      </c>
      <c r="B429" s="4" t="s">
        <v>125</v>
      </c>
      <c r="C429" s="5" t="s">
        <v>86</v>
      </c>
      <c r="G429" s="5" t="s">
        <v>8</v>
      </c>
      <c r="H429" s="5" t="s">
        <v>85</v>
      </c>
      <c r="I429" s="5" t="s">
        <v>160</v>
      </c>
      <c r="J429" s="5" t="s">
        <v>160</v>
      </c>
      <c r="K429" t="s">
        <v>160</v>
      </c>
    </row>
    <row r="430" spans="1:11" x14ac:dyDescent="0.25">
      <c r="A430" s="4" t="s">
        <v>119</v>
      </c>
      <c r="B430" s="4" t="s">
        <v>125</v>
      </c>
      <c r="C430" s="5" t="s">
        <v>86</v>
      </c>
      <c r="G430" s="5" t="s">
        <v>8</v>
      </c>
      <c r="H430" s="5" t="s">
        <v>85</v>
      </c>
      <c r="I430" s="5" t="s">
        <v>161</v>
      </c>
      <c r="J430" s="5" t="s">
        <v>161</v>
      </c>
      <c r="K430" t="s">
        <v>161</v>
      </c>
    </row>
    <row r="431" spans="1:11" x14ac:dyDescent="0.25">
      <c r="A431" s="4" t="s">
        <v>119</v>
      </c>
      <c r="B431" s="4" t="s">
        <v>125</v>
      </c>
      <c r="C431" s="5" t="s">
        <v>86</v>
      </c>
      <c r="G431" s="5" t="s">
        <v>8</v>
      </c>
      <c r="H431" s="5" t="s">
        <v>85</v>
      </c>
      <c r="I431" s="5" t="s">
        <v>153</v>
      </c>
      <c r="J431" s="5" t="s">
        <v>153</v>
      </c>
      <c r="K431" t="s">
        <v>153</v>
      </c>
    </row>
    <row r="432" spans="1:11" x14ac:dyDescent="0.25">
      <c r="A432" s="4" t="s">
        <v>119</v>
      </c>
      <c r="B432" s="4" t="s">
        <v>125</v>
      </c>
      <c r="C432" s="5" t="s">
        <v>86</v>
      </c>
      <c r="G432" s="5" t="s">
        <v>8</v>
      </c>
      <c r="H432" s="5" t="s">
        <v>85</v>
      </c>
      <c r="I432" s="5" t="s">
        <v>151</v>
      </c>
      <c r="J432" s="5" t="s">
        <v>151</v>
      </c>
      <c r="K432" t="s">
        <v>151</v>
      </c>
    </row>
    <row r="433" spans="1:11" x14ac:dyDescent="0.25">
      <c r="A433" s="4" t="s">
        <v>119</v>
      </c>
      <c r="B433" s="4" t="s">
        <v>125</v>
      </c>
      <c r="C433" s="5" t="s">
        <v>86</v>
      </c>
      <c r="G433" s="5" t="s">
        <v>8</v>
      </c>
      <c r="H433" s="5" t="s">
        <v>85</v>
      </c>
      <c r="I433" s="5" t="s">
        <v>152</v>
      </c>
      <c r="J433" s="5" t="s">
        <v>152</v>
      </c>
      <c r="K433" t="s">
        <v>152</v>
      </c>
    </row>
    <row r="434" spans="1:11" x14ac:dyDescent="0.25">
      <c r="A434" s="4" t="s">
        <v>119</v>
      </c>
      <c r="B434" s="4" t="s">
        <v>125</v>
      </c>
      <c r="C434" s="5" t="s">
        <v>86</v>
      </c>
      <c r="G434" s="5" t="s">
        <v>8</v>
      </c>
      <c r="H434" s="5" t="s">
        <v>85</v>
      </c>
      <c r="I434" s="5" t="s">
        <v>156</v>
      </c>
      <c r="J434" s="5" t="s">
        <v>156</v>
      </c>
      <c r="K434" t="s">
        <v>156</v>
      </c>
    </row>
    <row r="435" spans="1:11" x14ac:dyDescent="0.25">
      <c r="A435" s="4" t="s">
        <v>119</v>
      </c>
      <c r="B435" s="4" t="s">
        <v>125</v>
      </c>
      <c r="C435" s="5" t="s">
        <v>86</v>
      </c>
      <c r="G435" s="5" t="s">
        <v>8</v>
      </c>
      <c r="H435" s="5" t="s">
        <v>85</v>
      </c>
      <c r="I435" s="5" t="s">
        <v>154</v>
      </c>
      <c r="J435" s="5" t="s">
        <v>154</v>
      </c>
      <c r="K435" t="s">
        <v>154</v>
      </c>
    </row>
    <row r="436" spans="1:11" x14ac:dyDescent="0.25">
      <c r="A436" s="4" t="s">
        <v>119</v>
      </c>
      <c r="B436" s="4" t="s">
        <v>125</v>
      </c>
      <c r="C436" s="5" t="s">
        <v>86</v>
      </c>
      <c r="G436" s="5" t="s">
        <v>8</v>
      </c>
      <c r="H436" s="5" t="s">
        <v>85</v>
      </c>
      <c r="I436" s="5" t="s">
        <v>155</v>
      </c>
      <c r="J436" s="5" t="s">
        <v>155</v>
      </c>
      <c r="K436" t="s">
        <v>155</v>
      </c>
    </row>
    <row r="437" spans="1:11" x14ac:dyDescent="0.25">
      <c r="A437" s="4" t="s">
        <v>119</v>
      </c>
      <c r="B437" s="4" t="s">
        <v>125</v>
      </c>
      <c r="C437" s="5" t="s">
        <v>99</v>
      </c>
      <c r="G437" s="5" t="s">
        <v>13</v>
      </c>
      <c r="H437" s="5" t="s">
        <v>100</v>
      </c>
      <c r="I437" s="5" t="s">
        <v>70</v>
      </c>
      <c r="J437" s="5" t="s">
        <v>70</v>
      </c>
      <c r="K437" t="s">
        <v>70</v>
      </c>
    </row>
    <row r="438" spans="1:11" x14ac:dyDescent="0.25">
      <c r="A438" s="4" t="s">
        <v>119</v>
      </c>
      <c r="B438" s="4" t="s">
        <v>125</v>
      </c>
      <c r="C438" s="5" t="s">
        <v>99</v>
      </c>
      <c r="G438" s="5" t="s">
        <v>8</v>
      </c>
      <c r="H438" s="5" t="s">
        <v>100</v>
      </c>
      <c r="I438" s="5" t="s">
        <v>101</v>
      </c>
      <c r="J438" s="5" t="s">
        <v>101</v>
      </c>
      <c r="K438" t="s">
        <v>101</v>
      </c>
    </row>
    <row r="439" spans="1:11" x14ac:dyDescent="0.25">
      <c r="A439" s="4" t="s">
        <v>121</v>
      </c>
      <c r="B439" s="4" t="s">
        <v>135</v>
      </c>
      <c r="C439" s="5" t="s">
        <v>26</v>
      </c>
      <c r="D439" s="5" t="s">
        <v>78</v>
      </c>
      <c r="E439" s="5" t="s">
        <v>17</v>
      </c>
      <c r="G439" s="5" t="s">
        <v>8</v>
      </c>
      <c r="H439" s="5" t="s">
        <v>133</v>
      </c>
      <c r="J439"/>
    </row>
    <row r="440" spans="1:11" x14ac:dyDescent="0.25">
      <c r="A440" s="4" t="s">
        <v>121</v>
      </c>
      <c r="B440" s="4" t="s">
        <v>135</v>
      </c>
      <c r="C440" s="5" t="s">
        <v>26</v>
      </c>
      <c r="D440" s="5" t="s">
        <v>78</v>
      </c>
      <c r="E440" s="5" t="s">
        <v>50</v>
      </c>
      <c r="G440" s="5" t="s">
        <v>8</v>
      </c>
      <c r="H440" s="5" t="s">
        <v>133</v>
      </c>
      <c r="J440"/>
    </row>
    <row r="441" spans="1:11" x14ac:dyDescent="0.25">
      <c r="A441" s="4" t="s">
        <v>121</v>
      </c>
      <c r="B441" s="4" t="s">
        <v>135</v>
      </c>
      <c r="C441" s="5" t="s">
        <v>26</v>
      </c>
      <c r="D441" s="5" t="s">
        <v>59</v>
      </c>
      <c r="E441" s="5" t="s">
        <v>17</v>
      </c>
      <c r="G441" s="5" t="s">
        <v>8</v>
      </c>
      <c r="H441" s="5" t="s">
        <v>133</v>
      </c>
      <c r="J441"/>
    </row>
    <row r="442" spans="1:11" x14ac:dyDescent="0.25">
      <c r="A442" s="4" t="s">
        <v>121</v>
      </c>
      <c r="B442" s="4" t="s">
        <v>135</v>
      </c>
      <c r="C442" s="5" t="s">
        <v>26</v>
      </c>
      <c r="D442" s="5" t="s">
        <v>59</v>
      </c>
      <c r="E442" s="5" t="s">
        <v>50</v>
      </c>
      <c r="G442" s="5" t="s">
        <v>8</v>
      </c>
      <c r="H442" s="5" t="s">
        <v>133</v>
      </c>
      <c r="J442"/>
    </row>
    <row r="443" spans="1:11" x14ac:dyDescent="0.25">
      <c r="A443" s="4" t="s">
        <v>121</v>
      </c>
      <c r="B443" s="4" t="s">
        <v>135</v>
      </c>
      <c r="C443" s="5" t="s">
        <v>26</v>
      </c>
      <c r="D443" s="5" t="s">
        <v>60</v>
      </c>
      <c r="E443" s="5" t="s">
        <v>17</v>
      </c>
      <c r="G443" s="5" t="s">
        <v>8</v>
      </c>
      <c r="H443" s="5" t="s">
        <v>133</v>
      </c>
      <c r="J443"/>
    </row>
    <row r="444" spans="1:11" x14ac:dyDescent="0.25">
      <c r="A444" s="4" t="s">
        <v>121</v>
      </c>
      <c r="B444" s="4" t="s">
        <v>135</v>
      </c>
      <c r="C444" s="5" t="s">
        <v>26</v>
      </c>
      <c r="D444" s="5" t="s">
        <v>60</v>
      </c>
      <c r="E444" s="5" t="s">
        <v>50</v>
      </c>
      <c r="G444" s="5" t="s">
        <v>8</v>
      </c>
      <c r="H444" s="5" t="s">
        <v>133</v>
      </c>
      <c r="J444"/>
    </row>
    <row r="445" spans="1:11" x14ac:dyDescent="0.25">
      <c r="A445" s="4" t="s">
        <v>121</v>
      </c>
      <c r="B445" s="4" t="s">
        <v>135</v>
      </c>
      <c r="C445" s="5" t="s">
        <v>26</v>
      </c>
      <c r="D445" s="5" t="s">
        <v>66</v>
      </c>
      <c r="E445" s="5" t="s">
        <v>17</v>
      </c>
      <c r="G445" s="5" t="s">
        <v>8</v>
      </c>
      <c r="H445" s="5" t="s">
        <v>133</v>
      </c>
      <c r="J445"/>
    </row>
    <row r="446" spans="1:11" x14ac:dyDescent="0.25">
      <c r="A446" s="4" t="s">
        <v>121</v>
      </c>
      <c r="B446" s="4" t="s">
        <v>135</v>
      </c>
      <c r="C446" s="5" t="s">
        <v>26</v>
      </c>
      <c r="D446" s="5" t="s">
        <v>66</v>
      </c>
      <c r="E446" s="5" t="s">
        <v>50</v>
      </c>
      <c r="G446" s="5" t="s">
        <v>8</v>
      </c>
      <c r="H446" s="5" t="s">
        <v>133</v>
      </c>
      <c r="J446"/>
    </row>
    <row r="447" spans="1:11" x14ac:dyDescent="0.25">
      <c r="A447" s="4" t="s">
        <v>121</v>
      </c>
      <c r="B447" s="4" t="s">
        <v>135</v>
      </c>
      <c r="C447" s="5" t="s">
        <v>26</v>
      </c>
      <c r="D447" s="5" t="s">
        <v>67</v>
      </c>
      <c r="E447" s="5" t="s">
        <v>17</v>
      </c>
      <c r="G447" s="5" t="s">
        <v>8</v>
      </c>
      <c r="H447" s="5" t="s">
        <v>133</v>
      </c>
      <c r="J447"/>
    </row>
    <row r="448" spans="1:11" x14ac:dyDescent="0.25">
      <c r="A448" s="4" t="s">
        <v>121</v>
      </c>
      <c r="B448" s="4" t="s">
        <v>135</v>
      </c>
      <c r="C448" s="5" t="s">
        <v>26</v>
      </c>
      <c r="D448" s="5" t="s">
        <v>67</v>
      </c>
      <c r="E448" s="5" t="s">
        <v>50</v>
      </c>
      <c r="G448" s="5" t="s">
        <v>8</v>
      </c>
      <c r="H448" s="5" t="s">
        <v>133</v>
      </c>
      <c r="J448"/>
    </row>
    <row r="449" spans="1:11" x14ac:dyDescent="0.25">
      <c r="A449" s="4" t="s">
        <v>121</v>
      </c>
      <c r="B449" s="4" t="s">
        <v>135</v>
      </c>
      <c r="C449" s="5" t="s">
        <v>26</v>
      </c>
      <c r="D449" s="5" t="s">
        <v>68</v>
      </c>
      <c r="E449" s="5" t="s">
        <v>17</v>
      </c>
      <c r="G449" s="5" t="s">
        <v>8</v>
      </c>
      <c r="H449" s="5" t="s">
        <v>133</v>
      </c>
      <c r="J449"/>
    </row>
    <row r="450" spans="1:11" x14ac:dyDescent="0.25">
      <c r="A450" s="4" t="s">
        <v>121</v>
      </c>
      <c r="B450" s="4" t="s">
        <v>135</v>
      </c>
      <c r="C450" s="5" t="s">
        <v>26</v>
      </c>
      <c r="D450" s="5" t="s">
        <v>68</v>
      </c>
      <c r="E450" s="5" t="s">
        <v>50</v>
      </c>
      <c r="G450" s="5" t="s">
        <v>8</v>
      </c>
      <c r="H450" s="5" t="s">
        <v>133</v>
      </c>
      <c r="J450"/>
    </row>
    <row r="451" spans="1:11" x14ac:dyDescent="0.25">
      <c r="A451" s="4" t="s">
        <v>121</v>
      </c>
      <c r="B451" s="4" t="s">
        <v>135</v>
      </c>
      <c r="C451" s="5" t="s">
        <v>26</v>
      </c>
      <c r="D451" s="5" t="s">
        <v>69</v>
      </c>
      <c r="E451" s="5" t="s">
        <v>17</v>
      </c>
      <c r="G451" s="5" t="s">
        <v>8</v>
      </c>
      <c r="H451" s="5" t="s">
        <v>133</v>
      </c>
      <c r="J451"/>
    </row>
    <row r="452" spans="1:11" x14ac:dyDescent="0.25">
      <c r="A452" s="4" t="s">
        <v>121</v>
      </c>
      <c r="B452" s="4" t="s">
        <v>135</v>
      </c>
      <c r="C452" s="5" t="s">
        <v>26</v>
      </c>
      <c r="D452" s="5" t="s">
        <v>69</v>
      </c>
      <c r="E452" s="5" t="s">
        <v>50</v>
      </c>
      <c r="G452" s="5" t="s">
        <v>8</v>
      </c>
      <c r="H452" s="5" t="s">
        <v>133</v>
      </c>
      <c r="J452"/>
    </row>
    <row r="453" spans="1:11" x14ac:dyDescent="0.25">
      <c r="A453" s="4" t="s">
        <v>121</v>
      </c>
      <c r="B453" s="4" t="s">
        <v>135</v>
      </c>
      <c r="C453" s="5" t="s">
        <v>26</v>
      </c>
      <c r="D453" s="5" t="s">
        <v>126</v>
      </c>
      <c r="E453" s="5" t="s">
        <v>17</v>
      </c>
      <c r="G453" s="5" t="s">
        <v>8</v>
      </c>
      <c r="H453" s="5" t="s">
        <v>133</v>
      </c>
      <c r="J453"/>
    </row>
    <row r="454" spans="1:11" x14ac:dyDescent="0.25">
      <c r="A454" s="4" t="s">
        <v>121</v>
      </c>
      <c r="B454" s="4" t="s">
        <v>135</v>
      </c>
      <c r="C454" s="5" t="s">
        <v>26</v>
      </c>
      <c r="D454" s="5" t="s">
        <v>126</v>
      </c>
      <c r="E454" s="5" t="s">
        <v>50</v>
      </c>
      <c r="G454" s="5" t="s">
        <v>8</v>
      </c>
      <c r="H454" s="5" t="s">
        <v>133</v>
      </c>
      <c r="J454"/>
    </row>
    <row r="455" spans="1:11" x14ac:dyDescent="0.25">
      <c r="A455" s="4" t="s">
        <v>121</v>
      </c>
      <c r="B455" s="4" t="s">
        <v>135</v>
      </c>
      <c r="C455" s="5" t="s">
        <v>26</v>
      </c>
      <c r="D455" s="5" t="s">
        <v>127</v>
      </c>
      <c r="E455" s="5" t="s">
        <v>17</v>
      </c>
      <c r="G455" s="5" t="s">
        <v>8</v>
      </c>
      <c r="H455" s="5" t="s">
        <v>133</v>
      </c>
      <c r="J455"/>
    </row>
    <row r="456" spans="1:11" x14ac:dyDescent="0.25">
      <c r="A456" s="4" t="s">
        <v>121</v>
      </c>
      <c r="B456" s="4" t="s">
        <v>135</v>
      </c>
      <c r="C456" s="5" t="s">
        <v>26</v>
      </c>
      <c r="D456" s="5" t="s">
        <v>127</v>
      </c>
      <c r="E456" s="5" t="s">
        <v>50</v>
      </c>
      <c r="G456" s="5" t="s">
        <v>8</v>
      </c>
      <c r="H456" s="5" t="s">
        <v>133</v>
      </c>
      <c r="J456"/>
    </row>
    <row r="457" spans="1:11" x14ac:dyDescent="0.25">
      <c r="A457" s="4" t="s">
        <v>121</v>
      </c>
      <c r="B457" s="4" t="s">
        <v>135</v>
      </c>
      <c r="C457" s="5" t="s">
        <v>26</v>
      </c>
      <c r="D457" s="5" t="s">
        <v>1053</v>
      </c>
      <c r="E457" s="5" t="s">
        <v>17</v>
      </c>
      <c r="G457" s="5" t="s">
        <v>8</v>
      </c>
      <c r="H457" s="5" t="s">
        <v>133</v>
      </c>
    </row>
    <row r="458" spans="1:11" x14ac:dyDescent="0.25">
      <c r="A458" s="4" t="s">
        <v>121</v>
      </c>
      <c r="B458" s="4" t="s">
        <v>135</v>
      </c>
      <c r="C458" s="5" t="s">
        <v>26</v>
      </c>
      <c r="D458" s="5" t="s">
        <v>1053</v>
      </c>
      <c r="E458" s="5" t="s">
        <v>50</v>
      </c>
      <c r="G458" s="5" t="s">
        <v>8</v>
      </c>
      <c r="H458" s="5" t="s">
        <v>133</v>
      </c>
    </row>
    <row r="459" spans="1:11" x14ac:dyDescent="0.25">
      <c r="A459" s="4" t="s">
        <v>121</v>
      </c>
      <c r="B459" s="4" t="s">
        <v>135</v>
      </c>
      <c r="C459" s="5" t="s">
        <v>26</v>
      </c>
      <c r="D459" s="5" t="s">
        <v>1052</v>
      </c>
      <c r="E459" s="5" t="s">
        <v>17</v>
      </c>
      <c r="G459" s="5" t="s">
        <v>8</v>
      </c>
      <c r="H459" s="5" t="s">
        <v>133</v>
      </c>
      <c r="J459"/>
    </row>
    <row r="460" spans="1:11" x14ac:dyDescent="0.25">
      <c r="A460" s="4" t="s">
        <v>121</v>
      </c>
      <c r="B460" s="4" t="s">
        <v>135</v>
      </c>
      <c r="C460" s="5" t="s">
        <v>26</v>
      </c>
      <c r="D460" s="5" t="s">
        <v>1052</v>
      </c>
      <c r="E460" s="5" t="s">
        <v>50</v>
      </c>
      <c r="G460" s="5" t="s">
        <v>8</v>
      </c>
      <c r="H460" s="5" t="s">
        <v>133</v>
      </c>
      <c r="J460"/>
    </row>
    <row r="461" spans="1:11" x14ac:dyDescent="0.25">
      <c r="A461" s="4" t="s">
        <v>121</v>
      </c>
      <c r="B461" s="4" t="s">
        <v>135</v>
      </c>
      <c r="C461" s="5" t="s">
        <v>26</v>
      </c>
      <c r="D461" s="5" t="s">
        <v>122</v>
      </c>
      <c r="E461" s="5" t="s">
        <v>17</v>
      </c>
      <c r="G461" s="5" t="s">
        <v>8</v>
      </c>
      <c r="H461" s="5" t="s">
        <v>133</v>
      </c>
      <c r="J461"/>
    </row>
    <row r="462" spans="1:11" x14ac:dyDescent="0.25">
      <c r="A462" s="4" t="s">
        <v>121</v>
      </c>
      <c r="B462" s="4" t="s">
        <v>135</v>
      </c>
      <c r="C462" s="5" t="s">
        <v>26</v>
      </c>
      <c r="D462" s="5" t="s">
        <v>122</v>
      </c>
      <c r="E462" s="5" t="s">
        <v>50</v>
      </c>
      <c r="G462" s="5" t="s">
        <v>8</v>
      </c>
      <c r="H462" s="5" t="s">
        <v>133</v>
      </c>
      <c r="J462"/>
    </row>
    <row r="463" spans="1:11" x14ac:dyDescent="0.25">
      <c r="A463" s="4" t="s">
        <v>121</v>
      </c>
      <c r="B463" s="4" t="s">
        <v>125</v>
      </c>
      <c r="C463" s="5" t="s">
        <v>26</v>
      </c>
      <c r="F463" s="5" t="s">
        <v>34</v>
      </c>
      <c r="G463" s="5" t="s">
        <v>8</v>
      </c>
      <c r="H463" s="5" t="s">
        <v>139</v>
      </c>
      <c r="J463"/>
    </row>
    <row r="464" spans="1:11" x14ac:dyDescent="0.25">
      <c r="A464" s="4" t="s">
        <v>121</v>
      </c>
      <c r="B464" s="4" t="s">
        <v>135</v>
      </c>
      <c r="C464" s="5" t="s">
        <v>26</v>
      </c>
      <c r="F464" s="5" t="s">
        <v>34</v>
      </c>
      <c r="G464" s="5" t="s">
        <v>8</v>
      </c>
      <c r="H464" s="5" t="s">
        <v>164</v>
      </c>
      <c r="I464" s="5" t="s">
        <v>31</v>
      </c>
      <c r="J464" s="5" t="s">
        <v>31</v>
      </c>
      <c r="K464" t="s">
        <v>31</v>
      </c>
    </row>
    <row r="465" spans="1:11" x14ac:dyDescent="0.25">
      <c r="A465" s="4" t="s">
        <v>121</v>
      </c>
      <c r="B465" s="4" t="s">
        <v>135</v>
      </c>
      <c r="C465" s="5" t="s">
        <v>26</v>
      </c>
      <c r="F465" s="5" t="s">
        <v>34</v>
      </c>
      <c r="G465" s="5" t="s">
        <v>8</v>
      </c>
      <c r="H465" s="5" t="s">
        <v>164</v>
      </c>
      <c r="I465" s="5" t="s">
        <v>70</v>
      </c>
      <c r="J465" s="5" t="s">
        <v>70</v>
      </c>
      <c r="K465" t="s">
        <v>70</v>
      </c>
    </row>
    <row r="466" spans="1:11" x14ac:dyDescent="0.25">
      <c r="A466" s="4" t="s">
        <v>121</v>
      </c>
      <c r="B466" s="4" t="s">
        <v>125</v>
      </c>
      <c r="C466" s="5" t="s">
        <v>26</v>
      </c>
      <c r="F466" s="5" t="s">
        <v>137</v>
      </c>
      <c r="G466" s="5" t="s">
        <v>8</v>
      </c>
      <c r="H466" s="5" t="s">
        <v>139</v>
      </c>
      <c r="J466"/>
    </row>
    <row r="467" spans="1:11" x14ac:dyDescent="0.25">
      <c r="A467" s="4" t="s">
        <v>121</v>
      </c>
      <c r="B467" s="4" t="s">
        <v>135</v>
      </c>
      <c r="C467" s="5" t="s">
        <v>26</v>
      </c>
      <c r="F467" s="5" t="s">
        <v>137</v>
      </c>
      <c r="G467" s="5" t="s">
        <v>8</v>
      </c>
      <c r="H467" s="5" t="s">
        <v>164</v>
      </c>
      <c r="I467" s="5" t="s">
        <v>31</v>
      </c>
      <c r="J467" s="5" t="s">
        <v>31</v>
      </c>
      <c r="K467" t="s">
        <v>31</v>
      </c>
    </row>
    <row r="468" spans="1:11" x14ac:dyDescent="0.25">
      <c r="A468" s="4" t="s">
        <v>121</v>
      </c>
      <c r="B468" s="4" t="s">
        <v>135</v>
      </c>
      <c r="C468" s="5" t="s">
        <v>26</v>
      </c>
      <c r="F468" s="5" t="s">
        <v>137</v>
      </c>
      <c r="G468" s="5" t="s">
        <v>8</v>
      </c>
      <c r="H468" s="5" t="s">
        <v>164</v>
      </c>
      <c r="I468" s="5" t="s">
        <v>70</v>
      </c>
      <c r="J468" s="5" t="s">
        <v>70</v>
      </c>
      <c r="K468" t="s">
        <v>70</v>
      </c>
    </row>
    <row r="469" spans="1:11" x14ac:dyDescent="0.25">
      <c r="A469" s="4" t="s">
        <v>121</v>
      </c>
      <c r="B469" s="4" t="s">
        <v>125</v>
      </c>
      <c r="C469" s="5" t="s">
        <v>26</v>
      </c>
      <c r="F469" s="5" t="s">
        <v>32</v>
      </c>
      <c r="G469" s="5" t="s">
        <v>8</v>
      </c>
      <c r="H469" s="5" t="s">
        <v>139</v>
      </c>
      <c r="J469"/>
    </row>
    <row r="470" spans="1:11" x14ac:dyDescent="0.25">
      <c r="A470" s="4" t="s">
        <v>121</v>
      </c>
      <c r="B470" s="4" t="s">
        <v>135</v>
      </c>
      <c r="C470" s="5" t="s">
        <v>26</v>
      </c>
      <c r="F470" s="5" t="s">
        <v>32</v>
      </c>
      <c r="G470" s="5" t="s">
        <v>8</v>
      </c>
      <c r="H470" s="5" t="s">
        <v>164</v>
      </c>
      <c r="I470" s="5" t="s">
        <v>31</v>
      </c>
      <c r="J470" s="5" t="s">
        <v>31</v>
      </c>
      <c r="K470" t="s">
        <v>31</v>
      </c>
    </row>
    <row r="471" spans="1:11" x14ac:dyDescent="0.25">
      <c r="A471" s="4" t="s">
        <v>121</v>
      </c>
      <c r="B471" s="4" t="s">
        <v>135</v>
      </c>
      <c r="C471" s="5" t="s">
        <v>26</v>
      </c>
      <c r="F471" s="5" t="s">
        <v>32</v>
      </c>
      <c r="G471" s="5" t="s">
        <v>8</v>
      </c>
      <c r="H471" s="5" t="s">
        <v>164</v>
      </c>
      <c r="I471" s="5" t="s">
        <v>70</v>
      </c>
      <c r="J471" s="5" t="s">
        <v>70</v>
      </c>
      <c r="K471" t="s">
        <v>70</v>
      </c>
    </row>
    <row r="472" spans="1:11" x14ac:dyDescent="0.25">
      <c r="A472" s="4" t="s">
        <v>121</v>
      </c>
      <c r="B472" s="4" t="s">
        <v>125</v>
      </c>
      <c r="C472" s="5" t="s">
        <v>26</v>
      </c>
      <c r="F472" s="5" t="s">
        <v>35</v>
      </c>
      <c r="G472" s="5" t="s">
        <v>8</v>
      </c>
      <c r="H472" s="5" t="s">
        <v>139</v>
      </c>
      <c r="J472"/>
    </row>
    <row r="473" spans="1:11" x14ac:dyDescent="0.25">
      <c r="A473" s="4" t="s">
        <v>121</v>
      </c>
      <c r="B473" s="4" t="s">
        <v>135</v>
      </c>
      <c r="C473" s="5" t="s">
        <v>26</v>
      </c>
      <c r="F473" s="5" t="s">
        <v>35</v>
      </c>
      <c r="G473" s="5" t="s">
        <v>8</v>
      </c>
      <c r="H473" s="5" t="s">
        <v>164</v>
      </c>
      <c r="I473" s="5" t="s">
        <v>31</v>
      </c>
      <c r="J473" s="5" t="s">
        <v>31</v>
      </c>
      <c r="K473" t="s">
        <v>31</v>
      </c>
    </row>
    <row r="474" spans="1:11" x14ac:dyDescent="0.25">
      <c r="A474" s="4" t="s">
        <v>121</v>
      </c>
      <c r="B474" s="4" t="s">
        <v>135</v>
      </c>
      <c r="C474" s="5" t="s">
        <v>26</v>
      </c>
      <c r="F474" s="5" t="s">
        <v>35</v>
      </c>
      <c r="G474" s="5" t="s">
        <v>8</v>
      </c>
      <c r="H474" s="5" t="s">
        <v>164</v>
      </c>
      <c r="I474" s="5" t="s">
        <v>70</v>
      </c>
      <c r="J474" s="5" t="s">
        <v>70</v>
      </c>
      <c r="K474" t="s">
        <v>70</v>
      </c>
    </row>
    <row r="475" spans="1:11" x14ac:dyDescent="0.25">
      <c r="A475" s="4" t="s">
        <v>121</v>
      </c>
      <c r="B475" s="4" t="s">
        <v>125</v>
      </c>
      <c r="C475" s="5" t="s">
        <v>26</v>
      </c>
      <c r="F475" s="5" t="s">
        <v>138</v>
      </c>
      <c r="G475" s="5" t="s">
        <v>8</v>
      </c>
      <c r="H475" s="5" t="s">
        <v>139</v>
      </c>
      <c r="J475"/>
    </row>
    <row r="476" spans="1:11" x14ac:dyDescent="0.25">
      <c r="A476" s="4" t="s">
        <v>121</v>
      </c>
      <c r="B476" s="4" t="s">
        <v>135</v>
      </c>
      <c r="C476" s="5" t="s">
        <v>26</v>
      </c>
      <c r="F476" s="5" t="s">
        <v>138</v>
      </c>
      <c r="G476" s="5" t="s">
        <v>8</v>
      </c>
      <c r="H476" s="5" t="s">
        <v>164</v>
      </c>
      <c r="I476" s="5" t="s">
        <v>31</v>
      </c>
      <c r="J476" s="5" t="s">
        <v>31</v>
      </c>
      <c r="K476" t="s">
        <v>31</v>
      </c>
    </row>
    <row r="477" spans="1:11" x14ac:dyDescent="0.25">
      <c r="A477" s="4" t="s">
        <v>121</v>
      </c>
      <c r="B477" s="4" t="s">
        <v>135</v>
      </c>
      <c r="C477" s="5" t="s">
        <v>26</v>
      </c>
      <c r="F477" s="5" t="s">
        <v>138</v>
      </c>
      <c r="G477" s="5" t="s">
        <v>8</v>
      </c>
      <c r="H477" s="5" t="s">
        <v>164</v>
      </c>
      <c r="I477" s="5" t="s">
        <v>70</v>
      </c>
      <c r="J477" s="5" t="s">
        <v>70</v>
      </c>
      <c r="K477" t="s">
        <v>70</v>
      </c>
    </row>
    <row r="478" spans="1:11" x14ac:dyDescent="0.25">
      <c r="A478" s="4" t="s">
        <v>121</v>
      </c>
      <c r="B478" s="4" t="s">
        <v>125</v>
      </c>
      <c r="C478" s="5" t="s">
        <v>26</v>
      </c>
      <c r="F478" s="5" t="s">
        <v>30</v>
      </c>
      <c r="G478" s="5" t="s">
        <v>8</v>
      </c>
      <c r="H478" s="5" t="s">
        <v>139</v>
      </c>
      <c r="J478"/>
    </row>
    <row r="479" spans="1:11" x14ac:dyDescent="0.25">
      <c r="A479" s="4" t="s">
        <v>121</v>
      </c>
      <c r="B479" s="4" t="s">
        <v>135</v>
      </c>
      <c r="C479" s="5" t="s">
        <v>26</v>
      </c>
      <c r="F479" s="5" t="s">
        <v>30</v>
      </c>
      <c r="G479" s="5" t="s">
        <v>8</v>
      </c>
      <c r="H479" s="5" t="s">
        <v>164</v>
      </c>
      <c r="I479" s="5" t="s">
        <v>31</v>
      </c>
      <c r="J479" s="5" t="s">
        <v>31</v>
      </c>
      <c r="K479" t="s">
        <v>31</v>
      </c>
    </row>
    <row r="480" spans="1:11" x14ac:dyDescent="0.25">
      <c r="A480" s="4" t="s">
        <v>121</v>
      </c>
      <c r="B480" s="4" t="s">
        <v>135</v>
      </c>
      <c r="C480" s="5" t="s">
        <v>26</v>
      </c>
      <c r="F480" s="5" t="s">
        <v>30</v>
      </c>
      <c r="G480" s="5" t="s">
        <v>8</v>
      </c>
      <c r="H480" s="5" t="s">
        <v>164</v>
      </c>
      <c r="I480" s="5" t="s">
        <v>70</v>
      </c>
      <c r="J480" s="5" t="s">
        <v>70</v>
      </c>
      <c r="K480" t="s">
        <v>70</v>
      </c>
    </row>
    <row r="481" spans="1:11" x14ac:dyDescent="0.25">
      <c r="A481" s="4" t="s">
        <v>121</v>
      </c>
      <c r="B481" s="4" t="s">
        <v>125</v>
      </c>
      <c r="C481" s="5" t="s">
        <v>26</v>
      </c>
      <c r="F481" s="5" t="s">
        <v>33</v>
      </c>
      <c r="G481" s="5" t="s">
        <v>8</v>
      </c>
      <c r="H481" s="5" t="s">
        <v>139</v>
      </c>
      <c r="J481"/>
    </row>
    <row r="482" spans="1:11" x14ac:dyDescent="0.25">
      <c r="A482" s="4" t="s">
        <v>121</v>
      </c>
      <c r="B482" s="4" t="s">
        <v>135</v>
      </c>
      <c r="C482" s="5" t="s">
        <v>26</v>
      </c>
      <c r="F482" s="5" t="s">
        <v>33</v>
      </c>
      <c r="G482" s="5" t="s">
        <v>8</v>
      </c>
      <c r="H482" s="5" t="s">
        <v>164</v>
      </c>
      <c r="I482" s="5" t="s">
        <v>31</v>
      </c>
      <c r="J482" s="5" t="s">
        <v>31</v>
      </c>
      <c r="K482" t="s">
        <v>31</v>
      </c>
    </row>
    <row r="483" spans="1:11" x14ac:dyDescent="0.25">
      <c r="A483" s="4" t="s">
        <v>121</v>
      </c>
      <c r="B483" s="4" t="s">
        <v>135</v>
      </c>
      <c r="C483" s="5" t="s">
        <v>26</v>
      </c>
      <c r="F483" s="5" t="s">
        <v>33</v>
      </c>
      <c r="G483" s="5" t="s">
        <v>8</v>
      </c>
      <c r="H483" s="5" t="s">
        <v>164</v>
      </c>
      <c r="I483" s="5" t="s">
        <v>70</v>
      </c>
      <c r="J483" s="5" t="s">
        <v>70</v>
      </c>
      <c r="K483" t="s">
        <v>70</v>
      </c>
    </row>
    <row r="484" spans="1:11" x14ac:dyDescent="0.25">
      <c r="A484" s="4" t="s">
        <v>121</v>
      </c>
      <c r="B484" s="4" t="s">
        <v>135</v>
      </c>
      <c r="C484" s="5" t="s">
        <v>26</v>
      </c>
      <c r="G484" s="5" t="s">
        <v>8</v>
      </c>
      <c r="H484" s="5" t="s">
        <v>27</v>
      </c>
      <c r="I484" s="5" t="s">
        <v>28</v>
      </c>
      <c r="J484" t="str">
        <f>H484&amp;": "&amp;I484</f>
        <v>ARV Dispensing Quantity: &lt;3 months</v>
      </c>
      <c r="K484" t="s">
        <v>943</v>
      </c>
    </row>
    <row r="485" spans="1:11" x14ac:dyDescent="0.25">
      <c r="A485" s="4" t="s">
        <v>121</v>
      </c>
      <c r="B485" s="4" t="s">
        <v>135</v>
      </c>
      <c r="C485" s="5" t="s">
        <v>26</v>
      </c>
      <c r="G485" s="5" t="s">
        <v>8</v>
      </c>
      <c r="H485" s="5" t="s">
        <v>27</v>
      </c>
      <c r="I485" s="5" t="s">
        <v>29</v>
      </c>
      <c r="J485" t="str">
        <f>H485&amp;": "&amp;I485</f>
        <v>ARV Dispensing Quantity: 3-5 months</v>
      </c>
      <c r="K485" t="s">
        <v>944</v>
      </c>
    </row>
    <row r="486" spans="1:11" x14ac:dyDescent="0.25">
      <c r="A486" s="4" t="s">
        <v>121</v>
      </c>
      <c r="B486" s="4" t="s">
        <v>135</v>
      </c>
      <c r="C486" s="5" t="s">
        <v>26</v>
      </c>
      <c r="G486" s="5" t="s">
        <v>8</v>
      </c>
      <c r="H486" s="5" t="s">
        <v>27</v>
      </c>
      <c r="I486" s="5" t="s">
        <v>168</v>
      </c>
      <c r="J486" t="str">
        <f>H486&amp;": "&amp;I486</f>
        <v>ARV Dispensing Quantity: 6+ months</v>
      </c>
      <c r="K486" t="s">
        <v>945</v>
      </c>
    </row>
    <row r="487" spans="1:11" x14ac:dyDescent="0.25">
      <c r="A487" s="4" t="s">
        <v>121</v>
      </c>
      <c r="B487" s="4" t="s">
        <v>135</v>
      </c>
      <c r="C487" s="5" t="s">
        <v>36</v>
      </c>
      <c r="D487" s="5" t="s">
        <v>78</v>
      </c>
      <c r="E487" s="5" t="s">
        <v>17</v>
      </c>
      <c r="G487" s="5" t="s">
        <v>8</v>
      </c>
      <c r="H487" s="5" t="s">
        <v>133</v>
      </c>
      <c r="J487"/>
    </row>
    <row r="488" spans="1:11" x14ac:dyDescent="0.25">
      <c r="A488" s="4" t="s">
        <v>121</v>
      </c>
      <c r="B488" s="4" t="s">
        <v>135</v>
      </c>
      <c r="C488" s="5" t="s">
        <v>36</v>
      </c>
      <c r="D488" s="5" t="s">
        <v>78</v>
      </c>
      <c r="E488" s="5" t="s">
        <v>50</v>
      </c>
      <c r="G488" s="5" t="s">
        <v>8</v>
      </c>
      <c r="H488" s="5" t="s">
        <v>133</v>
      </c>
      <c r="J488"/>
    </row>
    <row r="489" spans="1:11" x14ac:dyDescent="0.25">
      <c r="A489" s="4" t="s">
        <v>121</v>
      </c>
      <c r="B489" s="4" t="s">
        <v>135</v>
      </c>
      <c r="C489" s="5" t="s">
        <v>36</v>
      </c>
      <c r="D489" s="5" t="s">
        <v>59</v>
      </c>
      <c r="E489" s="5" t="s">
        <v>17</v>
      </c>
      <c r="G489" s="5" t="s">
        <v>8</v>
      </c>
      <c r="H489" s="5" t="s">
        <v>133</v>
      </c>
      <c r="J489"/>
    </row>
    <row r="490" spans="1:11" x14ac:dyDescent="0.25">
      <c r="A490" s="4" t="s">
        <v>121</v>
      </c>
      <c r="B490" s="4" t="s">
        <v>135</v>
      </c>
      <c r="C490" s="5" t="s">
        <v>36</v>
      </c>
      <c r="D490" s="5" t="s">
        <v>59</v>
      </c>
      <c r="E490" s="5" t="s">
        <v>50</v>
      </c>
      <c r="G490" s="5" t="s">
        <v>8</v>
      </c>
      <c r="H490" s="5" t="s">
        <v>133</v>
      </c>
      <c r="J490"/>
    </row>
    <row r="491" spans="1:11" x14ac:dyDescent="0.25">
      <c r="A491" s="4" t="s">
        <v>121</v>
      </c>
      <c r="B491" s="4" t="s">
        <v>135</v>
      </c>
      <c r="C491" s="5" t="s">
        <v>36</v>
      </c>
      <c r="D491" s="5" t="s">
        <v>60</v>
      </c>
      <c r="E491" s="5" t="s">
        <v>17</v>
      </c>
      <c r="G491" s="5" t="s">
        <v>8</v>
      </c>
      <c r="H491" s="5" t="s">
        <v>133</v>
      </c>
      <c r="J491"/>
    </row>
    <row r="492" spans="1:11" x14ac:dyDescent="0.25">
      <c r="A492" s="4" t="s">
        <v>121</v>
      </c>
      <c r="B492" s="4" t="s">
        <v>135</v>
      </c>
      <c r="C492" s="5" t="s">
        <v>36</v>
      </c>
      <c r="D492" s="5" t="s">
        <v>60</v>
      </c>
      <c r="E492" s="5" t="s">
        <v>50</v>
      </c>
      <c r="G492" s="5" t="s">
        <v>8</v>
      </c>
      <c r="H492" s="5" t="s">
        <v>133</v>
      </c>
      <c r="J492"/>
    </row>
    <row r="493" spans="1:11" x14ac:dyDescent="0.25">
      <c r="A493" s="4" t="s">
        <v>121</v>
      </c>
      <c r="B493" s="4" t="s">
        <v>135</v>
      </c>
      <c r="C493" s="5" t="s">
        <v>36</v>
      </c>
      <c r="D493" s="5" t="s">
        <v>66</v>
      </c>
      <c r="E493" s="5" t="s">
        <v>17</v>
      </c>
      <c r="G493" s="5" t="s">
        <v>8</v>
      </c>
      <c r="H493" s="5" t="s">
        <v>133</v>
      </c>
      <c r="J493"/>
    </row>
    <row r="494" spans="1:11" x14ac:dyDescent="0.25">
      <c r="A494" s="4" t="s">
        <v>121</v>
      </c>
      <c r="B494" s="4" t="s">
        <v>135</v>
      </c>
      <c r="C494" s="5" t="s">
        <v>36</v>
      </c>
      <c r="D494" s="5" t="s">
        <v>66</v>
      </c>
      <c r="E494" s="5" t="s">
        <v>50</v>
      </c>
      <c r="G494" s="5" t="s">
        <v>8</v>
      </c>
      <c r="H494" s="5" t="s">
        <v>133</v>
      </c>
      <c r="J494"/>
    </row>
    <row r="495" spans="1:11" x14ac:dyDescent="0.25">
      <c r="A495" s="4" t="s">
        <v>121</v>
      </c>
      <c r="B495" s="4" t="s">
        <v>135</v>
      </c>
      <c r="C495" s="5" t="s">
        <v>36</v>
      </c>
      <c r="D495" s="5" t="s">
        <v>67</v>
      </c>
      <c r="E495" s="5" t="s">
        <v>17</v>
      </c>
      <c r="G495" s="5" t="s">
        <v>8</v>
      </c>
      <c r="H495" s="5" t="s">
        <v>133</v>
      </c>
      <c r="J495"/>
    </row>
    <row r="496" spans="1:11" x14ac:dyDescent="0.25">
      <c r="A496" s="4" t="s">
        <v>121</v>
      </c>
      <c r="B496" s="4" t="s">
        <v>135</v>
      </c>
      <c r="C496" s="5" t="s">
        <v>36</v>
      </c>
      <c r="D496" s="5" t="s">
        <v>67</v>
      </c>
      <c r="E496" s="5" t="s">
        <v>50</v>
      </c>
      <c r="G496" s="5" t="s">
        <v>8</v>
      </c>
      <c r="H496" s="5" t="s">
        <v>133</v>
      </c>
      <c r="J496"/>
    </row>
    <row r="497" spans="1:11" x14ac:dyDescent="0.25">
      <c r="A497" s="4" t="s">
        <v>121</v>
      </c>
      <c r="B497" s="4" t="s">
        <v>135</v>
      </c>
      <c r="C497" s="5" t="s">
        <v>36</v>
      </c>
      <c r="D497" s="5" t="s">
        <v>68</v>
      </c>
      <c r="E497" s="5" t="s">
        <v>17</v>
      </c>
      <c r="G497" s="5" t="s">
        <v>8</v>
      </c>
      <c r="H497" s="5" t="s">
        <v>133</v>
      </c>
      <c r="J497"/>
    </row>
    <row r="498" spans="1:11" x14ac:dyDescent="0.25">
      <c r="A498" s="4" t="s">
        <v>121</v>
      </c>
      <c r="B498" s="4" t="s">
        <v>135</v>
      </c>
      <c r="C498" s="5" t="s">
        <v>36</v>
      </c>
      <c r="D498" s="5" t="s">
        <v>68</v>
      </c>
      <c r="E498" s="5" t="s">
        <v>50</v>
      </c>
      <c r="G498" s="5" t="s">
        <v>8</v>
      </c>
      <c r="H498" s="5" t="s">
        <v>133</v>
      </c>
      <c r="J498"/>
    </row>
    <row r="499" spans="1:11" x14ac:dyDescent="0.25">
      <c r="A499" s="4" t="s">
        <v>121</v>
      </c>
      <c r="B499" s="4" t="s">
        <v>135</v>
      </c>
      <c r="C499" s="5" t="s">
        <v>36</v>
      </c>
      <c r="D499" s="5" t="s">
        <v>69</v>
      </c>
      <c r="E499" s="5" t="s">
        <v>17</v>
      </c>
      <c r="G499" s="5" t="s">
        <v>8</v>
      </c>
      <c r="H499" s="5" t="s">
        <v>133</v>
      </c>
      <c r="J499"/>
    </row>
    <row r="500" spans="1:11" x14ac:dyDescent="0.25">
      <c r="A500" s="4" t="s">
        <v>121</v>
      </c>
      <c r="B500" s="4" t="s">
        <v>135</v>
      </c>
      <c r="C500" s="5" t="s">
        <v>36</v>
      </c>
      <c r="D500" s="5" t="s">
        <v>69</v>
      </c>
      <c r="E500" s="5" t="s">
        <v>50</v>
      </c>
      <c r="G500" s="5" t="s">
        <v>8</v>
      </c>
      <c r="H500" s="5" t="s">
        <v>133</v>
      </c>
      <c r="J500"/>
    </row>
    <row r="501" spans="1:11" x14ac:dyDescent="0.25">
      <c r="A501" s="4" t="s">
        <v>121</v>
      </c>
      <c r="B501" s="4" t="s">
        <v>135</v>
      </c>
      <c r="C501" s="5" t="s">
        <v>36</v>
      </c>
      <c r="D501" s="5" t="s">
        <v>1050</v>
      </c>
      <c r="E501" s="5" t="s">
        <v>17</v>
      </c>
      <c r="G501" s="5" t="s">
        <v>8</v>
      </c>
      <c r="H501" s="5" t="s">
        <v>133</v>
      </c>
      <c r="J501"/>
    </row>
    <row r="502" spans="1:11" x14ac:dyDescent="0.25">
      <c r="A502" s="4" t="s">
        <v>121</v>
      </c>
      <c r="B502" s="4" t="s">
        <v>135</v>
      </c>
      <c r="C502" s="5" t="s">
        <v>36</v>
      </c>
      <c r="D502" s="5" t="s">
        <v>1050</v>
      </c>
      <c r="E502" s="5" t="s">
        <v>50</v>
      </c>
      <c r="G502" s="5" t="s">
        <v>8</v>
      </c>
      <c r="H502" s="5" t="s">
        <v>133</v>
      </c>
      <c r="J502"/>
    </row>
    <row r="503" spans="1:11" x14ac:dyDescent="0.25">
      <c r="A503" s="4" t="s">
        <v>121</v>
      </c>
      <c r="B503" s="4" t="s">
        <v>135</v>
      </c>
      <c r="C503" s="5" t="s">
        <v>36</v>
      </c>
      <c r="D503" s="5" t="s">
        <v>122</v>
      </c>
      <c r="E503" s="5" t="s">
        <v>17</v>
      </c>
      <c r="G503" s="5" t="s">
        <v>8</v>
      </c>
      <c r="H503" s="5" t="s">
        <v>133</v>
      </c>
      <c r="J503"/>
    </row>
    <row r="504" spans="1:11" x14ac:dyDescent="0.25">
      <c r="A504" s="4" t="s">
        <v>121</v>
      </c>
      <c r="B504" s="4" t="s">
        <v>135</v>
      </c>
      <c r="C504" s="5" t="s">
        <v>36</v>
      </c>
      <c r="D504" s="5" t="s">
        <v>122</v>
      </c>
      <c r="E504" s="5" t="s">
        <v>50</v>
      </c>
      <c r="G504" s="5" t="s">
        <v>8</v>
      </c>
      <c r="H504" s="5" t="s">
        <v>133</v>
      </c>
      <c r="J504"/>
    </row>
    <row r="505" spans="1:11" x14ac:dyDescent="0.25">
      <c r="A505" s="4" t="s">
        <v>121</v>
      </c>
      <c r="B505" s="4" t="s">
        <v>125</v>
      </c>
      <c r="C505" s="5" t="s">
        <v>36</v>
      </c>
      <c r="F505" s="5" t="s">
        <v>34</v>
      </c>
      <c r="G505" s="5" t="s">
        <v>8</v>
      </c>
      <c r="H505" s="5" t="s">
        <v>139</v>
      </c>
      <c r="J505"/>
    </row>
    <row r="506" spans="1:11" x14ac:dyDescent="0.25">
      <c r="A506" s="4" t="s">
        <v>121</v>
      </c>
      <c r="B506" s="4" t="s">
        <v>135</v>
      </c>
      <c r="C506" s="5" t="s">
        <v>36</v>
      </c>
      <c r="F506" s="5" t="s">
        <v>34</v>
      </c>
      <c r="G506" s="5" t="s">
        <v>8</v>
      </c>
      <c r="H506" s="5" t="s">
        <v>164</v>
      </c>
      <c r="I506" s="5" t="s">
        <v>31</v>
      </c>
      <c r="J506" s="5" t="s">
        <v>31</v>
      </c>
      <c r="K506" t="s">
        <v>31</v>
      </c>
    </row>
    <row r="507" spans="1:11" x14ac:dyDescent="0.25">
      <c r="A507" s="4" t="s">
        <v>121</v>
      </c>
      <c r="B507" s="4" t="s">
        <v>135</v>
      </c>
      <c r="C507" s="5" t="s">
        <v>36</v>
      </c>
      <c r="F507" s="5" t="s">
        <v>34</v>
      </c>
      <c r="G507" s="5" t="s">
        <v>8</v>
      </c>
      <c r="H507" s="5" t="s">
        <v>164</v>
      </c>
      <c r="I507" s="5" t="s">
        <v>70</v>
      </c>
      <c r="J507" s="5" t="s">
        <v>70</v>
      </c>
      <c r="K507" t="s">
        <v>70</v>
      </c>
    </row>
    <row r="508" spans="1:11" x14ac:dyDescent="0.25">
      <c r="A508" s="4" t="s">
        <v>121</v>
      </c>
      <c r="B508" s="4" t="s">
        <v>125</v>
      </c>
      <c r="C508" s="5" t="s">
        <v>36</v>
      </c>
      <c r="F508" s="5" t="s">
        <v>137</v>
      </c>
      <c r="G508" s="5" t="s">
        <v>8</v>
      </c>
      <c r="H508" s="5" t="s">
        <v>139</v>
      </c>
      <c r="J508"/>
    </row>
    <row r="509" spans="1:11" x14ac:dyDescent="0.25">
      <c r="A509" s="4" t="s">
        <v>121</v>
      </c>
      <c r="B509" s="4" t="s">
        <v>135</v>
      </c>
      <c r="C509" s="5" t="s">
        <v>36</v>
      </c>
      <c r="F509" s="5" t="s">
        <v>137</v>
      </c>
      <c r="G509" s="5" t="s">
        <v>8</v>
      </c>
      <c r="H509" s="5" t="s">
        <v>164</v>
      </c>
      <c r="I509" s="5" t="s">
        <v>31</v>
      </c>
      <c r="J509" s="5" t="s">
        <v>31</v>
      </c>
      <c r="K509" t="s">
        <v>31</v>
      </c>
    </row>
    <row r="510" spans="1:11" x14ac:dyDescent="0.25">
      <c r="A510" s="4" t="s">
        <v>121</v>
      </c>
      <c r="B510" s="4" t="s">
        <v>135</v>
      </c>
      <c r="C510" s="5" t="s">
        <v>36</v>
      </c>
      <c r="F510" s="5" t="s">
        <v>137</v>
      </c>
      <c r="G510" s="5" t="s">
        <v>8</v>
      </c>
      <c r="H510" s="5" t="s">
        <v>164</v>
      </c>
      <c r="I510" s="5" t="s">
        <v>70</v>
      </c>
      <c r="J510" s="5" t="s">
        <v>70</v>
      </c>
      <c r="K510" t="s">
        <v>70</v>
      </c>
    </row>
    <row r="511" spans="1:11" x14ac:dyDescent="0.25">
      <c r="A511" s="4" t="s">
        <v>121</v>
      </c>
      <c r="B511" s="4" t="s">
        <v>125</v>
      </c>
      <c r="C511" s="5" t="s">
        <v>36</v>
      </c>
      <c r="F511" s="5" t="s">
        <v>32</v>
      </c>
      <c r="G511" s="5" t="s">
        <v>8</v>
      </c>
      <c r="H511" s="5" t="s">
        <v>139</v>
      </c>
      <c r="J511"/>
    </row>
    <row r="512" spans="1:11" x14ac:dyDescent="0.25">
      <c r="A512" s="4" t="s">
        <v>121</v>
      </c>
      <c r="B512" s="4" t="s">
        <v>135</v>
      </c>
      <c r="C512" s="5" t="s">
        <v>36</v>
      </c>
      <c r="F512" s="5" t="s">
        <v>32</v>
      </c>
      <c r="G512" s="5" t="s">
        <v>8</v>
      </c>
      <c r="H512" s="5" t="s">
        <v>164</v>
      </c>
      <c r="I512" s="5" t="s">
        <v>31</v>
      </c>
      <c r="J512" s="5" t="s">
        <v>31</v>
      </c>
      <c r="K512" t="s">
        <v>31</v>
      </c>
    </row>
    <row r="513" spans="1:11" x14ac:dyDescent="0.25">
      <c r="A513" s="4" t="s">
        <v>121</v>
      </c>
      <c r="B513" s="4" t="s">
        <v>135</v>
      </c>
      <c r="C513" s="5" t="s">
        <v>36</v>
      </c>
      <c r="F513" s="5" t="s">
        <v>32</v>
      </c>
      <c r="G513" s="5" t="s">
        <v>8</v>
      </c>
      <c r="H513" s="5" t="s">
        <v>164</v>
      </c>
      <c r="I513" s="5" t="s">
        <v>70</v>
      </c>
      <c r="J513" s="5" t="s">
        <v>70</v>
      </c>
      <c r="K513" t="s">
        <v>70</v>
      </c>
    </row>
    <row r="514" spans="1:11" x14ac:dyDescent="0.25">
      <c r="A514" s="4" t="s">
        <v>121</v>
      </c>
      <c r="B514" s="4" t="s">
        <v>125</v>
      </c>
      <c r="C514" s="5" t="s">
        <v>36</v>
      </c>
      <c r="F514" s="5" t="s">
        <v>35</v>
      </c>
      <c r="G514" s="5" t="s">
        <v>8</v>
      </c>
      <c r="H514" s="5" t="s">
        <v>139</v>
      </c>
      <c r="J514"/>
    </row>
    <row r="515" spans="1:11" x14ac:dyDescent="0.25">
      <c r="A515" s="4" t="s">
        <v>121</v>
      </c>
      <c r="B515" s="4" t="s">
        <v>135</v>
      </c>
      <c r="C515" s="5" t="s">
        <v>36</v>
      </c>
      <c r="F515" s="5" t="s">
        <v>35</v>
      </c>
      <c r="G515" s="5" t="s">
        <v>8</v>
      </c>
      <c r="H515" s="5" t="s">
        <v>164</v>
      </c>
      <c r="I515" s="5" t="s">
        <v>31</v>
      </c>
      <c r="J515" s="5" t="s">
        <v>31</v>
      </c>
      <c r="K515" t="s">
        <v>31</v>
      </c>
    </row>
    <row r="516" spans="1:11" x14ac:dyDescent="0.25">
      <c r="A516" s="4" t="s">
        <v>121</v>
      </c>
      <c r="B516" s="4" t="s">
        <v>135</v>
      </c>
      <c r="C516" s="5" t="s">
        <v>36</v>
      </c>
      <c r="F516" s="5" t="s">
        <v>35</v>
      </c>
      <c r="G516" s="5" t="s">
        <v>8</v>
      </c>
      <c r="H516" s="5" t="s">
        <v>164</v>
      </c>
      <c r="I516" s="5" t="s">
        <v>70</v>
      </c>
      <c r="J516" s="5" t="s">
        <v>70</v>
      </c>
      <c r="K516" t="s">
        <v>70</v>
      </c>
    </row>
    <row r="517" spans="1:11" x14ac:dyDescent="0.25">
      <c r="A517" s="4" t="s">
        <v>121</v>
      </c>
      <c r="B517" s="4" t="s">
        <v>125</v>
      </c>
      <c r="C517" s="5" t="s">
        <v>36</v>
      </c>
      <c r="F517" s="5" t="s">
        <v>138</v>
      </c>
      <c r="G517" s="5" t="s">
        <v>8</v>
      </c>
      <c r="H517" s="5" t="s">
        <v>139</v>
      </c>
      <c r="J517"/>
    </row>
    <row r="518" spans="1:11" x14ac:dyDescent="0.25">
      <c r="A518" s="4" t="s">
        <v>121</v>
      </c>
      <c r="B518" s="4" t="s">
        <v>135</v>
      </c>
      <c r="C518" s="5" t="s">
        <v>36</v>
      </c>
      <c r="F518" s="5" t="s">
        <v>138</v>
      </c>
      <c r="G518" s="5" t="s">
        <v>8</v>
      </c>
      <c r="H518" s="5" t="s">
        <v>164</v>
      </c>
      <c r="I518" s="5" t="s">
        <v>31</v>
      </c>
      <c r="J518" s="5" t="s">
        <v>31</v>
      </c>
      <c r="K518" t="s">
        <v>31</v>
      </c>
    </row>
    <row r="519" spans="1:11" x14ac:dyDescent="0.25">
      <c r="A519" s="4" t="s">
        <v>121</v>
      </c>
      <c r="B519" s="4" t="s">
        <v>135</v>
      </c>
      <c r="C519" s="5" t="s">
        <v>36</v>
      </c>
      <c r="F519" s="5" t="s">
        <v>138</v>
      </c>
      <c r="G519" s="5" t="s">
        <v>8</v>
      </c>
      <c r="H519" s="5" t="s">
        <v>164</v>
      </c>
      <c r="I519" s="5" t="s">
        <v>70</v>
      </c>
      <c r="J519" s="5" t="s">
        <v>70</v>
      </c>
      <c r="K519" t="s">
        <v>70</v>
      </c>
    </row>
    <row r="520" spans="1:11" x14ac:dyDescent="0.25">
      <c r="A520" s="4" t="s">
        <v>121</v>
      </c>
      <c r="B520" s="4" t="s">
        <v>125</v>
      </c>
      <c r="C520" s="5" t="s">
        <v>36</v>
      </c>
      <c r="F520" s="5" t="s">
        <v>30</v>
      </c>
      <c r="G520" s="5" t="s">
        <v>8</v>
      </c>
      <c r="H520" s="5" t="s">
        <v>139</v>
      </c>
      <c r="J520"/>
    </row>
    <row r="521" spans="1:11" x14ac:dyDescent="0.25">
      <c r="A521" s="4" t="s">
        <v>121</v>
      </c>
      <c r="B521" s="4" t="s">
        <v>135</v>
      </c>
      <c r="C521" s="5" t="s">
        <v>36</v>
      </c>
      <c r="F521" s="5" t="s">
        <v>30</v>
      </c>
      <c r="G521" s="5" t="s">
        <v>8</v>
      </c>
      <c r="H521" s="5" t="s">
        <v>164</v>
      </c>
      <c r="I521" s="5" t="s">
        <v>31</v>
      </c>
      <c r="J521" s="5" t="s">
        <v>31</v>
      </c>
      <c r="K521" t="s">
        <v>31</v>
      </c>
    </row>
    <row r="522" spans="1:11" x14ac:dyDescent="0.25">
      <c r="A522" s="4" t="s">
        <v>121</v>
      </c>
      <c r="B522" s="4" t="s">
        <v>135</v>
      </c>
      <c r="C522" s="5" t="s">
        <v>36</v>
      </c>
      <c r="F522" s="5" t="s">
        <v>30</v>
      </c>
      <c r="G522" s="5" t="s">
        <v>8</v>
      </c>
      <c r="H522" s="5" t="s">
        <v>164</v>
      </c>
      <c r="I522" s="5" t="s">
        <v>70</v>
      </c>
      <c r="J522" s="5" t="s">
        <v>70</v>
      </c>
      <c r="K522" t="s">
        <v>70</v>
      </c>
    </row>
    <row r="523" spans="1:11" x14ac:dyDescent="0.25">
      <c r="A523" s="4" t="s">
        <v>121</v>
      </c>
      <c r="B523" s="4" t="s">
        <v>125</v>
      </c>
      <c r="C523" s="5" t="s">
        <v>36</v>
      </c>
      <c r="F523" s="5" t="s">
        <v>33</v>
      </c>
      <c r="G523" s="5" t="s">
        <v>8</v>
      </c>
      <c r="H523" s="5" t="s">
        <v>139</v>
      </c>
      <c r="J523"/>
    </row>
    <row r="524" spans="1:11" x14ac:dyDescent="0.25">
      <c r="A524" s="4" t="s">
        <v>121</v>
      </c>
      <c r="B524" s="4" t="s">
        <v>135</v>
      </c>
      <c r="C524" s="5" t="s">
        <v>36</v>
      </c>
      <c r="F524" s="5" t="s">
        <v>33</v>
      </c>
      <c r="G524" s="5" t="s">
        <v>8</v>
      </c>
      <c r="H524" s="5" t="s">
        <v>164</v>
      </c>
      <c r="I524" s="5" t="s">
        <v>31</v>
      </c>
      <c r="J524" s="5" t="s">
        <v>31</v>
      </c>
      <c r="K524" t="s">
        <v>31</v>
      </c>
    </row>
    <row r="525" spans="1:11" x14ac:dyDescent="0.25">
      <c r="A525" s="4" t="s">
        <v>121</v>
      </c>
      <c r="B525" s="4" t="s">
        <v>135</v>
      </c>
      <c r="C525" s="5" t="s">
        <v>36</v>
      </c>
      <c r="F525" s="5" t="s">
        <v>33</v>
      </c>
      <c r="G525" s="5" t="s">
        <v>8</v>
      </c>
      <c r="H525" s="5" t="s">
        <v>164</v>
      </c>
      <c r="I525" s="5" t="s">
        <v>70</v>
      </c>
      <c r="J525" s="5" t="s">
        <v>70</v>
      </c>
      <c r="K525" t="s">
        <v>70</v>
      </c>
    </row>
    <row r="526" spans="1:11" x14ac:dyDescent="0.25">
      <c r="A526" s="4" t="s">
        <v>117</v>
      </c>
      <c r="B526" s="4" t="s">
        <v>125</v>
      </c>
      <c r="C526" s="5" t="s">
        <v>16</v>
      </c>
      <c r="D526" s="5" t="s">
        <v>47</v>
      </c>
      <c r="E526" s="5" t="s">
        <v>17</v>
      </c>
      <c r="G526" s="5" t="s">
        <v>8</v>
      </c>
      <c r="H526" s="5" t="s">
        <v>133</v>
      </c>
      <c r="J526"/>
    </row>
    <row r="527" spans="1:11" x14ac:dyDescent="0.25">
      <c r="A527" s="4" t="s">
        <v>117</v>
      </c>
      <c r="B527" s="4" t="s">
        <v>125</v>
      </c>
      <c r="C527" s="5" t="s">
        <v>16</v>
      </c>
      <c r="D527" s="5" t="s">
        <v>47</v>
      </c>
      <c r="E527" s="5" t="s">
        <v>50</v>
      </c>
      <c r="G527" s="5" t="s">
        <v>8</v>
      </c>
      <c r="H527" s="5" t="s">
        <v>133</v>
      </c>
      <c r="J527"/>
    </row>
    <row r="528" spans="1:11" x14ac:dyDescent="0.25">
      <c r="A528" s="4" t="s">
        <v>117</v>
      </c>
      <c r="B528" s="4" t="s">
        <v>125</v>
      </c>
      <c r="C528" s="5" t="s">
        <v>16</v>
      </c>
      <c r="D528" s="5" t="s">
        <v>49</v>
      </c>
      <c r="E528" s="5" t="s">
        <v>17</v>
      </c>
      <c r="G528" s="5" t="s">
        <v>8</v>
      </c>
      <c r="H528" s="5" t="s">
        <v>133</v>
      </c>
      <c r="J528"/>
    </row>
    <row r="529" spans="1:10" x14ac:dyDescent="0.25">
      <c r="A529" s="4" t="s">
        <v>117</v>
      </c>
      <c r="B529" s="4" t="s">
        <v>125</v>
      </c>
      <c r="C529" s="5" t="s">
        <v>16</v>
      </c>
      <c r="D529" s="5" t="s">
        <v>49</v>
      </c>
      <c r="E529" s="5" t="s">
        <v>50</v>
      </c>
      <c r="G529" s="5" t="s">
        <v>8</v>
      </c>
      <c r="H529" s="5" t="s">
        <v>133</v>
      </c>
      <c r="J529"/>
    </row>
    <row r="530" spans="1:10" x14ac:dyDescent="0.25">
      <c r="A530" s="4" t="s">
        <v>117</v>
      </c>
      <c r="B530" s="4" t="s">
        <v>125</v>
      </c>
      <c r="C530" s="5" t="s">
        <v>16</v>
      </c>
      <c r="D530" s="5" t="s">
        <v>61</v>
      </c>
      <c r="E530" s="5" t="s">
        <v>17</v>
      </c>
      <c r="G530" s="5" t="s">
        <v>8</v>
      </c>
      <c r="H530" s="5" t="s">
        <v>133</v>
      </c>
      <c r="J530"/>
    </row>
    <row r="531" spans="1:10" x14ac:dyDescent="0.25">
      <c r="A531" s="4" t="s">
        <v>117</v>
      </c>
      <c r="B531" s="4" t="s">
        <v>125</v>
      </c>
      <c r="C531" s="5" t="s">
        <v>16</v>
      </c>
      <c r="D531" s="5" t="s">
        <v>61</v>
      </c>
      <c r="E531" s="5" t="s">
        <v>50</v>
      </c>
      <c r="G531" s="5" t="s">
        <v>8</v>
      </c>
      <c r="H531" s="5" t="s">
        <v>133</v>
      </c>
      <c r="J531"/>
    </row>
    <row r="532" spans="1:10" x14ac:dyDescent="0.25">
      <c r="A532" s="4" t="s">
        <v>117</v>
      </c>
      <c r="B532" s="4" t="s">
        <v>125</v>
      </c>
      <c r="C532" s="5" t="s">
        <v>16</v>
      </c>
      <c r="D532" s="5" t="s">
        <v>58</v>
      </c>
      <c r="E532" s="5" t="s">
        <v>17</v>
      </c>
      <c r="G532" s="5" t="s">
        <v>8</v>
      </c>
      <c r="H532" s="5" t="s">
        <v>133</v>
      </c>
      <c r="J532"/>
    </row>
    <row r="533" spans="1:10" x14ac:dyDescent="0.25">
      <c r="A533" s="4" t="s">
        <v>117</v>
      </c>
      <c r="B533" s="4" t="s">
        <v>125</v>
      </c>
      <c r="C533" s="5" t="s">
        <v>16</v>
      </c>
      <c r="D533" s="5" t="s">
        <v>58</v>
      </c>
      <c r="E533" s="5" t="s">
        <v>50</v>
      </c>
      <c r="G533" s="5" t="s">
        <v>8</v>
      </c>
      <c r="H533" s="5" t="s">
        <v>133</v>
      </c>
      <c r="J533"/>
    </row>
    <row r="534" spans="1:10" x14ac:dyDescent="0.25">
      <c r="A534" s="4" t="s">
        <v>117</v>
      </c>
      <c r="B534" s="4" t="s">
        <v>125</v>
      </c>
      <c r="C534" s="5" t="s">
        <v>16</v>
      </c>
      <c r="D534" s="5" t="s">
        <v>59</v>
      </c>
      <c r="E534" s="5" t="s">
        <v>17</v>
      </c>
      <c r="G534" s="5" t="s">
        <v>8</v>
      </c>
      <c r="H534" s="5" t="s">
        <v>133</v>
      </c>
      <c r="J534"/>
    </row>
    <row r="535" spans="1:10" x14ac:dyDescent="0.25">
      <c r="A535" s="4" t="s">
        <v>117</v>
      </c>
      <c r="B535" s="4" t="s">
        <v>125</v>
      </c>
      <c r="C535" s="5" t="s">
        <v>16</v>
      </c>
      <c r="D535" s="5" t="s">
        <v>59</v>
      </c>
      <c r="E535" s="5" t="s">
        <v>50</v>
      </c>
      <c r="G535" s="5" t="s">
        <v>8</v>
      </c>
      <c r="H535" s="5" t="s">
        <v>133</v>
      </c>
      <c r="J535"/>
    </row>
    <row r="536" spans="1:10" x14ac:dyDescent="0.25">
      <c r="A536" s="4" t="s">
        <v>117</v>
      </c>
      <c r="B536" s="4" t="s">
        <v>125</v>
      </c>
      <c r="C536" s="5" t="s">
        <v>16</v>
      </c>
      <c r="D536" s="5" t="s">
        <v>60</v>
      </c>
      <c r="E536" s="5" t="s">
        <v>17</v>
      </c>
      <c r="G536" s="5" t="s">
        <v>8</v>
      </c>
      <c r="H536" s="5" t="s">
        <v>133</v>
      </c>
      <c r="J536"/>
    </row>
    <row r="537" spans="1:10" x14ac:dyDescent="0.25">
      <c r="A537" s="4" t="s">
        <v>117</v>
      </c>
      <c r="B537" s="4" t="s">
        <v>125</v>
      </c>
      <c r="C537" s="5" t="s">
        <v>16</v>
      </c>
      <c r="D537" s="5" t="s">
        <v>60</v>
      </c>
      <c r="E537" s="5" t="s">
        <v>50</v>
      </c>
      <c r="G537" s="5" t="s">
        <v>8</v>
      </c>
      <c r="H537" s="5" t="s">
        <v>133</v>
      </c>
      <c r="J537"/>
    </row>
    <row r="538" spans="1:10" x14ac:dyDescent="0.25">
      <c r="A538" s="4" t="s">
        <v>117</v>
      </c>
      <c r="B538" s="4" t="s">
        <v>125</v>
      </c>
      <c r="C538" s="5" t="s">
        <v>16</v>
      </c>
      <c r="D538" s="5" t="s">
        <v>66</v>
      </c>
      <c r="E538" s="5" t="s">
        <v>17</v>
      </c>
      <c r="G538" s="5" t="s">
        <v>8</v>
      </c>
      <c r="H538" s="5" t="s">
        <v>133</v>
      </c>
      <c r="J538"/>
    </row>
    <row r="539" spans="1:10" x14ac:dyDescent="0.25">
      <c r="A539" s="4" t="s">
        <v>117</v>
      </c>
      <c r="B539" s="4" t="s">
        <v>125</v>
      </c>
      <c r="C539" s="5" t="s">
        <v>16</v>
      </c>
      <c r="D539" s="5" t="s">
        <v>66</v>
      </c>
      <c r="E539" s="5" t="s">
        <v>50</v>
      </c>
      <c r="G539" s="5" t="s">
        <v>8</v>
      </c>
      <c r="H539" s="5" t="s">
        <v>133</v>
      </c>
      <c r="J539"/>
    </row>
    <row r="540" spans="1:10" x14ac:dyDescent="0.25">
      <c r="A540" s="4" t="s">
        <v>117</v>
      </c>
      <c r="B540" s="4" t="s">
        <v>125</v>
      </c>
      <c r="C540" s="5" t="s">
        <v>16</v>
      </c>
      <c r="D540" s="5" t="s">
        <v>67</v>
      </c>
      <c r="E540" s="5" t="s">
        <v>17</v>
      </c>
      <c r="G540" s="5" t="s">
        <v>8</v>
      </c>
      <c r="H540" s="5" t="s">
        <v>133</v>
      </c>
      <c r="J540"/>
    </row>
    <row r="541" spans="1:10" x14ac:dyDescent="0.25">
      <c r="A541" s="4" t="s">
        <v>117</v>
      </c>
      <c r="B541" s="4" t="s">
        <v>125</v>
      </c>
      <c r="C541" s="5" t="s">
        <v>16</v>
      </c>
      <c r="D541" s="5" t="s">
        <v>67</v>
      </c>
      <c r="E541" s="5" t="s">
        <v>50</v>
      </c>
      <c r="G541" s="5" t="s">
        <v>8</v>
      </c>
      <c r="H541" s="5" t="s">
        <v>133</v>
      </c>
      <c r="J541"/>
    </row>
    <row r="542" spans="1:10" x14ac:dyDescent="0.25">
      <c r="A542" s="4" t="s">
        <v>117</v>
      </c>
      <c r="B542" s="4" t="s">
        <v>125</v>
      </c>
      <c r="C542" s="5" t="s">
        <v>16</v>
      </c>
      <c r="D542" s="5" t="s">
        <v>68</v>
      </c>
      <c r="E542" s="5" t="s">
        <v>17</v>
      </c>
      <c r="G542" s="5" t="s">
        <v>8</v>
      </c>
      <c r="H542" s="5" t="s">
        <v>133</v>
      </c>
      <c r="J542"/>
    </row>
    <row r="543" spans="1:10" x14ac:dyDescent="0.25">
      <c r="A543" s="4" t="s">
        <v>117</v>
      </c>
      <c r="B543" s="4" t="s">
        <v>125</v>
      </c>
      <c r="C543" s="5" t="s">
        <v>16</v>
      </c>
      <c r="D543" s="5" t="s">
        <v>68</v>
      </c>
      <c r="E543" s="5" t="s">
        <v>50</v>
      </c>
      <c r="G543" s="5" t="s">
        <v>8</v>
      </c>
      <c r="H543" s="5" t="s">
        <v>133</v>
      </c>
      <c r="J543"/>
    </row>
    <row r="544" spans="1:10" x14ac:dyDescent="0.25">
      <c r="A544" s="4" t="s">
        <v>117</v>
      </c>
      <c r="B544" s="4" t="s">
        <v>125</v>
      </c>
      <c r="C544" s="5" t="s">
        <v>16</v>
      </c>
      <c r="D544" s="5" t="s">
        <v>69</v>
      </c>
      <c r="E544" s="5" t="s">
        <v>17</v>
      </c>
      <c r="G544" s="5" t="s">
        <v>8</v>
      </c>
      <c r="H544" s="5" t="s">
        <v>133</v>
      </c>
      <c r="J544"/>
    </row>
    <row r="545" spans="1:11" x14ac:dyDescent="0.25">
      <c r="A545" s="4" t="s">
        <v>117</v>
      </c>
      <c r="B545" s="4" t="s">
        <v>125</v>
      </c>
      <c r="C545" s="5" t="s">
        <v>16</v>
      </c>
      <c r="D545" s="5" t="s">
        <v>69</v>
      </c>
      <c r="E545" s="5" t="s">
        <v>50</v>
      </c>
      <c r="G545" s="5" t="s">
        <v>8</v>
      </c>
      <c r="H545" s="5" t="s">
        <v>133</v>
      </c>
      <c r="J545"/>
    </row>
    <row r="546" spans="1:11" x14ac:dyDescent="0.25">
      <c r="A546" s="4" t="s">
        <v>117</v>
      </c>
      <c r="B546" s="4" t="s">
        <v>125</v>
      </c>
      <c r="C546" s="5" t="s">
        <v>16</v>
      </c>
      <c r="D546" s="5" t="s">
        <v>1050</v>
      </c>
      <c r="E546" s="5" t="s">
        <v>17</v>
      </c>
      <c r="G546" s="5" t="s">
        <v>8</v>
      </c>
      <c r="H546" s="5" t="s">
        <v>133</v>
      </c>
      <c r="J546"/>
    </row>
    <row r="547" spans="1:11" x14ac:dyDescent="0.25">
      <c r="A547" s="4" t="s">
        <v>117</v>
      </c>
      <c r="B547" s="4" t="s">
        <v>125</v>
      </c>
      <c r="C547" s="5" t="s">
        <v>16</v>
      </c>
      <c r="D547" s="5" t="s">
        <v>1050</v>
      </c>
      <c r="E547" s="5" t="s">
        <v>50</v>
      </c>
      <c r="G547" s="5" t="s">
        <v>8</v>
      </c>
      <c r="H547" s="5" t="s">
        <v>133</v>
      </c>
      <c r="J547"/>
    </row>
    <row r="548" spans="1:11" x14ac:dyDescent="0.25">
      <c r="A548" s="4" t="s">
        <v>117</v>
      </c>
      <c r="B548" s="4" t="s">
        <v>125</v>
      </c>
      <c r="C548" s="5" t="s">
        <v>16</v>
      </c>
      <c r="D548" s="5" t="s">
        <v>80</v>
      </c>
      <c r="E548" s="5" t="s">
        <v>17</v>
      </c>
      <c r="G548" s="5" t="s">
        <v>8</v>
      </c>
      <c r="H548" s="5" t="s">
        <v>133</v>
      </c>
      <c r="J548"/>
    </row>
    <row r="549" spans="1:11" x14ac:dyDescent="0.25">
      <c r="A549" s="4" t="s">
        <v>117</v>
      </c>
      <c r="B549" s="4" t="s">
        <v>125</v>
      </c>
      <c r="C549" s="5" t="s">
        <v>16</v>
      </c>
      <c r="D549" s="5" t="s">
        <v>80</v>
      </c>
      <c r="E549" s="5" t="s">
        <v>50</v>
      </c>
      <c r="G549" s="5" t="s">
        <v>8</v>
      </c>
      <c r="H549" s="5" t="s">
        <v>133</v>
      </c>
      <c r="J549"/>
    </row>
    <row r="550" spans="1:11" x14ac:dyDescent="0.25">
      <c r="A550" s="4" t="s">
        <v>117</v>
      </c>
      <c r="B550" s="4" t="s">
        <v>125</v>
      </c>
      <c r="C550" s="5" t="s">
        <v>16</v>
      </c>
      <c r="D550" s="5" t="s">
        <v>122</v>
      </c>
      <c r="E550" s="5" t="s">
        <v>17</v>
      </c>
      <c r="G550" s="5" t="s">
        <v>8</v>
      </c>
      <c r="H550" s="5" t="s">
        <v>133</v>
      </c>
      <c r="J550"/>
    </row>
    <row r="551" spans="1:11" x14ac:dyDescent="0.25">
      <c r="A551" s="4" t="s">
        <v>117</v>
      </c>
      <c r="B551" s="4" t="s">
        <v>125</v>
      </c>
      <c r="C551" s="5" t="s">
        <v>16</v>
      </c>
      <c r="D551" s="5" t="s">
        <v>122</v>
      </c>
      <c r="E551" s="5" t="s">
        <v>50</v>
      </c>
      <c r="G551" s="5" t="s">
        <v>8</v>
      </c>
      <c r="H551" s="5" t="s">
        <v>133</v>
      </c>
      <c r="J551"/>
    </row>
    <row r="552" spans="1:11" x14ac:dyDescent="0.25">
      <c r="A552" s="4" t="s">
        <v>117</v>
      </c>
      <c r="B552" s="4" t="s">
        <v>125</v>
      </c>
      <c r="C552" s="5" t="s">
        <v>16</v>
      </c>
      <c r="E552" s="5" t="s">
        <v>17</v>
      </c>
      <c r="G552" s="5" t="s">
        <v>8</v>
      </c>
      <c r="H552" s="5" t="s">
        <v>140</v>
      </c>
      <c r="I552" s="5" t="s">
        <v>18</v>
      </c>
      <c r="J552" s="5" t="s">
        <v>18</v>
      </c>
      <c r="K552" t="s">
        <v>18</v>
      </c>
    </row>
    <row r="553" spans="1:11" x14ac:dyDescent="0.25">
      <c r="A553" s="4" t="s">
        <v>117</v>
      </c>
      <c r="B553" s="4" t="s">
        <v>125</v>
      </c>
      <c r="C553" s="5" t="s">
        <v>16</v>
      </c>
      <c r="E553" s="5" t="s">
        <v>17</v>
      </c>
      <c r="G553" s="5" t="s">
        <v>8</v>
      </c>
      <c r="H553" s="5" t="s">
        <v>140</v>
      </c>
      <c r="I553" s="5" t="s">
        <v>44</v>
      </c>
      <c r="J553" s="5" t="s">
        <v>44</v>
      </c>
      <c r="K553" t="s">
        <v>44</v>
      </c>
    </row>
    <row r="554" spans="1:11" x14ac:dyDescent="0.25">
      <c r="A554" s="4" t="s">
        <v>117</v>
      </c>
      <c r="B554" s="4" t="s">
        <v>135</v>
      </c>
      <c r="C554" s="5" t="s">
        <v>16</v>
      </c>
      <c r="F554" s="5" t="s">
        <v>34</v>
      </c>
      <c r="G554" s="5" t="s">
        <v>8</v>
      </c>
      <c r="H554" s="5" t="s">
        <v>139</v>
      </c>
      <c r="J554"/>
    </row>
    <row r="555" spans="1:11" x14ac:dyDescent="0.25">
      <c r="A555" s="4" t="s">
        <v>117</v>
      </c>
      <c r="B555" s="4" t="s">
        <v>135</v>
      </c>
      <c r="C555" s="5" t="s">
        <v>16</v>
      </c>
      <c r="F555" s="5" t="s">
        <v>32</v>
      </c>
      <c r="G555" s="5" t="s">
        <v>8</v>
      </c>
      <c r="H555" s="5" t="s">
        <v>139</v>
      </c>
      <c r="J555"/>
    </row>
    <row r="556" spans="1:11" x14ac:dyDescent="0.25">
      <c r="A556" s="4" t="s">
        <v>117</v>
      </c>
      <c r="B556" s="4" t="s">
        <v>135</v>
      </c>
      <c r="C556" s="5" t="s">
        <v>16</v>
      </c>
      <c r="F556" s="5" t="s">
        <v>138</v>
      </c>
      <c r="G556" s="5" t="s">
        <v>8</v>
      </c>
      <c r="H556" s="5" t="s">
        <v>139</v>
      </c>
      <c r="J556"/>
    </row>
    <row r="557" spans="1:11" x14ac:dyDescent="0.25">
      <c r="A557" s="4" t="s">
        <v>117</v>
      </c>
      <c r="B557" s="4" t="s">
        <v>135</v>
      </c>
      <c r="C557" s="5" t="s">
        <v>16</v>
      </c>
      <c r="F557" s="5" t="s">
        <v>30</v>
      </c>
      <c r="G557" s="5" t="s">
        <v>8</v>
      </c>
      <c r="H557" s="5" t="s">
        <v>139</v>
      </c>
      <c r="J557"/>
    </row>
    <row r="558" spans="1:11" x14ac:dyDescent="0.25">
      <c r="A558" s="4" t="s">
        <v>117</v>
      </c>
      <c r="B558" s="4" t="s">
        <v>135</v>
      </c>
      <c r="C558" s="5" t="s">
        <v>16</v>
      </c>
      <c r="F558" s="5" t="s">
        <v>33</v>
      </c>
      <c r="G558" s="5" t="s">
        <v>8</v>
      </c>
      <c r="H558" s="5" t="s">
        <v>139</v>
      </c>
      <c r="J558"/>
    </row>
    <row r="559" spans="1:11" x14ac:dyDescent="0.25">
      <c r="A559" s="4" t="s">
        <v>117</v>
      </c>
      <c r="B559" s="4" t="s">
        <v>125</v>
      </c>
      <c r="C559" s="5" t="s">
        <v>1716</v>
      </c>
      <c r="D559" s="5" t="s">
        <v>47</v>
      </c>
      <c r="E559" s="5" t="s">
        <v>17</v>
      </c>
      <c r="G559" s="5" t="s">
        <v>13</v>
      </c>
      <c r="H559" s="5" t="s">
        <v>133</v>
      </c>
      <c r="J559"/>
    </row>
    <row r="560" spans="1:11" x14ac:dyDescent="0.25">
      <c r="A560" s="4" t="s">
        <v>117</v>
      </c>
      <c r="B560" s="4" t="s">
        <v>125</v>
      </c>
      <c r="C560" s="5" t="s">
        <v>1716</v>
      </c>
      <c r="D560" s="5" t="s">
        <v>47</v>
      </c>
      <c r="E560" s="5" t="s">
        <v>17</v>
      </c>
      <c r="G560" s="5" t="s">
        <v>8</v>
      </c>
      <c r="H560" s="5" t="s">
        <v>133</v>
      </c>
      <c r="J560"/>
    </row>
    <row r="561" spans="1:10" x14ac:dyDescent="0.25">
      <c r="A561" s="4" t="s">
        <v>117</v>
      </c>
      <c r="B561" s="4" t="s">
        <v>125</v>
      </c>
      <c r="C561" s="5" t="s">
        <v>1716</v>
      </c>
      <c r="D561" s="5" t="s">
        <v>47</v>
      </c>
      <c r="E561" s="5" t="s">
        <v>50</v>
      </c>
      <c r="G561" s="5" t="s">
        <v>13</v>
      </c>
      <c r="H561" s="5" t="s">
        <v>133</v>
      </c>
      <c r="J561"/>
    </row>
    <row r="562" spans="1:10" x14ac:dyDescent="0.25">
      <c r="A562" s="4" t="s">
        <v>117</v>
      </c>
      <c r="B562" s="4" t="s">
        <v>125</v>
      </c>
      <c r="C562" s="5" t="s">
        <v>1716</v>
      </c>
      <c r="D562" s="5" t="s">
        <v>47</v>
      </c>
      <c r="E562" s="5" t="s">
        <v>50</v>
      </c>
      <c r="G562" s="5" t="s">
        <v>8</v>
      </c>
      <c r="H562" s="5" t="s">
        <v>133</v>
      </c>
      <c r="J562"/>
    </row>
    <row r="563" spans="1:10" x14ac:dyDescent="0.25">
      <c r="A563" s="4" t="s">
        <v>117</v>
      </c>
      <c r="B563" s="4" t="s">
        <v>125</v>
      </c>
      <c r="C563" s="5" t="s">
        <v>1716</v>
      </c>
      <c r="D563" s="5" t="s">
        <v>49</v>
      </c>
      <c r="E563" s="5" t="s">
        <v>17</v>
      </c>
      <c r="G563" s="5" t="s">
        <v>13</v>
      </c>
      <c r="H563" s="5" t="s">
        <v>133</v>
      </c>
      <c r="J563"/>
    </row>
    <row r="564" spans="1:10" x14ac:dyDescent="0.25">
      <c r="A564" s="4" t="s">
        <v>117</v>
      </c>
      <c r="B564" s="4" t="s">
        <v>125</v>
      </c>
      <c r="C564" s="5" t="s">
        <v>1716</v>
      </c>
      <c r="D564" s="5" t="s">
        <v>49</v>
      </c>
      <c r="E564" s="5" t="s">
        <v>17</v>
      </c>
      <c r="G564" s="5" t="s">
        <v>8</v>
      </c>
      <c r="H564" s="5" t="s">
        <v>133</v>
      </c>
      <c r="J564"/>
    </row>
    <row r="565" spans="1:10" x14ac:dyDescent="0.25">
      <c r="A565" s="4" t="s">
        <v>117</v>
      </c>
      <c r="B565" s="4" t="s">
        <v>125</v>
      </c>
      <c r="C565" s="5" t="s">
        <v>1716</v>
      </c>
      <c r="D565" s="5" t="s">
        <v>49</v>
      </c>
      <c r="E565" s="5" t="s">
        <v>50</v>
      </c>
      <c r="G565" s="5" t="s">
        <v>13</v>
      </c>
      <c r="H565" s="5" t="s">
        <v>133</v>
      </c>
      <c r="J565"/>
    </row>
    <row r="566" spans="1:10" x14ac:dyDescent="0.25">
      <c r="A566" s="4" t="s">
        <v>117</v>
      </c>
      <c r="B566" s="4" t="s">
        <v>125</v>
      </c>
      <c r="C566" s="5" t="s">
        <v>1716</v>
      </c>
      <c r="D566" s="5" t="s">
        <v>49</v>
      </c>
      <c r="E566" s="5" t="s">
        <v>50</v>
      </c>
      <c r="G566" s="5" t="s">
        <v>8</v>
      </c>
      <c r="H566" s="5" t="s">
        <v>133</v>
      </c>
      <c r="J566"/>
    </row>
    <row r="567" spans="1:10" x14ac:dyDescent="0.25">
      <c r="A567" s="4" t="s">
        <v>117</v>
      </c>
      <c r="B567" s="4" t="s">
        <v>125</v>
      </c>
      <c r="C567" s="5" t="s">
        <v>1716</v>
      </c>
      <c r="D567" s="5" t="s">
        <v>61</v>
      </c>
      <c r="E567" s="5" t="s">
        <v>17</v>
      </c>
      <c r="G567" s="5" t="s">
        <v>13</v>
      </c>
      <c r="H567" s="5" t="s">
        <v>133</v>
      </c>
      <c r="J567"/>
    </row>
    <row r="568" spans="1:10" x14ac:dyDescent="0.25">
      <c r="A568" s="4" t="s">
        <v>117</v>
      </c>
      <c r="B568" s="4" t="s">
        <v>125</v>
      </c>
      <c r="C568" s="5" t="s">
        <v>1716</v>
      </c>
      <c r="D568" s="5" t="s">
        <v>61</v>
      </c>
      <c r="E568" s="5" t="s">
        <v>17</v>
      </c>
      <c r="G568" s="5" t="s">
        <v>8</v>
      </c>
      <c r="H568" s="5" t="s">
        <v>133</v>
      </c>
      <c r="J568"/>
    </row>
    <row r="569" spans="1:10" x14ac:dyDescent="0.25">
      <c r="A569" s="4" t="s">
        <v>117</v>
      </c>
      <c r="B569" s="4" t="s">
        <v>125</v>
      </c>
      <c r="C569" s="5" t="s">
        <v>1716</v>
      </c>
      <c r="D569" s="5" t="s">
        <v>61</v>
      </c>
      <c r="E569" s="5" t="s">
        <v>50</v>
      </c>
      <c r="G569" s="5" t="s">
        <v>13</v>
      </c>
      <c r="H569" s="5" t="s">
        <v>133</v>
      </c>
      <c r="J569"/>
    </row>
    <row r="570" spans="1:10" x14ac:dyDescent="0.25">
      <c r="A570" s="4" t="s">
        <v>117</v>
      </c>
      <c r="B570" s="4" t="s">
        <v>125</v>
      </c>
      <c r="C570" s="5" t="s">
        <v>1716</v>
      </c>
      <c r="D570" s="5" t="s">
        <v>61</v>
      </c>
      <c r="E570" s="5" t="s">
        <v>50</v>
      </c>
      <c r="G570" s="5" t="s">
        <v>8</v>
      </c>
      <c r="H570" s="5" t="s">
        <v>133</v>
      </c>
      <c r="J570"/>
    </row>
    <row r="571" spans="1:10" x14ac:dyDescent="0.25">
      <c r="A571" s="4" t="s">
        <v>117</v>
      </c>
      <c r="B571" s="4" t="s">
        <v>125</v>
      </c>
      <c r="C571" s="5" t="s">
        <v>1716</v>
      </c>
      <c r="D571" s="5" t="s">
        <v>58</v>
      </c>
      <c r="E571" s="5" t="s">
        <v>17</v>
      </c>
      <c r="G571" s="5" t="s">
        <v>13</v>
      </c>
      <c r="H571" s="5" t="s">
        <v>133</v>
      </c>
      <c r="J571"/>
    </row>
    <row r="572" spans="1:10" x14ac:dyDescent="0.25">
      <c r="A572" s="4" t="s">
        <v>117</v>
      </c>
      <c r="B572" s="4" t="s">
        <v>125</v>
      </c>
      <c r="C572" s="5" t="s">
        <v>1716</v>
      </c>
      <c r="D572" s="5" t="s">
        <v>58</v>
      </c>
      <c r="E572" s="5" t="s">
        <v>17</v>
      </c>
      <c r="G572" s="5" t="s">
        <v>8</v>
      </c>
      <c r="H572" s="5" t="s">
        <v>133</v>
      </c>
      <c r="J572"/>
    </row>
    <row r="573" spans="1:10" x14ac:dyDescent="0.25">
      <c r="A573" s="4" t="s">
        <v>117</v>
      </c>
      <c r="B573" s="4" t="s">
        <v>125</v>
      </c>
      <c r="C573" s="5" t="s">
        <v>1716</v>
      </c>
      <c r="D573" s="5" t="s">
        <v>58</v>
      </c>
      <c r="E573" s="5" t="s">
        <v>50</v>
      </c>
      <c r="G573" s="5" t="s">
        <v>13</v>
      </c>
      <c r="H573" s="5" t="s">
        <v>133</v>
      </c>
      <c r="J573"/>
    </row>
    <row r="574" spans="1:10" x14ac:dyDescent="0.25">
      <c r="A574" s="4" t="s">
        <v>117</v>
      </c>
      <c r="B574" s="4" t="s">
        <v>125</v>
      </c>
      <c r="C574" s="5" t="s">
        <v>1716</v>
      </c>
      <c r="D574" s="5" t="s">
        <v>58</v>
      </c>
      <c r="E574" s="5" t="s">
        <v>50</v>
      </c>
      <c r="G574" s="5" t="s">
        <v>8</v>
      </c>
      <c r="H574" s="5" t="s">
        <v>133</v>
      </c>
      <c r="J574"/>
    </row>
    <row r="575" spans="1:10" x14ac:dyDescent="0.25">
      <c r="A575" s="4" t="s">
        <v>117</v>
      </c>
      <c r="B575" s="4" t="s">
        <v>125</v>
      </c>
      <c r="C575" s="5" t="s">
        <v>1716</v>
      </c>
      <c r="D575" s="5" t="s">
        <v>59</v>
      </c>
      <c r="E575" s="5" t="s">
        <v>17</v>
      </c>
      <c r="G575" s="5" t="s">
        <v>13</v>
      </c>
      <c r="H575" s="5" t="s">
        <v>133</v>
      </c>
      <c r="J575"/>
    </row>
    <row r="576" spans="1:10" x14ac:dyDescent="0.25">
      <c r="A576" s="4" t="s">
        <v>117</v>
      </c>
      <c r="B576" s="4" t="s">
        <v>125</v>
      </c>
      <c r="C576" s="5" t="s">
        <v>1716</v>
      </c>
      <c r="D576" s="5" t="s">
        <v>59</v>
      </c>
      <c r="E576" s="5" t="s">
        <v>17</v>
      </c>
      <c r="G576" s="5" t="s">
        <v>8</v>
      </c>
      <c r="H576" s="5" t="s">
        <v>133</v>
      </c>
      <c r="J576"/>
    </row>
    <row r="577" spans="1:10" x14ac:dyDescent="0.25">
      <c r="A577" s="4" t="s">
        <v>117</v>
      </c>
      <c r="B577" s="4" t="s">
        <v>125</v>
      </c>
      <c r="C577" s="5" t="s">
        <v>1716</v>
      </c>
      <c r="D577" s="5" t="s">
        <v>59</v>
      </c>
      <c r="E577" s="5" t="s">
        <v>50</v>
      </c>
      <c r="G577" s="5" t="s">
        <v>13</v>
      </c>
      <c r="H577" s="5" t="s">
        <v>133</v>
      </c>
      <c r="J577"/>
    </row>
    <row r="578" spans="1:10" x14ac:dyDescent="0.25">
      <c r="A578" s="4" t="s">
        <v>117</v>
      </c>
      <c r="B578" s="4" t="s">
        <v>125</v>
      </c>
      <c r="C578" s="5" t="s">
        <v>1716</v>
      </c>
      <c r="D578" s="5" t="s">
        <v>59</v>
      </c>
      <c r="E578" s="5" t="s">
        <v>50</v>
      </c>
      <c r="G578" s="5" t="s">
        <v>8</v>
      </c>
      <c r="H578" s="5" t="s">
        <v>133</v>
      </c>
      <c r="J578"/>
    </row>
    <row r="579" spans="1:10" x14ac:dyDescent="0.25">
      <c r="A579" s="4" t="s">
        <v>117</v>
      </c>
      <c r="B579" s="4" t="s">
        <v>125</v>
      </c>
      <c r="C579" s="5" t="s">
        <v>1716</v>
      </c>
      <c r="D579" s="5" t="s">
        <v>60</v>
      </c>
      <c r="E579" s="5" t="s">
        <v>17</v>
      </c>
      <c r="G579" s="5" t="s">
        <v>13</v>
      </c>
      <c r="H579" s="5" t="s">
        <v>133</v>
      </c>
      <c r="J579"/>
    </row>
    <row r="580" spans="1:10" x14ac:dyDescent="0.25">
      <c r="A580" s="4" t="s">
        <v>117</v>
      </c>
      <c r="B580" s="4" t="s">
        <v>125</v>
      </c>
      <c r="C580" s="5" t="s">
        <v>1716</v>
      </c>
      <c r="D580" s="5" t="s">
        <v>60</v>
      </c>
      <c r="E580" s="5" t="s">
        <v>17</v>
      </c>
      <c r="G580" s="5" t="s">
        <v>8</v>
      </c>
      <c r="H580" s="5" t="s">
        <v>133</v>
      </c>
      <c r="J580"/>
    </row>
    <row r="581" spans="1:10" x14ac:dyDescent="0.25">
      <c r="A581" s="4" t="s">
        <v>117</v>
      </c>
      <c r="B581" s="4" t="s">
        <v>125</v>
      </c>
      <c r="C581" s="5" t="s">
        <v>1716</v>
      </c>
      <c r="D581" s="5" t="s">
        <v>60</v>
      </c>
      <c r="E581" s="5" t="s">
        <v>50</v>
      </c>
      <c r="G581" s="5" t="s">
        <v>13</v>
      </c>
      <c r="H581" s="5" t="s">
        <v>133</v>
      </c>
      <c r="J581"/>
    </row>
    <row r="582" spans="1:10" x14ac:dyDescent="0.25">
      <c r="A582" s="4" t="s">
        <v>117</v>
      </c>
      <c r="B582" s="4" t="s">
        <v>125</v>
      </c>
      <c r="C582" s="5" t="s">
        <v>1716</v>
      </c>
      <c r="D582" s="5" t="s">
        <v>60</v>
      </c>
      <c r="E582" s="5" t="s">
        <v>50</v>
      </c>
      <c r="G582" s="5" t="s">
        <v>8</v>
      </c>
      <c r="H582" s="5" t="s">
        <v>133</v>
      </c>
      <c r="J582"/>
    </row>
    <row r="583" spans="1:10" x14ac:dyDescent="0.25">
      <c r="A583" s="4" t="s">
        <v>117</v>
      </c>
      <c r="B583" s="4" t="s">
        <v>125</v>
      </c>
      <c r="C583" s="5" t="s">
        <v>1716</v>
      </c>
      <c r="D583" s="5" t="s">
        <v>66</v>
      </c>
      <c r="E583" s="5" t="s">
        <v>17</v>
      </c>
      <c r="G583" s="5" t="s">
        <v>13</v>
      </c>
      <c r="H583" s="5" t="s">
        <v>133</v>
      </c>
      <c r="J583"/>
    </row>
    <row r="584" spans="1:10" x14ac:dyDescent="0.25">
      <c r="A584" s="4" t="s">
        <v>117</v>
      </c>
      <c r="B584" s="4" t="s">
        <v>125</v>
      </c>
      <c r="C584" s="5" t="s">
        <v>1716</v>
      </c>
      <c r="D584" s="5" t="s">
        <v>66</v>
      </c>
      <c r="E584" s="5" t="s">
        <v>17</v>
      </c>
      <c r="G584" s="5" t="s">
        <v>8</v>
      </c>
      <c r="H584" s="5" t="s">
        <v>133</v>
      </c>
      <c r="J584"/>
    </row>
    <row r="585" spans="1:10" x14ac:dyDescent="0.25">
      <c r="A585" s="4" t="s">
        <v>117</v>
      </c>
      <c r="B585" s="4" t="s">
        <v>125</v>
      </c>
      <c r="C585" s="5" t="s">
        <v>1716</v>
      </c>
      <c r="D585" s="5" t="s">
        <v>66</v>
      </c>
      <c r="E585" s="5" t="s">
        <v>50</v>
      </c>
      <c r="G585" s="5" t="s">
        <v>13</v>
      </c>
      <c r="H585" s="5" t="s">
        <v>133</v>
      </c>
      <c r="J585"/>
    </row>
    <row r="586" spans="1:10" x14ac:dyDescent="0.25">
      <c r="A586" s="4" t="s">
        <v>117</v>
      </c>
      <c r="B586" s="4" t="s">
        <v>125</v>
      </c>
      <c r="C586" s="5" t="s">
        <v>1716</v>
      </c>
      <c r="D586" s="5" t="s">
        <v>66</v>
      </c>
      <c r="E586" s="5" t="s">
        <v>50</v>
      </c>
      <c r="G586" s="5" t="s">
        <v>8</v>
      </c>
      <c r="H586" s="5" t="s">
        <v>133</v>
      </c>
      <c r="J586"/>
    </row>
    <row r="587" spans="1:10" x14ac:dyDescent="0.25">
      <c r="A587" s="4" t="s">
        <v>117</v>
      </c>
      <c r="B587" s="4" t="s">
        <v>125</v>
      </c>
      <c r="C587" s="5" t="s">
        <v>1716</v>
      </c>
      <c r="D587" s="5" t="s">
        <v>67</v>
      </c>
      <c r="E587" s="5" t="s">
        <v>17</v>
      </c>
      <c r="G587" s="5" t="s">
        <v>13</v>
      </c>
      <c r="H587" s="5" t="s">
        <v>133</v>
      </c>
      <c r="J587"/>
    </row>
    <row r="588" spans="1:10" x14ac:dyDescent="0.25">
      <c r="A588" s="4" t="s">
        <v>117</v>
      </c>
      <c r="B588" s="4" t="s">
        <v>125</v>
      </c>
      <c r="C588" s="5" t="s">
        <v>1716</v>
      </c>
      <c r="D588" s="5" t="s">
        <v>67</v>
      </c>
      <c r="E588" s="5" t="s">
        <v>17</v>
      </c>
      <c r="G588" s="5" t="s">
        <v>8</v>
      </c>
      <c r="H588" s="5" t="s">
        <v>133</v>
      </c>
      <c r="J588"/>
    </row>
    <row r="589" spans="1:10" x14ac:dyDescent="0.25">
      <c r="A589" s="4" t="s">
        <v>117</v>
      </c>
      <c r="B589" s="4" t="s">
        <v>125</v>
      </c>
      <c r="C589" s="5" t="s">
        <v>1716</v>
      </c>
      <c r="D589" s="5" t="s">
        <v>67</v>
      </c>
      <c r="E589" s="5" t="s">
        <v>50</v>
      </c>
      <c r="G589" s="5" t="s">
        <v>13</v>
      </c>
      <c r="H589" s="5" t="s">
        <v>133</v>
      </c>
      <c r="J589"/>
    </row>
    <row r="590" spans="1:10" x14ac:dyDescent="0.25">
      <c r="A590" s="4" t="s">
        <v>117</v>
      </c>
      <c r="B590" s="4" t="s">
        <v>125</v>
      </c>
      <c r="C590" s="5" t="s">
        <v>1716</v>
      </c>
      <c r="D590" s="5" t="s">
        <v>67</v>
      </c>
      <c r="E590" s="5" t="s">
        <v>50</v>
      </c>
      <c r="G590" s="5" t="s">
        <v>8</v>
      </c>
      <c r="H590" s="5" t="s">
        <v>133</v>
      </c>
      <c r="J590"/>
    </row>
    <row r="591" spans="1:10" x14ac:dyDescent="0.25">
      <c r="A591" s="4" t="s">
        <v>117</v>
      </c>
      <c r="B591" s="4" t="s">
        <v>125</v>
      </c>
      <c r="C591" s="5" t="s">
        <v>1716</v>
      </c>
      <c r="D591" s="5" t="s">
        <v>68</v>
      </c>
      <c r="E591" s="5" t="s">
        <v>17</v>
      </c>
      <c r="G591" s="5" t="s">
        <v>13</v>
      </c>
      <c r="H591" s="5" t="s">
        <v>133</v>
      </c>
      <c r="J591"/>
    </row>
    <row r="592" spans="1:10" x14ac:dyDescent="0.25">
      <c r="A592" s="4" t="s">
        <v>117</v>
      </c>
      <c r="B592" s="4" t="s">
        <v>125</v>
      </c>
      <c r="C592" s="5" t="s">
        <v>1716</v>
      </c>
      <c r="D592" s="5" t="s">
        <v>68</v>
      </c>
      <c r="E592" s="5" t="s">
        <v>17</v>
      </c>
      <c r="G592" s="5" t="s">
        <v>8</v>
      </c>
      <c r="H592" s="5" t="s">
        <v>133</v>
      </c>
      <c r="J592"/>
    </row>
    <row r="593" spans="1:10" x14ac:dyDescent="0.25">
      <c r="A593" s="4" t="s">
        <v>117</v>
      </c>
      <c r="B593" s="4" t="s">
        <v>125</v>
      </c>
      <c r="C593" s="5" t="s">
        <v>1716</v>
      </c>
      <c r="D593" s="5" t="s">
        <v>68</v>
      </c>
      <c r="E593" s="5" t="s">
        <v>50</v>
      </c>
      <c r="G593" s="5" t="s">
        <v>13</v>
      </c>
      <c r="H593" s="5" t="s">
        <v>133</v>
      </c>
      <c r="J593"/>
    </row>
    <row r="594" spans="1:10" x14ac:dyDescent="0.25">
      <c r="A594" s="4" t="s">
        <v>117</v>
      </c>
      <c r="B594" s="4" t="s">
        <v>125</v>
      </c>
      <c r="C594" s="5" t="s">
        <v>1716</v>
      </c>
      <c r="D594" s="5" t="s">
        <v>68</v>
      </c>
      <c r="E594" s="5" t="s">
        <v>50</v>
      </c>
      <c r="G594" s="5" t="s">
        <v>8</v>
      </c>
      <c r="H594" s="5" t="s">
        <v>133</v>
      </c>
      <c r="J594"/>
    </row>
    <row r="595" spans="1:10" x14ac:dyDescent="0.25">
      <c r="A595" s="4" t="s">
        <v>117</v>
      </c>
      <c r="B595" s="4" t="s">
        <v>125</v>
      </c>
      <c r="C595" s="5" t="s">
        <v>1716</v>
      </c>
      <c r="D595" s="5" t="s">
        <v>69</v>
      </c>
      <c r="E595" s="5" t="s">
        <v>17</v>
      </c>
      <c r="G595" s="5" t="s">
        <v>13</v>
      </c>
      <c r="H595" s="5" t="s">
        <v>133</v>
      </c>
      <c r="J595"/>
    </row>
    <row r="596" spans="1:10" x14ac:dyDescent="0.25">
      <c r="A596" s="4" t="s">
        <v>117</v>
      </c>
      <c r="B596" s="4" t="s">
        <v>125</v>
      </c>
      <c r="C596" s="5" t="s">
        <v>1716</v>
      </c>
      <c r="D596" s="5" t="s">
        <v>69</v>
      </c>
      <c r="E596" s="5" t="s">
        <v>17</v>
      </c>
      <c r="G596" s="5" t="s">
        <v>8</v>
      </c>
      <c r="H596" s="5" t="s">
        <v>133</v>
      </c>
      <c r="J596"/>
    </row>
    <row r="597" spans="1:10" x14ac:dyDescent="0.25">
      <c r="A597" s="4" t="s">
        <v>117</v>
      </c>
      <c r="B597" s="4" t="s">
        <v>125</v>
      </c>
      <c r="C597" s="5" t="s">
        <v>1716</v>
      </c>
      <c r="D597" s="5" t="s">
        <v>69</v>
      </c>
      <c r="E597" s="5" t="s">
        <v>50</v>
      </c>
      <c r="G597" s="5" t="s">
        <v>13</v>
      </c>
      <c r="H597" s="5" t="s">
        <v>133</v>
      </c>
      <c r="J597"/>
    </row>
    <row r="598" spans="1:10" x14ac:dyDescent="0.25">
      <c r="A598" s="4" t="s">
        <v>117</v>
      </c>
      <c r="B598" s="4" t="s">
        <v>125</v>
      </c>
      <c r="C598" s="5" t="s">
        <v>1716</v>
      </c>
      <c r="D598" s="5" t="s">
        <v>69</v>
      </c>
      <c r="E598" s="5" t="s">
        <v>50</v>
      </c>
      <c r="G598" s="5" t="s">
        <v>8</v>
      </c>
      <c r="H598" s="5" t="s">
        <v>133</v>
      </c>
      <c r="J598"/>
    </row>
    <row r="599" spans="1:10" x14ac:dyDescent="0.25">
      <c r="A599" s="4" t="s">
        <v>117</v>
      </c>
      <c r="B599" s="4" t="s">
        <v>125</v>
      </c>
      <c r="C599" s="5" t="s">
        <v>1716</v>
      </c>
      <c r="D599" s="5" t="s">
        <v>1050</v>
      </c>
      <c r="E599" s="5" t="s">
        <v>17</v>
      </c>
      <c r="G599" s="5" t="s">
        <v>13</v>
      </c>
      <c r="H599" s="5" t="s">
        <v>133</v>
      </c>
      <c r="J599"/>
    </row>
    <row r="600" spans="1:10" x14ac:dyDescent="0.25">
      <c r="A600" s="4" t="s">
        <v>117</v>
      </c>
      <c r="B600" s="4" t="s">
        <v>125</v>
      </c>
      <c r="C600" s="5" t="s">
        <v>1716</v>
      </c>
      <c r="D600" s="5" t="s">
        <v>1050</v>
      </c>
      <c r="E600" s="5" t="s">
        <v>17</v>
      </c>
      <c r="G600" s="5" t="s">
        <v>8</v>
      </c>
      <c r="H600" s="5" t="s">
        <v>133</v>
      </c>
      <c r="J600"/>
    </row>
    <row r="601" spans="1:10" x14ac:dyDescent="0.25">
      <c r="A601" s="4" t="s">
        <v>117</v>
      </c>
      <c r="B601" s="4" t="s">
        <v>125</v>
      </c>
      <c r="C601" s="5" t="s">
        <v>1716</v>
      </c>
      <c r="D601" s="5" t="s">
        <v>1050</v>
      </c>
      <c r="E601" s="5" t="s">
        <v>50</v>
      </c>
      <c r="G601" s="5" t="s">
        <v>13</v>
      </c>
      <c r="H601" s="5" t="s">
        <v>133</v>
      </c>
      <c r="J601"/>
    </row>
    <row r="602" spans="1:10" x14ac:dyDescent="0.25">
      <c r="A602" s="4" t="s">
        <v>117</v>
      </c>
      <c r="B602" s="4" t="s">
        <v>125</v>
      </c>
      <c r="C602" s="5" t="s">
        <v>1716</v>
      </c>
      <c r="D602" s="5" t="s">
        <v>1050</v>
      </c>
      <c r="E602" s="5" t="s">
        <v>50</v>
      </c>
      <c r="G602" s="5" t="s">
        <v>8</v>
      </c>
      <c r="H602" s="5" t="s">
        <v>133</v>
      </c>
      <c r="J602"/>
    </row>
    <row r="603" spans="1:10" x14ac:dyDescent="0.25">
      <c r="A603" s="4" t="s">
        <v>117</v>
      </c>
      <c r="B603" s="4" t="s">
        <v>125</v>
      </c>
      <c r="C603" s="5" t="s">
        <v>1716</v>
      </c>
      <c r="D603" s="5" t="s">
        <v>80</v>
      </c>
      <c r="E603" s="5" t="s">
        <v>17</v>
      </c>
      <c r="G603" s="5" t="s">
        <v>13</v>
      </c>
      <c r="H603" s="5" t="s">
        <v>133</v>
      </c>
      <c r="J603"/>
    </row>
    <row r="604" spans="1:10" x14ac:dyDescent="0.25">
      <c r="A604" s="4" t="s">
        <v>117</v>
      </c>
      <c r="B604" s="4" t="s">
        <v>125</v>
      </c>
      <c r="C604" s="5" t="s">
        <v>1716</v>
      </c>
      <c r="D604" s="5" t="s">
        <v>80</v>
      </c>
      <c r="E604" s="5" t="s">
        <v>17</v>
      </c>
      <c r="G604" s="5" t="s">
        <v>8</v>
      </c>
      <c r="H604" s="5" t="s">
        <v>133</v>
      </c>
      <c r="J604"/>
    </row>
    <row r="605" spans="1:10" x14ac:dyDescent="0.25">
      <c r="A605" s="4" t="s">
        <v>117</v>
      </c>
      <c r="B605" s="4" t="s">
        <v>125</v>
      </c>
      <c r="C605" s="5" t="s">
        <v>1716</v>
      </c>
      <c r="D605" s="5" t="s">
        <v>80</v>
      </c>
      <c r="E605" s="5" t="s">
        <v>50</v>
      </c>
      <c r="G605" s="5" t="s">
        <v>13</v>
      </c>
      <c r="H605" s="5" t="s">
        <v>133</v>
      </c>
      <c r="J605"/>
    </row>
    <row r="606" spans="1:10" x14ac:dyDescent="0.25">
      <c r="A606" s="4" t="s">
        <v>117</v>
      </c>
      <c r="B606" s="4" t="s">
        <v>125</v>
      </c>
      <c r="C606" s="5" t="s">
        <v>1716</v>
      </c>
      <c r="D606" s="5" t="s">
        <v>80</v>
      </c>
      <c r="E606" s="5" t="s">
        <v>50</v>
      </c>
      <c r="G606" s="5" t="s">
        <v>8</v>
      </c>
      <c r="H606" s="5" t="s">
        <v>133</v>
      </c>
      <c r="J606"/>
    </row>
    <row r="607" spans="1:10" x14ac:dyDescent="0.25">
      <c r="A607" s="4" t="s">
        <v>117</v>
      </c>
      <c r="B607" s="4" t="s">
        <v>125</v>
      </c>
      <c r="C607" s="5" t="s">
        <v>1716</v>
      </c>
      <c r="D607" s="5" t="s">
        <v>122</v>
      </c>
      <c r="E607" s="5" t="s">
        <v>17</v>
      </c>
      <c r="G607" s="5" t="s">
        <v>13</v>
      </c>
      <c r="H607" s="5" t="s">
        <v>133</v>
      </c>
      <c r="J607"/>
    </row>
    <row r="608" spans="1:10" x14ac:dyDescent="0.25">
      <c r="A608" s="4" t="s">
        <v>117</v>
      </c>
      <c r="B608" s="4" t="s">
        <v>125</v>
      </c>
      <c r="C608" s="5" t="s">
        <v>1716</v>
      </c>
      <c r="D608" s="5" t="s">
        <v>122</v>
      </c>
      <c r="E608" s="5" t="s">
        <v>17</v>
      </c>
      <c r="G608" s="5" t="s">
        <v>8</v>
      </c>
      <c r="H608" s="5" t="s">
        <v>133</v>
      </c>
      <c r="J608"/>
    </row>
    <row r="609" spans="1:11" x14ac:dyDescent="0.25">
      <c r="A609" s="4" t="s">
        <v>117</v>
      </c>
      <c r="B609" s="4" t="s">
        <v>125</v>
      </c>
      <c r="C609" s="5" t="s">
        <v>1716</v>
      </c>
      <c r="D609" s="5" t="s">
        <v>122</v>
      </c>
      <c r="E609" s="5" t="s">
        <v>50</v>
      </c>
      <c r="G609" s="5" t="s">
        <v>13</v>
      </c>
      <c r="H609" s="5" t="s">
        <v>133</v>
      </c>
      <c r="J609"/>
    </row>
    <row r="610" spans="1:11" x14ac:dyDescent="0.25">
      <c r="A610" s="4" t="s">
        <v>117</v>
      </c>
      <c r="B610" s="4" t="s">
        <v>125</v>
      </c>
      <c r="C610" s="5" t="s">
        <v>1716</v>
      </c>
      <c r="D610" s="5" t="s">
        <v>122</v>
      </c>
      <c r="E610" s="5" t="s">
        <v>50</v>
      </c>
      <c r="G610" s="5" t="s">
        <v>8</v>
      </c>
      <c r="H610" s="5" t="s">
        <v>133</v>
      </c>
      <c r="J610"/>
    </row>
    <row r="611" spans="1:11" x14ac:dyDescent="0.25">
      <c r="A611" s="4" t="s">
        <v>117</v>
      </c>
      <c r="B611" s="4" t="s">
        <v>125</v>
      </c>
      <c r="C611" s="5" t="s">
        <v>1716</v>
      </c>
      <c r="E611" s="5" t="s">
        <v>17</v>
      </c>
      <c r="G611" s="5" t="s">
        <v>13</v>
      </c>
      <c r="H611" s="5" t="s">
        <v>140</v>
      </c>
      <c r="I611" s="5" t="s">
        <v>18</v>
      </c>
      <c r="J611" s="5" t="s">
        <v>18</v>
      </c>
      <c r="K611" t="s">
        <v>18</v>
      </c>
    </row>
    <row r="612" spans="1:11" x14ac:dyDescent="0.25">
      <c r="A612" s="4" t="s">
        <v>117</v>
      </c>
      <c r="B612" s="4" t="s">
        <v>125</v>
      </c>
      <c r="C612" s="5" t="s">
        <v>1716</v>
      </c>
      <c r="E612" s="5" t="s">
        <v>17</v>
      </c>
      <c r="G612" s="5" t="s">
        <v>13</v>
      </c>
      <c r="H612" s="5" t="s">
        <v>140</v>
      </c>
      <c r="I612" s="5" t="s">
        <v>44</v>
      </c>
      <c r="J612" s="5" t="s">
        <v>44</v>
      </c>
      <c r="K612" t="s">
        <v>44</v>
      </c>
    </row>
    <row r="613" spans="1:11" x14ac:dyDescent="0.25">
      <c r="A613" s="4" t="s">
        <v>117</v>
      </c>
      <c r="B613" s="4" t="s">
        <v>125</v>
      </c>
      <c r="C613" s="5" t="s">
        <v>1716</v>
      </c>
      <c r="E613" s="5" t="s">
        <v>17</v>
      </c>
      <c r="G613" s="5" t="s">
        <v>8</v>
      </c>
      <c r="H613" s="5" t="s">
        <v>140</v>
      </c>
      <c r="I613" s="5" t="s">
        <v>18</v>
      </c>
      <c r="J613" s="5" t="s">
        <v>18</v>
      </c>
      <c r="K613" t="s">
        <v>18</v>
      </c>
    </row>
    <row r="614" spans="1:11" x14ac:dyDescent="0.25">
      <c r="A614" s="4" t="s">
        <v>117</v>
      </c>
      <c r="B614" s="4" t="s">
        <v>125</v>
      </c>
      <c r="C614" s="5" t="s">
        <v>1716</v>
      </c>
      <c r="E614" s="5" t="s">
        <v>17</v>
      </c>
      <c r="G614" s="5" t="s">
        <v>8</v>
      </c>
      <c r="H614" s="5" t="s">
        <v>140</v>
      </c>
      <c r="I614" s="5" t="s">
        <v>44</v>
      </c>
      <c r="J614" s="5" t="s">
        <v>44</v>
      </c>
      <c r="K614" t="s">
        <v>44</v>
      </c>
    </row>
    <row r="615" spans="1:11" x14ac:dyDescent="0.25">
      <c r="A615" s="4" t="s">
        <v>117</v>
      </c>
      <c r="B615" s="4" t="s">
        <v>135</v>
      </c>
      <c r="C615" s="5" t="s">
        <v>1716</v>
      </c>
      <c r="F615" s="5" t="s">
        <v>34</v>
      </c>
      <c r="G615" s="5" t="s">
        <v>13</v>
      </c>
      <c r="H615" s="5" t="s">
        <v>139</v>
      </c>
      <c r="J615"/>
    </row>
    <row r="616" spans="1:11" x14ac:dyDescent="0.25">
      <c r="A616" s="4" t="s">
        <v>117</v>
      </c>
      <c r="B616" s="4" t="s">
        <v>135</v>
      </c>
      <c r="C616" s="5" t="s">
        <v>1716</v>
      </c>
      <c r="F616" s="5" t="s">
        <v>34</v>
      </c>
      <c r="G616" s="5" t="s">
        <v>8</v>
      </c>
      <c r="H616" s="5" t="s">
        <v>139</v>
      </c>
      <c r="J616"/>
    </row>
    <row r="617" spans="1:11" x14ac:dyDescent="0.25">
      <c r="A617" s="4" t="s">
        <v>117</v>
      </c>
      <c r="B617" s="4" t="s">
        <v>135</v>
      </c>
      <c r="C617" s="5" t="s">
        <v>1716</v>
      </c>
      <c r="F617" s="5" t="s">
        <v>32</v>
      </c>
      <c r="G617" s="5" t="s">
        <v>13</v>
      </c>
      <c r="H617" s="5" t="s">
        <v>139</v>
      </c>
      <c r="J617"/>
    </row>
    <row r="618" spans="1:11" x14ac:dyDescent="0.25">
      <c r="A618" s="4" t="s">
        <v>117</v>
      </c>
      <c r="B618" s="4" t="s">
        <v>135</v>
      </c>
      <c r="C618" s="5" t="s">
        <v>1716</v>
      </c>
      <c r="F618" s="5" t="s">
        <v>32</v>
      </c>
      <c r="G618" s="5" t="s">
        <v>8</v>
      </c>
      <c r="H618" s="5" t="s">
        <v>139</v>
      </c>
      <c r="J618"/>
    </row>
    <row r="619" spans="1:11" x14ac:dyDescent="0.25">
      <c r="A619" s="4" t="s">
        <v>117</v>
      </c>
      <c r="B619" s="4" t="s">
        <v>135</v>
      </c>
      <c r="C619" s="5" t="s">
        <v>1716</v>
      </c>
      <c r="F619" s="5" t="s">
        <v>138</v>
      </c>
      <c r="G619" s="5" t="s">
        <v>13</v>
      </c>
      <c r="H619" s="5" t="s">
        <v>139</v>
      </c>
      <c r="J619"/>
    </row>
    <row r="620" spans="1:11" x14ac:dyDescent="0.25">
      <c r="A620" s="4" t="s">
        <v>117</v>
      </c>
      <c r="B620" s="4" t="s">
        <v>135</v>
      </c>
      <c r="C620" s="5" t="s">
        <v>1716</v>
      </c>
      <c r="F620" s="5" t="s">
        <v>138</v>
      </c>
      <c r="G620" s="5" t="s">
        <v>8</v>
      </c>
      <c r="H620" s="5" t="s">
        <v>139</v>
      </c>
      <c r="J620"/>
    </row>
    <row r="621" spans="1:11" x14ac:dyDescent="0.25">
      <c r="A621" s="4" t="s">
        <v>117</v>
      </c>
      <c r="B621" s="4" t="s">
        <v>135</v>
      </c>
      <c r="C621" s="5" t="s">
        <v>1716</v>
      </c>
      <c r="F621" s="5" t="s">
        <v>30</v>
      </c>
      <c r="G621" s="5" t="s">
        <v>13</v>
      </c>
      <c r="H621" s="5" t="s">
        <v>139</v>
      </c>
      <c r="J621"/>
    </row>
    <row r="622" spans="1:11" x14ac:dyDescent="0.25">
      <c r="A622" s="4" t="s">
        <v>117</v>
      </c>
      <c r="B622" s="4" t="s">
        <v>135</v>
      </c>
      <c r="C622" s="5" t="s">
        <v>1716</v>
      </c>
      <c r="F622" s="5" t="s">
        <v>30</v>
      </c>
      <c r="G622" s="5" t="s">
        <v>8</v>
      </c>
      <c r="H622" s="5" t="s">
        <v>139</v>
      </c>
      <c r="J622"/>
    </row>
    <row r="623" spans="1:11" x14ac:dyDescent="0.25">
      <c r="A623" s="4" t="s">
        <v>117</v>
      </c>
      <c r="B623" s="4" t="s">
        <v>135</v>
      </c>
      <c r="C623" s="5" t="s">
        <v>1716</v>
      </c>
      <c r="F623" s="5" t="s">
        <v>33</v>
      </c>
      <c r="G623" s="5" t="s">
        <v>13</v>
      </c>
      <c r="H623" s="5" t="s">
        <v>139</v>
      </c>
      <c r="J623"/>
    </row>
    <row r="624" spans="1:11" x14ac:dyDescent="0.25">
      <c r="A624" s="4" t="s">
        <v>117</v>
      </c>
      <c r="B624" s="4" t="s">
        <v>135</v>
      </c>
      <c r="C624" s="5" t="s">
        <v>1716</v>
      </c>
      <c r="F624" s="5" t="s">
        <v>33</v>
      </c>
      <c r="G624" s="5" t="s">
        <v>8</v>
      </c>
      <c r="H624" s="5" t="s">
        <v>139</v>
      </c>
      <c r="J624"/>
    </row>
    <row r="625" spans="1:10" x14ac:dyDescent="0.25">
      <c r="A625" s="4" t="s">
        <v>117</v>
      </c>
      <c r="B625" s="4" t="s">
        <v>125</v>
      </c>
      <c r="C625" s="5" t="s">
        <v>46</v>
      </c>
      <c r="D625" s="5" t="s">
        <v>47</v>
      </c>
      <c r="E625" s="5" t="s">
        <v>17</v>
      </c>
      <c r="G625" s="5" t="s">
        <v>8</v>
      </c>
      <c r="H625" s="5" t="s">
        <v>133</v>
      </c>
      <c r="J625"/>
    </row>
    <row r="626" spans="1:10" x14ac:dyDescent="0.25">
      <c r="A626" s="4" t="s">
        <v>117</v>
      </c>
      <c r="B626" s="4" t="s">
        <v>125</v>
      </c>
      <c r="C626" s="5" t="s">
        <v>46</v>
      </c>
      <c r="D626" s="5" t="s">
        <v>47</v>
      </c>
      <c r="E626" s="5" t="s">
        <v>50</v>
      </c>
      <c r="G626" s="5" t="s">
        <v>8</v>
      </c>
      <c r="H626" s="5" t="s">
        <v>133</v>
      </c>
      <c r="J626"/>
    </row>
    <row r="627" spans="1:10" x14ac:dyDescent="0.25">
      <c r="A627" s="4" t="s">
        <v>117</v>
      </c>
      <c r="B627" s="4" t="s">
        <v>125</v>
      </c>
      <c r="C627" s="5" t="s">
        <v>46</v>
      </c>
      <c r="D627" s="5" t="s">
        <v>49</v>
      </c>
      <c r="E627" s="5" t="s">
        <v>17</v>
      </c>
      <c r="G627" s="5" t="s">
        <v>8</v>
      </c>
      <c r="H627" s="5" t="s">
        <v>133</v>
      </c>
      <c r="J627"/>
    </row>
    <row r="628" spans="1:10" x14ac:dyDescent="0.25">
      <c r="A628" s="4" t="s">
        <v>117</v>
      </c>
      <c r="B628" s="4" t="s">
        <v>125</v>
      </c>
      <c r="C628" s="5" t="s">
        <v>46</v>
      </c>
      <c r="D628" s="5" t="s">
        <v>49</v>
      </c>
      <c r="E628" s="5" t="s">
        <v>50</v>
      </c>
      <c r="G628" s="5" t="s">
        <v>8</v>
      </c>
      <c r="H628" s="5" t="s">
        <v>133</v>
      </c>
      <c r="J628"/>
    </row>
    <row r="629" spans="1:10" x14ac:dyDescent="0.25">
      <c r="A629" s="4" t="s">
        <v>117</v>
      </c>
      <c r="B629" s="4" t="s">
        <v>125</v>
      </c>
      <c r="C629" s="5" t="s">
        <v>46</v>
      </c>
      <c r="D629" s="5" t="s">
        <v>61</v>
      </c>
      <c r="E629" s="5" t="s">
        <v>17</v>
      </c>
      <c r="G629" s="5" t="s">
        <v>8</v>
      </c>
      <c r="H629" s="5" t="s">
        <v>133</v>
      </c>
      <c r="J629"/>
    </row>
    <row r="630" spans="1:10" x14ac:dyDescent="0.25">
      <c r="A630" s="4" t="s">
        <v>117</v>
      </c>
      <c r="B630" s="4" t="s">
        <v>125</v>
      </c>
      <c r="C630" s="5" t="s">
        <v>46</v>
      </c>
      <c r="D630" s="5" t="s">
        <v>61</v>
      </c>
      <c r="E630" s="5" t="s">
        <v>50</v>
      </c>
      <c r="G630" s="5" t="s">
        <v>8</v>
      </c>
      <c r="H630" s="5" t="s">
        <v>133</v>
      </c>
      <c r="J630"/>
    </row>
    <row r="631" spans="1:10" x14ac:dyDescent="0.25">
      <c r="A631" s="4" t="s">
        <v>117</v>
      </c>
      <c r="B631" s="4" t="s">
        <v>125</v>
      </c>
      <c r="C631" s="5" t="s">
        <v>46</v>
      </c>
      <c r="D631" s="5" t="s">
        <v>58</v>
      </c>
      <c r="E631" s="5" t="s">
        <v>17</v>
      </c>
      <c r="G631" s="5" t="s">
        <v>8</v>
      </c>
      <c r="H631" s="5" t="s">
        <v>133</v>
      </c>
      <c r="J631"/>
    </row>
    <row r="632" spans="1:10" x14ac:dyDescent="0.25">
      <c r="A632" s="4" t="s">
        <v>117</v>
      </c>
      <c r="B632" s="4" t="s">
        <v>125</v>
      </c>
      <c r="C632" s="5" t="s">
        <v>46</v>
      </c>
      <c r="D632" s="5" t="s">
        <v>58</v>
      </c>
      <c r="E632" s="5" t="s">
        <v>50</v>
      </c>
      <c r="G632" s="5" t="s">
        <v>8</v>
      </c>
      <c r="H632" s="5" t="s">
        <v>133</v>
      </c>
      <c r="J632"/>
    </row>
    <row r="633" spans="1:10" x14ac:dyDescent="0.25">
      <c r="A633" s="4" t="s">
        <v>117</v>
      </c>
      <c r="B633" s="4" t="s">
        <v>125</v>
      </c>
      <c r="C633" s="5" t="s">
        <v>46</v>
      </c>
      <c r="D633" s="5" t="s">
        <v>59</v>
      </c>
      <c r="E633" s="5" t="s">
        <v>17</v>
      </c>
      <c r="G633" s="5" t="s">
        <v>8</v>
      </c>
      <c r="H633" s="5" t="s">
        <v>133</v>
      </c>
      <c r="J633"/>
    </row>
    <row r="634" spans="1:10" x14ac:dyDescent="0.25">
      <c r="A634" s="4" t="s">
        <v>117</v>
      </c>
      <c r="B634" s="4" t="s">
        <v>125</v>
      </c>
      <c r="C634" s="5" t="s">
        <v>46</v>
      </c>
      <c r="D634" s="5" t="s">
        <v>59</v>
      </c>
      <c r="E634" s="5" t="s">
        <v>50</v>
      </c>
      <c r="G634" s="5" t="s">
        <v>8</v>
      </c>
      <c r="H634" s="5" t="s">
        <v>133</v>
      </c>
      <c r="J634"/>
    </row>
    <row r="635" spans="1:10" x14ac:dyDescent="0.25">
      <c r="A635" s="4" t="s">
        <v>117</v>
      </c>
      <c r="B635" s="4" t="s">
        <v>125</v>
      </c>
      <c r="C635" s="5" t="s">
        <v>46</v>
      </c>
      <c r="D635" s="5" t="s">
        <v>60</v>
      </c>
      <c r="E635" s="5" t="s">
        <v>17</v>
      </c>
      <c r="G635" s="5" t="s">
        <v>8</v>
      </c>
      <c r="H635" s="5" t="s">
        <v>133</v>
      </c>
      <c r="J635"/>
    </row>
    <row r="636" spans="1:10" x14ac:dyDescent="0.25">
      <c r="A636" s="4" t="s">
        <v>117</v>
      </c>
      <c r="B636" s="4" t="s">
        <v>125</v>
      </c>
      <c r="C636" s="5" t="s">
        <v>46</v>
      </c>
      <c r="D636" s="5" t="s">
        <v>60</v>
      </c>
      <c r="E636" s="5" t="s">
        <v>50</v>
      </c>
      <c r="G636" s="5" t="s">
        <v>8</v>
      </c>
      <c r="H636" s="5" t="s">
        <v>133</v>
      </c>
      <c r="J636"/>
    </row>
    <row r="637" spans="1:10" x14ac:dyDescent="0.25">
      <c r="A637" s="4" t="s">
        <v>117</v>
      </c>
      <c r="B637" s="4" t="s">
        <v>125</v>
      </c>
      <c r="C637" s="5" t="s">
        <v>46</v>
      </c>
      <c r="D637" s="5" t="s">
        <v>66</v>
      </c>
      <c r="E637" s="5" t="s">
        <v>17</v>
      </c>
      <c r="G637" s="5" t="s">
        <v>8</v>
      </c>
      <c r="H637" s="5" t="s">
        <v>133</v>
      </c>
      <c r="J637"/>
    </row>
    <row r="638" spans="1:10" x14ac:dyDescent="0.25">
      <c r="A638" s="4" t="s">
        <v>117</v>
      </c>
      <c r="B638" s="4" t="s">
        <v>125</v>
      </c>
      <c r="C638" s="5" t="s">
        <v>46</v>
      </c>
      <c r="D638" s="5" t="s">
        <v>66</v>
      </c>
      <c r="E638" s="5" t="s">
        <v>50</v>
      </c>
      <c r="G638" s="5" t="s">
        <v>8</v>
      </c>
      <c r="H638" s="5" t="s">
        <v>133</v>
      </c>
      <c r="J638"/>
    </row>
    <row r="639" spans="1:10" x14ac:dyDescent="0.25">
      <c r="A639" s="4" t="s">
        <v>117</v>
      </c>
      <c r="B639" s="4" t="s">
        <v>125</v>
      </c>
      <c r="C639" s="5" t="s">
        <v>46</v>
      </c>
      <c r="D639" s="5" t="s">
        <v>67</v>
      </c>
      <c r="E639" s="5" t="s">
        <v>17</v>
      </c>
      <c r="G639" s="5" t="s">
        <v>8</v>
      </c>
      <c r="H639" s="5" t="s">
        <v>133</v>
      </c>
      <c r="J639"/>
    </row>
    <row r="640" spans="1:10" x14ac:dyDescent="0.25">
      <c r="A640" s="4" t="s">
        <v>117</v>
      </c>
      <c r="B640" s="4" t="s">
        <v>125</v>
      </c>
      <c r="C640" s="5" t="s">
        <v>46</v>
      </c>
      <c r="D640" s="5" t="s">
        <v>67</v>
      </c>
      <c r="E640" s="5" t="s">
        <v>50</v>
      </c>
      <c r="G640" s="5" t="s">
        <v>8</v>
      </c>
      <c r="H640" s="5" t="s">
        <v>133</v>
      </c>
      <c r="J640"/>
    </row>
    <row r="641" spans="1:11" x14ac:dyDescent="0.25">
      <c r="A641" s="4" t="s">
        <v>117</v>
      </c>
      <c r="B641" s="4" t="s">
        <v>125</v>
      </c>
      <c r="C641" s="5" t="s">
        <v>46</v>
      </c>
      <c r="D641" s="5" t="s">
        <v>68</v>
      </c>
      <c r="E641" s="5" t="s">
        <v>17</v>
      </c>
      <c r="G641" s="5" t="s">
        <v>8</v>
      </c>
      <c r="H641" s="5" t="s">
        <v>133</v>
      </c>
      <c r="J641"/>
    </row>
    <row r="642" spans="1:11" x14ac:dyDescent="0.25">
      <c r="A642" s="4" t="s">
        <v>117</v>
      </c>
      <c r="B642" s="4" t="s">
        <v>125</v>
      </c>
      <c r="C642" s="5" t="s">
        <v>46</v>
      </c>
      <c r="D642" s="5" t="s">
        <v>68</v>
      </c>
      <c r="E642" s="5" t="s">
        <v>50</v>
      </c>
      <c r="G642" s="5" t="s">
        <v>8</v>
      </c>
      <c r="H642" s="5" t="s">
        <v>133</v>
      </c>
      <c r="J642"/>
    </row>
    <row r="643" spans="1:11" x14ac:dyDescent="0.25">
      <c r="A643" s="4" t="s">
        <v>117</v>
      </c>
      <c r="B643" s="4" t="s">
        <v>125</v>
      </c>
      <c r="C643" s="5" t="s">
        <v>46</v>
      </c>
      <c r="D643" s="5" t="s">
        <v>69</v>
      </c>
      <c r="E643" s="5" t="s">
        <v>17</v>
      </c>
      <c r="G643" s="5" t="s">
        <v>8</v>
      </c>
      <c r="H643" s="5" t="s">
        <v>133</v>
      </c>
      <c r="J643"/>
    </row>
    <row r="644" spans="1:11" x14ac:dyDescent="0.25">
      <c r="A644" s="4" t="s">
        <v>117</v>
      </c>
      <c r="B644" s="4" t="s">
        <v>125</v>
      </c>
      <c r="C644" s="5" t="s">
        <v>46</v>
      </c>
      <c r="D644" s="5" t="s">
        <v>69</v>
      </c>
      <c r="E644" s="5" t="s">
        <v>50</v>
      </c>
      <c r="G644" s="5" t="s">
        <v>8</v>
      </c>
      <c r="H644" s="5" t="s">
        <v>133</v>
      </c>
      <c r="J644"/>
    </row>
    <row r="645" spans="1:11" x14ac:dyDescent="0.25">
      <c r="A645" s="4" t="s">
        <v>117</v>
      </c>
      <c r="B645" s="4" t="s">
        <v>125</v>
      </c>
      <c r="C645" s="5" t="s">
        <v>46</v>
      </c>
      <c r="D645" s="5" t="s">
        <v>1050</v>
      </c>
      <c r="E645" s="5" t="s">
        <v>17</v>
      </c>
      <c r="G645" s="5" t="s">
        <v>8</v>
      </c>
      <c r="H645" s="5" t="s">
        <v>133</v>
      </c>
      <c r="J645"/>
    </row>
    <row r="646" spans="1:11" x14ac:dyDescent="0.25">
      <c r="A646" s="4" t="s">
        <v>117</v>
      </c>
      <c r="B646" s="4" t="s">
        <v>125</v>
      </c>
      <c r="C646" s="5" t="s">
        <v>46</v>
      </c>
      <c r="D646" s="5" t="s">
        <v>1050</v>
      </c>
      <c r="E646" s="5" t="s">
        <v>50</v>
      </c>
      <c r="G646" s="5" t="s">
        <v>8</v>
      </c>
      <c r="H646" s="5" t="s">
        <v>133</v>
      </c>
      <c r="J646"/>
    </row>
    <row r="647" spans="1:11" x14ac:dyDescent="0.25">
      <c r="A647" s="4" t="s">
        <v>117</v>
      </c>
      <c r="B647" s="4" t="s">
        <v>125</v>
      </c>
      <c r="C647" s="5" t="s">
        <v>46</v>
      </c>
      <c r="D647" s="5" t="s">
        <v>80</v>
      </c>
      <c r="E647" s="5" t="s">
        <v>17</v>
      </c>
      <c r="G647" s="5" t="s">
        <v>8</v>
      </c>
      <c r="H647" s="5" t="s">
        <v>133</v>
      </c>
      <c r="J647"/>
    </row>
    <row r="648" spans="1:11" x14ac:dyDescent="0.25">
      <c r="A648" s="4" t="s">
        <v>117</v>
      </c>
      <c r="B648" s="4" t="s">
        <v>125</v>
      </c>
      <c r="C648" s="5" t="s">
        <v>46</v>
      </c>
      <c r="D648" s="5" t="s">
        <v>80</v>
      </c>
      <c r="E648" s="5" t="s">
        <v>50</v>
      </c>
      <c r="G648" s="5" t="s">
        <v>8</v>
      </c>
      <c r="H648" s="5" t="s">
        <v>133</v>
      </c>
      <c r="J648"/>
    </row>
    <row r="649" spans="1:11" x14ac:dyDescent="0.25">
      <c r="A649" s="4" t="s">
        <v>117</v>
      </c>
      <c r="B649" s="4" t="s">
        <v>125</v>
      </c>
      <c r="C649" s="5" t="s">
        <v>46</v>
      </c>
      <c r="D649" s="5" t="s">
        <v>122</v>
      </c>
      <c r="E649" s="5" t="s">
        <v>17</v>
      </c>
      <c r="G649" s="5" t="s">
        <v>8</v>
      </c>
      <c r="H649" s="5" t="s">
        <v>133</v>
      </c>
      <c r="J649"/>
    </row>
    <row r="650" spans="1:11" x14ac:dyDescent="0.25">
      <c r="A650" s="4" t="s">
        <v>117</v>
      </c>
      <c r="B650" s="4" t="s">
        <v>125</v>
      </c>
      <c r="C650" s="5" t="s">
        <v>46</v>
      </c>
      <c r="D650" s="5" t="s">
        <v>122</v>
      </c>
      <c r="E650" s="5" t="s">
        <v>50</v>
      </c>
      <c r="G650" s="5" t="s">
        <v>8</v>
      </c>
      <c r="H650" s="5" t="s">
        <v>133</v>
      </c>
      <c r="J650"/>
    </row>
    <row r="651" spans="1:11" x14ac:dyDescent="0.25">
      <c r="A651" s="4" t="s">
        <v>117</v>
      </c>
      <c r="B651" s="4" t="s">
        <v>125</v>
      </c>
      <c r="C651" s="5" t="s">
        <v>46</v>
      </c>
      <c r="E651" s="5" t="s">
        <v>17</v>
      </c>
      <c r="G651" s="5" t="s">
        <v>8</v>
      </c>
      <c r="H651" s="5" t="s">
        <v>140</v>
      </c>
      <c r="I651" s="5" t="s">
        <v>18</v>
      </c>
      <c r="J651" s="5" t="s">
        <v>18</v>
      </c>
      <c r="K651" t="s">
        <v>18</v>
      </c>
    </row>
    <row r="652" spans="1:11" x14ac:dyDescent="0.25">
      <c r="A652" s="4" t="s">
        <v>117</v>
      </c>
      <c r="B652" s="4" t="s">
        <v>125</v>
      </c>
      <c r="C652" s="5" t="s">
        <v>46</v>
      </c>
      <c r="E652" s="5" t="s">
        <v>17</v>
      </c>
      <c r="G652" s="5" t="s">
        <v>8</v>
      </c>
      <c r="H652" s="5" t="s">
        <v>140</v>
      </c>
      <c r="I652" s="5" t="s">
        <v>44</v>
      </c>
      <c r="J652" s="5" t="s">
        <v>44</v>
      </c>
      <c r="K652" t="s">
        <v>44</v>
      </c>
    </row>
    <row r="653" spans="1:11" x14ac:dyDescent="0.25">
      <c r="A653" s="4" t="s">
        <v>117</v>
      </c>
      <c r="B653" s="4" t="s">
        <v>135</v>
      </c>
      <c r="C653" s="5" t="s">
        <v>46</v>
      </c>
      <c r="F653" s="5" t="s">
        <v>34</v>
      </c>
      <c r="G653" s="5" t="s">
        <v>8</v>
      </c>
      <c r="H653" s="5" t="s">
        <v>139</v>
      </c>
      <c r="J653"/>
    </row>
    <row r="654" spans="1:11" x14ac:dyDescent="0.25">
      <c r="A654" s="4" t="s">
        <v>117</v>
      </c>
      <c r="B654" s="4" t="s">
        <v>135</v>
      </c>
      <c r="C654" s="5" t="s">
        <v>46</v>
      </c>
      <c r="F654" s="5" t="s">
        <v>32</v>
      </c>
      <c r="G654" s="5" t="s">
        <v>8</v>
      </c>
      <c r="H654" s="5" t="s">
        <v>139</v>
      </c>
      <c r="J654"/>
    </row>
    <row r="655" spans="1:11" x14ac:dyDescent="0.25">
      <c r="A655" s="4" t="s">
        <v>117</v>
      </c>
      <c r="B655" s="4" t="s">
        <v>135</v>
      </c>
      <c r="C655" s="5" t="s">
        <v>46</v>
      </c>
      <c r="F655" s="5" t="s">
        <v>138</v>
      </c>
      <c r="G655" s="5" t="s">
        <v>8</v>
      </c>
      <c r="H655" s="5" t="s">
        <v>139</v>
      </c>
      <c r="J655"/>
    </row>
    <row r="656" spans="1:11" x14ac:dyDescent="0.25">
      <c r="A656" s="4" t="s">
        <v>117</v>
      </c>
      <c r="B656" s="4" t="s">
        <v>135</v>
      </c>
      <c r="C656" s="5" t="s">
        <v>46</v>
      </c>
      <c r="F656" s="5" t="s">
        <v>30</v>
      </c>
      <c r="G656" s="5" t="s">
        <v>8</v>
      </c>
      <c r="H656" s="5" t="s">
        <v>139</v>
      </c>
      <c r="J656"/>
    </row>
    <row r="657" spans="1:10" x14ac:dyDescent="0.25">
      <c r="A657" s="4" t="s">
        <v>117</v>
      </c>
      <c r="B657" s="4" t="s">
        <v>135</v>
      </c>
      <c r="C657" s="5" t="s">
        <v>46</v>
      </c>
      <c r="F657" s="5" t="s">
        <v>33</v>
      </c>
      <c r="G657" s="5" t="s">
        <v>8</v>
      </c>
      <c r="H657" s="5" t="s">
        <v>139</v>
      </c>
      <c r="J657"/>
    </row>
    <row r="658" spans="1:10" x14ac:dyDescent="0.25">
      <c r="A658" s="4" t="s">
        <v>121</v>
      </c>
      <c r="B658" s="4" t="s">
        <v>135</v>
      </c>
      <c r="C658" s="5" t="s">
        <v>74</v>
      </c>
      <c r="D658" s="5" t="s">
        <v>78</v>
      </c>
      <c r="E658" s="5" t="s">
        <v>17</v>
      </c>
      <c r="G658" s="5" t="s">
        <v>13</v>
      </c>
      <c r="H658" s="5" t="s">
        <v>133</v>
      </c>
      <c r="J658"/>
    </row>
    <row r="659" spans="1:10" x14ac:dyDescent="0.25">
      <c r="A659" s="4" t="s">
        <v>121</v>
      </c>
      <c r="B659" s="4" t="s">
        <v>135</v>
      </c>
      <c r="C659" s="5" t="s">
        <v>74</v>
      </c>
      <c r="D659" s="5" t="s">
        <v>78</v>
      </c>
      <c r="E659" s="5" t="s">
        <v>17</v>
      </c>
      <c r="G659" s="5" t="s">
        <v>8</v>
      </c>
      <c r="H659" s="5" t="s">
        <v>133</v>
      </c>
      <c r="J659"/>
    </row>
    <row r="660" spans="1:10" x14ac:dyDescent="0.25">
      <c r="A660" s="4" t="s">
        <v>121</v>
      </c>
      <c r="B660" s="4" t="s">
        <v>135</v>
      </c>
      <c r="C660" s="5" t="s">
        <v>74</v>
      </c>
      <c r="D660" s="5" t="s">
        <v>78</v>
      </c>
      <c r="E660" s="5" t="s">
        <v>50</v>
      </c>
      <c r="G660" s="5" t="s">
        <v>13</v>
      </c>
      <c r="H660" s="5" t="s">
        <v>133</v>
      </c>
      <c r="J660"/>
    </row>
    <row r="661" spans="1:10" x14ac:dyDescent="0.25">
      <c r="A661" s="4" t="s">
        <v>121</v>
      </c>
      <c r="B661" s="4" t="s">
        <v>135</v>
      </c>
      <c r="C661" s="5" t="s">
        <v>74</v>
      </c>
      <c r="D661" s="5" t="s">
        <v>78</v>
      </c>
      <c r="E661" s="5" t="s">
        <v>50</v>
      </c>
      <c r="G661" s="5" t="s">
        <v>8</v>
      </c>
      <c r="H661" s="5" t="s">
        <v>133</v>
      </c>
      <c r="J661"/>
    </row>
    <row r="662" spans="1:10" x14ac:dyDescent="0.25">
      <c r="A662" s="4" t="s">
        <v>121</v>
      </c>
      <c r="B662" s="4" t="s">
        <v>135</v>
      </c>
      <c r="C662" s="5" t="s">
        <v>74</v>
      </c>
      <c r="D662" s="5" t="s">
        <v>59</v>
      </c>
      <c r="E662" s="5" t="s">
        <v>17</v>
      </c>
      <c r="G662" s="5" t="s">
        <v>13</v>
      </c>
      <c r="H662" s="5" t="s">
        <v>133</v>
      </c>
      <c r="J662"/>
    </row>
    <row r="663" spans="1:10" x14ac:dyDescent="0.25">
      <c r="A663" s="4" t="s">
        <v>121</v>
      </c>
      <c r="B663" s="4" t="s">
        <v>135</v>
      </c>
      <c r="C663" s="5" t="s">
        <v>74</v>
      </c>
      <c r="D663" s="5" t="s">
        <v>59</v>
      </c>
      <c r="E663" s="5" t="s">
        <v>17</v>
      </c>
      <c r="G663" s="5" t="s">
        <v>8</v>
      </c>
      <c r="H663" s="5" t="s">
        <v>133</v>
      </c>
      <c r="J663"/>
    </row>
    <row r="664" spans="1:10" x14ac:dyDescent="0.25">
      <c r="A664" s="4" t="s">
        <v>121</v>
      </c>
      <c r="B664" s="4" t="s">
        <v>135</v>
      </c>
      <c r="C664" s="5" t="s">
        <v>74</v>
      </c>
      <c r="D664" s="5" t="s">
        <v>59</v>
      </c>
      <c r="E664" s="5" t="s">
        <v>50</v>
      </c>
      <c r="G664" s="5" t="s">
        <v>13</v>
      </c>
      <c r="H664" s="5" t="s">
        <v>133</v>
      </c>
      <c r="J664"/>
    </row>
    <row r="665" spans="1:10" x14ac:dyDescent="0.25">
      <c r="A665" s="4" t="s">
        <v>121</v>
      </c>
      <c r="B665" s="4" t="s">
        <v>135</v>
      </c>
      <c r="C665" s="5" t="s">
        <v>74</v>
      </c>
      <c r="D665" s="5" t="s">
        <v>59</v>
      </c>
      <c r="E665" s="5" t="s">
        <v>50</v>
      </c>
      <c r="G665" s="5" t="s">
        <v>8</v>
      </c>
      <c r="H665" s="5" t="s">
        <v>133</v>
      </c>
      <c r="J665"/>
    </row>
    <row r="666" spans="1:10" x14ac:dyDescent="0.25">
      <c r="A666" s="4" t="s">
        <v>121</v>
      </c>
      <c r="B666" s="4" t="s">
        <v>135</v>
      </c>
      <c r="C666" s="5" t="s">
        <v>74</v>
      </c>
      <c r="D666" s="5" t="s">
        <v>60</v>
      </c>
      <c r="E666" s="5" t="s">
        <v>17</v>
      </c>
      <c r="G666" s="5" t="s">
        <v>13</v>
      </c>
      <c r="H666" s="5" t="s">
        <v>133</v>
      </c>
      <c r="J666"/>
    </row>
    <row r="667" spans="1:10" x14ac:dyDescent="0.25">
      <c r="A667" s="4" t="s">
        <v>121</v>
      </c>
      <c r="B667" s="4" t="s">
        <v>135</v>
      </c>
      <c r="C667" s="5" t="s">
        <v>74</v>
      </c>
      <c r="D667" s="5" t="s">
        <v>60</v>
      </c>
      <c r="E667" s="5" t="s">
        <v>17</v>
      </c>
      <c r="G667" s="5" t="s">
        <v>8</v>
      </c>
      <c r="H667" s="5" t="s">
        <v>133</v>
      </c>
      <c r="J667"/>
    </row>
    <row r="668" spans="1:10" x14ac:dyDescent="0.25">
      <c r="A668" s="4" t="s">
        <v>121</v>
      </c>
      <c r="B668" s="4" t="s">
        <v>135</v>
      </c>
      <c r="C668" s="5" t="s">
        <v>74</v>
      </c>
      <c r="D668" s="5" t="s">
        <v>60</v>
      </c>
      <c r="E668" s="5" t="s">
        <v>50</v>
      </c>
      <c r="G668" s="5" t="s">
        <v>13</v>
      </c>
      <c r="H668" s="5" t="s">
        <v>133</v>
      </c>
      <c r="J668"/>
    </row>
    <row r="669" spans="1:10" x14ac:dyDescent="0.25">
      <c r="A669" s="4" t="s">
        <v>121</v>
      </c>
      <c r="B669" s="4" t="s">
        <v>135</v>
      </c>
      <c r="C669" s="5" t="s">
        <v>74</v>
      </c>
      <c r="D669" s="5" t="s">
        <v>60</v>
      </c>
      <c r="E669" s="5" t="s">
        <v>50</v>
      </c>
      <c r="G669" s="5" t="s">
        <v>8</v>
      </c>
      <c r="H669" s="5" t="s">
        <v>133</v>
      </c>
      <c r="J669"/>
    </row>
    <row r="670" spans="1:10" x14ac:dyDescent="0.25">
      <c r="A670" s="4" t="s">
        <v>121</v>
      </c>
      <c r="B670" s="4" t="s">
        <v>135</v>
      </c>
      <c r="C670" s="5" t="s">
        <v>74</v>
      </c>
      <c r="D670" s="5" t="s">
        <v>66</v>
      </c>
      <c r="E670" s="5" t="s">
        <v>17</v>
      </c>
      <c r="G670" s="5" t="s">
        <v>13</v>
      </c>
      <c r="H670" s="5" t="s">
        <v>133</v>
      </c>
      <c r="J670"/>
    </row>
    <row r="671" spans="1:10" x14ac:dyDescent="0.25">
      <c r="A671" s="4" t="s">
        <v>121</v>
      </c>
      <c r="B671" s="4" t="s">
        <v>135</v>
      </c>
      <c r="C671" s="5" t="s">
        <v>74</v>
      </c>
      <c r="D671" s="5" t="s">
        <v>66</v>
      </c>
      <c r="E671" s="5" t="s">
        <v>17</v>
      </c>
      <c r="G671" s="5" t="s">
        <v>8</v>
      </c>
      <c r="H671" s="5" t="s">
        <v>133</v>
      </c>
      <c r="J671"/>
    </row>
    <row r="672" spans="1:10" x14ac:dyDescent="0.25">
      <c r="A672" s="4" t="s">
        <v>121</v>
      </c>
      <c r="B672" s="4" t="s">
        <v>135</v>
      </c>
      <c r="C672" s="5" t="s">
        <v>74</v>
      </c>
      <c r="D672" s="5" t="s">
        <v>66</v>
      </c>
      <c r="E672" s="5" t="s">
        <v>50</v>
      </c>
      <c r="G672" s="5" t="s">
        <v>13</v>
      </c>
      <c r="H672" s="5" t="s">
        <v>133</v>
      </c>
      <c r="J672"/>
    </row>
    <row r="673" spans="1:10" x14ac:dyDescent="0.25">
      <c r="A673" s="4" t="s">
        <v>121</v>
      </c>
      <c r="B673" s="4" t="s">
        <v>135</v>
      </c>
      <c r="C673" s="5" t="s">
        <v>74</v>
      </c>
      <c r="D673" s="5" t="s">
        <v>66</v>
      </c>
      <c r="E673" s="5" t="s">
        <v>50</v>
      </c>
      <c r="G673" s="5" t="s">
        <v>8</v>
      </c>
      <c r="H673" s="5" t="s">
        <v>133</v>
      </c>
      <c r="J673"/>
    </row>
    <row r="674" spans="1:10" x14ac:dyDescent="0.25">
      <c r="A674" s="4" t="s">
        <v>121</v>
      </c>
      <c r="B674" s="4" t="s">
        <v>135</v>
      </c>
      <c r="C674" s="5" t="s">
        <v>74</v>
      </c>
      <c r="D674" s="5" t="s">
        <v>67</v>
      </c>
      <c r="E674" s="5" t="s">
        <v>17</v>
      </c>
      <c r="G674" s="5" t="s">
        <v>13</v>
      </c>
      <c r="H674" s="5" t="s">
        <v>133</v>
      </c>
      <c r="J674"/>
    </row>
    <row r="675" spans="1:10" x14ac:dyDescent="0.25">
      <c r="A675" s="4" t="s">
        <v>121</v>
      </c>
      <c r="B675" s="4" t="s">
        <v>135</v>
      </c>
      <c r="C675" s="5" t="s">
        <v>74</v>
      </c>
      <c r="D675" s="5" t="s">
        <v>67</v>
      </c>
      <c r="E675" s="5" t="s">
        <v>17</v>
      </c>
      <c r="G675" s="5" t="s">
        <v>8</v>
      </c>
      <c r="H675" s="5" t="s">
        <v>133</v>
      </c>
      <c r="J675"/>
    </row>
    <row r="676" spans="1:10" x14ac:dyDescent="0.25">
      <c r="A676" s="4" t="s">
        <v>121</v>
      </c>
      <c r="B676" s="4" t="s">
        <v>135</v>
      </c>
      <c r="C676" s="5" t="s">
        <v>74</v>
      </c>
      <c r="D676" s="5" t="s">
        <v>67</v>
      </c>
      <c r="E676" s="5" t="s">
        <v>50</v>
      </c>
      <c r="G676" s="5" t="s">
        <v>13</v>
      </c>
      <c r="H676" s="5" t="s">
        <v>133</v>
      </c>
      <c r="J676"/>
    </row>
    <row r="677" spans="1:10" x14ac:dyDescent="0.25">
      <c r="A677" s="4" t="s">
        <v>121</v>
      </c>
      <c r="B677" s="4" t="s">
        <v>135</v>
      </c>
      <c r="C677" s="5" t="s">
        <v>74</v>
      </c>
      <c r="D677" s="5" t="s">
        <v>67</v>
      </c>
      <c r="E677" s="5" t="s">
        <v>50</v>
      </c>
      <c r="G677" s="5" t="s">
        <v>8</v>
      </c>
      <c r="H677" s="5" t="s">
        <v>133</v>
      </c>
      <c r="J677"/>
    </row>
    <row r="678" spans="1:10" x14ac:dyDescent="0.25">
      <c r="A678" s="4" t="s">
        <v>121</v>
      </c>
      <c r="B678" s="4" t="s">
        <v>135</v>
      </c>
      <c r="C678" s="5" t="s">
        <v>74</v>
      </c>
      <c r="D678" s="5" t="s">
        <v>68</v>
      </c>
      <c r="E678" s="5" t="s">
        <v>17</v>
      </c>
      <c r="G678" s="5" t="s">
        <v>13</v>
      </c>
      <c r="H678" s="5" t="s">
        <v>133</v>
      </c>
      <c r="J678"/>
    </row>
    <row r="679" spans="1:10" x14ac:dyDescent="0.25">
      <c r="A679" s="4" t="s">
        <v>121</v>
      </c>
      <c r="B679" s="4" t="s">
        <v>135</v>
      </c>
      <c r="C679" s="5" t="s">
        <v>74</v>
      </c>
      <c r="D679" s="5" t="s">
        <v>68</v>
      </c>
      <c r="E679" s="5" t="s">
        <v>17</v>
      </c>
      <c r="G679" s="5" t="s">
        <v>8</v>
      </c>
      <c r="H679" s="5" t="s">
        <v>133</v>
      </c>
      <c r="J679"/>
    </row>
    <row r="680" spans="1:10" x14ac:dyDescent="0.25">
      <c r="A680" s="4" t="s">
        <v>121</v>
      </c>
      <c r="B680" s="4" t="s">
        <v>135</v>
      </c>
      <c r="C680" s="5" t="s">
        <v>74</v>
      </c>
      <c r="D680" s="5" t="s">
        <v>68</v>
      </c>
      <c r="E680" s="5" t="s">
        <v>50</v>
      </c>
      <c r="G680" s="5" t="s">
        <v>13</v>
      </c>
      <c r="H680" s="5" t="s">
        <v>133</v>
      </c>
      <c r="J680"/>
    </row>
    <row r="681" spans="1:10" x14ac:dyDescent="0.25">
      <c r="A681" s="4" t="s">
        <v>121</v>
      </c>
      <c r="B681" s="4" t="s">
        <v>135</v>
      </c>
      <c r="C681" s="5" t="s">
        <v>74</v>
      </c>
      <c r="D681" s="5" t="s">
        <v>68</v>
      </c>
      <c r="E681" s="5" t="s">
        <v>50</v>
      </c>
      <c r="G681" s="5" t="s">
        <v>8</v>
      </c>
      <c r="H681" s="5" t="s">
        <v>133</v>
      </c>
      <c r="J681"/>
    </row>
    <row r="682" spans="1:10" x14ac:dyDescent="0.25">
      <c r="A682" s="4" t="s">
        <v>121</v>
      </c>
      <c r="B682" s="4" t="s">
        <v>135</v>
      </c>
      <c r="C682" s="5" t="s">
        <v>74</v>
      </c>
      <c r="D682" s="5" t="s">
        <v>69</v>
      </c>
      <c r="E682" s="5" t="s">
        <v>17</v>
      </c>
      <c r="G682" s="5" t="s">
        <v>13</v>
      </c>
      <c r="H682" s="5" t="s">
        <v>133</v>
      </c>
      <c r="J682"/>
    </row>
    <row r="683" spans="1:10" x14ac:dyDescent="0.25">
      <c r="A683" s="4" t="s">
        <v>121</v>
      </c>
      <c r="B683" s="4" t="s">
        <v>135</v>
      </c>
      <c r="C683" s="5" t="s">
        <v>74</v>
      </c>
      <c r="D683" s="5" t="s">
        <v>69</v>
      </c>
      <c r="E683" s="5" t="s">
        <v>17</v>
      </c>
      <c r="G683" s="5" t="s">
        <v>8</v>
      </c>
      <c r="H683" s="5" t="s">
        <v>133</v>
      </c>
      <c r="J683"/>
    </row>
    <row r="684" spans="1:10" x14ac:dyDescent="0.25">
      <c r="A684" s="4" t="s">
        <v>121</v>
      </c>
      <c r="B684" s="4" t="s">
        <v>135</v>
      </c>
      <c r="C684" s="5" t="s">
        <v>74</v>
      </c>
      <c r="D684" s="5" t="s">
        <v>69</v>
      </c>
      <c r="E684" s="5" t="s">
        <v>50</v>
      </c>
      <c r="G684" s="5" t="s">
        <v>13</v>
      </c>
      <c r="H684" s="5" t="s">
        <v>133</v>
      </c>
      <c r="J684"/>
    </row>
    <row r="685" spans="1:10" x14ac:dyDescent="0.25">
      <c r="A685" s="4" t="s">
        <v>121</v>
      </c>
      <c r="B685" s="4" t="s">
        <v>135</v>
      </c>
      <c r="C685" s="5" t="s">
        <v>74</v>
      </c>
      <c r="D685" s="5" t="s">
        <v>69</v>
      </c>
      <c r="E685" s="5" t="s">
        <v>50</v>
      </c>
      <c r="G685" s="5" t="s">
        <v>8</v>
      </c>
      <c r="H685" s="5" t="s">
        <v>133</v>
      </c>
      <c r="J685"/>
    </row>
    <row r="686" spans="1:10" x14ac:dyDescent="0.25">
      <c r="A686" s="4" t="s">
        <v>121</v>
      </c>
      <c r="B686" s="4" t="s">
        <v>135</v>
      </c>
      <c r="C686" s="5" t="s">
        <v>74</v>
      </c>
      <c r="D686" s="5" t="s">
        <v>1050</v>
      </c>
      <c r="E686" s="5" t="s">
        <v>17</v>
      </c>
      <c r="G686" s="5" t="s">
        <v>13</v>
      </c>
      <c r="H686" s="5" t="s">
        <v>133</v>
      </c>
      <c r="J686"/>
    </row>
    <row r="687" spans="1:10" x14ac:dyDescent="0.25">
      <c r="A687" s="4" t="s">
        <v>121</v>
      </c>
      <c r="B687" s="4" t="s">
        <v>135</v>
      </c>
      <c r="C687" s="5" t="s">
        <v>74</v>
      </c>
      <c r="D687" s="5" t="s">
        <v>1050</v>
      </c>
      <c r="E687" s="5" t="s">
        <v>17</v>
      </c>
      <c r="G687" s="5" t="s">
        <v>8</v>
      </c>
      <c r="H687" s="5" t="s">
        <v>133</v>
      </c>
      <c r="J687"/>
    </row>
    <row r="688" spans="1:10" x14ac:dyDescent="0.25">
      <c r="A688" s="4" t="s">
        <v>121</v>
      </c>
      <c r="B688" s="4" t="s">
        <v>135</v>
      </c>
      <c r="C688" s="5" t="s">
        <v>74</v>
      </c>
      <c r="D688" s="5" t="s">
        <v>1050</v>
      </c>
      <c r="E688" s="5" t="s">
        <v>50</v>
      </c>
      <c r="G688" s="5" t="s">
        <v>13</v>
      </c>
      <c r="H688" s="5" t="s">
        <v>133</v>
      </c>
      <c r="J688"/>
    </row>
    <row r="689" spans="1:11" x14ac:dyDescent="0.25">
      <c r="A689" s="4" t="s">
        <v>121</v>
      </c>
      <c r="B689" s="4" t="s">
        <v>135</v>
      </c>
      <c r="C689" s="5" t="s">
        <v>74</v>
      </c>
      <c r="D689" s="5" t="s">
        <v>1050</v>
      </c>
      <c r="E689" s="5" t="s">
        <v>50</v>
      </c>
      <c r="G689" s="5" t="s">
        <v>8</v>
      </c>
      <c r="H689" s="5" t="s">
        <v>133</v>
      </c>
      <c r="J689"/>
    </row>
    <row r="690" spans="1:11" x14ac:dyDescent="0.25">
      <c r="A690" s="4" t="s">
        <v>121</v>
      </c>
      <c r="B690" s="4" t="s">
        <v>135</v>
      </c>
      <c r="C690" s="5" t="s">
        <v>74</v>
      </c>
      <c r="D690" s="5" t="s">
        <v>122</v>
      </c>
      <c r="E690" s="5" t="s">
        <v>17</v>
      </c>
      <c r="G690" s="5" t="s">
        <v>13</v>
      </c>
      <c r="H690" s="5" t="s">
        <v>133</v>
      </c>
      <c r="J690"/>
    </row>
    <row r="691" spans="1:11" x14ac:dyDescent="0.25">
      <c r="A691" s="4" t="s">
        <v>121</v>
      </c>
      <c r="B691" s="4" t="s">
        <v>135</v>
      </c>
      <c r="C691" s="5" t="s">
        <v>74</v>
      </c>
      <c r="D691" s="5" t="s">
        <v>122</v>
      </c>
      <c r="E691" s="5" t="s">
        <v>17</v>
      </c>
      <c r="G691" s="5" t="s">
        <v>8</v>
      </c>
      <c r="H691" s="5" t="s">
        <v>133</v>
      </c>
      <c r="J691"/>
    </row>
    <row r="692" spans="1:11" x14ac:dyDescent="0.25">
      <c r="A692" s="4" t="s">
        <v>121</v>
      </c>
      <c r="B692" s="4" t="s">
        <v>135</v>
      </c>
      <c r="C692" s="5" t="s">
        <v>74</v>
      </c>
      <c r="D692" s="5" t="s">
        <v>122</v>
      </c>
      <c r="E692" s="5" t="s">
        <v>50</v>
      </c>
      <c r="G692" s="5" t="s">
        <v>13</v>
      </c>
      <c r="H692" s="5" t="s">
        <v>133</v>
      </c>
      <c r="J692"/>
    </row>
    <row r="693" spans="1:11" x14ac:dyDescent="0.25">
      <c r="A693" s="4" t="s">
        <v>121</v>
      </c>
      <c r="B693" s="4" t="s">
        <v>135</v>
      </c>
      <c r="C693" s="5" t="s">
        <v>74</v>
      </c>
      <c r="D693" s="5" t="s">
        <v>122</v>
      </c>
      <c r="E693" s="5" t="s">
        <v>50</v>
      </c>
      <c r="G693" s="5" t="s">
        <v>8</v>
      </c>
      <c r="H693" s="5" t="s">
        <v>133</v>
      </c>
      <c r="J693"/>
    </row>
    <row r="694" spans="1:11" x14ac:dyDescent="0.25">
      <c r="A694" s="4" t="s">
        <v>121</v>
      </c>
      <c r="B694" s="4" t="s">
        <v>125</v>
      </c>
      <c r="C694" s="5" t="s">
        <v>74</v>
      </c>
      <c r="F694" s="5" t="s">
        <v>34</v>
      </c>
      <c r="G694" s="5" t="s">
        <v>13</v>
      </c>
      <c r="H694" s="5" t="s">
        <v>139</v>
      </c>
      <c r="J694"/>
    </row>
    <row r="695" spans="1:11" x14ac:dyDescent="0.25">
      <c r="A695" s="4" t="s">
        <v>121</v>
      </c>
      <c r="B695" s="4" t="s">
        <v>135</v>
      </c>
      <c r="C695" s="5" t="s">
        <v>74</v>
      </c>
      <c r="F695" s="5" t="s">
        <v>34</v>
      </c>
      <c r="G695" s="5" t="s">
        <v>13</v>
      </c>
      <c r="H695" s="5" t="s">
        <v>164</v>
      </c>
      <c r="I695" s="5" t="s">
        <v>31</v>
      </c>
      <c r="J695" s="5" t="s">
        <v>31</v>
      </c>
      <c r="K695" t="s">
        <v>31</v>
      </c>
    </row>
    <row r="696" spans="1:11" x14ac:dyDescent="0.25">
      <c r="A696" s="4" t="s">
        <v>121</v>
      </c>
      <c r="B696" s="4" t="s">
        <v>135</v>
      </c>
      <c r="C696" s="5" t="s">
        <v>74</v>
      </c>
      <c r="F696" s="5" t="s">
        <v>34</v>
      </c>
      <c r="G696" s="5" t="s">
        <v>13</v>
      </c>
      <c r="H696" s="5" t="s">
        <v>164</v>
      </c>
      <c r="I696" s="5" t="s">
        <v>70</v>
      </c>
      <c r="J696" s="5" t="s">
        <v>70</v>
      </c>
      <c r="K696" t="s">
        <v>70</v>
      </c>
    </row>
    <row r="697" spans="1:11" x14ac:dyDescent="0.25">
      <c r="A697" s="4" t="s">
        <v>121</v>
      </c>
      <c r="B697" s="4" t="s">
        <v>125</v>
      </c>
      <c r="C697" s="5" t="s">
        <v>74</v>
      </c>
      <c r="F697" s="5" t="s">
        <v>34</v>
      </c>
      <c r="G697" s="5" t="s">
        <v>8</v>
      </c>
      <c r="H697" s="5" t="s">
        <v>139</v>
      </c>
      <c r="J697"/>
    </row>
    <row r="698" spans="1:11" x14ac:dyDescent="0.25">
      <c r="A698" s="4" t="s">
        <v>121</v>
      </c>
      <c r="B698" s="4" t="s">
        <v>135</v>
      </c>
      <c r="C698" s="5" t="s">
        <v>74</v>
      </c>
      <c r="F698" s="5" t="s">
        <v>34</v>
      </c>
      <c r="G698" s="5" t="s">
        <v>8</v>
      </c>
      <c r="H698" s="5" t="s">
        <v>164</v>
      </c>
      <c r="I698" s="5" t="s">
        <v>31</v>
      </c>
      <c r="J698" s="5" t="s">
        <v>31</v>
      </c>
      <c r="K698" t="s">
        <v>31</v>
      </c>
    </row>
    <row r="699" spans="1:11" x14ac:dyDescent="0.25">
      <c r="A699" s="4" t="s">
        <v>121</v>
      </c>
      <c r="B699" s="4" t="s">
        <v>135</v>
      </c>
      <c r="C699" s="5" t="s">
        <v>74</v>
      </c>
      <c r="F699" s="5" t="s">
        <v>34</v>
      </c>
      <c r="G699" s="5" t="s">
        <v>8</v>
      </c>
      <c r="H699" s="5" t="s">
        <v>164</v>
      </c>
      <c r="I699" s="5" t="s">
        <v>70</v>
      </c>
      <c r="J699" s="5" t="s">
        <v>70</v>
      </c>
      <c r="K699" t="s">
        <v>70</v>
      </c>
    </row>
    <row r="700" spans="1:11" x14ac:dyDescent="0.25">
      <c r="A700" s="4" t="s">
        <v>121</v>
      </c>
      <c r="B700" s="4" t="s">
        <v>125</v>
      </c>
      <c r="C700" s="5" t="s">
        <v>74</v>
      </c>
      <c r="F700" s="5" t="s">
        <v>32</v>
      </c>
      <c r="G700" s="5" t="s">
        <v>13</v>
      </c>
      <c r="H700" s="5" t="s">
        <v>139</v>
      </c>
      <c r="J700"/>
    </row>
    <row r="701" spans="1:11" x14ac:dyDescent="0.25">
      <c r="A701" s="4" t="s">
        <v>121</v>
      </c>
      <c r="B701" s="4" t="s">
        <v>135</v>
      </c>
      <c r="C701" s="5" t="s">
        <v>74</v>
      </c>
      <c r="F701" s="5" t="s">
        <v>32</v>
      </c>
      <c r="G701" s="5" t="s">
        <v>13</v>
      </c>
      <c r="H701" s="5" t="s">
        <v>164</v>
      </c>
      <c r="I701" s="5" t="s">
        <v>31</v>
      </c>
      <c r="J701" s="5" t="s">
        <v>31</v>
      </c>
      <c r="K701" t="s">
        <v>31</v>
      </c>
    </row>
    <row r="702" spans="1:11" x14ac:dyDescent="0.25">
      <c r="A702" s="4" t="s">
        <v>121</v>
      </c>
      <c r="B702" s="4" t="s">
        <v>135</v>
      </c>
      <c r="C702" s="5" t="s">
        <v>74</v>
      </c>
      <c r="F702" s="5" t="s">
        <v>32</v>
      </c>
      <c r="G702" s="5" t="s">
        <v>13</v>
      </c>
      <c r="H702" s="5" t="s">
        <v>164</v>
      </c>
      <c r="I702" s="5" t="s">
        <v>70</v>
      </c>
      <c r="J702" s="5" t="s">
        <v>70</v>
      </c>
      <c r="K702" t="s">
        <v>70</v>
      </c>
    </row>
    <row r="703" spans="1:11" x14ac:dyDescent="0.25">
      <c r="A703" s="4" t="s">
        <v>121</v>
      </c>
      <c r="B703" s="4" t="s">
        <v>125</v>
      </c>
      <c r="C703" s="5" t="s">
        <v>74</v>
      </c>
      <c r="F703" s="5" t="s">
        <v>32</v>
      </c>
      <c r="G703" s="5" t="s">
        <v>8</v>
      </c>
      <c r="H703" s="5" t="s">
        <v>139</v>
      </c>
      <c r="J703"/>
    </row>
    <row r="704" spans="1:11" x14ac:dyDescent="0.25">
      <c r="A704" s="4" t="s">
        <v>121</v>
      </c>
      <c r="B704" s="4" t="s">
        <v>135</v>
      </c>
      <c r="C704" s="5" t="s">
        <v>74</v>
      </c>
      <c r="F704" s="5" t="s">
        <v>32</v>
      </c>
      <c r="G704" s="5" t="s">
        <v>8</v>
      </c>
      <c r="H704" s="5" t="s">
        <v>164</v>
      </c>
      <c r="I704" s="5" t="s">
        <v>31</v>
      </c>
      <c r="J704" s="5" t="s">
        <v>31</v>
      </c>
      <c r="K704" t="s">
        <v>31</v>
      </c>
    </row>
    <row r="705" spans="1:11" x14ac:dyDescent="0.25">
      <c r="A705" s="4" t="s">
        <v>121</v>
      </c>
      <c r="B705" s="4" t="s">
        <v>135</v>
      </c>
      <c r="C705" s="5" t="s">
        <v>74</v>
      </c>
      <c r="F705" s="5" t="s">
        <v>32</v>
      </c>
      <c r="G705" s="5" t="s">
        <v>8</v>
      </c>
      <c r="H705" s="5" t="s">
        <v>164</v>
      </c>
      <c r="I705" s="5" t="s">
        <v>70</v>
      </c>
      <c r="J705" s="5" t="s">
        <v>70</v>
      </c>
      <c r="K705" t="s">
        <v>70</v>
      </c>
    </row>
    <row r="706" spans="1:11" x14ac:dyDescent="0.25">
      <c r="A706" s="4" t="s">
        <v>121</v>
      </c>
      <c r="B706" s="4" t="s">
        <v>125</v>
      </c>
      <c r="C706" s="5" t="s">
        <v>74</v>
      </c>
      <c r="F706" s="5" t="s">
        <v>35</v>
      </c>
      <c r="G706" s="5" t="s">
        <v>13</v>
      </c>
      <c r="H706" s="5" t="s">
        <v>139</v>
      </c>
      <c r="J706"/>
    </row>
    <row r="707" spans="1:11" x14ac:dyDescent="0.25">
      <c r="A707" s="4" t="s">
        <v>121</v>
      </c>
      <c r="B707" s="4" t="s">
        <v>135</v>
      </c>
      <c r="C707" s="5" t="s">
        <v>74</v>
      </c>
      <c r="F707" s="5" t="s">
        <v>35</v>
      </c>
      <c r="G707" s="5" t="s">
        <v>13</v>
      </c>
      <c r="H707" s="5" t="s">
        <v>164</v>
      </c>
      <c r="I707" s="5" t="s">
        <v>31</v>
      </c>
      <c r="J707" s="5" t="s">
        <v>31</v>
      </c>
      <c r="K707" t="s">
        <v>31</v>
      </c>
    </row>
    <row r="708" spans="1:11" x14ac:dyDescent="0.25">
      <c r="A708" s="4" t="s">
        <v>121</v>
      </c>
      <c r="B708" s="4" t="s">
        <v>135</v>
      </c>
      <c r="C708" s="5" t="s">
        <v>74</v>
      </c>
      <c r="F708" s="5" t="s">
        <v>35</v>
      </c>
      <c r="G708" s="5" t="s">
        <v>13</v>
      </c>
      <c r="H708" s="5" t="s">
        <v>164</v>
      </c>
      <c r="I708" s="5" t="s">
        <v>70</v>
      </c>
      <c r="J708" s="5" t="s">
        <v>70</v>
      </c>
      <c r="K708" t="s">
        <v>70</v>
      </c>
    </row>
    <row r="709" spans="1:11" x14ac:dyDescent="0.25">
      <c r="A709" s="4" t="s">
        <v>121</v>
      </c>
      <c r="B709" s="4" t="s">
        <v>125</v>
      </c>
      <c r="C709" s="5" t="s">
        <v>74</v>
      </c>
      <c r="F709" s="5" t="s">
        <v>35</v>
      </c>
      <c r="G709" s="5" t="s">
        <v>8</v>
      </c>
      <c r="H709" s="5" t="s">
        <v>139</v>
      </c>
      <c r="J709"/>
    </row>
    <row r="710" spans="1:11" x14ac:dyDescent="0.25">
      <c r="A710" s="4" t="s">
        <v>121</v>
      </c>
      <c r="B710" s="4" t="s">
        <v>135</v>
      </c>
      <c r="C710" s="5" t="s">
        <v>74</v>
      </c>
      <c r="F710" s="5" t="s">
        <v>35</v>
      </c>
      <c r="G710" s="5" t="s">
        <v>8</v>
      </c>
      <c r="H710" s="5" t="s">
        <v>164</v>
      </c>
      <c r="I710" s="5" t="s">
        <v>31</v>
      </c>
      <c r="J710" s="5" t="s">
        <v>31</v>
      </c>
      <c r="K710" t="s">
        <v>31</v>
      </c>
    </row>
    <row r="711" spans="1:11" x14ac:dyDescent="0.25">
      <c r="A711" s="4" t="s">
        <v>121</v>
      </c>
      <c r="B711" s="4" t="s">
        <v>135</v>
      </c>
      <c r="C711" s="5" t="s">
        <v>74</v>
      </c>
      <c r="F711" s="5" t="s">
        <v>35</v>
      </c>
      <c r="G711" s="5" t="s">
        <v>8</v>
      </c>
      <c r="H711" s="5" t="s">
        <v>164</v>
      </c>
      <c r="I711" s="5" t="s">
        <v>70</v>
      </c>
      <c r="J711" s="5" t="s">
        <v>70</v>
      </c>
      <c r="K711" t="s">
        <v>70</v>
      </c>
    </row>
    <row r="712" spans="1:11" x14ac:dyDescent="0.25">
      <c r="A712" s="4" t="s">
        <v>121</v>
      </c>
      <c r="B712" s="4" t="s">
        <v>125</v>
      </c>
      <c r="C712" s="5" t="s">
        <v>74</v>
      </c>
      <c r="F712" s="5" t="s">
        <v>138</v>
      </c>
      <c r="G712" s="5" t="s">
        <v>13</v>
      </c>
      <c r="H712" s="5" t="s">
        <v>139</v>
      </c>
      <c r="J712"/>
    </row>
    <row r="713" spans="1:11" x14ac:dyDescent="0.25">
      <c r="A713" s="4" t="s">
        <v>121</v>
      </c>
      <c r="B713" s="4" t="s">
        <v>135</v>
      </c>
      <c r="C713" s="5" t="s">
        <v>74</v>
      </c>
      <c r="F713" s="5" t="s">
        <v>138</v>
      </c>
      <c r="G713" s="5" t="s">
        <v>13</v>
      </c>
      <c r="H713" s="5" t="s">
        <v>164</v>
      </c>
      <c r="I713" s="5" t="s">
        <v>31</v>
      </c>
      <c r="J713" s="5" t="s">
        <v>31</v>
      </c>
      <c r="K713" t="s">
        <v>31</v>
      </c>
    </row>
    <row r="714" spans="1:11" x14ac:dyDescent="0.25">
      <c r="A714" s="4" t="s">
        <v>121</v>
      </c>
      <c r="B714" s="4" t="s">
        <v>135</v>
      </c>
      <c r="C714" s="5" t="s">
        <v>74</v>
      </c>
      <c r="F714" s="5" t="s">
        <v>138</v>
      </c>
      <c r="G714" s="5" t="s">
        <v>13</v>
      </c>
      <c r="H714" s="5" t="s">
        <v>164</v>
      </c>
      <c r="I714" s="5" t="s">
        <v>70</v>
      </c>
      <c r="J714" s="5" t="s">
        <v>70</v>
      </c>
      <c r="K714" t="s">
        <v>70</v>
      </c>
    </row>
    <row r="715" spans="1:11" x14ac:dyDescent="0.25">
      <c r="A715" s="4" t="s">
        <v>121</v>
      </c>
      <c r="B715" s="4" t="s">
        <v>125</v>
      </c>
      <c r="C715" s="5" t="s">
        <v>74</v>
      </c>
      <c r="F715" s="5" t="s">
        <v>138</v>
      </c>
      <c r="G715" s="5" t="s">
        <v>8</v>
      </c>
      <c r="H715" s="5" t="s">
        <v>139</v>
      </c>
      <c r="J715"/>
    </row>
    <row r="716" spans="1:11" x14ac:dyDescent="0.25">
      <c r="A716" s="4" t="s">
        <v>121</v>
      </c>
      <c r="B716" s="4" t="s">
        <v>135</v>
      </c>
      <c r="C716" s="5" t="s">
        <v>74</v>
      </c>
      <c r="F716" s="5" t="s">
        <v>138</v>
      </c>
      <c r="G716" s="5" t="s">
        <v>8</v>
      </c>
      <c r="H716" s="5" t="s">
        <v>164</v>
      </c>
      <c r="I716" s="5" t="s">
        <v>31</v>
      </c>
      <c r="J716" s="5" t="s">
        <v>31</v>
      </c>
      <c r="K716" t="s">
        <v>31</v>
      </c>
    </row>
    <row r="717" spans="1:11" x14ac:dyDescent="0.25">
      <c r="A717" s="4" t="s">
        <v>121</v>
      </c>
      <c r="B717" s="4" t="s">
        <v>135</v>
      </c>
      <c r="C717" s="5" t="s">
        <v>74</v>
      </c>
      <c r="F717" s="5" t="s">
        <v>138</v>
      </c>
      <c r="G717" s="5" t="s">
        <v>8</v>
      </c>
      <c r="H717" s="5" t="s">
        <v>164</v>
      </c>
      <c r="I717" s="5" t="s">
        <v>70</v>
      </c>
      <c r="J717" s="5" t="s">
        <v>70</v>
      </c>
      <c r="K717" t="s">
        <v>70</v>
      </c>
    </row>
    <row r="718" spans="1:11" x14ac:dyDescent="0.25">
      <c r="A718" s="4" t="s">
        <v>121</v>
      </c>
      <c r="B718" s="4" t="s">
        <v>125</v>
      </c>
      <c r="C718" s="5" t="s">
        <v>74</v>
      </c>
      <c r="F718" s="5" t="s">
        <v>30</v>
      </c>
      <c r="G718" s="5" t="s">
        <v>13</v>
      </c>
      <c r="H718" s="5" t="s">
        <v>139</v>
      </c>
      <c r="J718"/>
    </row>
    <row r="719" spans="1:11" x14ac:dyDescent="0.25">
      <c r="A719" s="4" t="s">
        <v>121</v>
      </c>
      <c r="B719" s="4" t="s">
        <v>135</v>
      </c>
      <c r="C719" s="5" t="s">
        <v>74</v>
      </c>
      <c r="F719" s="5" t="s">
        <v>30</v>
      </c>
      <c r="G719" s="5" t="s">
        <v>13</v>
      </c>
      <c r="H719" s="5" t="s">
        <v>164</v>
      </c>
      <c r="I719" s="5" t="s">
        <v>31</v>
      </c>
      <c r="J719" s="5" t="s">
        <v>31</v>
      </c>
      <c r="K719" t="s">
        <v>31</v>
      </c>
    </row>
    <row r="720" spans="1:11" x14ac:dyDescent="0.25">
      <c r="A720" s="4" t="s">
        <v>121</v>
      </c>
      <c r="B720" s="4" t="s">
        <v>135</v>
      </c>
      <c r="C720" s="5" t="s">
        <v>74</v>
      </c>
      <c r="F720" s="5" t="s">
        <v>30</v>
      </c>
      <c r="G720" s="5" t="s">
        <v>13</v>
      </c>
      <c r="H720" s="5" t="s">
        <v>164</v>
      </c>
      <c r="I720" s="5" t="s">
        <v>70</v>
      </c>
      <c r="J720" s="5" t="s">
        <v>70</v>
      </c>
      <c r="K720" t="s">
        <v>70</v>
      </c>
    </row>
    <row r="721" spans="1:11" x14ac:dyDescent="0.25">
      <c r="A721" s="4" t="s">
        <v>121</v>
      </c>
      <c r="B721" s="4" t="s">
        <v>125</v>
      </c>
      <c r="C721" s="5" t="s">
        <v>74</v>
      </c>
      <c r="F721" s="5" t="s">
        <v>30</v>
      </c>
      <c r="G721" s="5" t="s">
        <v>8</v>
      </c>
      <c r="H721" s="5" t="s">
        <v>139</v>
      </c>
      <c r="J721"/>
    </row>
    <row r="722" spans="1:11" x14ac:dyDescent="0.25">
      <c r="A722" s="4" t="s">
        <v>121</v>
      </c>
      <c r="B722" s="4" t="s">
        <v>135</v>
      </c>
      <c r="C722" s="5" t="s">
        <v>74</v>
      </c>
      <c r="F722" s="5" t="s">
        <v>30</v>
      </c>
      <c r="G722" s="5" t="s">
        <v>8</v>
      </c>
      <c r="H722" s="5" t="s">
        <v>164</v>
      </c>
      <c r="I722" s="5" t="s">
        <v>31</v>
      </c>
      <c r="J722" s="5" t="s">
        <v>31</v>
      </c>
      <c r="K722" t="s">
        <v>31</v>
      </c>
    </row>
    <row r="723" spans="1:11" x14ac:dyDescent="0.25">
      <c r="A723" s="4" t="s">
        <v>121</v>
      </c>
      <c r="B723" s="4" t="s">
        <v>135</v>
      </c>
      <c r="C723" s="5" t="s">
        <v>74</v>
      </c>
      <c r="F723" s="5" t="s">
        <v>30</v>
      </c>
      <c r="G723" s="5" t="s">
        <v>8</v>
      </c>
      <c r="H723" s="5" t="s">
        <v>164</v>
      </c>
      <c r="I723" s="5" t="s">
        <v>70</v>
      </c>
      <c r="J723" s="5" t="s">
        <v>70</v>
      </c>
      <c r="K723" t="s">
        <v>70</v>
      </c>
    </row>
    <row r="724" spans="1:11" x14ac:dyDescent="0.25">
      <c r="A724" s="4" t="s">
        <v>121</v>
      </c>
      <c r="B724" s="4" t="s">
        <v>125</v>
      </c>
      <c r="C724" s="5" t="s">
        <v>74</v>
      </c>
      <c r="F724" s="5" t="s">
        <v>33</v>
      </c>
      <c r="G724" s="5" t="s">
        <v>13</v>
      </c>
      <c r="H724" s="5" t="s">
        <v>139</v>
      </c>
      <c r="J724"/>
    </row>
    <row r="725" spans="1:11" x14ac:dyDescent="0.25">
      <c r="A725" s="4" t="s">
        <v>121</v>
      </c>
      <c r="B725" s="4" t="s">
        <v>135</v>
      </c>
      <c r="C725" s="5" t="s">
        <v>74</v>
      </c>
      <c r="F725" s="5" t="s">
        <v>33</v>
      </c>
      <c r="G725" s="5" t="s">
        <v>13</v>
      </c>
      <c r="H725" s="5" t="s">
        <v>164</v>
      </c>
      <c r="I725" s="5" t="s">
        <v>31</v>
      </c>
      <c r="J725" s="5" t="s">
        <v>31</v>
      </c>
      <c r="K725" t="s">
        <v>31</v>
      </c>
    </row>
    <row r="726" spans="1:11" x14ac:dyDescent="0.25">
      <c r="A726" s="4" t="s">
        <v>121</v>
      </c>
      <c r="B726" s="4" t="s">
        <v>135</v>
      </c>
      <c r="C726" s="5" t="s">
        <v>74</v>
      </c>
      <c r="F726" s="5" t="s">
        <v>33</v>
      </c>
      <c r="G726" s="5" t="s">
        <v>13</v>
      </c>
      <c r="H726" s="5" t="s">
        <v>164</v>
      </c>
      <c r="I726" s="5" t="s">
        <v>70</v>
      </c>
      <c r="J726" s="5" t="s">
        <v>70</v>
      </c>
      <c r="K726" t="s">
        <v>70</v>
      </c>
    </row>
    <row r="727" spans="1:11" x14ac:dyDescent="0.25">
      <c r="A727" s="4" t="s">
        <v>121</v>
      </c>
      <c r="B727" s="4" t="s">
        <v>125</v>
      </c>
      <c r="C727" s="5" t="s">
        <v>74</v>
      </c>
      <c r="F727" s="5" t="s">
        <v>33</v>
      </c>
      <c r="G727" s="5" t="s">
        <v>8</v>
      </c>
      <c r="H727" s="5" t="s">
        <v>139</v>
      </c>
      <c r="J727"/>
    </row>
    <row r="728" spans="1:11" x14ac:dyDescent="0.25">
      <c r="A728" s="4" t="s">
        <v>121</v>
      </c>
      <c r="B728" s="4" t="s">
        <v>135</v>
      </c>
      <c r="C728" s="5" t="s">
        <v>74</v>
      </c>
      <c r="F728" s="5" t="s">
        <v>33</v>
      </c>
      <c r="G728" s="5" t="s">
        <v>8</v>
      </c>
      <c r="H728" s="5" t="s">
        <v>164</v>
      </c>
      <c r="I728" s="5" t="s">
        <v>31</v>
      </c>
      <c r="J728" s="5" t="s">
        <v>31</v>
      </c>
      <c r="K728" t="s">
        <v>31</v>
      </c>
    </row>
    <row r="729" spans="1:11" x14ac:dyDescent="0.25">
      <c r="A729" s="4" t="s">
        <v>121</v>
      </c>
      <c r="B729" s="4" t="s">
        <v>135</v>
      </c>
      <c r="C729" s="5" t="s">
        <v>74</v>
      </c>
      <c r="F729" s="5" t="s">
        <v>33</v>
      </c>
      <c r="G729" s="5" t="s">
        <v>8</v>
      </c>
      <c r="H729" s="5" t="s">
        <v>164</v>
      </c>
      <c r="I729" s="5" t="s">
        <v>70</v>
      </c>
      <c r="J729" s="5" t="s">
        <v>70</v>
      </c>
      <c r="K729" t="s">
        <v>70</v>
      </c>
    </row>
    <row r="730" spans="1:11" x14ac:dyDescent="0.25">
      <c r="A730" s="4" t="s">
        <v>121</v>
      </c>
      <c r="B730" s="4" t="s">
        <v>135</v>
      </c>
      <c r="C730" s="5" t="s">
        <v>79</v>
      </c>
      <c r="D730" s="5" t="s">
        <v>78</v>
      </c>
      <c r="E730" s="5" t="s">
        <v>17</v>
      </c>
      <c r="G730" s="5" t="s">
        <v>8</v>
      </c>
      <c r="H730" s="5" t="s">
        <v>133</v>
      </c>
      <c r="J730"/>
    </row>
    <row r="731" spans="1:11" x14ac:dyDescent="0.25">
      <c r="A731" s="4" t="s">
        <v>121</v>
      </c>
      <c r="B731" s="4" t="s">
        <v>135</v>
      </c>
      <c r="C731" s="5" t="s">
        <v>79</v>
      </c>
      <c r="D731" s="5" t="s">
        <v>78</v>
      </c>
      <c r="E731" s="5" t="s">
        <v>50</v>
      </c>
      <c r="G731" s="5" t="s">
        <v>8</v>
      </c>
      <c r="H731" s="5" t="s">
        <v>133</v>
      </c>
      <c r="J731"/>
    </row>
    <row r="732" spans="1:11" x14ac:dyDescent="0.25">
      <c r="A732" s="4" t="s">
        <v>121</v>
      </c>
      <c r="B732" s="4" t="s">
        <v>135</v>
      </c>
      <c r="C732" s="5" t="s">
        <v>79</v>
      </c>
      <c r="D732" s="5" t="s">
        <v>59</v>
      </c>
      <c r="E732" s="5" t="s">
        <v>17</v>
      </c>
      <c r="G732" s="5" t="s">
        <v>8</v>
      </c>
      <c r="H732" s="5" t="s">
        <v>133</v>
      </c>
      <c r="J732"/>
    </row>
    <row r="733" spans="1:11" x14ac:dyDescent="0.25">
      <c r="A733" s="4" t="s">
        <v>121</v>
      </c>
      <c r="B733" s="4" t="s">
        <v>135</v>
      </c>
      <c r="C733" s="5" t="s">
        <v>79</v>
      </c>
      <c r="D733" s="5" t="s">
        <v>59</v>
      </c>
      <c r="E733" s="5" t="s">
        <v>50</v>
      </c>
      <c r="G733" s="5" t="s">
        <v>8</v>
      </c>
      <c r="H733" s="5" t="s">
        <v>133</v>
      </c>
      <c r="J733"/>
    </row>
    <row r="734" spans="1:11" x14ac:dyDescent="0.25">
      <c r="A734" s="4" t="s">
        <v>121</v>
      </c>
      <c r="B734" s="4" t="s">
        <v>135</v>
      </c>
      <c r="C734" s="5" t="s">
        <v>79</v>
      </c>
      <c r="D734" s="5" t="s">
        <v>60</v>
      </c>
      <c r="E734" s="5" t="s">
        <v>17</v>
      </c>
      <c r="G734" s="5" t="s">
        <v>8</v>
      </c>
      <c r="H734" s="5" t="s">
        <v>133</v>
      </c>
      <c r="J734"/>
    </row>
    <row r="735" spans="1:11" x14ac:dyDescent="0.25">
      <c r="A735" s="4" t="s">
        <v>121</v>
      </c>
      <c r="B735" s="4" t="s">
        <v>135</v>
      </c>
      <c r="C735" s="5" t="s">
        <v>79</v>
      </c>
      <c r="D735" s="5" t="s">
        <v>60</v>
      </c>
      <c r="E735" s="5" t="s">
        <v>50</v>
      </c>
      <c r="G735" s="5" t="s">
        <v>8</v>
      </c>
      <c r="H735" s="5" t="s">
        <v>133</v>
      </c>
      <c r="J735"/>
    </row>
    <row r="736" spans="1:11" x14ac:dyDescent="0.25">
      <c r="A736" s="4" t="s">
        <v>121</v>
      </c>
      <c r="B736" s="4" t="s">
        <v>135</v>
      </c>
      <c r="C736" s="5" t="s">
        <v>79</v>
      </c>
      <c r="D736" s="5" t="s">
        <v>66</v>
      </c>
      <c r="E736" s="5" t="s">
        <v>17</v>
      </c>
      <c r="G736" s="5" t="s">
        <v>8</v>
      </c>
      <c r="H736" s="5" t="s">
        <v>133</v>
      </c>
      <c r="J736"/>
    </row>
    <row r="737" spans="1:10" x14ac:dyDescent="0.25">
      <c r="A737" s="4" t="s">
        <v>121</v>
      </c>
      <c r="B737" s="4" t="s">
        <v>135</v>
      </c>
      <c r="C737" s="5" t="s">
        <v>79</v>
      </c>
      <c r="D737" s="5" t="s">
        <v>66</v>
      </c>
      <c r="E737" s="5" t="s">
        <v>50</v>
      </c>
      <c r="G737" s="5" t="s">
        <v>8</v>
      </c>
      <c r="H737" s="5" t="s">
        <v>133</v>
      </c>
      <c r="J737"/>
    </row>
    <row r="738" spans="1:10" x14ac:dyDescent="0.25">
      <c r="A738" s="4" t="s">
        <v>121</v>
      </c>
      <c r="B738" s="4" t="s">
        <v>135</v>
      </c>
      <c r="C738" s="5" t="s">
        <v>79</v>
      </c>
      <c r="D738" s="5" t="s">
        <v>67</v>
      </c>
      <c r="E738" s="5" t="s">
        <v>17</v>
      </c>
      <c r="G738" s="5" t="s">
        <v>8</v>
      </c>
      <c r="H738" s="5" t="s">
        <v>133</v>
      </c>
      <c r="J738"/>
    </row>
    <row r="739" spans="1:10" x14ac:dyDescent="0.25">
      <c r="A739" s="4" t="s">
        <v>121</v>
      </c>
      <c r="B739" s="4" t="s">
        <v>135</v>
      </c>
      <c r="C739" s="5" t="s">
        <v>79</v>
      </c>
      <c r="D739" s="5" t="s">
        <v>67</v>
      </c>
      <c r="E739" s="5" t="s">
        <v>50</v>
      </c>
      <c r="G739" s="5" t="s">
        <v>8</v>
      </c>
      <c r="H739" s="5" t="s">
        <v>133</v>
      </c>
      <c r="J739"/>
    </row>
    <row r="740" spans="1:10" x14ac:dyDescent="0.25">
      <c r="A740" s="4" t="s">
        <v>121</v>
      </c>
      <c r="B740" s="4" t="s">
        <v>135</v>
      </c>
      <c r="C740" s="5" t="s">
        <v>79</v>
      </c>
      <c r="D740" s="5" t="s">
        <v>68</v>
      </c>
      <c r="E740" s="5" t="s">
        <v>17</v>
      </c>
      <c r="G740" s="5" t="s">
        <v>8</v>
      </c>
      <c r="H740" s="5" t="s">
        <v>133</v>
      </c>
      <c r="J740"/>
    </row>
    <row r="741" spans="1:10" x14ac:dyDescent="0.25">
      <c r="A741" s="4" t="s">
        <v>121</v>
      </c>
      <c r="B741" s="4" t="s">
        <v>135</v>
      </c>
      <c r="C741" s="5" t="s">
        <v>79</v>
      </c>
      <c r="D741" s="5" t="s">
        <v>68</v>
      </c>
      <c r="E741" s="5" t="s">
        <v>50</v>
      </c>
      <c r="G741" s="5" t="s">
        <v>8</v>
      </c>
      <c r="H741" s="5" t="s">
        <v>133</v>
      </c>
      <c r="J741"/>
    </row>
    <row r="742" spans="1:10" x14ac:dyDescent="0.25">
      <c r="A742" s="4" t="s">
        <v>121</v>
      </c>
      <c r="B742" s="4" t="s">
        <v>135</v>
      </c>
      <c r="C742" s="5" t="s">
        <v>79</v>
      </c>
      <c r="D742" s="5" t="s">
        <v>69</v>
      </c>
      <c r="E742" s="5" t="s">
        <v>17</v>
      </c>
      <c r="G742" s="5" t="s">
        <v>8</v>
      </c>
      <c r="H742" s="5" t="s">
        <v>133</v>
      </c>
      <c r="J742"/>
    </row>
    <row r="743" spans="1:10" x14ac:dyDescent="0.25">
      <c r="A743" s="4" t="s">
        <v>121</v>
      </c>
      <c r="B743" s="4" t="s">
        <v>135</v>
      </c>
      <c r="C743" s="5" t="s">
        <v>79</v>
      </c>
      <c r="D743" s="5" t="s">
        <v>69</v>
      </c>
      <c r="E743" s="5" t="s">
        <v>50</v>
      </c>
      <c r="G743" s="5" t="s">
        <v>8</v>
      </c>
      <c r="H743" s="5" t="s">
        <v>133</v>
      </c>
      <c r="J743"/>
    </row>
    <row r="744" spans="1:10" x14ac:dyDescent="0.25">
      <c r="A744" s="4" t="s">
        <v>121</v>
      </c>
      <c r="B744" s="4" t="s">
        <v>135</v>
      </c>
      <c r="C744" s="5" t="s">
        <v>79</v>
      </c>
      <c r="D744" s="5" t="s">
        <v>1050</v>
      </c>
      <c r="E744" s="5" t="s">
        <v>17</v>
      </c>
      <c r="G744" s="5" t="s">
        <v>8</v>
      </c>
      <c r="H744" s="5" t="s">
        <v>133</v>
      </c>
      <c r="J744"/>
    </row>
    <row r="745" spans="1:10" x14ac:dyDescent="0.25">
      <c r="A745" s="4" t="s">
        <v>121</v>
      </c>
      <c r="B745" s="4" t="s">
        <v>135</v>
      </c>
      <c r="C745" s="5" t="s">
        <v>79</v>
      </c>
      <c r="D745" s="5" t="s">
        <v>1050</v>
      </c>
      <c r="E745" s="5" t="s">
        <v>50</v>
      </c>
      <c r="G745" s="5" t="s">
        <v>8</v>
      </c>
      <c r="H745" s="5" t="s">
        <v>133</v>
      </c>
      <c r="J745"/>
    </row>
    <row r="746" spans="1:10" x14ac:dyDescent="0.25">
      <c r="A746" s="4" t="s">
        <v>121</v>
      </c>
      <c r="B746" s="4" t="s">
        <v>135</v>
      </c>
      <c r="C746" s="5" t="s">
        <v>79</v>
      </c>
      <c r="D746" s="5" t="s">
        <v>122</v>
      </c>
      <c r="E746" s="5" t="s">
        <v>17</v>
      </c>
      <c r="G746" s="5" t="s">
        <v>8</v>
      </c>
      <c r="H746" s="5" t="s">
        <v>133</v>
      </c>
      <c r="J746"/>
    </row>
    <row r="747" spans="1:10" x14ac:dyDescent="0.25">
      <c r="A747" s="4" t="s">
        <v>121</v>
      </c>
      <c r="B747" s="4" t="s">
        <v>135</v>
      </c>
      <c r="C747" s="5" t="s">
        <v>79</v>
      </c>
      <c r="D747" s="5" t="s">
        <v>122</v>
      </c>
      <c r="E747" s="5" t="s">
        <v>50</v>
      </c>
      <c r="G747" s="5" t="s">
        <v>8</v>
      </c>
      <c r="H747" s="5" t="s">
        <v>133</v>
      </c>
      <c r="J747"/>
    </row>
    <row r="748" spans="1:10" x14ac:dyDescent="0.25">
      <c r="A748" s="4" t="s">
        <v>121</v>
      </c>
      <c r="B748" s="4" t="s">
        <v>125</v>
      </c>
      <c r="C748" s="5" t="s">
        <v>79</v>
      </c>
      <c r="F748" s="5" t="s">
        <v>34</v>
      </c>
      <c r="G748" s="5" t="s">
        <v>8</v>
      </c>
      <c r="H748" s="5" t="s">
        <v>139</v>
      </c>
      <c r="J748"/>
    </row>
    <row r="749" spans="1:10" x14ac:dyDescent="0.25">
      <c r="A749" s="4" t="s">
        <v>121</v>
      </c>
      <c r="B749" s="4" t="s">
        <v>125</v>
      </c>
      <c r="C749" s="5" t="s">
        <v>79</v>
      </c>
      <c r="F749" s="5" t="s">
        <v>32</v>
      </c>
      <c r="G749" s="5" t="s">
        <v>8</v>
      </c>
      <c r="H749" s="5" t="s">
        <v>139</v>
      </c>
      <c r="J749"/>
    </row>
    <row r="750" spans="1:10" x14ac:dyDescent="0.25">
      <c r="A750" s="4" t="s">
        <v>121</v>
      </c>
      <c r="B750" s="4" t="s">
        <v>125</v>
      </c>
      <c r="C750" s="5" t="s">
        <v>79</v>
      </c>
      <c r="F750" s="5" t="s">
        <v>35</v>
      </c>
      <c r="G750" s="5" t="s">
        <v>8</v>
      </c>
      <c r="H750" s="5" t="s">
        <v>139</v>
      </c>
      <c r="J750"/>
    </row>
    <row r="751" spans="1:10" x14ac:dyDescent="0.25">
      <c r="A751" s="4" t="s">
        <v>121</v>
      </c>
      <c r="B751" s="4" t="s">
        <v>125</v>
      </c>
      <c r="C751" s="5" t="s">
        <v>79</v>
      </c>
      <c r="F751" s="5" t="s">
        <v>138</v>
      </c>
      <c r="G751" s="5" t="s">
        <v>8</v>
      </c>
      <c r="H751" s="5" t="s">
        <v>139</v>
      </c>
      <c r="J751"/>
    </row>
    <row r="752" spans="1:10" x14ac:dyDescent="0.25">
      <c r="A752" s="4" t="s">
        <v>121</v>
      </c>
      <c r="B752" s="4" t="s">
        <v>125</v>
      </c>
      <c r="C752" s="5" t="s">
        <v>79</v>
      </c>
      <c r="F752" s="5" t="s">
        <v>30</v>
      </c>
      <c r="G752" s="5" t="s">
        <v>8</v>
      </c>
      <c r="H752" s="5" t="s">
        <v>139</v>
      </c>
      <c r="J752"/>
    </row>
    <row r="753" spans="1:11" x14ac:dyDescent="0.25">
      <c r="A753" s="4" t="s">
        <v>121</v>
      </c>
      <c r="B753" s="4" t="s">
        <v>125</v>
      </c>
      <c r="C753" s="5" t="s">
        <v>79</v>
      </c>
      <c r="F753" s="5" t="s">
        <v>33</v>
      </c>
      <c r="G753" s="5" t="s">
        <v>8</v>
      </c>
      <c r="H753" s="5" t="s">
        <v>139</v>
      </c>
      <c r="J753"/>
    </row>
    <row r="754" spans="1:11" x14ac:dyDescent="0.25">
      <c r="A754" s="4" t="s">
        <v>121</v>
      </c>
      <c r="B754" s="4" t="s">
        <v>125</v>
      </c>
      <c r="C754" s="5" t="s">
        <v>79</v>
      </c>
      <c r="G754" s="5" t="s">
        <v>8</v>
      </c>
      <c r="H754" s="5" t="s">
        <v>165</v>
      </c>
      <c r="I754" s="5" t="s">
        <v>166</v>
      </c>
      <c r="J754" t="str">
        <f>H754&amp;": "&amp;"On ART for "&amp;I754</f>
        <v>Outcome: On ART for &lt;3 months when IIT</v>
      </c>
      <c r="K754" t="s">
        <v>946</v>
      </c>
    </row>
    <row r="755" spans="1:11" x14ac:dyDescent="0.25">
      <c r="A755" s="4" t="s">
        <v>121</v>
      </c>
      <c r="B755" s="4" t="s">
        <v>125</v>
      </c>
      <c r="C755" s="5" t="s">
        <v>79</v>
      </c>
      <c r="G755" s="5" t="s">
        <v>8</v>
      </c>
      <c r="H755" s="5" t="s">
        <v>165</v>
      </c>
      <c r="I755" s="5" t="s">
        <v>1054</v>
      </c>
      <c r="J755" t="str">
        <f>H755&amp;": "&amp;"On ART for "&amp;I755</f>
        <v>Outcome: On ART for 3-5 months when IIT</v>
      </c>
      <c r="K755" t="s">
        <v>1055</v>
      </c>
    </row>
    <row r="756" spans="1:11" x14ac:dyDescent="0.25">
      <c r="A756" s="4" t="s">
        <v>121</v>
      </c>
      <c r="B756" s="4" t="s">
        <v>125</v>
      </c>
      <c r="C756" s="5" t="s">
        <v>79</v>
      </c>
      <c r="G756" s="5" t="s">
        <v>8</v>
      </c>
      <c r="H756" s="5" t="s">
        <v>165</v>
      </c>
      <c r="I756" s="5" t="s">
        <v>167</v>
      </c>
      <c r="J756" t="str">
        <f>H756&amp;": "&amp;"On ART for "&amp;I756</f>
        <v>Outcome: On ART for 6+ months when IIT</v>
      </c>
      <c r="K756" t="s">
        <v>948</v>
      </c>
    </row>
    <row r="757" spans="1:11" x14ac:dyDescent="0.25">
      <c r="A757" s="4" t="s">
        <v>120</v>
      </c>
      <c r="B757" s="4" t="s">
        <v>125</v>
      </c>
      <c r="C757" s="5" t="s">
        <v>48</v>
      </c>
      <c r="D757" s="5" t="s">
        <v>49</v>
      </c>
      <c r="E757" s="5" t="s">
        <v>50</v>
      </c>
      <c r="G757" s="5" t="s">
        <v>8</v>
      </c>
      <c r="H757" s="5" t="s">
        <v>133</v>
      </c>
      <c r="J757"/>
    </row>
    <row r="758" spans="1:11" x14ac:dyDescent="0.25">
      <c r="A758" s="4" t="s">
        <v>120</v>
      </c>
      <c r="B758" s="4" t="s">
        <v>125</v>
      </c>
      <c r="C758" s="5" t="s">
        <v>48</v>
      </c>
      <c r="D758" s="5" t="s">
        <v>58</v>
      </c>
      <c r="E758" s="5" t="s">
        <v>50</v>
      </c>
      <c r="G758" s="5" t="s">
        <v>8</v>
      </c>
      <c r="H758" s="5" t="s">
        <v>133</v>
      </c>
      <c r="J758"/>
    </row>
    <row r="759" spans="1:11" x14ac:dyDescent="0.25">
      <c r="A759" s="4" t="s">
        <v>120</v>
      </c>
      <c r="B759" s="4" t="s">
        <v>125</v>
      </c>
      <c r="C759" s="5" t="s">
        <v>48</v>
      </c>
      <c r="D759" s="5" t="s">
        <v>59</v>
      </c>
      <c r="E759" s="5" t="s">
        <v>50</v>
      </c>
      <c r="G759" s="5" t="s">
        <v>8</v>
      </c>
      <c r="H759" s="5" t="s">
        <v>133</v>
      </c>
      <c r="J759"/>
    </row>
    <row r="760" spans="1:11" x14ac:dyDescent="0.25">
      <c r="A760" s="4" t="s">
        <v>120</v>
      </c>
      <c r="B760" s="4" t="s">
        <v>125</v>
      </c>
      <c r="C760" s="5" t="s">
        <v>48</v>
      </c>
      <c r="D760" s="5" t="s">
        <v>60</v>
      </c>
      <c r="E760" s="5" t="s">
        <v>50</v>
      </c>
      <c r="G760" s="5" t="s">
        <v>8</v>
      </c>
      <c r="H760" s="5" t="s">
        <v>133</v>
      </c>
      <c r="J760"/>
    </row>
    <row r="761" spans="1:11" x14ac:dyDescent="0.25">
      <c r="A761" s="4" t="s">
        <v>120</v>
      </c>
      <c r="B761" s="4" t="s">
        <v>125</v>
      </c>
      <c r="C761" s="5" t="s">
        <v>48</v>
      </c>
      <c r="D761" s="5" t="s">
        <v>66</v>
      </c>
      <c r="E761" s="5" t="s">
        <v>50</v>
      </c>
      <c r="G761" s="5" t="s">
        <v>8</v>
      </c>
      <c r="H761" s="5" t="s">
        <v>133</v>
      </c>
      <c r="J761"/>
    </row>
    <row r="762" spans="1:11" x14ac:dyDescent="0.25">
      <c r="A762" s="4" t="s">
        <v>120</v>
      </c>
      <c r="B762" s="4" t="s">
        <v>125</v>
      </c>
      <c r="C762" s="5" t="s">
        <v>48</v>
      </c>
      <c r="D762" s="5" t="s">
        <v>67</v>
      </c>
      <c r="E762" s="5" t="s">
        <v>50</v>
      </c>
      <c r="G762" s="5" t="s">
        <v>8</v>
      </c>
      <c r="H762" s="5" t="s">
        <v>133</v>
      </c>
      <c r="J762"/>
    </row>
    <row r="763" spans="1:11" x14ac:dyDescent="0.25">
      <c r="A763" s="4" t="s">
        <v>120</v>
      </c>
      <c r="B763" s="4" t="s">
        <v>125</v>
      </c>
      <c r="C763" s="5" t="s">
        <v>48</v>
      </c>
      <c r="D763" s="5" t="s">
        <v>68</v>
      </c>
      <c r="E763" s="5" t="s">
        <v>50</v>
      </c>
      <c r="G763" s="5" t="s">
        <v>8</v>
      </c>
      <c r="H763" s="5" t="s">
        <v>133</v>
      </c>
      <c r="J763"/>
    </row>
    <row r="764" spans="1:11" x14ac:dyDescent="0.25">
      <c r="A764" s="4" t="s">
        <v>120</v>
      </c>
      <c r="B764" s="4" t="s">
        <v>125</v>
      </c>
      <c r="C764" s="5" t="s">
        <v>48</v>
      </c>
      <c r="D764" s="5" t="s">
        <v>69</v>
      </c>
      <c r="E764" s="5" t="s">
        <v>50</v>
      </c>
      <c r="G764" s="5" t="s">
        <v>8</v>
      </c>
      <c r="H764" s="5" t="s">
        <v>133</v>
      </c>
      <c r="J764"/>
    </row>
    <row r="765" spans="1:11" x14ac:dyDescent="0.25">
      <c r="A765" s="4" t="s">
        <v>120</v>
      </c>
      <c r="B765" s="4" t="s">
        <v>125</v>
      </c>
      <c r="C765" s="5" t="s">
        <v>48</v>
      </c>
      <c r="D765" s="5" t="s">
        <v>1050</v>
      </c>
      <c r="E765" s="5" t="s">
        <v>50</v>
      </c>
      <c r="G765" s="5" t="s">
        <v>8</v>
      </c>
      <c r="H765" s="5" t="s">
        <v>133</v>
      </c>
      <c r="J765"/>
    </row>
    <row r="766" spans="1:11" x14ac:dyDescent="0.25">
      <c r="A766" s="4" t="s">
        <v>120</v>
      </c>
      <c r="B766" s="4" t="s">
        <v>125</v>
      </c>
      <c r="C766" s="5" t="s">
        <v>48</v>
      </c>
      <c r="D766" s="5" t="s">
        <v>122</v>
      </c>
      <c r="E766" s="5" t="s">
        <v>50</v>
      </c>
      <c r="G766" s="5" t="s">
        <v>8</v>
      </c>
      <c r="H766" s="5" t="s">
        <v>133</v>
      </c>
      <c r="J766"/>
    </row>
    <row r="767" spans="1:11" x14ac:dyDescent="0.25">
      <c r="A767" s="4" t="s">
        <v>120</v>
      </c>
      <c r="B767" s="4" t="s">
        <v>125</v>
      </c>
      <c r="C767" s="5" t="s">
        <v>48</v>
      </c>
      <c r="E767" s="5" t="s">
        <v>50</v>
      </c>
      <c r="G767" s="5" t="s">
        <v>8</v>
      </c>
      <c r="H767" s="5" t="s">
        <v>81</v>
      </c>
      <c r="I767" s="5" t="s">
        <v>82</v>
      </c>
      <c r="J767" s="9" t="str">
        <f>H767&amp;": "&amp;I767</f>
        <v>AE Type: Moderate</v>
      </c>
      <c r="K767" t="s">
        <v>949</v>
      </c>
    </row>
    <row r="768" spans="1:11" x14ac:dyDescent="0.25">
      <c r="A768" s="4" t="s">
        <v>120</v>
      </c>
      <c r="B768" s="4" t="s">
        <v>125</v>
      </c>
      <c r="C768" s="5" t="s">
        <v>48</v>
      </c>
      <c r="E768" s="5" t="s">
        <v>50</v>
      </c>
      <c r="G768" s="5" t="s">
        <v>8</v>
      </c>
      <c r="H768" s="5" t="s">
        <v>81</v>
      </c>
      <c r="I768" s="5" t="s">
        <v>83</v>
      </c>
      <c r="J768" s="9" t="str">
        <f>H768&amp;": "&amp;I768</f>
        <v>AE Type: Severe</v>
      </c>
      <c r="K768" t="s">
        <v>950</v>
      </c>
    </row>
    <row r="769" spans="1:11" x14ac:dyDescent="0.25">
      <c r="A769" s="4" t="s">
        <v>120</v>
      </c>
      <c r="B769" s="4" t="s">
        <v>125</v>
      </c>
      <c r="C769" s="5" t="s">
        <v>48</v>
      </c>
      <c r="E769" s="5" t="s">
        <v>50</v>
      </c>
      <c r="G769" s="5" t="s">
        <v>8</v>
      </c>
      <c r="H769" s="5" t="s">
        <v>81</v>
      </c>
      <c r="I769" s="5" t="s">
        <v>72</v>
      </c>
      <c r="J769" s="9" t="str">
        <f>H769&amp;": "&amp;I769</f>
        <v>AE Type: Unknown</v>
      </c>
      <c r="K769" t="s">
        <v>951</v>
      </c>
    </row>
    <row r="770" spans="1:11" x14ac:dyDescent="0.25">
      <c r="A770" s="4" t="s">
        <v>120</v>
      </c>
      <c r="B770" s="4" t="s">
        <v>125</v>
      </c>
      <c r="C770" s="5" t="s">
        <v>48</v>
      </c>
      <c r="E770" s="5" t="s">
        <v>50</v>
      </c>
      <c r="G770" s="5" t="s">
        <v>8</v>
      </c>
      <c r="H770" s="5" t="s">
        <v>87</v>
      </c>
      <c r="I770" s="5" t="s">
        <v>88</v>
      </c>
      <c r="J770" s="5" t="s">
        <v>88</v>
      </c>
      <c r="K770" t="s">
        <v>88</v>
      </c>
    </row>
    <row r="771" spans="1:11" x14ac:dyDescent="0.25">
      <c r="A771" s="4" t="s">
        <v>120</v>
      </c>
      <c r="B771" s="4" t="s">
        <v>125</v>
      </c>
      <c r="C771" s="5" t="s">
        <v>48</v>
      </c>
      <c r="E771" s="5" t="s">
        <v>50</v>
      </c>
      <c r="G771" s="5" t="s">
        <v>8</v>
      </c>
      <c r="H771" s="5" t="s">
        <v>87</v>
      </c>
      <c r="I771" s="5" t="s">
        <v>89</v>
      </c>
      <c r="J771" s="5" t="s">
        <v>89</v>
      </c>
      <c r="K771" t="s">
        <v>89</v>
      </c>
    </row>
    <row r="772" spans="1:11" x14ac:dyDescent="0.25">
      <c r="A772" s="4" t="s">
        <v>120</v>
      </c>
      <c r="B772" s="4" t="s">
        <v>125</v>
      </c>
      <c r="C772" s="5" t="s">
        <v>48</v>
      </c>
      <c r="E772" s="5" t="s">
        <v>50</v>
      </c>
      <c r="G772" s="5" t="s">
        <v>8</v>
      </c>
      <c r="H772" s="5" t="s">
        <v>87</v>
      </c>
      <c r="I772" s="5" t="s">
        <v>90</v>
      </c>
      <c r="J772" s="5" t="s">
        <v>90</v>
      </c>
      <c r="K772" t="s">
        <v>90</v>
      </c>
    </row>
    <row r="773" spans="1:11" x14ac:dyDescent="0.25">
      <c r="A773" s="4" t="s">
        <v>120</v>
      </c>
      <c r="B773" s="4" t="s">
        <v>125</v>
      </c>
      <c r="C773" s="5" t="s">
        <v>48</v>
      </c>
      <c r="E773" s="5" t="s">
        <v>50</v>
      </c>
      <c r="G773" s="5" t="s">
        <v>8</v>
      </c>
      <c r="H773" s="5" t="s">
        <v>87</v>
      </c>
      <c r="I773" s="5" t="s">
        <v>91</v>
      </c>
      <c r="J773" s="5" t="s">
        <v>91</v>
      </c>
      <c r="K773" t="s">
        <v>91</v>
      </c>
    </row>
    <row r="774" spans="1:11" x14ac:dyDescent="0.25">
      <c r="A774" s="4" t="s">
        <v>120</v>
      </c>
      <c r="B774" s="4" t="s">
        <v>125</v>
      </c>
      <c r="C774" s="5" t="s">
        <v>48</v>
      </c>
      <c r="E774" s="5" t="s">
        <v>50</v>
      </c>
      <c r="G774" s="5" t="s">
        <v>8</v>
      </c>
      <c r="H774" s="5" t="s">
        <v>87</v>
      </c>
      <c r="I774" s="5" t="s">
        <v>92</v>
      </c>
      <c r="J774" s="5" t="s">
        <v>92</v>
      </c>
      <c r="K774" t="s">
        <v>92</v>
      </c>
    </row>
    <row r="775" spans="1:11" x14ac:dyDescent="0.25">
      <c r="A775" s="4" t="s">
        <v>120</v>
      </c>
      <c r="B775" s="4" t="s">
        <v>125</v>
      </c>
      <c r="C775" s="5" t="s">
        <v>48</v>
      </c>
      <c r="E775" s="5" t="s">
        <v>50</v>
      </c>
      <c r="G775" s="5" t="s">
        <v>8</v>
      </c>
      <c r="H775" s="5" t="s">
        <v>87</v>
      </c>
      <c r="I775" s="5" t="s">
        <v>93</v>
      </c>
      <c r="J775" s="5" t="s">
        <v>93</v>
      </c>
      <c r="K775" t="s">
        <v>93</v>
      </c>
    </row>
    <row r="776" spans="1:11" x14ac:dyDescent="0.25">
      <c r="A776" s="4" t="s">
        <v>120</v>
      </c>
      <c r="B776" s="4" t="s">
        <v>125</v>
      </c>
      <c r="C776" s="5" t="s">
        <v>48</v>
      </c>
      <c r="E776" s="5" t="s">
        <v>50</v>
      </c>
      <c r="G776" s="5" t="s">
        <v>8</v>
      </c>
      <c r="H776" s="5" t="s">
        <v>62</v>
      </c>
      <c r="I776" s="5" t="s">
        <v>109</v>
      </c>
      <c r="J776" s="9" t="str">
        <f>H776&amp;": "&amp;I776</f>
        <v>Site Type: Mobile</v>
      </c>
      <c r="K776" t="s">
        <v>929</v>
      </c>
    </row>
    <row r="777" spans="1:11" x14ac:dyDescent="0.25">
      <c r="A777" s="4" t="s">
        <v>120</v>
      </c>
      <c r="B777" s="4" t="s">
        <v>125</v>
      </c>
      <c r="C777" s="5" t="s">
        <v>48</v>
      </c>
      <c r="E777" s="5" t="s">
        <v>50</v>
      </c>
      <c r="G777" s="5" t="s">
        <v>8</v>
      </c>
      <c r="H777" s="5" t="s">
        <v>62</v>
      </c>
      <c r="I777" s="5" t="s">
        <v>110</v>
      </c>
      <c r="J777" s="9" t="str">
        <f>H777&amp;": "&amp;I777</f>
        <v>Site Type: Outreach</v>
      </c>
      <c r="K777" t="s">
        <v>952</v>
      </c>
    </row>
    <row r="778" spans="1:11" x14ac:dyDescent="0.25">
      <c r="A778" s="4" t="s">
        <v>120</v>
      </c>
      <c r="B778" s="4" t="s">
        <v>125</v>
      </c>
      <c r="C778" s="5" t="s">
        <v>48</v>
      </c>
      <c r="E778" s="5" t="s">
        <v>50</v>
      </c>
      <c r="G778" s="5" t="s">
        <v>8</v>
      </c>
      <c r="H778" s="5" t="s">
        <v>62</v>
      </c>
      <c r="I778" s="5" t="s">
        <v>111</v>
      </c>
      <c r="J778" s="9" t="str">
        <f>H778&amp;": "&amp;I778</f>
        <v>Site Type: Static</v>
      </c>
      <c r="K778" t="s">
        <v>953</v>
      </c>
    </row>
    <row r="779" spans="1:11" x14ac:dyDescent="0.25">
      <c r="A779" s="4" t="s">
        <v>120</v>
      </c>
      <c r="B779" s="4" t="s">
        <v>125</v>
      </c>
      <c r="C779" s="5" t="s">
        <v>48</v>
      </c>
      <c r="E779" s="5" t="s">
        <v>50</v>
      </c>
      <c r="G779" s="5" t="s">
        <v>8</v>
      </c>
      <c r="H779" s="5" t="s">
        <v>62</v>
      </c>
      <c r="I779" s="5" t="s">
        <v>72</v>
      </c>
      <c r="J779" s="9" t="str">
        <f>H779&amp;": "&amp;I779</f>
        <v>Site Type: Unknown</v>
      </c>
      <c r="K779" t="s">
        <v>954</v>
      </c>
    </row>
    <row r="780" spans="1:11" x14ac:dyDescent="0.25">
      <c r="J780"/>
    </row>
    <row r="781" spans="1:11" x14ac:dyDescent="0.25">
      <c r="J781"/>
    </row>
    <row r="782" spans="1:11" x14ac:dyDescent="0.25">
      <c r="J782"/>
    </row>
    <row r="783" spans="1:11" x14ac:dyDescent="0.25">
      <c r="J783"/>
    </row>
    <row r="784" spans="1:11" x14ac:dyDescent="0.25">
      <c r="J784"/>
    </row>
    <row r="785" spans="10:10" x14ac:dyDescent="0.25">
      <c r="J785"/>
    </row>
    <row r="786" spans="10:10" x14ac:dyDescent="0.25">
      <c r="J786"/>
    </row>
    <row r="787" spans="10:10" x14ac:dyDescent="0.25">
      <c r="J787"/>
    </row>
    <row r="788" spans="10:10" x14ac:dyDescent="0.25">
      <c r="J788"/>
    </row>
    <row r="789" spans="10:10" x14ac:dyDescent="0.25">
      <c r="J789"/>
    </row>
    <row r="790" spans="10:10" x14ac:dyDescent="0.25">
      <c r="J790" s="5"/>
    </row>
    <row r="791" spans="10:10" x14ac:dyDescent="0.25">
      <c r="J791" s="5"/>
    </row>
    <row r="792" spans="10:10" x14ac:dyDescent="0.25">
      <c r="J792" s="5"/>
    </row>
    <row r="793" spans="10:10" x14ac:dyDescent="0.25">
      <c r="J793" s="5"/>
    </row>
    <row r="794" spans="10:10" x14ac:dyDescent="0.25">
      <c r="J794"/>
    </row>
    <row r="795" spans="10:10" x14ac:dyDescent="0.25">
      <c r="J795"/>
    </row>
    <row r="796" spans="10:10" x14ac:dyDescent="0.25">
      <c r="J796"/>
    </row>
    <row r="797" spans="10:10" x14ac:dyDescent="0.25">
      <c r="J797"/>
    </row>
    <row r="798" spans="10:10" x14ac:dyDescent="0.25">
      <c r="J798"/>
    </row>
    <row r="799" spans="10:10" x14ac:dyDescent="0.25">
      <c r="J799"/>
    </row>
    <row r="800" spans="10:10" x14ac:dyDescent="0.25">
      <c r="J800"/>
    </row>
    <row r="801" spans="10:10" x14ac:dyDescent="0.25">
      <c r="J801"/>
    </row>
    <row r="802" spans="10:10" x14ac:dyDescent="0.25">
      <c r="J802"/>
    </row>
    <row r="803" spans="10:10" x14ac:dyDescent="0.25">
      <c r="J803"/>
    </row>
    <row r="804" spans="10:10" x14ac:dyDescent="0.25">
      <c r="J804"/>
    </row>
    <row r="805" spans="10:10" x14ac:dyDescent="0.25">
      <c r="J805"/>
    </row>
    <row r="806" spans="10:10" x14ac:dyDescent="0.25">
      <c r="J806"/>
    </row>
    <row r="807" spans="10:10" x14ac:dyDescent="0.25">
      <c r="J807"/>
    </row>
    <row r="808" spans="10:10" x14ac:dyDescent="0.25">
      <c r="J808"/>
    </row>
    <row r="809" spans="10:10" x14ac:dyDescent="0.25">
      <c r="J809"/>
    </row>
    <row r="810" spans="10:10" x14ac:dyDescent="0.25">
      <c r="J810" s="5"/>
    </row>
    <row r="811" spans="10:10" x14ac:dyDescent="0.25">
      <c r="J811" s="5"/>
    </row>
    <row r="812" spans="10:10" x14ac:dyDescent="0.25">
      <c r="J812" s="5"/>
    </row>
    <row r="813" spans="10:10" x14ac:dyDescent="0.25">
      <c r="J813" s="5"/>
    </row>
    <row r="814" spans="10:10" x14ac:dyDescent="0.25">
      <c r="J814" s="5"/>
    </row>
    <row r="815" spans="10:10" x14ac:dyDescent="0.25">
      <c r="J815" s="5"/>
    </row>
    <row r="816" spans="10:10" x14ac:dyDescent="0.25">
      <c r="J816"/>
    </row>
    <row r="817" spans="10:10" x14ac:dyDescent="0.25">
      <c r="J817"/>
    </row>
    <row r="818" spans="10:10" x14ac:dyDescent="0.25">
      <c r="J818"/>
    </row>
    <row r="819" spans="10:10" x14ac:dyDescent="0.25">
      <c r="J819"/>
    </row>
    <row r="820" spans="10:10" x14ac:dyDescent="0.25">
      <c r="J820"/>
    </row>
    <row r="821" spans="10:10" x14ac:dyDescent="0.25">
      <c r="J821"/>
    </row>
    <row r="822" spans="10:10" x14ac:dyDescent="0.25">
      <c r="J822"/>
    </row>
    <row r="823" spans="10:10" x14ac:dyDescent="0.25">
      <c r="J823"/>
    </row>
    <row r="824" spans="10:10" x14ac:dyDescent="0.25">
      <c r="J824"/>
    </row>
    <row r="825" spans="10:10" x14ac:dyDescent="0.25">
      <c r="J825"/>
    </row>
    <row r="826" spans="10:10" x14ac:dyDescent="0.25">
      <c r="J826"/>
    </row>
    <row r="827" spans="10:10" x14ac:dyDescent="0.25">
      <c r="J827"/>
    </row>
    <row r="828" spans="10:10" x14ac:dyDescent="0.25">
      <c r="J828"/>
    </row>
    <row r="829" spans="10:10" x14ac:dyDescent="0.25">
      <c r="J829"/>
    </row>
    <row r="830" spans="10:10" x14ac:dyDescent="0.25">
      <c r="J830"/>
    </row>
    <row r="831" spans="10:10" x14ac:dyDescent="0.25">
      <c r="J831"/>
    </row>
    <row r="832" spans="10:10" x14ac:dyDescent="0.25">
      <c r="J832"/>
    </row>
    <row r="833" spans="10:10" x14ac:dyDescent="0.25">
      <c r="J833"/>
    </row>
    <row r="834" spans="10:10" x14ac:dyDescent="0.25">
      <c r="J834"/>
    </row>
    <row r="835" spans="10:10" x14ac:dyDescent="0.25">
      <c r="J835" s="5"/>
    </row>
    <row r="836" spans="10:10" x14ac:dyDescent="0.25">
      <c r="J836" s="5"/>
    </row>
    <row r="837" spans="10:10" x14ac:dyDescent="0.25">
      <c r="J837" s="5"/>
    </row>
    <row r="838" spans="10:10" x14ac:dyDescent="0.25">
      <c r="J838" s="5"/>
    </row>
    <row r="839" spans="10:10" x14ac:dyDescent="0.25">
      <c r="J839"/>
    </row>
    <row r="840" spans="10:10" x14ac:dyDescent="0.25">
      <c r="J840"/>
    </row>
    <row r="841" spans="10:10" x14ac:dyDescent="0.25">
      <c r="J841"/>
    </row>
    <row r="842" spans="10:10" x14ac:dyDescent="0.25">
      <c r="J842"/>
    </row>
    <row r="843" spans="10:10" x14ac:dyDescent="0.25">
      <c r="J843"/>
    </row>
    <row r="844" spans="10:10" x14ac:dyDescent="0.25">
      <c r="J844"/>
    </row>
    <row r="845" spans="10:10" x14ac:dyDescent="0.25">
      <c r="J845"/>
    </row>
    <row r="846" spans="10:10" x14ac:dyDescent="0.25">
      <c r="J846"/>
    </row>
    <row r="847" spans="10:10" x14ac:dyDescent="0.25">
      <c r="J847"/>
    </row>
    <row r="848" spans="10:10" x14ac:dyDescent="0.25">
      <c r="J848"/>
    </row>
    <row r="849" spans="10:10" x14ac:dyDescent="0.25">
      <c r="J849"/>
    </row>
    <row r="850" spans="10:10" x14ac:dyDescent="0.25">
      <c r="J850"/>
    </row>
    <row r="851" spans="10:10" x14ac:dyDescent="0.25">
      <c r="J851"/>
    </row>
    <row r="852" spans="10:10" x14ac:dyDescent="0.25">
      <c r="J852"/>
    </row>
    <row r="853" spans="10:10" x14ac:dyDescent="0.25">
      <c r="J853"/>
    </row>
    <row r="854" spans="10:10" x14ac:dyDescent="0.25">
      <c r="J854"/>
    </row>
    <row r="855" spans="10:10" x14ac:dyDescent="0.25">
      <c r="J855" s="5"/>
    </row>
    <row r="856" spans="10:10" x14ac:dyDescent="0.25">
      <c r="J856" s="5"/>
    </row>
    <row r="857" spans="10:10" x14ac:dyDescent="0.25">
      <c r="J857" s="5"/>
    </row>
    <row r="858" spans="10:10" x14ac:dyDescent="0.25">
      <c r="J858" s="5"/>
    </row>
    <row r="859" spans="10:10" x14ac:dyDescent="0.25">
      <c r="J859" s="5"/>
    </row>
    <row r="860" spans="10:10" x14ac:dyDescent="0.25">
      <c r="J860" s="5"/>
    </row>
    <row r="861" spans="10:10" x14ac:dyDescent="0.25">
      <c r="J861"/>
    </row>
    <row r="862" spans="10:10" x14ac:dyDescent="0.25">
      <c r="J862"/>
    </row>
    <row r="863" spans="10:10" x14ac:dyDescent="0.25">
      <c r="J863"/>
    </row>
    <row r="864" spans="10:10" x14ac:dyDescent="0.25">
      <c r="J864"/>
    </row>
    <row r="865" spans="9:10" x14ac:dyDescent="0.25">
      <c r="J865"/>
    </row>
    <row r="866" spans="9:10" x14ac:dyDescent="0.25">
      <c r="J866"/>
    </row>
    <row r="867" spans="9:10" x14ac:dyDescent="0.25">
      <c r="J867"/>
    </row>
    <row r="868" spans="9:10" x14ac:dyDescent="0.25">
      <c r="J868"/>
    </row>
    <row r="869" spans="9:10" x14ac:dyDescent="0.25">
      <c r="J869"/>
    </row>
    <row r="870" spans="9:10" x14ac:dyDescent="0.25">
      <c r="J870" s="5"/>
    </row>
    <row r="871" spans="9:10" x14ac:dyDescent="0.25">
      <c r="J871" s="5"/>
    </row>
    <row r="872" spans="9:10" x14ac:dyDescent="0.25">
      <c r="J872" s="5"/>
    </row>
    <row r="873" spans="9:10" x14ac:dyDescent="0.25">
      <c r="J873" s="5"/>
    </row>
    <row r="874" spans="9:10" x14ac:dyDescent="0.25">
      <c r="J874"/>
    </row>
    <row r="875" spans="9:10" x14ac:dyDescent="0.25">
      <c r="J875"/>
    </row>
    <row r="876" spans="9:10" x14ac:dyDescent="0.25">
      <c r="J876"/>
    </row>
    <row r="877" spans="9:10" x14ac:dyDescent="0.25">
      <c r="I877" s="1"/>
      <c r="J877"/>
    </row>
    <row r="878" spans="9:10" x14ac:dyDescent="0.25">
      <c r="J878"/>
    </row>
    <row r="879" spans="9:10" x14ac:dyDescent="0.25">
      <c r="J879"/>
    </row>
    <row r="880" spans="9:10" x14ac:dyDescent="0.25">
      <c r="J880"/>
    </row>
    <row r="881" spans="10:10" x14ac:dyDescent="0.25">
      <c r="J881"/>
    </row>
    <row r="882" spans="10:10" x14ac:dyDescent="0.25">
      <c r="J882"/>
    </row>
    <row r="883" spans="10:10" x14ac:dyDescent="0.25">
      <c r="J883"/>
    </row>
    <row r="884" spans="10:10" x14ac:dyDescent="0.25">
      <c r="J884"/>
    </row>
  </sheetData>
  <autoFilter ref="A1:K779" xr:uid="{AD4CF91D-4D94-4285-9DA5-0946F40E73A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BD9D-02E7-4989-8D48-4DAE892C5419}">
  <dimension ref="A1:AC805"/>
  <sheetViews>
    <sheetView topLeftCell="R1" zoomScale="80" zoomScaleNormal="80" workbookViewId="0">
      <pane ySplit="1" topLeftCell="A2" activePane="bottomLeft" state="frozen"/>
      <selection pane="bottomLeft" activeCell="U1" sqref="U1"/>
    </sheetView>
  </sheetViews>
  <sheetFormatPr defaultColWidth="9.140625" defaultRowHeight="15" x14ac:dyDescent="0.25"/>
  <cols>
    <col min="1" max="1" width="11.85546875" style="4" customWidth="1"/>
    <col min="2" max="2" width="9.140625" style="4" customWidth="1"/>
    <col min="3" max="3" width="35" style="4" bestFit="1" customWidth="1"/>
    <col min="4" max="9" width="9.140625" style="4" customWidth="1"/>
    <col min="10" max="10" width="45" style="6" customWidth="1"/>
    <col min="11" max="11" width="45" style="7" customWidth="1"/>
    <col min="12" max="12" width="18" style="4" customWidth="1"/>
    <col min="13" max="13" width="9.140625" style="4" customWidth="1"/>
    <col min="14" max="14" width="33.140625" style="4" customWidth="1"/>
    <col min="15" max="15" width="14" style="4" customWidth="1"/>
    <col min="16" max="16" width="9.140625" style="4" customWidth="1"/>
    <col min="17" max="17" width="61.85546875" style="4" customWidth="1"/>
    <col min="18" max="18" width="56.140625" style="4" customWidth="1"/>
    <col min="19" max="19" width="31.5703125" style="4" customWidth="1"/>
    <col min="20" max="20" width="75.140625" style="4" customWidth="1"/>
    <col min="21" max="21" width="72" style="4" customWidth="1"/>
    <col min="22" max="22" width="9.140625" style="4" customWidth="1"/>
    <col min="23" max="23" width="3.28515625" style="4" customWidth="1"/>
    <col min="24" max="24" width="9.140625" style="4" customWidth="1"/>
    <col min="25" max="29" width="23.140625" style="4" customWidth="1"/>
    <col min="30" max="16384" width="9.140625" style="4"/>
  </cols>
  <sheetData>
    <row r="1" spans="1:29" x14ac:dyDescent="0.25">
      <c r="A1" s="2" t="s">
        <v>114</v>
      </c>
      <c r="B1" s="2" t="s">
        <v>124</v>
      </c>
      <c r="C1" s="2" t="s">
        <v>0</v>
      </c>
      <c r="D1" s="2" t="s">
        <v>170</v>
      </c>
      <c r="E1" s="2" t="s">
        <v>1</v>
      </c>
      <c r="F1" s="2" t="s">
        <v>5</v>
      </c>
      <c r="G1" s="2" t="s">
        <v>2</v>
      </c>
      <c r="H1" s="2" t="s">
        <v>3</v>
      </c>
      <c r="I1" s="2" t="s">
        <v>4</v>
      </c>
      <c r="J1" s="36" t="s">
        <v>272</v>
      </c>
      <c r="K1" s="37" t="s">
        <v>273</v>
      </c>
      <c r="L1" s="37" t="s">
        <v>1154</v>
      </c>
      <c r="N1" s="2" t="s">
        <v>187</v>
      </c>
      <c r="O1" s="2" t="s">
        <v>188</v>
      </c>
      <c r="P1" s="2" t="s">
        <v>189</v>
      </c>
      <c r="Q1" s="2" t="s">
        <v>191</v>
      </c>
      <c r="R1" s="2" t="s">
        <v>190</v>
      </c>
      <c r="S1" s="2" t="s">
        <v>195</v>
      </c>
      <c r="T1" s="2" t="s">
        <v>209</v>
      </c>
      <c r="U1" s="2" t="s">
        <v>271</v>
      </c>
      <c r="Y1" s="4" t="s">
        <v>1045</v>
      </c>
      <c r="Z1" s="4" t="s">
        <v>1046</v>
      </c>
      <c r="AA1" s="4" t="s">
        <v>1047</v>
      </c>
      <c r="AB1" s="4" t="s">
        <v>1048</v>
      </c>
      <c r="AC1" s="4" t="s">
        <v>1049</v>
      </c>
    </row>
    <row r="2" spans="1:29" x14ac:dyDescent="0.25">
      <c r="A2" s="4" t="s">
        <v>115</v>
      </c>
      <c r="B2" s="4" t="s">
        <v>125</v>
      </c>
      <c r="C2" s="4" t="s">
        <v>23</v>
      </c>
      <c r="N2" s="4" t="s">
        <v>23</v>
      </c>
      <c r="O2" s="4" t="s">
        <v>169</v>
      </c>
      <c r="P2" s="4" t="s">
        <v>169</v>
      </c>
      <c r="R2" s="4" t="s">
        <v>169</v>
      </c>
      <c r="T2" s="4" t="str">
        <f>LOWER(N2&amp;"."&amp;O2&amp;"."&amp;P2&amp;"."&amp;Q2&amp;"."&amp;R2&amp;"."&amp;S2)</f>
        <v>dreams_fp.....</v>
      </c>
      <c r="U2" s="4" t="s">
        <v>973</v>
      </c>
      <c r="Y2" s="4" t="str">
        <f>U2</f>
        <v>dreams_fp.....</v>
      </c>
      <c r="Z2" s="4">
        <f>J2</f>
        <v>0</v>
      </c>
      <c r="AA2" s="4" t="str">
        <f>U2</f>
        <v>dreams_fp.....</v>
      </c>
      <c r="AB2" s="4">
        <f>K2</f>
        <v>0</v>
      </c>
      <c r="AC2" s="4" t="str">
        <f>AA2</f>
        <v>dreams_fp.....</v>
      </c>
    </row>
    <row r="3" spans="1:29" x14ac:dyDescent="0.25">
      <c r="A3" s="4" t="s">
        <v>115</v>
      </c>
      <c r="B3" s="4" t="s">
        <v>125</v>
      </c>
      <c r="C3" s="4" t="s">
        <v>19</v>
      </c>
      <c r="N3" s="4" t="s">
        <v>19</v>
      </c>
      <c r="O3" s="4" t="s">
        <v>169</v>
      </c>
      <c r="P3" s="4" t="s">
        <v>169</v>
      </c>
      <c r="R3" s="4" t="s">
        <v>169</v>
      </c>
      <c r="T3" s="4" t="str">
        <f>LOWER(N3&amp;"."&amp;O3&amp;"."&amp;P3&amp;"."&amp;Q3&amp;"."&amp;R3&amp;"."&amp;S3)</f>
        <v>dreams_gend_norm.....</v>
      </c>
      <c r="U3" s="4" t="s">
        <v>974</v>
      </c>
      <c r="Y3" s="4" t="str">
        <f t="shared" ref="Y3:Y57" si="0">U3</f>
        <v>dreams_gend_norm.....</v>
      </c>
      <c r="Z3" s="4">
        <f t="shared" ref="Z3:Z57" si="1">J3</f>
        <v>0</v>
      </c>
      <c r="AA3" s="4" t="str">
        <f t="shared" ref="AA3:AA57" si="2">U3</f>
        <v>dreams_gend_norm.....</v>
      </c>
      <c r="AB3" s="4">
        <f t="shared" ref="AB3:AB57" si="3">K3</f>
        <v>0</v>
      </c>
      <c r="AC3" s="4" t="str">
        <f t="shared" ref="AC3:AC66" si="4">AA3</f>
        <v>dreams_gend_norm.....</v>
      </c>
    </row>
    <row r="4" spans="1:29" x14ac:dyDescent="0.25">
      <c r="A4" s="4" t="s">
        <v>116</v>
      </c>
      <c r="B4" s="4" t="s">
        <v>125</v>
      </c>
      <c r="C4" s="4" t="s">
        <v>106</v>
      </c>
      <c r="N4" s="4" t="s">
        <v>106</v>
      </c>
      <c r="O4" s="4" t="s">
        <v>169</v>
      </c>
      <c r="P4" s="4" t="s">
        <v>169</v>
      </c>
      <c r="R4" s="4" t="s">
        <v>169</v>
      </c>
      <c r="T4" s="4" t="str">
        <f>LOWER(N4&amp;"."&amp;O4&amp;"."&amp;P4&amp;"."&amp;Q4&amp;"."&amp;R4&amp;"."&amp;S4)</f>
        <v>gend_gbv.....</v>
      </c>
      <c r="U4" s="4" t="s">
        <v>975</v>
      </c>
      <c r="Y4" s="4" t="str">
        <f t="shared" si="0"/>
        <v>gend_gbv.....</v>
      </c>
      <c r="Z4" s="4">
        <f t="shared" si="1"/>
        <v>0</v>
      </c>
      <c r="AA4" s="4" t="str">
        <f t="shared" si="2"/>
        <v>gend_gbv.....</v>
      </c>
      <c r="AB4" s="4">
        <f t="shared" si="3"/>
        <v>0</v>
      </c>
      <c r="AC4" s="4" t="str">
        <f t="shared" si="4"/>
        <v>gend_gbv.....</v>
      </c>
    </row>
    <row r="5" spans="1:29" x14ac:dyDescent="0.25">
      <c r="A5" s="4" t="s">
        <v>104</v>
      </c>
      <c r="B5" s="4" t="s">
        <v>125</v>
      </c>
      <c r="C5" s="4" t="s">
        <v>103</v>
      </c>
      <c r="N5" s="4" t="s">
        <v>103</v>
      </c>
      <c r="O5" s="4" t="s">
        <v>169</v>
      </c>
      <c r="P5" s="4" t="s">
        <v>169</v>
      </c>
      <c r="R5" s="4" t="s">
        <v>169</v>
      </c>
      <c r="T5" s="4" t="str">
        <f>LOWER(N5&amp;"."&amp;O5&amp;"."&amp;P5&amp;"."&amp;Q5&amp;"."&amp;R5&amp;"."&amp;S5)</f>
        <v>ovc_enroll.....</v>
      </c>
      <c r="U5" s="4" t="s">
        <v>976</v>
      </c>
      <c r="Y5" s="4" t="str">
        <f t="shared" si="0"/>
        <v>ovc_enroll.....</v>
      </c>
      <c r="Z5" s="4">
        <f t="shared" si="1"/>
        <v>0</v>
      </c>
      <c r="AA5" s="4" t="str">
        <f t="shared" si="2"/>
        <v>ovc_enroll.....</v>
      </c>
      <c r="AB5" s="4">
        <f t="shared" si="3"/>
        <v>0</v>
      </c>
      <c r="AC5" s="4" t="str">
        <f t="shared" si="4"/>
        <v>ovc_enroll.....</v>
      </c>
    </row>
    <row r="6" spans="1:29" x14ac:dyDescent="0.25">
      <c r="A6" s="4" t="s">
        <v>104</v>
      </c>
      <c r="B6" s="4" t="s">
        <v>125</v>
      </c>
      <c r="C6" s="4" t="s">
        <v>105</v>
      </c>
      <c r="N6" s="4" t="s">
        <v>105</v>
      </c>
      <c r="O6" s="4" t="s">
        <v>169</v>
      </c>
      <c r="P6" s="4" t="s">
        <v>169</v>
      </c>
      <c r="R6" s="4" t="s">
        <v>169</v>
      </c>
      <c r="T6" s="4" t="str">
        <f>LOWER(N6&amp;"."&amp;O6&amp;"."&amp;P6&amp;"."&amp;Q6&amp;"."&amp;R6&amp;"."&amp;S6)</f>
        <v>ovc_offer.....</v>
      </c>
      <c r="U6" s="4" t="s">
        <v>977</v>
      </c>
      <c r="Y6" s="4" t="str">
        <f t="shared" si="0"/>
        <v>ovc_offer.....</v>
      </c>
      <c r="Z6" s="4">
        <f t="shared" si="1"/>
        <v>0</v>
      </c>
      <c r="AA6" s="4" t="str">
        <f t="shared" si="2"/>
        <v>ovc_offer.....</v>
      </c>
      <c r="AB6" s="4">
        <f t="shared" si="3"/>
        <v>0</v>
      </c>
      <c r="AC6" s="4" t="str">
        <f t="shared" si="4"/>
        <v>ovc_offer.....</v>
      </c>
    </row>
    <row r="7" spans="1:29" x14ac:dyDescent="0.25">
      <c r="A7" s="4" t="s">
        <v>104</v>
      </c>
      <c r="B7" s="4" t="s">
        <v>125</v>
      </c>
      <c r="C7" s="4" t="s">
        <v>102</v>
      </c>
      <c r="N7" s="4" t="s">
        <v>102</v>
      </c>
      <c r="O7" s="4" t="s">
        <v>169</v>
      </c>
      <c r="P7" s="4" t="s">
        <v>169</v>
      </c>
      <c r="R7" s="4" t="s">
        <v>169</v>
      </c>
      <c r="T7" s="4" t="str">
        <f>LOWER(N7&amp;"."&amp;O7&amp;"."&amp;P7&amp;"."&amp;Q7&amp;"."&amp;R7&amp;"."&amp;S7)</f>
        <v>ovc_vl_eligible.....</v>
      </c>
      <c r="U7" s="4" t="s">
        <v>978</v>
      </c>
      <c r="Y7" s="4" t="str">
        <f t="shared" si="0"/>
        <v>ovc_vl_eligible.....</v>
      </c>
      <c r="Z7" s="4">
        <f t="shared" si="1"/>
        <v>0</v>
      </c>
      <c r="AA7" s="4" t="str">
        <f t="shared" si="2"/>
        <v>ovc_vl_eligible.....</v>
      </c>
      <c r="AB7" s="4">
        <f t="shared" si="3"/>
        <v>0</v>
      </c>
      <c r="AC7" s="4" t="str">
        <f t="shared" si="4"/>
        <v>ovc_vl_eligible.....</v>
      </c>
    </row>
    <row r="8" spans="1:29" x14ac:dyDescent="0.25">
      <c r="A8" s="4" t="s">
        <v>104</v>
      </c>
      <c r="B8" s="4" t="s">
        <v>125</v>
      </c>
      <c r="C8" s="4" t="s">
        <v>94</v>
      </c>
      <c r="N8" s="4" t="s">
        <v>94</v>
      </c>
      <c r="O8" s="4" t="s">
        <v>169</v>
      </c>
      <c r="P8" s="4" t="s">
        <v>169</v>
      </c>
      <c r="R8" s="4" t="s">
        <v>169</v>
      </c>
      <c r="T8" s="4" t="str">
        <f>LOWER(N8&amp;"."&amp;O8&amp;"."&amp;P8&amp;"."&amp;Q8&amp;"."&amp;R8&amp;"."&amp;S8)</f>
        <v>ovc_vlr.....</v>
      </c>
      <c r="U8" s="4" t="s">
        <v>979</v>
      </c>
      <c r="Y8" s="4" t="str">
        <f t="shared" si="0"/>
        <v>ovc_vlr.....</v>
      </c>
      <c r="Z8" s="4">
        <f t="shared" si="1"/>
        <v>0</v>
      </c>
      <c r="AA8" s="4" t="str">
        <f t="shared" si="2"/>
        <v>ovc_vlr.....</v>
      </c>
      <c r="AB8" s="4">
        <f t="shared" si="3"/>
        <v>0</v>
      </c>
      <c r="AC8" s="4" t="str">
        <f t="shared" si="4"/>
        <v>ovc_vlr.....</v>
      </c>
    </row>
    <row r="9" spans="1:29" x14ac:dyDescent="0.25">
      <c r="A9" s="4" t="s">
        <v>104</v>
      </c>
      <c r="B9" s="4" t="s">
        <v>125</v>
      </c>
      <c r="C9" s="4" t="s">
        <v>96</v>
      </c>
      <c r="N9" s="4" t="s">
        <v>96</v>
      </c>
      <c r="O9" s="4" t="s">
        <v>169</v>
      </c>
      <c r="P9" s="4" t="s">
        <v>169</v>
      </c>
      <c r="R9" s="4" t="s">
        <v>169</v>
      </c>
      <c r="T9" s="4" t="str">
        <f>LOWER(N9&amp;"."&amp;O9&amp;"."&amp;P9&amp;"."&amp;Q9&amp;"."&amp;R9&amp;"."&amp;S9)</f>
        <v>ovc_vls.....</v>
      </c>
      <c r="U9" s="4" t="s">
        <v>980</v>
      </c>
      <c r="Y9" s="4" t="str">
        <f t="shared" si="0"/>
        <v>ovc_vls.....</v>
      </c>
      <c r="Z9" s="4">
        <f t="shared" si="1"/>
        <v>0</v>
      </c>
      <c r="AA9" s="4" t="str">
        <f t="shared" si="2"/>
        <v>ovc_vls.....</v>
      </c>
      <c r="AB9" s="4">
        <f t="shared" si="3"/>
        <v>0</v>
      </c>
      <c r="AC9" s="4" t="str">
        <f t="shared" si="4"/>
        <v>ovc_vls.....</v>
      </c>
    </row>
    <row r="10" spans="1:29" x14ac:dyDescent="0.25">
      <c r="A10" s="4" t="s">
        <v>117</v>
      </c>
      <c r="B10" s="4" t="s">
        <v>125</v>
      </c>
      <c r="C10" s="4" t="s">
        <v>6</v>
      </c>
      <c r="N10" s="4" t="s">
        <v>6</v>
      </c>
      <c r="O10" s="4" t="s">
        <v>169</v>
      </c>
      <c r="P10" s="4" t="s">
        <v>169</v>
      </c>
      <c r="R10" s="4" t="s">
        <v>169</v>
      </c>
      <c r="T10" s="4" t="str">
        <f>LOWER(N10&amp;"."&amp;O10&amp;"."&amp;P10&amp;"."&amp;Q10&amp;"."&amp;R10&amp;"."&amp;S10)</f>
        <v>pmtct_eid_eligible.....</v>
      </c>
      <c r="U10" s="4" t="s">
        <v>981</v>
      </c>
      <c r="Y10" s="4" t="str">
        <f t="shared" si="0"/>
        <v>pmtct_eid_eligible.....</v>
      </c>
      <c r="Z10" s="4">
        <f t="shared" si="1"/>
        <v>0</v>
      </c>
      <c r="AA10" s="4" t="str">
        <f t="shared" si="2"/>
        <v>pmtct_eid_eligible.....</v>
      </c>
      <c r="AB10" s="4">
        <f t="shared" si="3"/>
        <v>0</v>
      </c>
      <c r="AC10" s="4" t="str">
        <f t="shared" si="4"/>
        <v>pmtct_eid_eligible.....</v>
      </c>
    </row>
    <row r="11" spans="1:29" x14ac:dyDescent="0.25">
      <c r="A11" s="4" t="s">
        <v>117</v>
      </c>
      <c r="B11" s="4" t="s">
        <v>125</v>
      </c>
      <c r="C11" s="4" t="s">
        <v>1715</v>
      </c>
      <c r="N11" s="4" t="s">
        <v>12</v>
      </c>
      <c r="O11" s="4" t="s">
        <v>169</v>
      </c>
      <c r="P11" s="4" t="s">
        <v>169</v>
      </c>
      <c r="R11" s="4" t="s">
        <v>169</v>
      </c>
      <c r="T11" s="4" t="str">
        <f>LOWER(N11&amp;"."&amp;O11&amp;"."&amp;P11&amp;"."&amp;Q11&amp;"."&amp;R11&amp;"."&amp;S11)</f>
        <v>pmtct_eid_sample_documented.....</v>
      </c>
      <c r="U11" s="4" t="s">
        <v>982</v>
      </c>
      <c r="Y11" s="4" t="str">
        <f t="shared" si="0"/>
        <v>pmtct_eid_sample_documented.....</v>
      </c>
      <c r="Z11" s="4">
        <f t="shared" si="1"/>
        <v>0</v>
      </c>
      <c r="AA11" s="4" t="str">
        <f t="shared" si="2"/>
        <v>pmtct_eid_sample_documented.....</v>
      </c>
      <c r="AB11" s="4">
        <f t="shared" si="3"/>
        <v>0</v>
      </c>
      <c r="AC11" s="4" t="str">
        <f t="shared" si="4"/>
        <v>pmtct_eid_sample_documented.....</v>
      </c>
    </row>
    <row r="12" spans="1:29" x14ac:dyDescent="0.25">
      <c r="A12" s="4" t="s">
        <v>118</v>
      </c>
      <c r="B12" s="4" t="s">
        <v>125</v>
      </c>
      <c r="C12" s="4" t="s">
        <v>56</v>
      </c>
      <c r="N12" s="4" t="s">
        <v>56</v>
      </c>
      <c r="O12" s="4" t="s">
        <v>169</v>
      </c>
      <c r="P12" s="4" t="s">
        <v>169</v>
      </c>
      <c r="R12" s="4" t="s">
        <v>169</v>
      </c>
      <c r="T12" s="4" t="str">
        <f>LOWER(N12&amp;"."&amp;O12&amp;"."&amp;P12&amp;"."&amp;Q12&amp;"."&amp;R12&amp;"."&amp;S12)</f>
        <v>prep_1month.....</v>
      </c>
      <c r="U12" s="4" t="s">
        <v>983</v>
      </c>
      <c r="Y12" s="4" t="str">
        <f t="shared" si="0"/>
        <v>prep_1month.....</v>
      </c>
      <c r="Z12" s="4">
        <f t="shared" si="1"/>
        <v>0</v>
      </c>
      <c r="AA12" s="4" t="str">
        <f t="shared" si="2"/>
        <v>prep_1month.....</v>
      </c>
      <c r="AB12" s="4">
        <f t="shared" si="3"/>
        <v>0</v>
      </c>
      <c r="AC12" s="4" t="str">
        <f t="shared" si="4"/>
        <v>prep_1month.....</v>
      </c>
    </row>
    <row r="13" spans="1:29" x14ac:dyDescent="0.25">
      <c r="A13" s="4" t="s">
        <v>118</v>
      </c>
      <c r="B13" s="4" t="s">
        <v>125</v>
      </c>
      <c r="C13" s="4" t="s">
        <v>147</v>
      </c>
      <c r="N13" s="4" t="s">
        <v>147</v>
      </c>
      <c r="O13" s="4" t="s">
        <v>169</v>
      </c>
      <c r="P13" s="4" t="s">
        <v>169</v>
      </c>
      <c r="R13" s="4" t="s">
        <v>169</v>
      </c>
      <c r="T13" s="4" t="str">
        <f>LOWER(N13&amp;"."&amp;O13&amp;"."&amp;P13&amp;"."&amp;Q13&amp;"."&amp;R13&amp;"."&amp;S13)</f>
        <v>prep_ct_verify.....</v>
      </c>
      <c r="U13" s="4" t="s">
        <v>984</v>
      </c>
      <c r="Y13" s="4" t="str">
        <f t="shared" si="0"/>
        <v>prep_ct_verify.....</v>
      </c>
      <c r="Z13" s="4">
        <f t="shared" si="1"/>
        <v>0</v>
      </c>
      <c r="AA13" s="4" t="str">
        <f t="shared" si="2"/>
        <v>prep_ct_verify.....</v>
      </c>
      <c r="AB13" s="4">
        <f t="shared" si="3"/>
        <v>0</v>
      </c>
      <c r="AC13" s="4" t="str">
        <f t="shared" si="4"/>
        <v>prep_ct_verify.....</v>
      </c>
    </row>
    <row r="14" spans="1:29" x14ac:dyDescent="0.25">
      <c r="A14" s="4" t="s">
        <v>118</v>
      </c>
      <c r="B14" s="4" t="s">
        <v>125</v>
      </c>
      <c r="C14" s="4" t="s">
        <v>41</v>
      </c>
      <c r="N14" s="4" t="s">
        <v>41</v>
      </c>
      <c r="O14" s="4" t="s">
        <v>169</v>
      </c>
      <c r="P14" s="4" t="s">
        <v>169</v>
      </c>
      <c r="R14" s="4" t="s">
        <v>169</v>
      </c>
      <c r="T14" s="4" t="str">
        <f>LOWER(N14&amp;"."&amp;O14&amp;"."&amp;P14&amp;"."&amp;Q14&amp;"."&amp;R14&amp;"."&amp;S14)</f>
        <v>prep_eligible.....</v>
      </c>
      <c r="U14" s="4" t="s">
        <v>985</v>
      </c>
      <c r="Y14" s="4" t="str">
        <f t="shared" si="0"/>
        <v>prep_eligible.....</v>
      </c>
      <c r="Z14" s="4">
        <f t="shared" si="1"/>
        <v>0</v>
      </c>
      <c r="AA14" s="4" t="str">
        <f t="shared" si="2"/>
        <v>prep_eligible.....</v>
      </c>
      <c r="AB14" s="4">
        <f t="shared" si="3"/>
        <v>0</v>
      </c>
      <c r="AC14" s="4" t="str">
        <f t="shared" si="4"/>
        <v>prep_eligible.....</v>
      </c>
    </row>
    <row r="15" spans="1:29" x14ac:dyDescent="0.25">
      <c r="A15" s="4" t="s">
        <v>118</v>
      </c>
      <c r="B15" s="4" t="s">
        <v>125</v>
      </c>
      <c r="C15" s="4" t="s">
        <v>42</v>
      </c>
      <c r="N15" s="4" t="s">
        <v>42</v>
      </c>
      <c r="O15" s="4" t="s">
        <v>169</v>
      </c>
      <c r="P15" s="4" t="s">
        <v>169</v>
      </c>
      <c r="R15" s="4" t="s">
        <v>169</v>
      </c>
      <c r="T15" s="4" t="str">
        <f>LOWER(N15&amp;"."&amp;O15&amp;"."&amp;P15&amp;"."&amp;Q15&amp;"."&amp;R15&amp;"."&amp;S15)</f>
        <v>prep_new_verify.....</v>
      </c>
      <c r="U15" s="4" t="s">
        <v>986</v>
      </c>
      <c r="Y15" s="4" t="str">
        <f t="shared" si="0"/>
        <v>prep_new_verify.....</v>
      </c>
      <c r="Z15" s="4">
        <f t="shared" si="1"/>
        <v>0</v>
      </c>
      <c r="AA15" s="4" t="str">
        <f t="shared" si="2"/>
        <v>prep_new_verify.....</v>
      </c>
      <c r="AB15" s="4">
        <f t="shared" si="3"/>
        <v>0</v>
      </c>
      <c r="AC15" s="4" t="str">
        <f t="shared" si="4"/>
        <v>prep_new_verify.....</v>
      </c>
    </row>
    <row r="16" spans="1:29" x14ac:dyDescent="0.25">
      <c r="A16" s="4" t="s">
        <v>118</v>
      </c>
      <c r="B16" s="4" t="s">
        <v>125</v>
      </c>
      <c r="C16" s="4" t="s">
        <v>43</v>
      </c>
      <c r="N16" s="4" t="s">
        <v>43</v>
      </c>
      <c r="O16" s="4" t="s">
        <v>169</v>
      </c>
      <c r="P16" s="4" t="s">
        <v>169</v>
      </c>
      <c r="R16" s="4" t="s">
        <v>169</v>
      </c>
      <c r="T16" s="4" t="str">
        <f>LOWER(N16&amp;"."&amp;O16&amp;"."&amp;P16&amp;"."&amp;Q16&amp;"."&amp;R16&amp;"."&amp;S16)</f>
        <v>prep_screen.....</v>
      </c>
      <c r="U16" s="4" t="s">
        <v>987</v>
      </c>
      <c r="Y16" s="4" t="str">
        <f t="shared" si="0"/>
        <v>prep_screen.....</v>
      </c>
      <c r="Z16" s="4">
        <f t="shared" si="1"/>
        <v>0</v>
      </c>
      <c r="AA16" s="4" t="str">
        <f t="shared" si="2"/>
        <v>prep_screen.....</v>
      </c>
      <c r="AB16" s="4">
        <f t="shared" si="3"/>
        <v>0</v>
      </c>
      <c r="AC16" s="4" t="str">
        <f t="shared" si="4"/>
        <v>prep_screen.....</v>
      </c>
    </row>
    <row r="17" spans="1:29" x14ac:dyDescent="0.25">
      <c r="A17" s="4" t="s">
        <v>119</v>
      </c>
      <c r="B17" s="4" t="s">
        <v>125</v>
      </c>
      <c r="C17" s="4" t="s">
        <v>84</v>
      </c>
      <c r="N17" s="4" t="s">
        <v>84</v>
      </c>
      <c r="O17" s="4" t="s">
        <v>169</v>
      </c>
      <c r="P17" s="4" t="s">
        <v>169</v>
      </c>
      <c r="R17" s="4" t="s">
        <v>169</v>
      </c>
      <c r="T17" s="4" t="str">
        <f>LOWER(N17&amp;"."&amp;O17&amp;"."&amp;P17&amp;"."&amp;Q17&amp;"."&amp;R17&amp;"."&amp;S17)</f>
        <v>sc_arvdisp.....</v>
      </c>
      <c r="U17" s="4" t="s">
        <v>988</v>
      </c>
      <c r="Y17" s="4" t="str">
        <f t="shared" si="0"/>
        <v>sc_arvdisp.....</v>
      </c>
      <c r="Z17" s="4">
        <f t="shared" si="1"/>
        <v>0</v>
      </c>
      <c r="AA17" s="4" t="str">
        <f t="shared" si="2"/>
        <v>sc_arvdisp.....</v>
      </c>
      <c r="AB17" s="4">
        <f t="shared" si="3"/>
        <v>0</v>
      </c>
      <c r="AC17" s="4" t="str">
        <f t="shared" si="4"/>
        <v>sc_arvdisp.....</v>
      </c>
    </row>
    <row r="18" spans="1:29" x14ac:dyDescent="0.25">
      <c r="A18" s="4" t="s">
        <v>119</v>
      </c>
      <c r="B18" s="4" t="s">
        <v>125</v>
      </c>
      <c r="C18" s="4" t="s">
        <v>86</v>
      </c>
      <c r="N18" s="4" t="s">
        <v>86</v>
      </c>
      <c r="O18" s="4" t="s">
        <v>169</v>
      </c>
      <c r="P18" s="4" t="s">
        <v>169</v>
      </c>
      <c r="R18" s="4" t="s">
        <v>169</v>
      </c>
      <c r="T18" s="4" t="str">
        <f>LOWER(N18&amp;"."&amp;O18&amp;"."&amp;P18&amp;"."&amp;Q18&amp;"."&amp;R18&amp;"."&amp;S18)</f>
        <v>sc_curr.....</v>
      </c>
      <c r="U18" s="4" t="s">
        <v>989</v>
      </c>
      <c r="Y18" s="4" t="str">
        <f t="shared" si="0"/>
        <v>sc_curr.....</v>
      </c>
      <c r="Z18" s="4">
        <f t="shared" si="1"/>
        <v>0</v>
      </c>
      <c r="AA18" s="4" t="str">
        <f t="shared" si="2"/>
        <v>sc_curr.....</v>
      </c>
      <c r="AB18" s="4">
        <f t="shared" si="3"/>
        <v>0</v>
      </c>
      <c r="AC18" s="4" t="str">
        <f t="shared" si="4"/>
        <v>sc_curr.....</v>
      </c>
    </row>
    <row r="19" spans="1:29" x14ac:dyDescent="0.25">
      <c r="A19" s="4" t="s">
        <v>119</v>
      </c>
      <c r="B19" s="4" t="s">
        <v>125</v>
      </c>
      <c r="C19" s="4" t="s">
        <v>99</v>
      </c>
      <c r="N19" s="4" t="s">
        <v>99</v>
      </c>
      <c r="O19" s="4" t="s">
        <v>169</v>
      </c>
      <c r="P19" s="4" t="s">
        <v>169</v>
      </c>
      <c r="R19" s="4" t="s">
        <v>169</v>
      </c>
      <c r="T19" s="4" t="str">
        <f>LOWER(N19&amp;"."&amp;O19&amp;"."&amp;P19&amp;"."&amp;Q19&amp;"."&amp;R19&amp;"."&amp;S19)</f>
        <v>sc_lmis.....</v>
      </c>
      <c r="U19" s="4" t="s">
        <v>990</v>
      </c>
      <c r="Y19" s="4" t="str">
        <f t="shared" si="0"/>
        <v>sc_lmis.....</v>
      </c>
      <c r="Z19" s="4">
        <f t="shared" si="1"/>
        <v>0</v>
      </c>
      <c r="AA19" s="4" t="str">
        <f t="shared" si="2"/>
        <v>sc_lmis.....</v>
      </c>
      <c r="AB19" s="4">
        <f t="shared" si="3"/>
        <v>0</v>
      </c>
      <c r="AC19" s="4" t="str">
        <f t="shared" si="4"/>
        <v>sc_lmis.....</v>
      </c>
    </row>
    <row r="20" spans="1:29" x14ac:dyDescent="0.25">
      <c r="A20" s="4" t="s">
        <v>121</v>
      </c>
      <c r="B20" s="4" t="s">
        <v>125</v>
      </c>
      <c r="C20" s="4" t="s">
        <v>26</v>
      </c>
      <c r="N20" s="4" t="s">
        <v>26</v>
      </c>
      <c r="O20" s="4" t="s">
        <v>169</v>
      </c>
      <c r="P20" s="4" t="s">
        <v>169</v>
      </c>
      <c r="R20" s="4" t="s">
        <v>169</v>
      </c>
      <c r="T20" s="4" t="str">
        <f>LOWER(N20&amp;"."&amp;O20&amp;"."&amp;P20&amp;"."&amp;Q20&amp;"."&amp;R20&amp;"."&amp;S20)</f>
        <v>tx_curr_verify.....</v>
      </c>
      <c r="U20" s="4" t="s">
        <v>991</v>
      </c>
      <c r="Y20" s="4" t="str">
        <f t="shared" si="0"/>
        <v>tx_curr_verify.....</v>
      </c>
      <c r="Z20" s="4">
        <f t="shared" si="1"/>
        <v>0</v>
      </c>
      <c r="AA20" s="4" t="str">
        <f t="shared" si="2"/>
        <v>tx_curr_verify.....</v>
      </c>
      <c r="AB20" s="4">
        <f t="shared" si="3"/>
        <v>0</v>
      </c>
      <c r="AC20" s="4" t="str">
        <f t="shared" si="4"/>
        <v>tx_curr_verify.....</v>
      </c>
    </row>
    <row r="21" spans="1:29" x14ac:dyDescent="0.25">
      <c r="A21" s="4" t="s">
        <v>121</v>
      </c>
      <c r="B21" s="4" t="s">
        <v>125</v>
      </c>
      <c r="C21" s="4" t="s">
        <v>36</v>
      </c>
      <c r="N21" s="4" t="s">
        <v>36</v>
      </c>
      <c r="O21" s="4" t="s">
        <v>169</v>
      </c>
      <c r="P21" s="4" t="s">
        <v>169</v>
      </c>
      <c r="R21" s="4" t="s">
        <v>169</v>
      </c>
      <c r="T21" s="4" t="str">
        <f>LOWER(N21&amp;"."&amp;O21&amp;"."&amp;P21&amp;"."&amp;Q21&amp;"."&amp;R21&amp;"."&amp;S21)</f>
        <v>tx_new_verify.....</v>
      </c>
      <c r="U21" s="4" t="s">
        <v>992</v>
      </c>
      <c r="Y21" s="4" t="str">
        <f t="shared" si="0"/>
        <v>tx_new_verify.....</v>
      </c>
      <c r="Z21" s="4">
        <f t="shared" si="1"/>
        <v>0</v>
      </c>
      <c r="AA21" s="4" t="str">
        <f t="shared" si="2"/>
        <v>tx_new_verify.....</v>
      </c>
      <c r="AB21" s="4">
        <f t="shared" si="3"/>
        <v>0</v>
      </c>
      <c r="AC21" s="4" t="str">
        <f t="shared" si="4"/>
        <v>tx_new_verify.....</v>
      </c>
    </row>
    <row r="22" spans="1:29" x14ac:dyDescent="0.25">
      <c r="A22" s="4" t="s">
        <v>117</v>
      </c>
      <c r="B22" s="4" t="s">
        <v>125</v>
      </c>
      <c r="C22" s="4" t="s">
        <v>16</v>
      </c>
      <c r="N22" s="4" t="s">
        <v>16</v>
      </c>
      <c r="O22" s="4" t="s">
        <v>169</v>
      </c>
      <c r="P22" s="4" t="s">
        <v>169</v>
      </c>
      <c r="R22" s="4" t="s">
        <v>169</v>
      </c>
      <c r="T22" s="4" t="str">
        <f>LOWER(N22&amp;"."&amp;O22&amp;"."&amp;P22&amp;"."&amp;Q22&amp;"."&amp;R22&amp;"."&amp;S22)</f>
        <v>tx_pvls_eligible.....</v>
      </c>
      <c r="U22" s="4" t="s">
        <v>993</v>
      </c>
      <c r="Y22" s="4" t="str">
        <f t="shared" si="0"/>
        <v>tx_pvls_eligible.....</v>
      </c>
      <c r="Z22" s="4">
        <f t="shared" si="1"/>
        <v>0</v>
      </c>
      <c r="AA22" s="4" t="str">
        <f t="shared" si="2"/>
        <v>tx_pvls_eligible.....</v>
      </c>
      <c r="AB22" s="4">
        <f t="shared" si="3"/>
        <v>0</v>
      </c>
      <c r="AC22" s="4" t="str">
        <f t="shared" si="4"/>
        <v>tx_pvls_eligible.....</v>
      </c>
    </row>
    <row r="23" spans="1:29" x14ac:dyDescent="0.25">
      <c r="A23" s="4" t="s">
        <v>117</v>
      </c>
      <c r="B23" s="4" t="s">
        <v>125</v>
      </c>
      <c r="C23" s="4" t="s">
        <v>1716</v>
      </c>
      <c r="N23" s="4" t="s">
        <v>1716</v>
      </c>
      <c r="O23" s="4" t="s">
        <v>169</v>
      </c>
      <c r="P23" s="4" t="s">
        <v>169</v>
      </c>
      <c r="R23" s="4" t="s">
        <v>169</v>
      </c>
      <c r="T23" s="4" t="str">
        <f>LOWER(N23&amp;"."&amp;O23&amp;"."&amp;P23&amp;"."&amp;Q23&amp;"."&amp;R23&amp;"."&amp;S23)</f>
        <v>tx_pvls_result_returned.....</v>
      </c>
      <c r="U23" s="4" t="s">
        <v>1849</v>
      </c>
      <c r="Y23" s="4" t="str">
        <f t="shared" si="0"/>
        <v>tx_pvls_result_returned.....</v>
      </c>
      <c r="Z23" s="4">
        <f t="shared" si="1"/>
        <v>0</v>
      </c>
      <c r="AA23" s="4" t="str">
        <f t="shared" si="2"/>
        <v>tx_pvls_result_returned.....</v>
      </c>
      <c r="AB23" s="4">
        <f t="shared" si="3"/>
        <v>0</v>
      </c>
      <c r="AC23" s="4" t="str">
        <f t="shared" si="4"/>
        <v>tx_pvls_result_returned.....</v>
      </c>
    </row>
    <row r="24" spans="1:29" x14ac:dyDescent="0.25">
      <c r="A24" s="4" t="s">
        <v>117</v>
      </c>
      <c r="B24" s="4" t="s">
        <v>125</v>
      </c>
      <c r="C24" s="4" t="s">
        <v>46</v>
      </c>
      <c r="N24" s="4" t="s">
        <v>46</v>
      </c>
      <c r="O24" s="4" t="s">
        <v>169</v>
      </c>
      <c r="P24" s="4" t="s">
        <v>169</v>
      </c>
      <c r="R24" s="4" t="s">
        <v>169</v>
      </c>
      <c r="T24" s="4" t="str">
        <f>LOWER(N24&amp;"."&amp;O24&amp;"."&amp;P24&amp;"."&amp;Q24&amp;"."&amp;R24&amp;"."&amp;S24)</f>
        <v>tx_pvls_sample.....</v>
      </c>
      <c r="U24" s="4" t="s">
        <v>995</v>
      </c>
      <c r="Y24" s="4" t="str">
        <f t="shared" si="0"/>
        <v>tx_pvls_sample.....</v>
      </c>
      <c r="Z24" s="4">
        <f t="shared" si="1"/>
        <v>0</v>
      </c>
      <c r="AA24" s="4" t="str">
        <f t="shared" si="2"/>
        <v>tx_pvls_sample.....</v>
      </c>
      <c r="AB24" s="4">
        <f t="shared" si="3"/>
        <v>0</v>
      </c>
      <c r="AC24" s="4" t="str">
        <f t="shared" si="4"/>
        <v>tx_pvls_sample.....</v>
      </c>
    </row>
    <row r="25" spans="1:29" x14ac:dyDescent="0.25">
      <c r="A25" s="4" t="s">
        <v>121</v>
      </c>
      <c r="B25" s="4" t="s">
        <v>125</v>
      </c>
      <c r="C25" s="4" t="s">
        <v>74</v>
      </c>
      <c r="N25" s="4" t="s">
        <v>74</v>
      </c>
      <c r="O25" s="4" t="s">
        <v>169</v>
      </c>
      <c r="P25" s="4" t="s">
        <v>169</v>
      </c>
      <c r="R25" s="4" t="s">
        <v>169</v>
      </c>
      <c r="T25" s="4" t="str">
        <f>LOWER(N25&amp;"."&amp;O25&amp;"."&amp;P25&amp;"."&amp;Q25&amp;"."&amp;R25&amp;"."&amp;S25)</f>
        <v>tx_pvls_verify.....</v>
      </c>
      <c r="U25" s="4" t="s">
        <v>996</v>
      </c>
      <c r="Y25" s="4" t="str">
        <f t="shared" si="0"/>
        <v>tx_pvls_verify.....</v>
      </c>
      <c r="Z25" s="4">
        <f t="shared" si="1"/>
        <v>0</v>
      </c>
      <c r="AA25" s="4" t="str">
        <f t="shared" si="2"/>
        <v>tx_pvls_verify.....</v>
      </c>
      <c r="AB25" s="4">
        <f t="shared" si="3"/>
        <v>0</v>
      </c>
      <c r="AC25" s="4" t="str">
        <f t="shared" si="4"/>
        <v>tx_pvls_verify.....</v>
      </c>
    </row>
    <row r="26" spans="1:29" x14ac:dyDescent="0.25">
      <c r="A26" s="4" t="s">
        <v>121</v>
      </c>
      <c r="B26" s="4" t="s">
        <v>125</v>
      </c>
      <c r="C26" s="4" t="s">
        <v>79</v>
      </c>
      <c r="N26" s="4" t="s">
        <v>79</v>
      </c>
      <c r="O26" s="4" t="s">
        <v>169</v>
      </c>
      <c r="P26" s="4" t="s">
        <v>169</v>
      </c>
      <c r="R26" s="4" t="s">
        <v>169</v>
      </c>
      <c r="T26" s="4" t="str">
        <f>LOWER(N26&amp;"."&amp;O26&amp;"."&amp;P26&amp;"."&amp;Q26&amp;"."&amp;R26&amp;"."&amp;S26)</f>
        <v>tx_rtt_verify.....</v>
      </c>
      <c r="U26" s="4" t="s">
        <v>997</v>
      </c>
      <c r="Y26" s="4" t="str">
        <f t="shared" si="0"/>
        <v>tx_rtt_verify.....</v>
      </c>
      <c r="Z26" s="4">
        <f t="shared" si="1"/>
        <v>0</v>
      </c>
      <c r="AA26" s="4" t="str">
        <f t="shared" si="2"/>
        <v>tx_rtt_verify.....</v>
      </c>
      <c r="AB26" s="4">
        <f t="shared" si="3"/>
        <v>0</v>
      </c>
      <c r="AC26" s="4" t="str">
        <f t="shared" si="4"/>
        <v>tx_rtt_verify.....</v>
      </c>
    </row>
    <row r="27" spans="1:29" x14ac:dyDescent="0.25">
      <c r="A27" s="4" t="s">
        <v>120</v>
      </c>
      <c r="B27" s="4" t="s">
        <v>125</v>
      </c>
      <c r="C27" s="4" t="s">
        <v>48</v>
      </c>
      <c r="N27" s="4" t="s">
        <v>48</v>
      </c>
      <c r="O27" s="4" t="s">
        <v>169</v>
      </c>
      <c r="P27" s="4" t="s">
        <v>169</v>
      </c>
      <c r="R27" s="4" t="s">
        <v>169</v>
      </c>
      <c r="T27" s="4" t="str">
        <f>LOWER(N27&amp;"."&amp;O27&amp;"."&amp;P27&amp;"."&amp;Q27&amp;"."&amp;R27&amp;"."&amp;S27)</f>
        <v>vmmc_ae.....</v>
      </c>
      <c r="U27" s="4" t="s">
        <v>998</v>
      </c>
      <c r="Y27" s="4" t="str">
        <f t="shared" si="0"/>
        <v>vmmc_ae.....</v>
      </c>
      <c r="Z27" s="4">
        <f t="shared" si="1"/>
        <v>0</v>
      </c>
      <c r="AA27" s="4" t="str">
        <f t="shared" si="2"/>
        <v>vmmc_ae.....</v>
      </c>
      <c r="AB27" s="4">
        <f t="shared" si="3"/>
        <v>0</v>
      </c>
      <c r="AC27" s="4" t="str">
        <f t="shared" si="4"/>
        <v>vmmc_ae.....</v>
      </c>
    </row>
    <row r="28" spans="1:29" ht="45" x14ac:dyDescent="0.25">
      <c r="A28" s="4" t="s">
        <v>115</v>
      </c>
      <c r="B28" s="4" t="s">
        <v>125</v>
      </c>
      <c r="C28" s="4" t="s">
        <v>23</v>
      </c>
      <c r="D28" s="4" t="s">
        <v>49</v>
      </c>
      <c r="E28" s="4" t="s">
        <v>17</v>
      </c>
      <c r="F28" s="4" t="s">
        <v>169</v>
      </c>
      <c r="G28" s="4" t="s">
        <v>169</v>
      </c>
      <c r="H28" s="4" t="s">
        <v>13</v>
      </c>
      <c r="I28" s="4" t="s">
        <v>133</v>
      </c>
      <c r="J28" s="6" t="str">
        <f>C28&amp;CHAR(10)&amp;D28&amp;" "&amp;E28&amp;CHAR(10)&amp;H28&amp;" ("&amp;B28&amp;")"</f>
        <v>DREAMS_FP
10-14 Female
Denominator (Required)</v>
      </c>
      <c r="K28" s="7" t="s">
        <v>299</v>
      </c>
      <c r="L28" s="4">
        <v>8</v>
      </c>
      <c r="N28" s="4" t="s">
        <v>48</v>
      </c>
      <c r="O28" s="4" t="s">
        <v>193</v>
      </c>
      <c r="P28" s="4" t="s">
        <v>207</v>
      </c>
      <c r="Q28" s="4" t="s">
        <v>169</v>
      </c>
      <c r="R28" s="4" t="s">
        <v>169</v>
      </c>
      <c r="S28" s="4" t="s">
        <v>194</v>
      </c>
      <c r="T28" s="4" t="str">
        <f>LOWER(N28&amp;"."&amp;O28&amp;"."&amp;P28&amp;"."&amp;Q28&amp;"."&amp;R28&amp;"."&amp;S28)</f>
        <v>vmmc_ae.unknownage.male...n</v>
      </c>
      <c r="U28" s="4" t="s">
        <v>1869</v>
      </c>
      <c r="Y28" s="4" t="str">
        <f t="shared" si="0"/>
        <v>vmmc_ae.unknownage.male...n</v>
      </c>
      <c r="Z28" s="4" t="str">
        <f t="shared" si="1"/>
        <v>DREAMS_FP
10-14 Female
Denominator (Required)</v>
      </c>
      <c r="AA28" s="4" t="str">
        <f t="shared" si="2"/>
        <v>vmmc_ae.unknownage.male...n</v>
      </c>
      <c r="AB28" s="4" t="str">
        <f t="shared" si="3"/>
        <v>DREAMS_FP 10-14 Female Denominator (Required)</v>
      </c>
      <c r="AC28" s="4" t="str">
        <f t="shared" si="4"/>
        <v>vmmc_ae.unknownage.male...n</v>
      </c>
    </row>
    <row r="29" spans="1:29" ht="45" x14ac:dyDescent="0.25">
      <c r="A29" s="4" t="s">
        <v>115</v>
      </c>
      <c r="B29" s="4" t="s">
        <v>125</v>
      </c>
      <c r="C29" s="4" t="s">
        <v>23</v>
      </c>
      <c r="D29" s="4" t="s">
        <v>58</v>
      </c>
      <c r="E29" s="4" t="s">
        <v>17</v>
      </c>
      <c r="F29" s="4" t="s">
        <v>169</v>
      </c>
      <c r="G29" s="4" t="s">
        <v>169</v>
      </c>
      <c r="H29" s="4" t="s">
        <v>13</v>
      </c>
      <c r="I29" s="4" t="s">
        <v>133</v>
      </c>
      <c r="J29" s="6" t="str">
        <f>C29&amp;CHAR(10)&amp;D29&amp;" "&amp;E29&amp;CHAR(10)&amp;H29&amp;" ("&amp;B29&amp;")"</f>
        <v>DREAMS_FP
15-19 Female
Denominator (Required)</v>
      </c>
      <c r="K29" s="7" t="s">
        <v>301</v>
      </c>
      <c r="L29" s="4">
        <v>9</v>
      </c>
      <c r="N29" s="4" t="s">
        <v>48</v>
      </c>
      <c r="O29" s="4" t="s">
        <v>1051</v>
      </c>
      <c r="P29" s="4" t="s">
        <v>207</v>
      </c>
      <c r="Q29" s="4" t="s">
        <v>169</v>
      </c>
      <c r="R29" s="4" t="s">
        <v>169</v>
      </c>
      <c r="S29" s="4" t="s">
        <v>194</v>
      </c>
      <c r="T29" s="4" t="str">
        <f>LOWER(N29&amp;"."&amp;O29&amp;"."&amp;P29&amp;"."&amp;Q29&amp;"."&amp;R29&amp;"."&amp;S29)</f>
        <v>vmmc_ae.o50.male...n</v>
      </c>
      <c r="U29" s="4" t="s">
        <v>1868</v>
      </c>
      <c r="Y29" s="4" t="str">
        <f t="shared" si="0"/>
        <v>vmmc_ae.o50.male...n</v>
      </c>
      <c r="Z29" s="4" t="str">
        <f t="shared" si="1"/>
        <v>DREAMS_FP
15-19 Female
Denominator (Required)</v>
      </c>
      <c r="AA29" s="4" t="str">
        <f t="shared" si="2"/>
        <v>vmmc_ae.o50.male...n</v>
      </c>
      <c r="AB29" s="4" t="str">
        <f t="shared" si="3"/>
        <v>DREAMS_FP 15-19 Female Denominator (Required)</v>
      </c>
      <c r="AC29" s="4" t="str">
        <f t="shared" si="4"/>
        <v>vmmc_ae.o50.male...n</v>
      </c>
    </row>
    <row r="30" spans="1:29" ht="45" x14ac:dyDescent="0.25">
      <c r="A30" s="4" t="s">
        <v>115</v>
      </c>
      <c r="B30" s="4" t="s">
        <v>125</v>
      </c>
      <c r="C30" s="4" t="s">
        <v>23</v>
      </c>
      <c r="D30" s="4" t="s">
        <v>59</v>
      </c>
      <c r="E30" s="4" t="s">
        <v>17</v>
      </c>
      <c r="F30" s="4" t="s">
        <v>169</v>
      </c>
      <c r="G30" s="4" t="s">
        <v>169</v>
      </c>
      <c r="H30" s="4" t="s">
        <v>13</v>
      </c>
      <c r="I30" s="4" t="s">
        <v>133</v>
      </c>
      <c r="J30" s="6" t="str">
        <f>C30&amp;CHAR(10)&amp;D30&amp;" "&amp;E30&amp;CHAR(10)&amp;H30&amp;" ("&amp;B30&amp;")"</f>
        <v>DREAMS_FP
20-24 Female
Denominator (Required)</v>
      </c>
      <c r="K30" s="7" t="s">
        <v>303</v>
      </c>
      <c r="L30" s="4">
        <v>11</v>
      </c>
      <c r="N30" s="4" t="s">
        <v>48</v>
      </c>
      <c r="O30" s="4" t="s">
        <v>181</v>
      </c>
      <c r="P30" s="4" t="s">
        <v>207</v>
      </c>
      <c r="Q30" s="4" t="s">
        <v>169</v>
      </c>
      <c r="R30" s="4" t="s">
        <v>169</v>
      </c>
      <c r="S30" s="4" t="s">
        <v>194</v>
      </c>
      <c r="T30" s="4" t="str">
        <f>LOWER(N30&amp;"."&amp;O30&amp;"."&amp;P30&amp;"."&amp;Q30&amp;"."&amp;R30&amp;"."&amp;S30)</f>
        <v>vmmc_ae.45_49.male...n</v>
      </c>
      <c r="U30" s="4" t="s">
        <v>1867</v>
      </c>
      <c r="Y30" s="4" t="str">
        <f t="shared" si="0"/>
        <v>vmmc_ae.45_49.male...n</v>
      </c>
      <c r="Z30" s="4" t="str">
        <f t="shared" si="1"/>
        <v>DREAMS_FP
20-24 Female
Denominator (Required)</v>
      </c>
      <c r="AA30" s="4" t="str">
        <f t="shared" si="2"/>
        <v>vmmc_ae.45_49.male...n</v>
      </c>
      <c r="AB30" s="4" t="str">
        <f t="shared" si="3"/>
        <v>DREAMS_FP 20-24 Female Denominator (Required)</v>
      </c>
      <c r="AC30" s="4" t="str">
        <f t="shared" si="4"/>
        <v>vmmc_ae.45_49.male...n</v>
      </c>
    </row>
    <row r="31" spans="1:29" ht="45" x14ac:dyDescent="0.25">
      <c r="A31" s="4" t="s">
        <v>115</v>
      </c>
      <c r="B31" s="4" t="s">
        <v>125</v>
      </c>
      <c r="C31" s="4" t="s">
        <v>23</v>
      </c>
      <c r="D31" s="4" t="s">
        <v>60</v>
      </c>
      <c r="E31" s="4" t="s">
        <v>17</v>
      </c>
      <c r="F31" s="4" t="s">
        <v>169</v>
      </c>
      <c r="G31" s="4" t="s">
        <v>169</v>
      </c>
      <c r="H31" s="4" t="s">
        <v>13</v>
      </c>
      <c r="I31" s="4" t="s">
        <v>133</v>
      </c>
      <c r="J31" s="6" t="str">
        <f>C31&amp;CHAR(10)&amp;D31&amp;" "&amp;E31&amp;CHAR(10)&amp;H31&amp;" ("&amp;B31&amp;")"</f>
        <v>DREAMS_FP
25-29 Female
Denominator (Required)</v>
      </c>
      <c r="K31" s="7" t="s">
        <v>305</v>
      </c>
      <c r="L31" s="4">
        <v>12</v>
      </c>
      <c r="N31" s="4" t="s">
        <v>48</v>
      </c>
      <c r="O31" s="4" t="s">
        <v>180</v>
      </c>
      <c r="P31" s="4" t="s">
        <v>207</v>
      </c>
      <c r="Q31" s="4" t="s">
        <v>169</v>
      </c>
      <c r="R31" s="4" t="s">
        <v>169</v>
      </c>
      <c r="S31" s="4" t="s">
        <v>194</v>
      </c>
      <c r="T31" s="4" t="str">
        <f>LOWER(N31&amp;"."&amp;O31&amp;"."&amp;P31&amp;"."&amp;Q31&amp;"."&amp;R31&amp;"."&amp;S31)</f>
        <v>vmmc_ae.40_44.male...n</v>
      </c>
      <c r="U31" s="4" t="s">
        <v>1866</v>
      </c>
      <c r="Y31" s="4" t="str">
        <f t="shared" si="0"/>
        <v>vmmc_ae.40_44.male...n</v>
      </c>
      <c r="Z31" s="4" t="str">
        <f t="shared" si="1"/>
        <v>DREAMS_FP
25-29 Female
Denominator (Required)</v>
      </c>
      <c r="AA31" s="4" t="str">
        <f t="shared" si="2"/>
        <v>vmmc_ae.40_44.male...n</v>
      </c>
      <c r="AB31" s="4" t="str">
        <f t="shared" si="3"/>
        <v>DREAMS_FP 25-29 Female Denominator (Required)</v>
      </c>
      <c r="AC31" s="4" t="str">
        <f t="shared" si="4"/>
        <v>vmmc_ae.40_44.male...n</v>
      </c>
    </row>
    <row r="32" spans="1:29" ht="45" x14ac:dyDescent="0.25">
      <c r="A32" s="4" t="s">
        <v>115</v>
      </c>
      <c r="B32" s="4" t="s">
        <v>125</v>
      </c>
      <c r="C32" s="4" t="s">
        <v>23</v>
      </c>
      <c r="D32" s="4" t="s">
        <v>122</v>
      </c>
      <c r="E32" s="4" t="s">
        <v>17</v>
      </c>
      <c r="F32" s="4" t="s">
        <v>169</v>
      </c>
      <c r="G32" s="4" t="s">
        <v>169</v>
      </c>
      <c r="H32" s="4" t="s">
        <v>13</v>
      </c>
      <c r="I32" s="4" t="s">
        <v>133</v>
      </c>
      <c r="J32" s="6" t="str">
        <f>C32&amp;CHAR(10)&amp;D32&amp;" "&amp;E32&amp;CHAR(10)&amp;H32&amp;" ("&amp;B32&amp;")"</f>
        <v>DREAMS_FP
Unknown Age Female
Denominator (Required)</v>
      </c>
      <c r="K32" s="7" t="s">
        <v>307</v>
      </c>
      <c r="L32" s="4">
        <v>22</v>
      </c>
      <c r="N32" s="4" t="s">
        <v>48</v>
      </c>
      <c r="O32" s="4" t="s">
        <v>179</v>
      </c>
      <c r="P32" s="4" t="s">
        <v>207</v>
      </c>
      <c r="Q32" s="4" t="s">
        <v>169</v>
      </c>
      <c r="R32" s="4" t="s">
        <v>169</v>
      </c>
      <c r="S32" s="4" t="s">
        <v>194</v>
      </c>
      <c r="T32" s="4" t="str">
        <f>LOWER(N32&amp;"."&amp;O32&amp;"."&amp;P32&amp;"."&amp;Q32&amp;"."&amp;R32&amp;"."&amp;S32)</f>
        <v>vmmc_ae.35_39.male...n</v>
      </c>
      <c r="U32" s="4" t="s">
        <v>1865</v>
      </c>
      <c r="Y32" s="4" t="str">
        <f t="shared" si="0"/>
        <v>vmmc_ae.35_39.male...n</v>
      </c>
      <c r="Z32" s="4" t="str">
        <f t="shared" si="1"/>
        <v>DREAMS_FP
Unknown Age Female
Denominator (Required)</v>
      </c>
      <c r="AA32" s="4" t="str">
        <f t="shared" si="2"/>
        <v>vmmc_ae.35_39.male...n</v>
      </c>
      <c r="AB32" s="4" t="str">
        <f t="shared" si="3"/>
        <v>DREAMS_FP Unknown Age Female Denominator (Required)</v>
      </c>
      <c r="AC32" s="4" t="str">
        <f t="shared" si="4"/>
        <v>vmmc_ae.35_39.male...n</v>
      </c>
    </row>
    <row r="33" spans="1:29" ht="45" x14ac:dyDescent="0.25">
      <c r="A33" s="4" t="s">
        <v>115</v>
      </c>
      <c r="B33" s="4" t="s">
        <v>125</v>
      </c>
      <c r="C33" s="4" t="s">
        <v>23</v>
      </c>
      <c r="E33" s="4" t="s">
        <v>169</v>
      </c>
      <c r="F33" s="4" t="s">
        <v>63</v>
      </c>
      <c r="G33" s="4" t="s">
        <v>169</v>
      </c>
      <c r="H33" s="4" t="s">
        <v>13</v>
      </c>
      <c r="I33" s="4" t="s">
        <v>62</v>
      </c>
      <c r="J33" s="6" t="str">
        <f>C33&amp;CHAR(10)&amp;I33&amp;": "&amp;F33&amp;CHAR(10)&amp;H33&amp;" ("&amp;B33&amp;")"</f>
        <v>DREAMS_FP
Site Type: Community
Denominator (Required)</v>
      </c>
      <c r="K33" s="7" t="s">
        <v>277</v>
      </c>
      <c r="N33" s="4" t="s">
        <v>48</v>
      </c>
      <c r="O33" s="4" t="s">
        <v>178</v>
      </c>
      <c r="P33" s="4" t="s">
        <v>207</v>
      </c>
      <c r="Q33" s="4" t="s">
        <v>169</v>
      </c>
      <c r="R33" s="4" t="s">
        <v>169</v>
      </c>
      <c r="S33" s="4" t="s">
        <v>194</v>
      </c>
      <c r="T33" s="4" t="str">
        <f>LOWER(N33&amp;"."&amp;O33&amp;"."&amp;P33&amp;"."&amp;Q33&amp;"."&amp;R33&amp;"."&amp;S33)</f>
        <v>vmmc_ae.30_34.male...n</v>
      </c>
      <c r="U33" s="4" t="s">
        <v>1864</v>
      </c>
      <c r="Y33" s="4" t="str">
        <f t="shared" si="0"/>
        <v>vmmc_ae.30_34.male...n</v>
      </c>
      <c r="Z33" s="4" t="str">
        <f t="shared" si="1"/>
        <v>DREAMS_FP
Site Type: Community
Denominator (Required)</v>
      </c>
      <c r="AA33" s="4" t="str">
        <f t="shared" si="2"/>
        <v>vmmc_ae.30_34.male...n</v>
      </c>
      <c r="AB33" s="4" t="str">
        <f t="shared" si="3"/>
        <v>DREAMS_FP Site Type: Community Denominator (Required)</v>
      </c>
      <c r="AC33" s="4" t="str">
        <f t="shared" si="4"/>
        <v>vmmc_ae.30_34.male...n</v>
      </c>
    </row>
    <row r="34" spans="1:29" ht="45" x14ac:dyDescent="0.25">
      <c r="A34" s="4" t="s">
        <v>115</v>
      </c>
      <c r="B34" s="4" t="s">
        <v>125</v>
      </c>
      <c r="C34" s="4" t="s">
        <v>23</v>
      </c>
      <c r="E34" s="4" t="s">
        <v>169</v>
      </c>
      <c r="F34" s="4" t="s">
        <v>64</v>
      </c>
      <c r="G34" s="4" t="s">
        <v>169</v>
      </c>
      <c r="H34" s="4" t="s">
        <v>13</v>
      </c>
      <c r="I34" s="4" t="s">
        <v>62</v>
      </c>
      <c r="J34" s="6" t="str">
        <f>C34&amp;CHAR(10)&amp;I34&amp;": "&amp;F34&amp;CHAR(10)&amp;H34&amp;" ("&amp;B34&amp;")"</f>
        <v>DREAMS_FP
Site Type: Health center
Denominator (Required)</v>
      </c>
      <c r="K34" s="7" t="s">
        <v>278</v>
      </c>
      <c r="N34" s="4" t="s">
        <v>48</v>
      </c>
      <c r="O34" s="4" t="s">
        <v>177</v>
      </c>
      <c r="P34" s="4" t="s">
        <v>207</v>
      </c>
      <c r="Q34" s="4" t="s">
        <v>169</v>
      </c>
      <c r="R34" s="4" t="s">
        <v>169</v>
      </c>
      <c r="S34" s="4" t="s">
        <v>194</v>
      </c>
      <c r="T34" s="4" t="str">
        <f>LOWER(N34&amp;"."&amp;O34&amp;"."&amp;P34&amp;"."&amp;Q34&amp;"."&amp;R34&amp;"."&amp;S34)</f>
        <v>vmmc_ae.25_29.male...n</v>
      </c>
      <c r="U34" s="4" t="s">
        <v>1863</v>
      </c>
      <c r="Y34" s="4" t="str">
        <f t="shared" si="0"/>
        <v>vmmc_ae.25_29.male...n</v>
      </c>
      <c r="Z34" s="4" t="str">
        <f t="shared" si="1"/>
        <v>DREAMS_FP
Site Type: Health center
Denominator (Required)</v>
      </c>
      <c r="AA34" s="4" t="str">
        <f t="shared" si="2"/>
        <v>vmmc_ae.25_29.male...n</v>
      </c>
      <c r="AB34" s="4" t="str">
        <f t="shared" si="3"/>
        <v>DREAMS_FP Site Type: Health center Denominator (Required)</v>
      </c>
      <c r="AC34" s="4" t="str">
        <f t="shared" si="4"/>
        <v>vmmc_ae.25_29.male...n</v>
      </c>
    </row>
    <row r="35" spans="1:29" ht="45" x14ac:dyDescent="0.25">
      <c r="A35" s="4" t="s">
        <v>115</v>
      </c>
      <c r="B35" s="4" t="s">
        <v>125</v>
      </c>
      <c r="C35" s="4" t="s">
        <v>23</v>
      </c>
      <c r="E35" s="4" t="s">
        <v>169</v>
      </c>
      <c r="F35" s="4" t="s">
        <v>65</v>
      </c>
      <c r="G35" s="4" t="s">
        <v>169</v>
      </c>
      <c r="H35" s="4" t="s">
        <v>13</v>
      </c>
      <c r="I35" s="4" t="s">
        <v>62</v>
      </c>
      <c r="J35" s="6" t="str">
        <f>C35&amp;CHAR(10)&amp;I35&amp;": "&amp;F35&amp;CHAR(10)&amp;H35&amp;" ("&amp;B35&amp;")"</f>
        <v>DREAMS_FP
Site Type: Hospital
Denominator (Required)</v>
      </c>
      <c r="K35" s="7" t="s">
        <v>279</v>
      </c>
      <c r="N35" s="4" t="s">
        <v>48</v>
      </c>
      <c r="O35" s="4" t="s">
        <v>176</v>
      </c>
      <c r="P35" s="4" t="s">
        <v>207</v>
      </c>
      <c r="Q35" s="4" t="s">
        <v>169</v>
      </c>
      <c r="R35" s="4" t="s">
        <v>169</v>
      </c>
      <c r="S35" s="4" t="s">
        <v>194</v>
      </c>
      <c r="T35" s="4" t="str">
        <f>LOWER(N35&amp;"."&amp;O35&amp;"."&amp;P35&amp;"."&amp;Q35&amp;"."&amp;R35&amp;"."&amp;S35)</f>
        <v>vmmc_ae.20_24.male...n</v>
      </c>
      <c r="U35" s="4" t="s">
        <v>1862</v>
      </c>
      <c r="Y35" s="4" t="str">
        <f t="shared" si="0"/>
        <v>vmmc_ae.20_24.male...n</v>
      </c>
      <c r="Z35" s="4" t="str">
        <f t="shared" si="1"/>
        <v>DREAMS_FP
Site Type: Hospital
Denominator (Required)</v>
      </c>
      <c r="AA35" s="4" t="str">
        <f t="shared" si="2"/>
        <v>vmmc_ae.20_24.male...n</v>
      </c>
      <c r="AB35" s="4" t="str">
        <f t="shared" si="3"/>
        <v>DREAMS_FP Site Type: Hospital Denominator (Required)</v>
      </c>
      <c r="AC35" s="4" t="str">
        <f t="shared" si="4"/>
        <v>vmmc_ae.20_24.male...n</v>
      </c>
    </row>
    <row r="36" spans="1:29" ht="45" x14ac:dyDescent="0.25">
      <c r="A36" s="4" t="s">
        <v>115</v>
      </c>
      <c r="B36" s="4" t="s">
        <v>125</v>
      </c>
      <c r="C36" s="4" t="s">
        <v>23</v>
      </c>
      <c r="E36" s="4" t="s">
        <v>169</v>
      </c>
      <c r="F36" s="4" t="s">
        <v>109</v>
      </c>
      <c r="G36" s="4" t="s">
        <v>169</v>
      </c>
      <c r="H36" s="4" t="s">
        <v>13</v>
      </c>
      <c r="I36" s="4" t="s">
        <v>62</v>
      </c>
      <c r="J36" s="6" t="str">
        <f>C36&amp;CHAR(10)&amp;I36&amp;": "&amp;F36&amp;CHAR(10)&amp;H36&amp;" ("&amp;B36&amp;")"</f>
        <v>DREAMS_FP
Site Type: Mobile
Denominator (Required)</v>
      </c>
      <c r="K36" s="7" t="s">
        <v>280</v>
      </c>
      <c r="N36" s="4" t="s">
        <v>48</v>
      </c>
      <c r="O36" s="4" t="s">
        <v>175</v>
      </c>
      <c r="P36" s="4" t="s">
        <v>207</v>
      </c>
      <c r="Q36" s="4" t="s">
        <v>169</v>
      </c>
      <c r="R36" s="4" t="s">
        <v>169</v>
      </c>
      <c r="S36" s="4" t="s">
        <v>194</v>
      </c>
      <c r="T36" s="4" t="str">
        <f>LOWER(N36&amp;"."&amp;O36&amp;"."&amp;P36&amp;"."&amp;Q36&amp;"."&amp;R36&amp;"."&amp;S36)</f>
        <v>vmmc_ae.15_19.male...n</v>
      </c>
      <c r="U36" s="4" t="s">
        <v>1861</v>
      </c>
      <c r="Y36" s="4" t="str">
        <f t="shared" si="0"/>
        <v>vmmc_ae.15_19.male...n</v>
      </c>
      <c r="Z36" s="4" t="str">
        <f t="shared" si="1"/>
        <v>DREAMS_FP
Site Type: Mobile
Denominator (Required)</v>
      </c>
      <c r="AA36" s="4" t="str">
        <f t="shared" si="2"/>
        <v>vmmc_ae.15_19.male...n</v>
      </c>
      <c r="AB36" s="4" t="str">
        <f t="shared" si="3"/>
        <v>DREAMS_FP Site Type: Mobile Denominator (Required)</v>
      </c>
      <c r="AC36" s="4" t="str">
        <f t="shared" si="4"/>
        <v>vmmc_ae.15_19.male...n</v>
      </c>
    </row>
    <row r="37" spans="1:29" ht="45" x14ac:dyDescent="0.25">
      <c r="A37" s="4" t="s">
        <v>115</v>
      </c>
      <c r="B37" s="4" t="s">
        <v>125</v>
      </c>
      <c r="C37" s="4" t="s">
        <v>23</v>
      </c>
      <c r="E37" s="4" t="s">
        <v>169</v>
      </c>
      <c r="F37" s="4" t="s">
        <v>71</v>
      </c>
      <c r="G37" s="4" t="s">
        <v>169</v>
      </c>
      <c r="H37" s="4" t="s">
        <v>13</v>
      </c>
      <c r="I37" s="4" t="s">
        <v>62</v>
      </c>
      <c r="J37" s="6" t="str">
        <f>C37&amp;CHAR(10)&amp;I37&amp;": "&amp;F37&amp;CHAR(10)&amp;H37&amp;" ("&amp;B37&amp;")"</f>
        <v>DREAMS_FP
Site Type: Other
Denominator (Required)</v>
      </c>
      <c r="K37" s="7" t="s">
        <v>281</v>
      </c>
      <c r="N37" s="4" t="s">
        <v>48</v>
      </c>
      <c r="O37" s="4" t="s">
        <v>174</v>
      </c>
      <c r="P37" s="4" t="s">
        <v>207</v>
      </c>
      <c r="Q37" s="4" t="s">
        <v>169</v>
      </c>
      <c r="R37" s="4" t="s">
        <v>169</v>
      </c>
      <c r="S37" s="4" t="s">
        <v>194</v>
      </c>
      <c r="T37" s="4" t="str">
        <f>LOWER(N37&amp;"."&amp;O37&amp;"."&amp;P37&amp;"."&amp;Q37&amp;"."&amp;R37&amp;"."&amp;S37)</f>
        <v>vmmc_ae.10_14.male...n</v>
      </c>
      <c r="U37" s="4" t="s">
        <v>1860</v>
      </c>
      <c r="Y37" s="4" t="str">
        <f t="shared" si="0"/>
        <v>vmmc_ae.10_14.male...n</v>
      </c>
      <c r="Z37" s="4" t="str">
        <f t="shared" si="1"/>
        <v>DREAMS_FP
Site Type: Other
Denominator (Required)</v>
      </c>
      <c r="AA37" s="4" t="str">
        <f t="shared" si="2"/>
        <v>vmmc_ae.10_14.male...n</v>
      </c>
      <c r="AB37" s="4" t="str">
        <f t="shared" si="3"/>
        <v>DREAMS_FP Site Type: Other Denominator (Required)</v>
      </c>
      <c r="AC37" s="4" t="str">
        <f t="shared" si="4"/>
        <v>vmmc_ae.10_14.male...n</v>
      </c>
    </row>
    <row r="38" spans="1:29" ht="45" x14ac:dyDescent="0.25">
      <c r="A38" s="4" t="s">
        <v>115</v>
      </c>
      <c r="B38" s="4" t="s">
        <v>125</v>
      </c>
      <c r="C38" s="4" t="s">
        <v>23</v>
      </c>
      <c r="E38" s="4" t="s">
        <v>169</v>
      </c>
      <c r="F38" s="4" t="s">
        <v>75</v>
      </c>
      <c r="G38" s="4" t="s">
        <v>169</v>
      </c>
      <c r="H38" s="4" t="s">
        <v>13</v>
      </c>
      <c r="I38" s="4" t="s">
        <v>62</v>
      </c>
      <c r="J38" s="6" t="str">
        <f>C38&amp;CHAR(10)&amp;I38&amp;": "&amp;F38&amp;CHAR(10)&amp;H38&amp;" ("&amp;B38&amp;")"</f>
        <v>DREAMS_FP
Site Type: School
Denominator (Required)</v>
      </c>
      <c r="K38" s="7" t="s">
        <v>282</v>
      </c>
      <c r="N38" s="4" t="s">
        <v>48</v>
      </c>
      <c r="O38" s="4" t="s">
        <v>169</v>
      </c>
      <c r="P38" s="4" t="s">
        <v>207</v>
      </c>
      <c r="Q38" s="4" t="s">
        <v>93</v>
      </c>
      <c r="R38" s="4" t="s">
        <v>169</v>
      </c>
      <c r="S38" s="4" t="s">
        <v>194</v>
      </c>
      <c r="T38" s="4" t="str">
        <f>LOWER(N38&amp;"."&amp;O38&amp;"."&amp;P38&amp;"."&amp;Q38&amp;"."&amp;R38&amp;"."&amp;S38)</f>
        <v>vmmc_ae..male.surgical method - unknown..n</v>
      </c>
      <c r="U38" s="4" t="s">
        <v>1874</v>
      </c>
      <c r="Y38" s="4" t="str">
        <f t="shared" si="0"/>
        <v>vmmc_ae..male.surgicalmethod-unknown..n</v>
      </c>
      <c r="Z38" s="4" t="str">
        <f t="shared" si="1"/>
        <v>DREAMS_FP
Site Type: School
Denominator (Required)</v>
      </c>
      <c r="AA38" s="4" t="str">
        <f t="shared" si="2"/>
        <v>vmmc_ae..male.surgicalmethod-unknown..n</v>
      </c>
      <c r="AB38" s="4" t="str">
        <f t="shared" si="3"/>
        <v>DREAMS_FP Site Type: School Denominator (Required)</v>
      </c>
      <c r="AC38" s="4" t="str">
        <f t="shared" si="4"/>
        <v>vmmc_ae..male.surgicalmethod-unknown..n</v>
      </c>
    </row>
    <row r="39" spans="1:29" ht="45" x14ac:dyDescent="0.25">
      <c r="A39" s="4" t="s">
        <v>115</v>
      </c>
      <c r="B39" s="4" t="s">
        <v>125</v>
      </c>
      <c r="C39" s="4" t="s">
        <v>23</v>
      </c>
      <c r="D39" s="4" t="s">
        <v>49</v>
      </c>
      <c r="E39" s="4" t="s">
        <v>17</v>
      </c>
      <c r="F39" s="4" t="s">
        <v>169</v>
      </c>
      <c r="G39" s="4" t="s">
        <v>169</v>
      </c>
      <c r="H39" s="4" t="s">
        <v>8</v>
      </c>
      <c r="I39" s="4" t="s">
        <v>133</v>
      </c>
      <c r="J39" s="6" t="str">
        <f>C39&amp;CHAR(10)&amp;D39&amp;" "&amp;E39&amp;CHAR(10)&amp;H39&amp;" ("&amp;B39&amp;")"</f>
        <v>DREAMS_FP
10-14 Female
Numerator (Required)</v>
      </c>
      <c r="K39" s="7" t="s">
        <v>300</v>
      </c>
      <c r="L39" s="4">
        <v>8</v>
      </c>
      <c r="N39" s="4" t="s">
        <v>48</v>
      </c>
      <c r="O39" s="4" t="s">
        <v>169</v>
      </c>
      <c r="P39" s="4" t="s">
        <v>207</v>
      </c>
      <c r="Q39" s="4" t="s">
        <v>92</v>
      </c>
      <c r="R39" s="4" t="s">
        <v>169</v>
      </c>
      <c r="S39" s="4" t="s">
        <v>194</v>
      </c>
      <c r="T39" s="4" t="str">
        <f>LOWER(N39&amp;"."&amp;O39&amp;"."&amp;P39&amp;"."&amp;Q39&amp;"."&amp;R39&amp;"."&amp;S39)</f>
        <v>vmmc_ae..male.surgical method - sleeve resection..n</v>
      </c>
      <c r="U39" s="4" t="s">
        <v>1875</v>
      </c>
      <c r="Y39" s="4" t="str">
        <f t="shared" si="0"/>
        <v>vmmc_ae..male.surgicalmethod-sleeveresection..n</v>
      </c>
      <c r="Z39" s="4" t="str">
        <f t="shared" si="1"/>
        <v>DREAMS_FP
10-14 Female
Numerator (Required)</v>
      </c>
      <c r="AA39" s="4" t="str">
        <f t="shared" si="2"/>
        <v>vmmc_ae..male.surgicalmethod-sleeveresection..n</v>
      </c>
      <c r="AB39" s="4" t="str">
        <f t="shared" si="3"/>
        <v>DREAMS_FP 10-14 Female Numerator (Required)</v>
      </c>
      <c r="AC39" s="4" t="str">
        <f t="shared" si="4"/>
        <v>vmmc_ae..male.surgicalmethod-sleeveresection..n</v>
      </c>
    </row>
    <row r="40" spans="1:29" ht="45" x14ac:dyDescent="0.25">
      <c r="A40" s="4" t="s">
        <v>115</v>
      </c>
      <c r="B40" s="4" t="s">
        <v>125</v>
      </c>
      <c r="C40" s="4" t="s">
        <v>23</v>
      </c>
      <c r="D40" s="4" t="s">
        <v>58</v>
      </c>
      <c r="E40" s="4" t="s">
        <v>17</v>
      </c>
      <c r="F40" s="4" t="s">
        <v>169</v>
      </c>
      <c r="G40" s="4" t="s">
        <v>169</v>
      </c>
      <c r="H40" s="4" t="s">
        <v>8</v>
      </c>
      <c r="I40" s="4" t="s">
        <v>133</v>
      </c>
      <c r="J40" s="6" t="str">
        <f>C40&amp;CHAR(10)&amp;D40&amp;" "&amp;E40&amp;CHAR(10)&amp;H40&amp;" ("&amp;B40&amp;")"</f>
        <v>DREAMS_FP
15-19 Female
Numerator (Required)</v>
      </c>
      <c r="K40" s="7" t="s">
        <v>302</v>
      </c>
      <c r="L40" s="4">
        <v>9</v>
      </c>
      <c r="N40" s="4" t="s">
        <v>48</v>
      </c>
      <c r="O40" s="4" t="s">
        <v>169</v>
      </c>
      <c r="P40" s="4" t="s">
        <v>207</v>
      </c>
      <c r="Q40" s="4" t="s">
        <v>91</v>
      </c>
      <c r="R40" s="4" t="s">
        <v>169</v>
      </c>
      <c r="S40" s="4" t="s">
        <v>194</v>
      </c>
      <c r="T40" s="4" t="str">
        <f>LOWER(N40&amp;"."&amp;O40&amp;"."&amp;P40&amp;"."&amp;Q40&amp;"."&amp;R40&amp;"."&amp;S40)</f>
        <v>vmmc_ae..male.surgical method - other..n</v>
      </c>
      <c r="U40" s="4" t="s">
        <v>1876</v>
      </c>
      <c r="Y40" s="4" t="str">
        <f t="shared" si="0"/>
        <v>vmmc_ae..male.surgicalmethod-other..n</v>
      </c>
      <c r="Z40" s="4" t="str">
        <f t="shared" si="1"/>
        <v>DREAMS_FP
15-19 Female
Numerator (Required)</v>
      </c>
      <c r="AA40" s="4" t="str">
        <f t="shared" si="2"/>
        <v>vmmc_ae..male.surgicalmethod-other..n</v>
      </c>
      <c r="AB40" s="4" t="str">
        <f t="shared" si="3"/>
        <v>DREAMS_FP 15-19 Female Numerator (Required)</v>
      </c>
      <c r="AC40" s="4" t="str">
        <f t="shared" si="4"/>
        <v>vmmc_ae..male.surgicalmethod-other..n</v>
      </c>
    </row>
    <row r="41" spans="1:29" ht="45" x14ac:dyDescent="0.25">
      <c r="A41" s="4" t="s">
        <v>115</v>
      </c>
      <c r="B41" s="4" t="s">
        <v>125</v>
      </c>
      <c r="C41" s="4" t="s">
        <v>23</v>
      </c>
      <c r="D41" s="4" t="s">
        <v>59</v>
      </c>
      <c r="E41" s="4" t="s">
        <v>17</v>
      </c>
      <c r="F41" s="4" t="s">
        <v>169</v>
      </c>
      <c r="G41" s="4" t="s">
        <v>169</v>
      </c>
      <c r="H41" s="4" t="s">
        <v>8</v>
      </c>
      <c r="I41" s="4" t="s">
        <v>133</v>
      </c>
      <c r="J41" s="6" t="str">
        <f>C41&amp;CHAR(10)&amp;D41&amp;" "&amp;E41&amp;CHAR(10)&amp;H41&amp;" ("&amp;B41&amp;")"</f>
        <v>DREAMS_FP
20-24 Female
Numerator (Required)</v>
      </c>
      <c r="K41" s="7" t="s">
        <v>304</v>
      </c>
      <c r="L41" s="4">
        <v>11</v>
      </c>
      <c r="N41" s="4" t="s">
        <v>48</v>
      </c>
      <c r="O41" s="4" t="s">
        <v>169</v>
      </c>
      <c r="P41" s="4" t="s">
        <v>207</v>
      </c>
      <c r="Q41" s="4" t="s">
        <v>90</v>
      </c>
      <c r="R41" s="4" t="s">
        <v>169</v>
      </c>
      <c r="S41" s="4" t="s">
        <v>194</v>
      </c>
      <c r="T41" s="4" t="str">
        <f>LOWER(N41&amp;"."&amp;O41&amp;"."&amp;P41&amp;"."&amp;Q41&amp;"."&amp;R41&amp;"."&amp;S41)</f>
        <v>vmmc_ae..male.surgical method - forceps guided..n</v>
      </c>
      <c r="U41" s="4" t="s">
        <v>1877</v>
      </c>
      <c r="Y41" s="4" t="str">
        <f t="shared" si="0"/>
        <v>vmmc_ae..male.surgicalmethod-forcepsguided..n</v>
      </c>
      <c r="Z41" s="4" t="str">
        <f t="shared" si="1"/>
        <v>DREAMS_FP
20-24 Female
Numerator (Required)</v>
      </c>
      <c r="AA41" s="4" t="str">
        <f t="shared" si="2"/>
        <v>vmmc_ae..male.surgicalmethod-forcepsguided..n</v>
      </c>
      <c r="AB41" s="4" t="str">
        <f t="shared" si="3"/>
        <v>DREAMS_FP 20-24 Female Numerator (Required)</v>
      </c>
      <c r="AC41" s="4" t="str">
        <f t="shared" si="4"/>
        <v>vmmc_ae..male.surgicalmethod-forcepsguided..n</v>
      </c>
    </row>
    <row r="42" spans="1:29" ht="45" x14ac:dyDescent="0.25">
      <c r="A42" s="4" t="s">
        <v>115</v>
      </c>
      <c r="B42" s="4" t="s">
        <v>125</v>
      </c>
      <c r="C42" s="4" t="s">
        <v>23</v>
      </c>
      <c r="D42" s="4" t="s">
        <v>60</v>
      </c>
      <c r="E42" s="4" t="s">
        <v>17</v>
      </c>
      <c r="F42" s="4" t="s">
        <v>169</v>
      </c>
      <c r="G42" s="4" t="s">
        <v>169</v>
      </c>
      <c r="H42" s="4" t="s">
        <v>8</v>
      </c>
      <c r="I42" s="4" t="s">
        <v>133</v>
      </c>
      <c r="J42" s="6" t="str">
        <f>C42&amp;CHAR(10)&amp;D42&amp;" "&amp;E42&amp;CHAR(10)&amp;H42&amp;" ("&amp;B42&amp;")"</f>
        <v>DREAMS_FP
25-29 Female
Numerator (Required)</v>
      </c>
      <c r="K42" s="7" t="s">
        <v>306</v>
      </c>
      <c r="L42" s="4">
        <v>12</v>
      </c>
      <c r="N42" s="4" t="s">
        <v>48</v>
      </c>
      <c r="O42" s="4" t="s">
        <v>169</v>
      </c>
      <c r="P42" s="4" t="s">
        <v>207</v>
      </c>
      <c r="Q42" s="4" t="s">
        <v>89</v>
      </c>
      <c r="R42" s="4" t="s">
        <v>169</v>
      </c>
      <c r="S42" s="4" t="s">
        <v>194</v>
      </c>
      <c r="T42" s="4" t="str">
        <f>LOWER(N42&amp;"."&amp;O42&amp;"."&amp;P42&amp;"."&amp;Q42&amp;"."&amp;R42&amp;"."&amp;S42)</f>
        <v>vmmc_ae..male.surgical method - dorsal slit..n</v>
      </c>
      <c r="U42" s="4" t="s">
        <v>1878</v>
      </c>
      <c r="Y42" s="4" t="str">
        <f t="shared" si="0"/>
        <v>vmmc_ae..male.surgicalmethod-dorsalslit..n</v>
      </c>
      <c r="Z42" s="4" t="str">
        <f t="shared" si="1"/>
        <v>DREAMS_FP
25-29 Female
Numerator (Required)</v>
      </c>
      <c r="AA42" s="4" t="str">
        <f t="shared" si="2"/>
        <v>vmmc_ae..male.surgicalmethod-dorsalslit..n</v>
      </c>
      <c r="AB42" s="4" t="str">
        <f t="shared" si="3"/>
        <v>DREAMS_FP 25-29 Female Numerator (Required)</v>
      </c>
      <c r="AC42" s="4" t="str">
        <f t="shared" si="4"/>
        <v>vmmc_ae..male.surgicalmethod-dorsalslit..n</v>
      </c>
    </row>
    <row r="43" spans="1:29" ht="45" x14ac:dyDescent="0.25">
      <c r="A43" s="4" t="s">
        <v>115</v>
      </c>
      <c r="B43" s="4" t="s">
        <v>125</v>
      </c>
      <c r="C43" s="4" t="s">
        <v>23</v>
      </c>
      <c r="D43" s="4" t="s">
        <v>122</v>
      </c>
      <c r="E43" s="4" t="s">
        <v>17</v>
      </c>
      <c r="F43" s="4" t="s">
        <v>169</v>
      </c>
      <c r="G43" s="4" t="s">
        <v>169</v>
      </c>
      <c r="H43" s="4" t="s">
        <v>8</v>
      </c>
      <c r="I43" s="4" t="s">
        <v>133</v>
      </c>
      <c r="J43" s="6" t="str">
        <f>C43&amp;CHAR(10)&amp;D43&amp;" "&amp;E43&amp;CHAR(10)&amp;H43&amp;" ("&amp;B43&amp;")"</f>
        <v>DREAMS_FP
Unknown Age Female
Numerator (Required)</v>
      </c>
      <c r="K43" s="7" t="s">
        <v>308</v>
      </c>
      <c r="L43" s="4">
        <v>22</v>
      </c>
      <c r="N43" s="4" t="s">
        <v>48</v>
      </c>
      <c r="O43" s="4" t="s">
        <v>169</v>
      </c>
      <c r="P43" s="4" t="s">
        <v>207</v>
      </c>
      <c r="Q43" s="4" t="s">
        <v>1853</v>
      </c>
      <c r="R43" s="4" t="s">
        <v>169</v>
      </c>
      <c r="S43" s="4" t="s">
        <v>194</v>
      </c>
      <c r="T43" s="4" t="str">
        <f>LOWER(N43&amp;"."&amp;O43&amp;"."&amp;P43&amp;"."&amp;Q43&amp;"."&amp;R43&amp;"."&amp;S43)</f>
        <v>vmmc_ae..male.sitetype:unknown..n</v>
      </c>
      <c r="U43" s="4" t="s">
        <v>1870</v>
      </c>
      <c r="Y43" s="4" t="str">
        <f t="shared" si="0"/>
        <v>vmmc_ae..male.sitetype:unknown..n</v>
      </c>
      <c r="Z43" s="4" t="str">
        <f t="shared" si="1"/>
        <v>DREAMS_FP
Unknown Age Female
Numerator (Required)</v>
      </c>
      <c r="AA43" s="4" t="str">
        <f t="shared" si="2"/>
        <v>vmmc_ae..male.sitetype:unknown..n</v>
      </c>
      <c r="AB43" s="4" t="str">
        <f t="shared" si="3"/>
        <v>DREAMS_FP Unknown Age Female Numerator (Required)</v>
      </c>
      <c r="AC43" s="4" t="str">
        <f t="shared" si="4"/>
        <v>vmmc_ae..male.sitetype:unknown..n</v>
      </c>
    </row>
    <row r="44" spans="1:29" ht="45" x14ac:dyDescent="0.25">
      <c r="A44" s="4" t="s">
        <v>115</v>
      </c>
      <c r="B44" s="4" t="s">
        <v>125</v>
      </c>
      <c r="C44" s="4" t="s">
        <v>23</v>
      </c>
      <c r="E44" s="4" t="s">
        <v>169</v>
      </c>
      <c r="F44" s="4" t="s">
        <v>54</v>
      </c>
      <c r="G44" s="4" t="s">
        <v>169</v>
      </c>
      <c r="H44" s="4" t="s">
        <v>8</v>
      </c>
      <c r="I44" s="4" t="s">
        <v>53</v>
      </c>
      <c r="J44" s="6" t="str">
        <f>C44&amp;CHAR(10)&amp;F44&amp;CHAR(10)&amp;H44&amp;" ("&amp;B44&amp;")"</f>
        <v>DREAMS_FP
FP counseling only
Numerator (Required)</v>
      </c>
      <c r="K44" s="7" t="s">
        <v>283</v>
      </c>
      <c r="N44" s="4" t="s">
        <v>48</v>
      </c>
      <c r="O44" s="4" t="s">
        <v>169</v>
      </c>
      <c r="P44" s="4" t="s">
        <v>207</v>
      </c>
      <c r="Q44" s="4" t="s">
        <v>1854</v>
      </c>
      <c r="R44" s="4" t="s">
        <v>169</v>
      </c>
      <c r="S44" s="4" t="s">
        <v>194</v>
      </c>
      <c r="T44" s="4" t="str">
        <f>LOWER(N44&amp;"."&amp;O44&amp;"."&amp;P44&amp;"."&amp;Q44&amp;"."&amp;R44&amp;"."&amp;S44)</f>
        <v>vmmc_ae..male.sitetype:static..n</v>
      </c>
      <c r="U44" s="4" t="s">
        <v>1871</v>
      </c>
      <c r="Y44" s="4" t="str">
        <f t="shared" si="0"/>
        <v>vmmc_ae..male.sitetype:static..n</v>
      </c>
      <c r="Z44" s="4" t="str">
        <f t="shared" si="1"/>
        <v>DREAMS_FP
FP counseling only
Numerator (Required)</v>
      </c>
      <c r="AA44" s="4" t="str">
        <f t="shared" si="2"/>
        <v>vmmc_ae..male.sitetype:static..n</v>
      </c>
      <c r="AB44" s="4" t="str">
        <f t="shared" si="3"/>
        <v>DREAMS_FP FP counseling only Numerator (Required)</v>
      </c>
      <c r="AC44" s="4" t="str">
        <f t="shared" si="4"/>
        <v>vmmc_ae..male.sitetype:static..n</v>
      </c>
    </row>
    <row r="45" spans="1:29" ht="60" x14ac:dyDescent="0.25">
      <c r="A45" s="4" t="s">
        <v>115</v>
      </c>
      <c r="B45" s="4" t="s">
        <v>125</v>
      </c>
      <c r="C45" s="4" t="s">
        <v>23</v>
      </c>
      <c r="E45" s="4" t="s">
        <v>169</v>
      </c>
      <c r="F45" s="4" t="s">
        <v>55</v>
      </c>
      <c r="G45" s="4" t="s">
        <v>169</v>
      </c>
      <c r="H45" s="4" t="s">
        <v>8</v>
      </c>
      <c r="I45" s="4" t="s">
        <v>53</v>
      </c>
      <c r="J45" s="6" t="str">
        <f>C45&amp;CHAR(10)&amp;F45&amp;CHAR(10)&amp;H45&amp;" ("&amp;B45&amp;")"</f>
        <v>DREAMS_FP
FP counseling plus referral for a method to another SDP
Numerator (Required)</v>
      </c>
      <c r="K45" s="7" t="s">
        <v>284</v>
      </c>
      <c r="N45" s="4" t="s">
        <v>48</v>
      </c>
      <c r="O45" s="4" t="s">
        <v>169</v>
      </c>
      <c r="P45" s="4" t="s">
        <v>207</v>
      </c>
      <c r="Q45" s="4" t="s">
        <v>1855</v>
      </c>
      <c r="R45" s="4" t="s">
        <v>169</v>
      </c>
      <c r="S45" s="4" t="s">
        <v>194</v>
      </c>
      <c r="T45" s="4" t="str">
        <f>LOWER(N45&amp;"."&amp;O45&amp;"."&amp;P45&amp;"."&amp;Q45&amp;"."&amp;R45&amp;"."&amp;S45)</f>
        <v>vmmc_ae..male.sitetype:outreach..n</v>
      </c>
      <c r="U45" s="4" t="s">
        <v>1872</v>
      </c>
      <c r="Y45" s="4" t="str">
        <f t="shared" si="0"/>
        <v>vmmc_ae..male.sitetype:outreach..n</v>
      </c>
      <c r="Z45" s="4" t="str">
        <f t="shared" si="1"/>
        <v>DREAMS_FP
FP counseling plus referral for a method to another SDP
Numerator (Required)</v>
      </c>
      <c r="AA45" s="4" t="str">
        <f t="shared" si="2"/>
        <v>vmmc_ae..male.sitetype:outreach..n</v>
      </c>
      <c r="AB45" s="4" t="str">
        <f t="shared" si="3"/>
        <v>DREAMS_FP FP counseling plus referral for a method to another SDP Numerator (Required)</v>
      </c>
      <c r="AC45" s="4" t="str">
        <f t="shared" si="4"/>
        <v>vmmc_ae..male.sitetype:outreach..n</v>
      </c>
    </row>
    <row r="46" spans="1:29" ht="60" x14ac:dyDescent="0.25">
      <c r="A46" s="4" t="s">
        <v>115</v>
      </c>
      <c r="B46" s="4" t="s">
        <v>125</v>
      </c>
      <c r="C46" s="4" t="s">
        <v>23</v>
      </c>
      <c r="E46" s="4" t="s">
        <v>169</v>
      </c>
      <c r="F46" s="4" t="s">
        <v>123</v>
      </c>
      <c r="G46" s="4" t="s">
        <v>169</v>
      </c>
      <c r="H46" s="4" t="s">
        <v>8</v>
      </c>
      <c r="I46" s="4" t="s">
        <v>24</v>
      </c>
      <c r="J46" s="6" t="str">
        <f>C46&amp;CHAR(10)&amp;F46&amp;CHAR(10)&amp;H46&amp;" ("&amp;B46&amp;")"</f>
        <v>DREAMS_FP
FP counseling plus method provisions - Condoms only
Numerator (Required)</v>
      </c>
      <c r="K46" s="7" t="s">
        <v>285</v>
      </c>
      <c r="N46" s="4" t="s">
        <v>48</v>
      </c>
      <c r="O46" s="4" t="s">
        <v>169</v>
      </c>
      <c r="P46" s="4" t="s">
        <v>207</v>
      </c>
      <c r="Q46" s="4" t="s">
        <v>1856</v>
      </c>
      <c r="R46" s="4" t="s">
        <v>169</v>
      </c>
      <c r="S46" s="4" t="s">
        <v>194</v>
      </c>
      <c r="T46" s="4" t="str">
        <f>LOWER(N46&amp;"."&amp;O46&amp;"."&amp;P46&amp;"."&amp;Q46&amp;"."&amp;R46&amp;"."&amp;S46)</f>
        <v>vmmc_ae..male.sitetype:mobile..n</v>
      </c>
      <c r="U46" s="4" t="s">
        <v>1873</v>
      </c>
      <c r="Y46" s="4" t="str">
        <f t="shared" si="0"/>
        <v>vmmc_ae..male.sitetype:mobile..n</v>
      </c>
      <c r="Z46" s="4" t="str">
        <f t="shared" si="1"/>
        <v>DREAMS_FP
FP counseling plus method provisions - Condoms only
Numerator (Required)</v>
      </c>
      <c r="AA46" s="4" t="str">
        <f t="shared" si="2"/>
        <v>vmmc_ae..male.sitetype:mobile..n</v>
      </c>
      <c r="AB46" s="4" t="str">
        <f t="shared" si="3"/>
        <v>DREAMS_FP FP counseling plus method provisions - Condoms only Numerator (Required)</v>
      </c>
      <c r="AC46" s="4" t="str">
        <f t="shared" si="4"/>
        <v>vmmc_ae..male.sitetype:mobile..n</v>
      </c>
    </row>
    <row r="47" spans="1:29" ht="60" x14ac:dyDescent="0.25">
      <c r="A47" s="4" t="s">
        <v>115</v>
      </c>
      <c r="B47" s="4" t="s">
        <v>125</v>
      </c>
      <c r="C47" s="4" t="s">
        <v>23</v>
      </c>
      <c r="E47" s="4" t="s">
        <v>169</v>
      </c>
      <c r="F47" s="4" t="s">
        <v>25</v>
      </c>
      <c r="G47" s="4" t="s">
        <v>169</v>
      </c>
      <c r="H47" s="4" t="s">
        <v>8</v>
      </c>
      <c r="I47" s="4" t="s">
        <v>24</v>
      </c>
      <c r="J47" s="6" t="str">
        <f>C47&amp;CHAR(10)&amp;F47&amp;CHAR(10)&amp;H47&amp;" ("&amp;B47&amp;")"</f>
        <v>DREAMS_FP
FP counseling plus method provisions - Emergency contraception
Numerator (Required)</v>
      </c>
      <c r="K47" s="7" t="s">
        <v>286</v>
      </c>
      <c r="N47" s="4" t="s">
        <v>48</v>
      </c>
      <c r="O47" s="4" t="s">
        <v>169</v>
      </c>
      <c r="P47" s="4" t="s">
        <v>207</v>
      </c>
      <c r="Q47" s="4" t="s">
        <v>88</v>
      </c>
      <c r="R47" s="4" t="s">
        <v>169</v>
      </c>
      <c r="S47" s="4" t="s">
        <v>194</v>
      </c>
      <c r="T47" s="4" t="str">
        <f>LOWER(N47&amp;"."&amp;O47&amp;"."&amp;P47&amp;"."&amp;Q47&amp;"."&amp;R47&amp;"."&amp;S47)</f>
        <v>vmmc_ae..male.device - shang ring..n</v>
      </c>
      <c r="U47" s="4" t="s">
        <v>1879</v>
      </c>
      <c r="Y47" s="4" t="str">
        <f t="shared" si="0"/>
        <v>vmmc_ae..male.device-shangring..n</v>
      </c>
      <c r="Z47" s="4" t="str">
        <f t="shared" si="1"/>
        <v>DREAMS_FP
FP counseling plus method provisions - Emergency contraception
Numerator (Required)</v>
      </c>
      <c r="AA47" s="4" t="str">
        <f t="shared" si="2"/>
        <v>vmmc_ae..male.device-shangring..n</v>
      </c>
      <c r="AB47" s="4" t="str">
        <f t="shared" si="3"/>
        <v>DREAMS_FP FP counseling plus method provisions - Emergency contraception Numerator (Required)</v>
      </c>
      <c r="AC47" s="4" t="str">
        <f t="shared" si="4"/>
        <v>vmmc_ae..male.device-shangring..n</v>
      </c>
    </row>
    <row r="48" spans="1:29" ht="60" x14ac:dyDescent="0.25">
      <c r="A48" s="4" t="s">
        <v>115</v>
      </c>
      <c r="B48" s="4" t="s">
        <v>125</v>
      </c>
      <c r="C48" s="4" t="s">
        <v>23</v>
      </c>
      <c r="E48" s="4" t="s">
        <v>169</v>
      </c>
      <c r="F48" s="4" t="s">
        <v>37</v>
      </c>
      <c r="G48" s="4" t="s">
        <v>169</v>
      </c>
      <c r="H48" s="4" t="s">
        <v>8</v>
      </c>
      <c r="I48" s="4" t="s">
        <v>24</v>
      </c>
      <c r="J48" s="6" t="str">
        <f>C48&amp;CHAR(10)&amp;F48&amp;CHAR(10)&amp;H48&amp;" ("&amp;B48&amp;")"</f>
        <v>DREAMS_FP
FP counseling plus method provisions - Fertility awareness method
Numerator (Required)</v>
      </c>
      <c r="K48" s="7" t="s">
        <v>287</v>
      </c>
      <c r="N48" s="4" t="s">
        <v>48</v>
      </c>
      <c r="O48" s="4" t="s">
        <v>169</v>
      </c>
      <c r="P48" s="4" t="s">
        <v>207</v>
      </c>
      <c r="Q48" s="4" t="s">
        <v>1850</v>
      </c>
      <c r="R48" s="4" t="s">
        <v>169</v>
      </c>
      <c r="S48" s="4" t="s">
        <v>194</v>
      </c>
      <c r="T48" s="4" t="str">
        <f>LOWER(N48&amp;"."&amp;O48&amp;"."&amp;P48&amp;"."&amp;Q48&amp;"."&amp;R48&amp;"."&amp;S48)</f>
        <v>vmmc_ae..male.aetype:unknown..n</v>
      </c>
      <c r="U48" s="4" t="s">
        <v>1857</v>
      </c>
      <c r="Y48" s="4" t="str">
        <f t="shared" si="0"/>
        <v>vmmc_ae..male.aetype:unknown..n</v>
      </c>
      <c r="Z48" s="4" t="str">
        <f t="shared" si="1"/>
        <v>DREAMS_FP
FP counseling plus method provisions - Fertility awareness method
Numerator (Required)</v>
      </c>
      <c r="AA48" s="4" t="str">
        <f t="shared" si="2"/>
        <v>vmmc_ae..male.aetype:unknown..n</v>
      </c>
      <c r="AB48" s="4" t="str">
        <f t="shared" si="3"/>
        <v>DREAMS_FP FP counseling plus method provisions - Fertility awareness method Numerator (Required)</v>
      </c>
      <c r="AC48" s="4" t="str">
        <f t="shared" si="4"/>
        <v>vmmc_ae..male.aetype:unknown..n</v>
      </c>
    </row>
    <row r="49" spans="1:29" ht="45" x14ac:dyDescent="0.25">
      <c r="A49" s="4" t="s">
        <v>115</v>
      </c>
      <c r="B49" s="4" t="s">
        <v>125</v>
      </c>
      <c r="C49" s="4" t="s">
        <v>23</v>
      </c>
      <c r="E49" s="4" t="s">
        <v>169</v>
      </c>
      <c r="F49" s="4" t="s">
        <v>38</v>
      </c>
      <c r="G49" s="4" t="s">
        <v>169</v>
      </c>
      <c r="H49" s="4" t="s">
        <v>8</v>
      </c>
      <c r="I49" s="4" t="s">
        <v>24</v>
      </c>
      <c r="J49" s="6" t="str">
        <f>C49&amp;CHAR(10)&amp;F49&amp;CHAR(10)&amp;H49&amp;" ("&amp;B49&amp;")"</f>
        <v>DREAMS_FP
FP counseling plus method provisions - Implant
Numerator (Required)</v>
      </c>
      <c r="K49" s="7" t="s">
        <v>288</v>
      </c>
      <c r="N49" s="4" t="s">
        <v>48</v>
      </c>
      <c r="O49" s="4" t="s">
        <v>169</v>
      </c>
      <c r="P49" s="4" t="s">
        <v>207</v>
      </c>
      <c r="Q49" s="4" t="s">
        <v>1851</v>
      </c>
      <c r="R49" s="4" t="s">
        <v>169</v>
      </c>
      <c r="S49" s="4" t="s">
        <v>194</v>
      </c>
      <c r="T49" s="4" t="str">
        <f>LOWER(N49&amp;"."&amp;O49&amp;"."&amp;P49&amp;"."&amp;Q49&amp;"."&amp;R49&amp;"."&amp;S49)</f>
        <v>vmmc_ae..male.aetype:severe..n</v>
      </c>
      <c r="U49" s="4" t="s">
        <v>1858</v>
      </c>
      <c r="Y49" s="4" t="str">
        <f t="shared" si="0"/>
        <v>vmmc_ae..male.aetype:severe..n</v>
      </c>
      <c r="Z49" s="4" t="str">
        <f t="shared" si="1"/>
        <v>DREAMS_FP
FP counseling plus method provisions - Implant
Numerator (Required)</v>
      </c>
      <c r="AA49" s="4" t="str">
        <f t="shared" si="2"/>
        <v>vmmc_ae..male.aetype:severe..n</v>
      </c>
      <c r="AB49" s="4" t="str">
        <f t="shared" si="3"/>
        <v>DREAMS_FP FP counseling plus method provisions - Implant Numerator (Required)</v>
      </c>
      <c r="AC49" s="4" t="str">
        <f t="shared" si="4"/>
        <v>vmmc_ae..male.aetype:severe..n</v>
      </c>
    </row>
    <row r="50" spans="1:29" ht="60" x14ac:dyDescent="0.25">
      <c r="A50" s="4" t="s">
        <v>115</v>
      </c>
      <c r="B50" s="4" t="s">
        <v>125</v>
      </c>
      <c r="C50" s="4" t="s">
        <v>23</v>
      </c>
      <c r="E50" s="4" t="s">
        <v>169</v>
      </c>
      <c r="F50" s="4" t="s">
        <v>39</v>
      </c>
      <c r="G50" s="4" t="s">
        <v>169</v>
      </c>
      <c r="H50" s="4" t="s">
        <v>8</v>
      </c>
      <c r="I50" s="4" t="s">
        <v>24</v>
      </c>
      <c r="J50" s="6" t="str">
        <f>C50&amp;CHAR(10)&amp;F50&amp;CHAR(10)&amp;H50&amp;" ("&amp;B50&amp;")"</f>
        <v>DREAMS_FP
FP counseling plus method provisions - Injectable
Numerator (Required)</v>
      </c>
      <c r="K50" s="7" t="s">
        <v>289</v>
      </c>
      <c r="N50" s="4" t="s">
        <v>48</v>
      </c>
      <c r="O50" s="4" t="s">
        <v>169</v>
      </c>
      <c r="P50" s="4" t="s">
        <v>207</v>
      </c>
      <c r="Q50" s="4" t="s">
        <v>1852</v>
      </c>
      <c r="R50" s="4" t="s">
        <v>169</v>
      </c>
      <c r="S50" s="4" t="s">
        <v>194</v>
      </c>
      <c r="T50" s="4" t="str">
        <f>LOWER(N50&amp;"."&amp;O50&amp;"."&amp;P50&amp;"."&amp;Q50&amp;"."&amp;R50&amp;"."&amp;S50)</f>
        <v>vmmc_ae..male.aetype:moderate..n</v>
      </c>
      <c r="U50" s="4" t="s">
        <v>1859</v>
      </c>
      <c r="Y50" s="4" t="str">
        <f t="shared" si="0"/>
        <v>vmmc_ae..male.aetype:moderate..n</v>
      </c>
      <c r="Z50" s="4" t="str">
        <f t="shared" si="1"/>
        <v>DREAMS_FP
FP counseling plus method provisions - Injectable
Numerator (Required)</v>
      </c>
      <c r="AA50" s="4" t="str">
        <f t="shared" si="2"/>
        <v>vmmc_ae..male.aetype:moderate..n</v>
      </c>
      <c r="AB50" s="4" t="str">
        <f t="shared" si="3"/>
        <v>DREAMS_FP FP counseling plus method provisions - Injectable Numerator (Required)</v>
      </c>
      <c r="AC50" s="4" t="str">
        <f t="shared" si="4"/>
        <v>vmmc_ae..male.aetype:moderate..n</v>
      </c>
    </row>
    <row r="51" spans="1:29" ht="60" x14ac:dyDescent="0.25">
      <c r="A51" s="4" t="s">
        <v>115</v>
      </c>
      <c r="B51" s="4" t="s">
        <v>125</v>
      </c>
      <c r="C51" s="4" t="s">
        <v>23</v>
      </c>
      <c r="E51" s="4" t="s">
        <v>169</v>
      </c>
      <c r="F51" s="4" t="s">
        <v>40</v>
      </c>
      <c r="G51" s="4" t="s">
        <v>169</v>
      </c>
      <c r="H51" s="4" t="s">
        <v>8</v>
      </c>
      <c r="I51" s="4" t="s">
        <v>24</v>
      </c>
      <c r="J51" s="6" t="str">
        <f>C51&amp;CHAR(10)&amp;F51&amp;CHAR(10)&amp;H51&amp;" ("&amp;B51&amp;")"</f>
        <v>DREAMS_FP
FP counseling plus method provisions - Intrauterine device (IUD)
Numerator (Required)</v>
      </c>
      <c r="K51" s="7" t="s">
        <v>290</v>
      </c>
      <c r="N51" s="4" t="s">
        <v>79</v>
      </c>
      <c r="O51" s="4" t="s">
        <v>193</v>
      </c>
      <c r="P51" s="4" t="s">
        <v>207</v>
      </c>
      <c r="Q51" s="4" t="s">
        <v>169</v>
      </c>
      <c r="R51" s="4" t="s">
        <v>169</v>
      </c>
      <c r="S51" s="4" t="s">
        <v>194</v>
      </c>
      <c r="T51" s="4" t="str">
        <f>LOWER(N51&amp;"."&amp;O51&amp;"."&amp;P51&amp;"."&amp;Q51&amp;"."&amp;R51&amp;"."&amp;S51)</f>
        <v>tx_rtt_verify.unknownage.male...n</v>
      </c>
      <c r="U51" s="4" t="s">
        <v>1603</v>
      </c>
      <c r="Y51" s="4" t="str">
        <f t="shared" si="0"/>
        <v>tx_rtt_verify.unknownage.m...n</v>
      </c>
      <c r="Z51" s="4" t="str">
        <f t="shared" si="1"/>
        <v>DREAMS_FP
FP counseling plus method provisions - Intrauterine device (IUD)
Numerator (Required)</v>
      </c>
      <c r="AA51" s="4" t="str">
        <f t="shared" si="2"/>
        <v>tx_rtt_verify.unknownage.m...n</v>
      </c>
      <c r="AB51" s="4" t="str">
        <f t="shared" si="3"/>
        <v>DREAMS_FP FP counseling plus method provisions - Intrauterine device (IUD) Numerator (Required)</v>
      </c>
      <c r="AC51" s="4" t="str">
        <f t="shared" si="4"/>
        <v>tx_rtt_verify.unknownage.m...n</v>
      </c>
    </row>
    <row r="52" spans="1:29" ht="60" x14ac:dyDescent="0.25">
      <c r="A52" s="4" t="s">
        <v>115</v>
      </c>
      <c r="B52" s="4" t="s">
        <v>125</v>
      </c>
      <c r="C52" s="4" t="s">
        <v>23</v>
      </c>
      <c r="E52" s="4" t="s">
        <v>169</v>
      </c>
      <c r="F52" s="4" t="s">
        <v>51</v>
      </c>
      <c r="G52" s="4" t="s">
        <v>169</v>
      </c>
      <c r="H52" s="4" t="s">
        <v>8</v>
      </c>
      <c r="I52" s="4" t="s">
        <v>24</v>
      </c>
      <c r="J52" s="6" t="str">
        <f>C52&amp;CHAR(10)&amp;F52&amp;CHAR(10)&amp;H52&amp;" ("&amp;B52&amp;")"</f>
        <v>DREAMS_FP
FP counseling plus method provisions - Oral contraceptive pills
Numerator (Required)</v>
      </c>
      <c r="K52" s="7" t="s">
        <v>291</v>
      </c>
      <c r="N52" s="4" t="s">
        <v>79</v>
      </c>
      <c r="O52" s="4" t="s">
        <v>193</v>
      </c>
      <c r="P52" s="4" t="s">
        <v>208</v>
      </c>
      <c r="Q52" s="4" t="s">
        <v>169</v>
      </c>
      <c r="R52" s="4" t="s">
        <v>169</v>
      </c>
      <c r="S52" s="4" t="s">
        <v>194</v>
      </c>
      <c r="T52" s="4" t="str">
        <f>LOWER(N52&amp;"."&amp;O52&amp;"."&amp;P52&amp;"."&amp;Q52&amp;"."&amp;R52&amp;"."&amp;S52)</f>
        <v>tx_rtt_verify.unknownage.female...n</v>
      </c>
      <c r="U52" s="4" t="s">
        <v>1353</v>
      </c>
      <c r="Y52" s="4" t="str">
        <f t="shared" si="0"/>
        <v>tx_rtt_verify.unknownage.f...n</v>
      </c>
      <c r="Z52" s="4" t="str">
        <f t="shared" si="1"/>
        <v>DREAMS_FP
FP counseling plus method provisions - Oral contraceptive pills
Numerator (Required)</v>
      </c>
      <c r="AA52" s="4" t="str">
        <f t="shared" si="2"/>
        <v>tx_rtt_verify.unknownage.f...n</v>
      </c>
      <c r="AB52" s="4" t="str">
        <f t="shared" si="3"/>
        <v>DREAMS_FP FP counseling plus method provisions - Oral contraceptive pills Numerator (Required)</v>
      </c>
      <c r="AC52" s="4" t="str">
        <f t="shared" si="4"/>
        <v>tx_rtt_verify.unknownage.f...n</v>
      </c>
    </row>
    <row r="53" spans="1:29" ht="60" x14ac:dyDescent="0.25">
      <c r="A53" s="4" t="s">
        <v>115</v>
      </c>
      <c r="B53" s="4" t="s">
        <v>125</v>
      </c>
      <c r="C53" s="4" t="s">
        <v>23</v>
      </c>
      <c r="E53" s="4" t="s">
        <v>169</v>
      </c>
      <c r="F53" s="4" t="s">
        <v>52</v>
      </c>
      <c r="G53" s="4" t="s">
        <v>169</v>
      </c>
      <c r="H53" s="4" t="s">
        <v>8</v>
      </c>
      <c r="I53" s="4" t="s">
        <v>24</v>
      </c>
      <c r="J53" s="6" t="str">
        <f>C53&amp;CHAR(10)&amp;F53&amp;CHAR(10)&amp;H53&amp;" ("&amp;B53&amp;")"</f>
        <v>DREAMS_FP
FP counseling plus method provisions - Other (excluding condoms)
Numerator (Required)</v>
      </c>
      <c r="K53" s="7" t="s">
        <v>292</v>
      </c>
      <c r="N53" s="4" t="s">
        <v>79</v>
      </c>
      <c r="O53" s="4" t="s">
        <v>173</v>
      </c>
      <c r="P53" s="4" t="s">
        <v>207</v>
      </c>
      <c r="Q53" s="4" t="s">
        <v>169</v>
      </c>
      <c r="R53" s="4" t="s">
        <v>169</v>
      </c>
      <c r="S53" s="4" t="s">
        <v>194</v>
      </c>
      <c r="T53" s="4" t="str">
        <f>LOWER(N53&amp;"."&amp;O53&amp;"."&amp;P53&amp;"."&amp;Q53&amp;"."&amp;R53&amp;"."&amp;S53)</f>
        <v>tx_rtt_verify.u20.male...n</v>
      </c>
      <c r="U53" s="4" t="s">
        <v>1595</v>
      </c>
      <c r="Y53" s="4" t="str">
        <f t="shared" si="0"/>
        <v>tx_rtt_verify.u20.m...n</v>
      </c>
      <c r="Z53" s="4" t="str">
        <f t="shared" si="1"/>
        <v>DREAMS_FP
FP counseling plus method provisions - Other (excluding condoms)
Numerator (Required)</v>
      </c>
      <c r="AA53" s="4" t="str">
        <f t="shared" si="2"/>
        <v>tx_rtt_verify.u20.m...n</v>
      </c>
      <c r="AB53" s="4" t="str">
        <f t="shared" si="3"/>
        <v>DREAMS_FP FP counseling plus method provisions - Other (excluding condoms) Numerator (Required)</v>
      </c>
      <c r="AC53" s="4" t="str">
        <f t="shared" si="4"/>
        <v>tx_rtt_verify.u20.m...n</v>
      </c>
    </row>
    <row r="54" spans="1:29" ht="45" x14ac:dyDescent="0.25">
      <c r="A54" s="4" t="s">
        <v>115</v>
      </c>
      <c r="B54" s="4" t="s">
        <v>125</v>
      </c>
      <c r="C54" s="4" t="s">
        <v>23</v>
      </c>
      <c r="E54" s="4" t="s">
        <v>169</v>
      </c>
      <c r="F54" s="4" t="s">
        <v>63</v>
      </c>
      <c r="G54" s="4" t="s">
        <v>169</v>
      </c>
      <c r="H54" s="4" t="s">
        <v>8</v>
      </c>
      <c r="I54" s="4" t="s">
        <v>62</v>
      </c>
      <c r="J54" s="6" t="str">
        <f>C54&amp;CHAR(10)&amp;I54&amp;": "&amp;F54&amp;CHAR(10)&amp;H54&amp;" ("&amp;B54&amp;")"</f>
        <v>DREAMS_FP
Site Type: Community
Numerator (Required)</v>
      </c>
      <c r="K54" s="7" t="s">
        <v>293</v>
      </c>
      <c r="N54" s="4" t="s">
        <v>79</v>
      </c>
      <c r="O54" s="4" t="s">
        <v>173</v>
      </c>
      <c r="P54" s="4" t="s">
        <v>208</v>
      </c>
      <c r="Q54" s="4" t="s">
        <v>169</v>
      </c>
      <c r="R54" s="4" t="s">
        <v>169</v>
      </c>
      <c r="S54" s="4" t="s">
        <v>194</v>
      </c>
      <c r="T54" s="4" t="str">
        <f>LOWER(N54&amp;"."&amp;O54&amp;"."&amp;P54&amp;"."&amp;Q54&amp;"."&amp;R54&amp;"."&amp;S54)</f>
        <v>tx_rtt_verify.u20.female...n</v>
      </c>
      <c r="U54" s="4" t="s">
        <v>1345</v>
      </c>
      <c r="Y54" s="4" t="str">
        <f t="shared" si="0"/>
        <v>tx_rtt_verify.u20.f...n</v>
      </c>
      <c r="Z54" s="4" t="str">
        <f t="shared" si="1"/>
        <v>DREAMS_FP
Site Type: Community
Numerator (Required)</v>
      </c>
      <c r="AA54" s="4" t="str">
        <f t="shared" si="2"/>
        <v>tx_rtt_verify.u20.f...n</v>
      </c>
      <c r="AB54" s="4" t="str">
        <f t="shared" si="3"/>
        <v>DREAMS_FP Site Type: Community Numerator (Required)</v>
      </c>
      <c r="AC54" s="4" t="str">
        <f t="shared" si="4"/>
        <v>tx_rtt_verify.u20.f...n</v>
      </c>
    </row>
    <row r="55" spans="1:29" ht="45" x14ac:dyDescent="0.25">
      <c r="A55" s="4" t="s">
        <v>115</v>
      </c>
      <c r="B55" s="4" t="s">
        <v>125</v>
      </c>
      <c r="C55" s="4" t="s">
        <v>23</v>
      </c>
      <c r="E55" s="4" t="s">
        <v>169</v>
      </c>
      <c r="F55" s="4" t="s">
        <v>64</v>
      </c>
      <c r="G55" s="4" t="s">
        <v>169</v>
      </c>
      <c r="H55" s="4" t="s">
        <v>8</v>
      </c>
      <c r="I55" s="4" t="s">
        <v>62</v>
      </c>
      <c r="J55" s="6" t="str">
        <f>C55&amp;CHAR(10)&amp;I55&amp;": "&amp;F55&amp;CHAR(10)&amp;H55&amp;" ("&amp;B55&amp;")"</f>
        <v>DREAMS_FP
Site Type: Health center
Numerator (Required)</v>
      </c>
      <c r="K55" s="7" t="s">
        <v>294</v>
      </c>
      <c r="N55" s="4" t="s">
        <v>79</v>
      </c>
      <c r="O55" s="4" t="s">
        <v>1051</v>
      </c>
      <c r="P55" s="4" t="s">
        <v>207</v>
      </c>
      <c r="Q55" s="4" t="s">
        <v>169</v>
      </c>
      <c r="R55" s="4" t="s">
        <v>169</v>
      </c>
      <c r="S55" s="4" t="s">
        <v>194</v>
      </c>
      <c r="T55" s="4" t="str">
        <f>LOWER(N55&amp;"."&amp;O55&amp;"."&amp;P55&amp;"."&amp;Q55&amp;"."&amp;R55&amp;"."&amp;S55)</f>
        <v>tx_rtt_verify.o50.male...n</v>
      </c>
      <c r="U55" s="4" t="s">
        <v>1602</v>
      </c>
      <c r="Y55" s="4" t="str">
        <f t="shared" si="0"/>
        <v>tx_rtt_verify.o50.m...n</v>
      </c>
      <c r="Z55" s="4" t="str">
        <f t="shared" si="1"/>
        <v>DREAMS_FP
Site Type: Health center
Numerator (Required)</v>
      </c>
      <c r="AA55" s="4" t="str">
        <f t="shared" si="2"/>
        <v>tx_rtt_verify.o50.m...n</v>
      </c>
      <c r="AB55" s="4" t="str">
        <f t="shared" si="3"/>
        <v>DREAMS_FP Site Type: Health center Numerator (Required)</v>
      </c>
      <c r="AC55" s="4" t="str">
        <f t="shared" si="4"/>
        <v>tx_rtt_verify.o50.m...n</v>
      </c>
    </row>
    <row r="56" spans="1:29" ht="45" x14ac:dyDescent="0.25">
      <c r="A56" s="4" t="s">
        <v>115</v>
      </c>
      <c r="B56" s="4" t="s">
        <v>125</v>
      </c>
      <c r="C56" s="4" t="s">
        <v>23</v>
      </c>
      <c r="E56" s="4" t="s">
        <v>169</v>
      </c>
      <c r="F56" s="4" t="s">
        <v>65</v>
      </c>
      <c r="G56" s="4" t="s">
        <v>169</v>
      </c>
      <c r="H56" s="4" t="s">
        <v>8</v>
      </c>
      <c r="I56" s="4" t="s">
        <v>62</v>
      </c>
      <c r="J56" s="6" t="str">
        <f>C56&amp;CHAR(10)&amp;I56&amp;": "&amp;F56&amp;CHAR(10)&amp;H56&amp;" ("&amp;B56&amp;")"</f>
        <v>DREAMS_FP
Site Type: Hospital
Numerator (Required)</v>
      </c>
      <c r="K56" s="7" t="s">
        <v>295</v>
      </c>
      <c r="N56" s="4" t="s">
        <v>79</v>
      </c>
      <c r="O56" s="4" t="s">
        <v>1051</v>
      </c>
      <c r="P56" s="4" t="s">
        <v>208</v>
      </c>
      <c r="Q56" s="4" t="s">
        <v>169</v>
      </c>
      <c r="R56" s="4" t="s">
        <v>169</v>
      </c>
      <c r="S56" s="4" t="s">
        <v>194</v>
      </c>
      <c r="T56" s="4" t="str">
        <f>LOWER(N56&amp;"."&amp;O56&amp;"."&amp;P56&amp;"."&amp;Q56&amp;"."&amp;R56&amp;"."&amp;S56)</f>
        <v>tx_rtt_verify.o50.female...n</v>
      </c>
      <c r="U56" s="4" t="s">
        <v>1352</v>
      </c>
      <c r="Y56" s="4" t="str">
        <f t="shared" si="0"/>
        <v>tx_rtt_verify.o50.f...n</v>
      </c>
      <c r="Z56" s="4" t="str">
        <f t="shared" si="1"/>
        <v>DREAMS_FP
Site Type: Hospital
Numerator (Required)</v>
      </c>
      <c r="AA56" s="4" t="str">
        <f t="shared" si="2"/>
        <v>tx_rtt_verify.o50.f...n</v>
      </c>
      <c r="AB56" s="4" t="str">
        <f t="shared" si="3"/>
        <v>DREAMS_FP Site Type: Hospital Numerator (Required)</v>
      </c>
      <c r="AC56" s="4" t="str">
        <f t="shared" si="4"/>
        <v>tx_rtt_verify.o50.f...n</v>
      </c>
    </row>
    <row r="57" spans="1:29" ht="45" x14ac:dyDescent="0.25">
      <c r="A57" s="4" t="s">
        <v>115</v>
      </c>
      <c r="B57" s="4" t="s">
        <v>125</v>
      </c>
      <c r="C57" s="4" t="s">
        <v>23</v>
      </c>
      <c r="E57" s="4" t="s">
        <v>169</v>
      </c>
      <c r="F57" s="4" t="s">
        <v>109</v>
      </c>
      <c r="G57" s="4" t="s">
        <v>169</v>
      </c>
      <c r="H57" s="4" t="s">
        <v>8</v>
      </c>
      <c r="I57" s="4" t="s">
        <v>62</v>
      </c>
      <c r="J57" s="6" t="str">
        <f>C57&amp;CHAR(10)&amp;I57&amp;": "&amp;F57&amp;CHAR(10)&amp;H57&amp;" ("&amp;B57&amp;")"</f>
        <v>DREAMS_FP
Site Type: Mobile
Numerator (Required)</v>
      </c>
      <c r="K57" s="7" t="s">
        <v>296</v>
      </c>
      <c r="N57" s="4" t="s">
        <v>79</v>
      </c>
      <c r="O57" s="4" t="s">
        <v>181</v>
      </c>
      <c r="P57" s="4" t="s">
        <v>207</v>
      </c>
      <c r="Q57" s="4" t="s">
        <v>169</v>
      </c>
      <c r="R57" s="4" t="s">
        <v>169</v>
      </c>
      <c r="S57" s="4" t="s">
        <v>194</v>
      </c>
      <c r="T57" s="4" t="str">
        <f>LOWER(N57&amp;"."&amp;O57&amp;"."&amp;P57&amp;"."&amp;Q57&amp;"."&amp;R57&amp;"."&amp;S57)</f>
        <v>tx_rtt_verify.45_49.male...n</v>
      </c>
      <c r="U57" s="4" t="s">
        <v>1601</v>
      </c>
      <c r="Y57" s="4" t="str">
        <f t="shared" si="0"/>
        <v>tx_rtt_verify.45_49.m...n</v>
      </c>
      <c r="Z57" s="4" t="str">
        <f t="shared" si="1"/>
        <v>DREAMS_FP
Site Type: Mobile
Numerator (Required)</v>
      </c>
      <c r="AA57" s="4" t="str">
        <f t="shared" si="2"/>
        <v>tx_rtt_verify.45_49.m...n</v>
      </c>
      <c r="AB57" s="4" t="str">
        <f t="shared" si="3"/>
        <v>DREAMS_FP Site Type: Mobile Numerator (Required)</v>
      </c>
      <c r="AC57" s="4" t="str">
        <f t="shared" si="4"/>
        <v>tx_rtt_verify.45_49.m...n</v>
      </c>
    </row>
    <row r="58" spans="1:29" ht="45" x14ac:dyDescent="0.25">
      <c r="A58" s="4" t="s">
        <v>115</v>
      </c>
      <c r="B58" s="4" t="s">
        <v>125</v>
      </c>
      <c r="C58" s="4" t="s">
        <v>23</v>
      </c>
      <c r="E58" s="4" t="s">
        <v>169</v>
      </c>
      <c r="F58" s="4" t="s">
        <v>71</v>
      </c>
      <c r="G58" s="4" t="s">
        <v>169</v>
      </c>
      <c r="H58" s="4" t="s">
        <v>8</v>
      </c>
      <c r="I58" s="4" t="s">
        <v>62</v>
      </c>
      <c r="J58" s="6" t="str">
        <f>C58&amp;CHAR(10)&amp;I58&amp;": "&amp;F58&amp;CHAR(10)&amp;H58&amp;" ("&amp;B58&amp;")"</f>
        <v>DREAMS_FP
Site Type: Other
Numerator (Required)</v>
      </c>
      <c r="K58" s="7" t="s">
        <v>297</v>
      </c>
      <c r="N58" s="4" t="s">
        <v>79</v>
      </c>
      <c r="O58" s="4" t="s">
        <v>181</v>
      </c>
      <c r="P58" s="4" t="s">
        <v>208</v>
      </c>
      <c r="Q58" s="4" t="s">
        <v>169</v>
      </c>
      <c r="R58" s="4" t="s">
        <v>169</v>
      </c>
      <c r="S58" s="4" t="s">
        <v>194</v>
      </c>
      <c r="T58" s="4" t="str">
        <f>LOWER(N58&amp;"."&amp;O58&amp;"."&amp;P58&amp;"."&amp;Q58&amp;"."&amp;R58&amp;"."&amp;S58)</f>
        <v>tx_rtt_verify.45_49.female...n</v>
      </c>
      <c r="U58" s="4" t="s">
        <v>1351</v>
      </c>
      <c r="Y58" s="4" t="str">
        <f t="shared" ref="Y58:Y121" si="5">U58</f>
        <v>tx_rtt_verify.45_49.f...n</v>
      </c>
      <c r="Z58" s="4" t="str">
        <f t="shared" ref="Z58:Z121" si="6">J58</f>
        <v>DREAMS_FP
Site Type: Other
Numerator (Required)</v>
      </c>
      <c r="AA58" s="4" t="str">
        <f t="shared" ref="AA58:AA121" si="7">U58</f>
        <v>tx_rtt_verify.45_49.f...n</v>
      </c>
      <c r="AB58" s="4" t="str">
        <f t="shared" ref="AB58:AB121" si="8">K58</f>
        <v>DREAMS_FP Site Type: Other Numerator (Required)</v>
      </c>
      <c r="AC58" s="4" t="str">
        <f t="shared" si="4"/>
        <v>tx_rtt_verify.45_49.f...n</v>
      </c>
    </row>
    <row r="59" spans="1:29" ht="45" x14ac:dyDescent="0.25">
      <c r="A59" s="4" t="s">
        <v>115</v>
      </c>
      <c r="B59" s="4" t="s">
        <v>125</v>
      </c>
      <c r="C59" s="4" t="s">
        <v>23</v>
      </c>
      <c r="E59" s="4" t="s">
        <v>169</v>
      </c>
      <c r="F59" s="4" t="s">
        <v>75</v>
      </c>
      <c r="G59" s="4" t="s">
        <v>169</v>
      </c>
      <c r="H59" s="4" t="s">
        <v>8</v>
      </c>
      <c r="I59" s="4" t="s">
        <v>62</v>
      </c>
      <c r="J59" s="6" t="str">
        <f>C59&amp;CHAR(10)&amp;I59&amp;": "&amp;F59&amp;CHAR(10)&amp;H59&amp;" ("&amp;B59&amp;")"</f>
        <v>DREAMS_FP
Site Type: School
Numerator (Required)</v>
      </c>
      <c r="K59" s="7" t="s">
        <v>298</v>
      </c>
      <c r="N59" s="4" t="s">
        <v>79</v>
      </c>
      <c r="O59" s="4" t="s">
        <v>180</v>
      </c>
      <c r="P59" s="4" t="s">
        <v>207</v>
      </c>
      <c r="Q59" s="4" t="s">
        <v>169</v>
      </c>
      <c r="R59" s="4" t="s">
        <v>169</v>
      </c>
      <c r="S59" s="4" t="s">
        <v>194</v>
      </c>
      <c r="T59" s="4" t="str">
        <f>LOWER(N59&amp;"."&amp;O59&amp;"."&amp;P59&amp;"."&amp;Q59&amp;"."&amp;R59&amp;"."&amp;S59)</f>
        <v>tx_rtt_verify.40_44.male...n</v>
      </c>
      <c r="U59" s="4" t="s">
        <v>1600</v>
      </c>
      <c r="Y59" s="4" t="str">
        <f t="shared" si="5"/>
        <v>tx_rtt_verify.40_44.m...n</v>
      </c>
      <c r="Z59" s="4" t="str">
        <f t="shared" si="6"/>
        <v>DREAMS_FP
Site Type: School
Numerator (Required)</v>
      </c>
      <c r="AA59" s="4" t="str">
        <f t="shared" si="7"/>
        <v>tx_rtt_verify.40_44.m...n</v>
      </c>
      <c r="AB59" s="4" t="str">
        <f t="shared" si="8"/>
        <v>DREAMS_FP Site Type: School Numerator (Required)</v>
      </c>
      <c r="AC59" s="4" t="str">
        <f t="shared" si="4"/>
        <v>tx_rtt_verify.40_44.m...n</v>
      </c>
    </row>
    <row r="60" spans="1:29" ht="60" x14ac:dyDescent="0.25">
      <c r="A60" s="4" t="s">
        <v>115</v>
      </c>
      <c r="B60" s="4" t="s">
        <v>125</v>
      </c>
      <c r="C60" s="4" t="s">
        <v>19</v>
      </c>
      <c r="D60" s="4" t="s">
        <v>76</v>
      </c>
      <c r="E60" s="4" t="s">
        <v>17</v>
      </c>
      <c r="F60" s="4" t="s">
        <v>20</v>
      </c>
      <c r="G60" s="4" t="s">
        <v>169</v>
      </c>
      <c r="H60" s="4" t="s">
        <v>8</v>
      </c>
      <c r="I60" s="4" t="s">
        <v>129</v>
      </c>
      <c r="J60" s="6" t="str">
        <f>C60&amp;CHAR(10)&amp;D60&amp;" "&amp;E60&amp;CHAR(10)&amp;"Activity Type"&amp;": "&amp;F60&amp;CHAR(10)&amp;H60&amp;" ("&amp;B60&amp;")"</f>
        <v>DREAMS_GEND_NORM
&lt;10 Female
Activity Type: Community Level
Numerator (Required)</v>
      </c>
      <c r="K60" s="7" t="s">
        <v>309</v>
      </c>
      <c r="L60" s="4">
        <v>7</v>
      </c>
      <c r="N60" s="4" t="s">
        <v>79</v>
      </c>
      <c r="O60" s="4" t="s">
        <v>180</v>
      </c>
      <c r="P60" s="4" t="s">
        <v>208</v>
      </c>
      <c r="Q60" s="4" t="s">
        <v>169</v>
      </c>
      <c r="R60" s="4" t="s">
        <v>169</v>
      </c>
      <c r="S60" s="4" t="s">
        <v>194</v>
      </c>
      <c r="T60" s="4" t="str">
        <f>LOWER(N60&amp;"."&amp;O60&amp;"."&amp;P60&amp;"."&amp;Q60&amp;"."&amp;R60&amp;"."&amp;S60)</f>
        <v>tx_rtt_verify.40_44.female...n</v>
      </c>
      <c r="U60" s="4" t="s">
        <v>1350</v>
      </c>
      <c r="Y60" s="4" t="str">
        <f t="shared" si="5"/>
        <v>tx_rtt_verify.40_44.f...n</v>
      </c>
      <c r="Z60" s="4" t="str">
        <f t="shared" si="6"/>
        <v>DREAMS_GEND_NORM
&lt;10 Female
Activity Type: Community Level
Numerator (Required)</v>
      </c>
      <c r="AA60" s="4" t="str">
        <f t="shared" si="7"/>
        <v>tx_rtt_verify.40_44.f...n</v>
      </c>
      <c r="AB60" s="4" t="str">
        <f t="shared" si="8"/>
        <v>DREAMS_GEND_NORM &lt;10 Female Activity Type: Community Level Numerator (Required)</v>
      </c>
      <c r="AC60" s="4" t="str">
        <f t="shared" si="4"/>
        <v>tx_rtt_verify.40_44.f...n</v>
      </c>
    </row>
    <row r="61" spans="1:29" ht="60" x14ac:dyDescent="0.25">
      <c r="A61" s="4" t="s">
        <v>115</v>
      </c>
      <c r="B61" s="4" t="s">
        <v>125</v>
      </c>
      <c r="C61" s="4" t="s">
        <v>19</v>
      </c>
      <c r="D61" s="4" t="s">
        <v>76</v>
      </c>
      <c r="E61" s="4" t="s">
        <v>50</v>
      </c>
      <c r="F61" s="4" t="s">
        <v>20</v>
      </c>
      <c r="G61" s="4" t="s">
        <v>169</v>
      </c>
      <c r="H61" s="4" t="s">
        <v>8</v>
      </c>
      <c r="I61" s="4" t="s">
        <v>129</v>
      </c>
      <c r="J61" s="6" t="str">
        <f>C61&amp;CHAR(10)&amp;D61&amp;" "&amp;E61&amp;CHAR(10)&amp;"Activity Type"&amp;": "&amp;F61&amp;CHAR(10)&amp;H61&amp;" ("&amp;B61&amp;")"</f>
        <v>DREAMS_GEND_NORM
&lt;10 Male
Activity Type: Community Level
Numerator (Required)</v>
      </c>
      <c r="K61" s="7" t="s">
        <v>310</v>
      </c>
      <c r="L61" s="4">
        <v>7</v>
      </c>
      <c r="N61" s="4" t="s">
        <v>79</v>
      </c>
      <c r="O61" s="4" t="s">
        <v>179</v>
      </c>
      <c r="P61" s="4" t="s">
        <v>207</v>
      </c>
      <c r="Q61" s="4" t="s">
        <v>169</v>
      </c>
      <c r="R61" s="4" t="s">
        <v>169</v>
      </c>
      <c r="S61" s="4" t="s">
        <v>194</v>
      </c>
      <c r="T61" s="4" t="str">
        <f>LOWER(N61&amp;"."&amp;O61&amp;"."&amp;P61&amp;"."&amp;Q61&amp;"."&amp;R61&amp;"."&amp;S61)</f>
        <v>tx_rtt_verify.35_39.male...n</v>
      </c>
      <c r="U61" s="4" t="s">
        <v>1599</v>
      </c>
      <c r="Y61" s="4" t="str">
        <f t="shared" si="5"/>
        <v>tx_rtt_verify.35_39.m...n</v>
      </c>
      <c r="Z61" s="4" t="str">
        <f t="shared" si="6"/>
        <v>DREAMS_GEND_NORM
&lt;10 Male
Activity Type: Community Level
Numerator (Required)</v>
      </c>
      <c r="AA61" s="4" t="str">
        <f t="shared" si="7"/>
        <v>tx_rtt_verify.35_39.m...n</v>
      </c>
      <c r="AB61" s="4" t="str">
        <f t="shared" si="8"/>
        <v>DREAMS_GEND_NORM &lt;10 Male Activity Type: Community Level Numerator (Required)</v>
      </c>
      <c r="AC61" s="4" t="str">
        <f t="shared" si="4"/>
        <v>tx_rtt_verify.35_39.m...n</v>
      </c>
    </row>
    <row r="62" spans="1:29" ht="60" x14ac:dyDescent="0.25">
      <c r="A62" s="4" t="s">
        <v>115</v>
      </c>
      <c r="B62" s="4" t="s">
        <v>125</v>
      </c>
      <c r="C62" s="4" t="s">
        <v>19</v>
      </c>
      <c r="D62" s="4" t="s">
        <v>49</v>
      </c>
      <c r="E62" s="4" t="s">
        <v>17</v>
      </c>
      <c r="F62" s="4" t="s">
        <v>20</v>
      </c>
      <c r="G62" s="4" t="s">
        <v>169</v>
      </c>
      <c r="H62" s="4" t="s">
        <v>8</v>
      </c>
      <c r="I62" s="4" t="s">
        <v>129</v>
      </c>
      <c r="J62" s="6" t="str">
        <f>C62&amp;CHAR(10)&amp;D62&amp;" "&amp;E62&amp;CHAR(10)&amp;"Activity Type"&amp;": "&amp;F62&amp;CHAR(10)&amp;H62&amp;" ("&amp;B62&amp;")"</f>
        <v>DREAMS_GEND_NORM
10-14 Female
Activity Type: Community Level
Numerator (Required)</v>
      </c>
      <c r="K62" s="7" t="s">
        <v>315</v>
      </c>
      <c r="L62" s="4">
        <v>8</v>
      </c>
      <c r="N62" s="4" t="s">
        <v>79</v>
      </c>
      <c r="O62" s="4" t="s">
        <v>179</v>
      </c>
      <c r="P62" s="4" t="s">
        <v>208</v>
      </c>
      <c r="Q62" s="4" t="s">
        <v>169</v>
      </c>
      <c r="R62" s="4" t="s">
        <v>169</v>
      </c>
      <c r="S62" s="4" t="s">
        <v>194</v>
      </c>
      <c r="T62" s="4" t="str">
        <f>LOWER(N62&amp;"."&amp;O62&amp;"."&amp;P62&amp;"."&amp;Q62&amp;"."&amp;R62&amp;"."&amp;S62)</f>
        <v>tx_rtt_verify.35_39.female...n</v>
      </c>
      <c r="U62" s="4" t="s">
        <v>1349</v>
      </c>
      <c r="Y62" s="4" t="str">
        <f t="shared" si="5"/>
        <v>tx_rtt_verify.35_39.f...n</v>
      </c>
      <c r="Z62" s="4" t="str">
        <f t="shared" si="6"/>
        <v>DREAMS_GEND_NORM
10-14 Female
Activity Type: Community Level
Numerator (Required)</v>
      </c>
      <c r="AA62" s="4" t="str">
        <f t="shared" si="7"/>
        <v>tx_rtt_verify.35_39.f...n</v>
      </c>
      <c r="AB62" s="4" t="str">
        <f t="shared" si="8"/>
        <v>DREAMS_GEND_NORM 10-14 Female Activity Type: Community Level Numerator (Required)</v>
      </c>
      <c r="AC62" s="4" t="str">
        <f t="shared" si="4"/>
        <v>tx_rtt_verify.35_39.f...n</v>
      </c>
    </row>
    <row r="63" spans="1:29" ht="60" x14ac:dyDescent="0.25">
      <c r="A63" s="4" t="s">
        <v>115</v>
      </c>
      <c r="B63" s="4" t="s">
        <v>125</v>
      </c>
      <c r="C63" s="4" t="s">
        <v>19</v>
      </c>
      <c r="D63" s="4" t="s">
        <v>49</v>
      </c>
      <c r="E63" s="4" t="s">
        <v>50</v>
      </c>
      <c r="F63" s="4" t="s">
        <v>20</v>
      </c>
      <c r="G63" s="4" t="s">
        <v>169</v>
      </c>
      <c r="H63" s="4" t="s">
        <v>8</v>
      </c>
      <c r="I63" s="4" t="s">
        <v>129</v>
      </c>
      <c r="J63" s="6" t="str">
        <f>C63&amp;CHAR(10)&amp;D63&amp;" "&amp;E63&amp;CHAR(10)&amp;"Activity Type"&amp;": "&amp;F63&amp;CHAR(10)&amp;H63&amp;" ("&amp;B63&amp;")"</f>
        <v>DREAMS_GEND_NORM
10-14 Male
Activity Type: Community Level
Numerator (Required)</v>
      </c>
      <c r="K63" s="7" t="s">
        <v>316</v>
      </c>
      <c r="L63" s="4">
        <v>8</v>
      </c>
      <c r="N63" s="4" t="s">
        <v>79</v>
      </c>
      <c r="O63" s="4" t="s">
        <v>178</v>
      </c>
      <c r="P63" s="4" t="s">
        <v>207</v>
      </c>
      <c r="Q63" s="4" t="s">
        <v>169</v>
      </c>
      <c r="R63" s="4" t="s">
        <v>169</v>
      </c>
      <c r="S63" s="4" t="s">
        <v>194</v>
      </c>
      <c r="T63" s="4" t="str">
        <f>LOWER(N63&amp;"."&amp;O63&amp;"."&amp;P63&amp;"."&amp;Q63&amp;"."&amp;R63&amp;"."&amp;S63)</f>
        <v>tx_rtt_verify.30_34.male...n</v>
      </c>
      <c r="U63" s="4" t="s">
        <v>1598</v>
      </c>
      <c r="Y63" s="4" t="str">
        <f t="shared" si="5"/>
        <v>tx_rtt_verify.30_34.m...n</v>
      </c>
      <c r="Z63" s="4" t="str">
        <f t="shared" si="6"/>
        <v>DREAMS_GEND_NORM
10-14 Male
Activity Type: Community Level
Numerator (Required)</v>
      </c>
      <c r="AA63" s="4" t="str">
        <f t="shared" si="7"/>
        <v>tx_rtt_verify.30_34.m...n</v>
      </c>
      <c r="AB63" s="4" t="str">
        <f t="shared" si="8"/>
        <v>DREAMS_GEND_NORM 10-14 Male Activity Type: Community Level Numerator (Required)</v>
      </c>
      <c r="AC63" s="4" t="str">
        <f t="shared" si="4"/>
        <v>tx_rtt_verify.30_34.m...n</v>
      </c>
    </row>
    <row r="64" spans="1:29" ht="60" x14ac:dyDescent="0.25">
      <c r="A64" s="4" t="s">
        <v>115</v>
      </c>
      <c r="B64" s="4" t="s">
        <v>125</v>
      </c>
      <c r="C64" s="4" t="s">
        <v>19</v>
      </c>
      <c r="D64" s="4" t="s">
        <v>58</v>
      </c>
      <c r="E64" s="4" t="s">
        <v>17</v>
      </c>
      <c r="F64" s="4" t="s">
        <v>20</v>
      </c>
      <c r="G64" s="4" t="s">
        <v>169</v>
      </c>
      <c r="H64" s="4" t="s">
        <v>8</v>
      </c>
      <c r="I64" s="4" t="s">
        <v>129</v>
      </c>
      <c r="J64" s="6" t="str">
        <f>C64&amp;CHAR(10)&amp;D64&amp;" "&amp;E64&amp;CHAR(10)&amp;"Activity Type"&amp;": "&amp;F64&amp;CHAR(10)&amp;H64&amp;" ("&amp;B64&amp;")"</f>
        <v>DREAMS_GEND_NORM
15-19 Female
Activity Type: Community Level
Numerator (Required)</v>
      </c>
      <c r="K64" s="7" t="s">
        <v>321</v>
      </c>
      <c r="L64" s="4">
        <v>9</v>
      </c>
      <c r="N64" s="4" t="s">
        <v>79</v>
      </c>
      <c r="O64" s="4" t="s">
        <v>178</v>
      </c>
      <c r="P64" s="4" t="s">
        <v>208</v>
      </c>
      <c r="Q64" s="4" t="s">
        <v>169</v>
      </c>
      <c r="R64" s="4" t="s">
        <v>169</v>
      </c>
      <c r="S64" s="4" t="s">
        <v>194</v>
      </c>
      <c r="T64" s="4" t="str">
        <f>LOWER(N64&amp;"."&amp;O64&amp;"."&amp;P64&amp;"."&amp;Q64&amp;"."&amp;R64&amp;"."&amp;S64)</f>
        <v>tx_rtt_verify.30_34.female...n</v>
      </c>
      <c r="U64" s="4" t="s">
        <v>1348</v>
      </c>
      <c r="Y64" s="4" t="str">
        <f t="shared" si="5"/>
        <v>tx_rtt_verify.30_34.f...n</v>
      </c>
      <c r="Z64" s="4" t="str">
        <f t="shared" si="6"/>
        <v>DREAMS_GEND_NORM
15-19 Female
Activity Type: Community Level
Numerator (Required)</v>
      </c>
      <c r="AA64" s="4" t="str">
        <f t="shared" si="7"/>
        <v>tx_rtt_verify.30_34.f...n</v>
      </c>
      <c r="AB64" s="4" t="str">
        <f t="shared" si="8"/>
        <v>DREAMS_GEND_NORM 15-19 Female Activity Type: Community Level Numerator (Required)</v>
      </c>
      <c r="AC64" s="4" t="str">
        <f t="shared" si="4"/>
        <v>tx_rtt_verify.30_34.f...n</v>
      </c>
    </row>
    <row r="65" spans="1:29" ht="60" x14ac:dyDescent="0.25">
      <c r="A65" s="4" t="s">
        <v>115</v>
      </c>
      <c r="B65" s="4" t="s">
        <v>125</v>
      </c>
      <c r="C65" s="4" t="s">
        <v>19</v>
      </c>
      <c r="D65" s="4" t="s">
        <v>58</v>
      </c>
      <c r="E65" s="4" t="s">
        <v>50</v>
      </c>
      <c r="F65" s="4" t="s">
        <v>20</v>
      </c>
      <c r="G65" s="4" t="s">
        <v>169</v>
      </c>
      <c r="H65" s="4" t="s">
        <v>8</v>
      </c>
      <c r="I65" s="4" t="s">
        <v>129</v>
      </c>
      <c r="J65" s="6" t="str">
        <f>C65&amp;CHAR(10)&amp;D65&amp;" "&amp;E65&amp;CHAR(10)&amp;"Activity Type"&amp;": "&amp;F65&amp;CHAR(10)&amp;H65&amp;" ("&amp;B65&amp;")"</f>
        <v>DREAMS_GEND_NORM
15-19 Male
Activity Type: Community Level
Numerator (Required)</v>
      </c>
      <c r="K65" s="7" t="s">
        <v>322</v>
      </c>
      <c r="L65" s="4">
        <v>9</v>
      </c>
      <c r="N65" s="4" t="s">
        <v>79</v>
      </c>
      <c r="O65" s="4" t="s">
        <v>177</v>
      </c>
      <c r="P65" s="4" t="s">
        <v>207</v>
      </c>
      <c r="Q65" s="4" t="s">
        <v>169</v>
      </c>
      <c r="R65" s="4" t="s">
        <v>169</v>
      </c>
      <c r="S65" s="4" t="s">
        <v>194</v>
      </c>
      <c r="T65" s="4" t="str">
        <f>LOWER(N65&amp;"."&amp;O65&amp;"."&amp;P65&amp;"."&amp;Q65&amp;"."&amp;R65&amp;"."&amp;S65)</f>
        <v>tx_rtt_verify.25_29.male...n</v>
      </c>
      <c r="U65" s="4" t="s">
        <v>1597</v>
      </c>
      <c r="Y65" s="4" t="str">
        <f t="shared" si="5"/>
        <v>tx_rtt_verify.25_29.m...n</v>
      </c>
      <c r="Z65" s="4" t="str">
        <f t="shared" si="6"/>
        <v>DREAMS_GEND_NORM
15-19 Male
Activity Type: Community Level
Numerator (Required)</v>
      </c>
      <c r="AA65" s="4" t="str">
        <f t="shared" si="7"/>
        <v>tx_rtt_verify.25_29.m...n</v>
      </c>
      <c r="AB65" s="4" t="str">
        <f t="shared" si="8"/>
        <v>DREAMS_GEND_NORM 15-19 Male Activity Type: Community Level Numerator (Required)</v>
      </c>
      <c r="AC65" s="4" t="str">
        <f t="shared" si="4"/>
        <v>tx_rtt_verify.25_29.m...n</v>
      </c>
    </row>
    <row r="66" spans="1:29" ht="60" x14ac:dyDescent="0.25">
      <c r="A66" s="4" t="s">
        <v>115</v>
      </c>
      <c r="B66" s="4" t="s">
        <v>125</v>
      </c>
      <c r="C66" s="4" t="s">
        <v>19</v>
      </c>
      <c r="D66" s="4" t="s">
        <v>59</v>
      </c>
      <c r="E66" s="4" t="s">
        <v>17</v>
      </c>
      <c r="F66" s="4" t="s">
        <v>20</v>
      </c>
      <c r="G66" s="4" t="s">
        <v>169</v>
      </c>
      <c r="H66" s="4" t="s">
        <v>8</v>
      </c>
      <c r="I66" s="4" t="s">
        <v>129</v>
      </c>
      <c r="J66" s="6" t="str">
        <f>C66&amp;CHAR(10)&amp;D66&amp;" "&amp;E66&amp;CHAR(10)&amp;"Activity Type"&amp;": "&amp;F66&amp;CHAR(10)&amp;H66&amp;" ("&amp;B66&amp;")"</f>
        <v>DREAMS_GEND_NORM
20-24 Female
Activity Type: Community Level
Numerator (Required)</v>
      </c>
      <c r="K66" s="7" t="s">
        <v>327</v>
      </c>
      <c r="L66" s="4">
        <v>11</v>
      </c>
      <c r="N66" s="4" t="s">
        <v>79</v>
      </c>
      <c r="O66" s="4" t="s">
        <v>177</v>
      </c>
      <c r="P66" s="4" t="s">
        <v>208</v>
      </c>
      <c r="Q66" s="4" t="s">
        <v>169</v>
      </c>
      <c r="R66" s="4" t="s">
        <v>169</v>
      </c>
      <c r="S66" s="4" t="s">
        <v>194</v>
      </c>
      <c r="T66" s="4" t="str">
        <f>LOWER(N66&amp;"."&amp;O66&amp;"."&amp;P66&amp;"."&amp;Q66&amp;"."&amp;R66&amp;"."&amp;S66)</f>
        <v>tx_rtt_verify.25_29.female...n</v>
      </c>
      <c r="U66" s="4" t="s">
        <v>1347</v>
      </c>
      <c r="Y66" s="4" t="str">
        <f t="shared" si="5"/>
        <v>tx_rtt_verify.25_29.f...n</v>
      </c>
      <c r="Z66" s="4" t="str">
        <f t="shared" si="6"/>
        <v>DREAMS_GEND_NORM
20-24 Female
Activity Type: Community Level
Numerator (Required)</v>
      </c>
      <c r="AA66" s="4" t="str">
        <f t="shared" si="7"/>
        <v>tx_rtt_verify.25_29.f...n</v>
      </c>
      <c r="AB66" s="4" t="str">
        <f t="shared" si="8"/>
        <v>DREAMS_GEND_NORM 20-24 Female Activity Type: Community Level Numerator (Required)</v>
      </c>
      <c r="AC66" s="4" t="str">
        <f t="shared" si="4"/>
        <v>tx_rtt_verify.25_29.f...n</v>
      </c>
    </row>
    <row r="67" spans="1:29" ht="60" x14ac:dyDescent="0.25">
      <c r="A67" s="4" t="s">
        <v>115</v>
      </c>
      <c r="B67" s="4" t="s">
        <v>125</v>
      </c>
      <c r="C67" s="4" t="s">
        <v>19</v>
      </c>
      <c r="D67" s="4" t="s">
        <v>59</v>
      </c>
      <c r="E67" s="4" t="s">
        <v>50</v>
      </c>
      <c r="F67" s="4" t="s">
        <v>20</v>
      </c>
      <c r="G67" s="4" t="s">
        <v>169</v>
      </c>
      <c r="H67" s="4" t="s">
        <v>8</v>
      </c>
      <c r="I67" s="4" t="s">
        <v>129</v>
      </c>
      <c r="J67" s="6" t="str">
        <f>C67&amp;CHAR(10)&amp;D67&amp;" "&amp;E67&amp;CHAR(10)&amp;"Activity Type"&amp;": "&amp;F67&amp;CHAR(10)&amp;H67&amp;" ("&amp;B67&amp;")"</f>
        <v>DREAMS_GEND_NORM
20-24 Male
Activity Type: Community Level
Numerator (Required)</v>
      </c>
      <c r="K67" s="7" t="s">
        <v>328</v>
      </c>
      <c r="L67" s="4">
        <v>11</v>
      </c>
      <c r="N67" s="4" t="s">
        <v>79</v>
      </c>
      <c r="O67" s="4" t="s">
        <v>176</v>
      </c>
      <c r="P67" s="4" t="s">
        <v>207</v>
      </c>
      <c r="Q67" s="4" t="s">
        <v>169</v>
      </c>
      <c r="R67" s="4" t="s">
        <v>169</v>
      </c>
      <c r="S67" s="4" t="s">
        <v>194</v>
      </c>
      <c r="T67" s="4" t="str">
        <f>LOWER(N67&amp;"."&amp;O67&amp;"."&amp;P67&amp;"."&amp;Q67&amp;"."&amp;R67&amp;"."&amp;S67)</f>
        <v>tx_rtt_verify.20_24.male...n</v>
      </c>
      <c r="U67" s="4" t="s">
        <v>1596</v>
      </c>
      <c r="Y67" s="4" t="str">
        <f t="shared" si="5"/>
        <v>tx_rtt_verify.20_24.m...n</v>
      </c>
      <c r="Z67" s="4" t="str">
        <f t="shared" si="6"/>
        <v>DREAMS_GEND_NORM
20-24 Male
Activity Type: Community Level
Numerator (Required)</v>
      </c>
      <c r="AA67" s="4" t="str">
        <f t="shared" si="7"/>
        <v>tx_rtt_verify.20_24.m...n</v>
      </c>
      <c r="AB67" s="4" t="str">
        <f t="shared" si="8"/>
        <v>DREAMS_GEND_NORM 20-24 Male Activity Type: Community Level Numerator (Required)</v>
      </c>
      <c r="AC67" s="4" t="str">
        <f t="shared" ref="AC67:AC130" si="9">AA67</f>
        <v>tx_rtt_verify.20_24.m...n</v>
      </c>
    </row>
    <row r="68" spans="1:29" ht="60" x14ac:dyDescent="0.25">
      <c r="A68" s="4" t="s">
        <v>115</v>
      </c>
      <c r="B68" s="4" t="s">
        <v>125</v>
      </c>
      <c r="C68" s="4" t="s">
        <v>19</v>
      </c>
      <c r="D68" s="4" t="s">
        <v>60</v>
      </c>
      <c r="E68" s="4" t="s">
        <v>17</v>
      </c>
      <c r="F68" s="4" t="s">
        <v>20</v>
      </c>
      <c r="G68" s="4" t="s">
        <v>169</v>
      </c>
      <c r="H68" s="4" t="s">
        <v>8</v>
      </c>
      <c r="I68" s="4" t="s">
        <v>129</v>
      </c>
      <c r="J68" s="6" t="str">
        <f>C68&amp;CHAR(10)&amp;D68&amp;" "&amp;E68&amp;CHAR(10)&amp;"Activity Type"&amp;": "&amp;F68&amp;CHAR(10)&amp;H68&amp;" ("&amp;B68&amp;")"</f>
        <v>DREAMS_GEND_NORM
25-29 Female
Activity Type: Community Level
Numerator (Required)</v>
      </c>
      <c r="K68" s="7" t="s">
        <v>333</v>
      </c>
      <c r="L68" s="4">
        <v>12</v>
      </c>
      <c r="N68" s="4" t="s">
        <v>79</v>
      </c>
      <c r="O68" s="4" t="s">
        <v>176</v>
      </c>
      <c r="P68" s="4" t="s">
        <v>208</v>
      </c>
      <c r="Q68" s="4" t="s">
        <v>169</v>
      </c>
      <c r="R68" s="4" t="s">
        <v>169</v>
      </c>
      <c r="S68" s="4" t="s">
        <v>194</v>
      </c>
      <c r="T68" s="4" t="str">
        <f>LOWER(N68&amp;"."&amp;O68&amp;"."&amp;P68&amp;"."&amp;Q68&amp;"."&amp;R68&amp;"."&amp;S68)</f>
        <v>tx_rtt_verify.20_24.female...n</v>
      </c>
      <c r="U68" s="4" t="s">
        <v>1346</v>
      </c>
      <c r="Y68" s="4" t="str">
        <f t="shared" si="5"/>
        <v>tx_rtt_verify.20_24.f...n</v>
      </c>
      <c r="Z68" s="4" t="str">
        <f t="shared" si="6"/>
        <v>DREAMS_GEND_NORM
25-29 Female
Activity Type: Community Level
Numerator (Required)</v>
      </c>
      <c r="AA68" s="4" t="str">
        <f t="shared" si="7"/>
        <v>tx_rtt_verify.20_24.f...n</v>
      </c>
      <c r="AB68" s="4" t="str">
        <f t="shared" si="8"/>
        <v>DREAMS_GEND_NORM 25-29 Female Activity Type: Community Level Numerator (Required)</v>
      </c>
      <c r="AC68" s="4" t="str">
        <f t="shared" si="9"/>
        <v>tx_rtt_verify.20_24.f...n</v>
      </c>
    </row>
    <row r="69" spans="1:29" ht="60" x14ac:dyDescent="0.25">
      <c r="A69" s="4" t="s">
        <v>115</v>
      </c>
      <c r="B69" s="4" t="s">
        <v>125</v>
      </c>
      <c r="C69" s="4" t="s">
        <v>19</v>
      </c>
      <c r="D69" s="4" t="s">
        <v>60</v>
      </c>
      <c r="E69" s="4" t="s">
        <v>50</v>
      </c>
      <c r="F69" s="4" t="s">
        <v>20</v>
      </c>
      <c r="G69" s="4" t="s">
        <v>169</v>
      </c>
      <c r="H69" s="4" t="s">
        <v>8</v>
      </c>
      <c r="I69" s="4" t="s">
        <v>129</v>
      </c>
      <c r="J69" s="6" t="str">
        <f>C69&amp;CHAR(10)&amp;D69&amp;" "&amp;E69&amp;CHAR(10)&amp;"Activity Type"&amp;": "&amp;F69&amp;CHAR(10)&amp;H69&amp;" ("&amp;B69&amp;")"</f>
        <v>DREAMS_GEND_NORM
25-29 Male
Activity Type: Community Level
Numerator (Required)</v>
      </c>
      <c r="K69" s="7" t="s">
        <v>334</v>
      </c>
      <c r="L69" s="4">
        <v>12</v>
      </c>
      <c r="N69" s="4" t="s">
        <v>79</v>
      </c>
      <c r="O69" s="4" t="s">
        <v>169</v>
      </c>
      <c r="P69" s="4" t="s">
        <v>169</v>
      </c>
      <c r="Q69" s="4" t="s">
        <v>275</v>
      </c>
      <c r="R69" s="4" t="s">
        <v>169</v>
      </c>
      <c r="S69" s="4" t="s">
        <v>194</v>
      </c>
      <c r="T69" s="4" t="str">
        <f>LOWER(N69&amp;"."&amp;O69&amp;"."&amp;P69&amp;"."&amp;Q69&amp;"."&amp;R69&amp;"."&amp;S69)</f>
        <v>tx_rtt_verify...on art for &lt;3 months when iit..n</v>
      </c>
      <c r="U69" s="4" t="s">
        <v>1155</v>
      </c>
      <c r="Y69" s="4" t="str">
        <f t="shared" si="5"/>
        <v>tx_rtt_verify...onartforu3mwheniit..n</v>
      </c>
      <c r="Z69" s="4" t="str">
        <f t="shared" si="6"/>
        <v>DREAMS_GEND_NORM
25-29 Male
Activity Type: Community Level
Numerator (Required)</v>
      </c>
      <c r="AA69" s="4" t="str">
        <f t="shared" si="7"/>
        <v>tx_rtt_verify...onartforu3mwheniit..n</v>
      </c>
      <c r="AB69" s="4" t="str">
        <f t="shared" si="8"/>
        <v>DREAMS_GEND_NORM 25-29 Male Activity Type: Community Level Numerator (Required)</v>
      </c>
      <c r="AC69" s="4" t="str">
        <f t="shared" si="9"/>
        <v>tx_rtt_verify...onartforu3mwheniit..n</v>
      </c>
    </row>
    <row r="70" spans="1:29" ht="60" x14ac:dyDescent="0.25">
      <c r="A70" s="4" t="s">
        <v>115</v>
      </c>
      <c r="B70" s="4" t="s">
        <v>125</v>
      </c>
      <c r="C70" s="4" t="s">
        <v>19</v>
      </c>
      <c r="D70" s="4" t="s">
        <v>66</v>
      </c>
      <c r="E70" s="4" t="s">
        <v>17</v>
      </c>
      <c r="F70" s="4" t="s">
        <v>20</v>
      </c>
      <c r="G70" s="4" t="s">
        <v>169</v>
      </c>
      <c r="H70" s="4" t="s">
        <v>8</v>
      </c>
      <c r="I70" s="4" t="s">
        <v>129</v>
      </c>
      <c r="J70" s="6" t="str">
        <f>C70&amp;CHAR(10)&amp;D70&amp;" "&amp;E70&amp;CHAR(10)&amp;"Activity Type"&amp;": "&amp;F70&amp;CHAR(10)&amp;H70&amp;" ("&amp;B70&amp;")"</f>
        <v>DREAMS_GEND_NORM
30-34 Female
Activity Type: Community Level
Numerator (Required)</v>
      </c>
      <c r="K70" s="7" t="s">
        <v>339</v>
      </c>
      <c r="L70" s="4">
        <v>13</v>
      </c>
      <c r="N70" s="4" t="s">
        <v>79</v>
      </c>
      <c r="O70" s="4" t="s">
        <v>169</v>
      </c>
      <c r="P70" s="4" t="s">
        <v>169</v>
      </c>
      <c r="Q70" s="4" t="s">
        <v>276</v>
      </c>
      <c r="R70" s="4" t="s">
        <v>169</v>
      </c>
      <c r="S70" s="4" t="s">
        <v>194</v>
      </c>
      <c r="T70" s="4" t="str">
        <f>LOWER(N70&amp;"."&amp;O70&amp;"."&amp;P70&amp;"."&amp;Q70&amp;"."&amp;R70&amp;"."&amp;S70)</f>
        <v>tx_rtt_verify...on art for 6+ months when iit..n</v>
      </c>
      <c r="U70" s="4" t="s">
        <v>1156</v>
      </c>
      <c r="Y70" s="4" t="str">
        <f t="shared" si="5"/>
        <v>tx_rtt_verify...onartforo6mwheniit..n</v>
      </c>
      <c r="Z70" s="4" t="str">
        <f t="shared" si="6"/>
        <v>DREAMS_GEND_NORM
30-34 Female
Activity Type: Community Level
Numerator (Required)</v>
      </c>
      <c r="AA70" s="4" t="str">
        <f t="shared" si="7"/>
        <v>tx_rtt_verify...onartforo6mwheniit..n</v>
      </c>
      <c r="AB70" s="4" t="str">
        <f t="shared" si="8"/>
        <v>DREAMS_GEND_NORM 30-34 Female Activity Type: Community Level Numerator (Required)</v>
      </c>
      <c r="AC70" s="4" t="str">
        <f t="shared" si="9"/>
        <v>tx_rtt_verify...onartforo6mwheniit..n</v>
      </c>
    </row>
    <row r="71" spans="1:29" ht="60" x14ac:dyDescent="0.25">
      <c r="A71" s="4" t="s">
        <v>115</v>
      </c>
      <c r="B71" s="4" t="s">
        <v>125</v>
      </c>
      <c r="C71" s="4" t="s">
        <v>19</v>
      </c>
      <c r="D71" s="4" t="s">
        <v>66</v>
      </c>
      <c r="E71" s="4" t="s">
        <v>50</v>
      </c>
      <c r="F71" s="4" t="s">
        <v>20</v>
      </c>
      <c r="G71" s="4" t="s">
        <v>169</v>
      </c>
      <c r="H71" s="4" t="s">
        <v>8</v>
      </c>
      <c r="I71" s="4" t="s">
        <v>129</v>
      </c>
      <c r="J71" s="6" t="str">
        <f>C71&amp;CHAR(10)&amp;D71&amp;" "&amp;E71&amp;CHAR(10)&amp;"Activity Type"&amp;": "&amp;F71&amp;CHAR(10)&amp;H71&amp;" ("&amp;B71&amp;")"</f>
        <v>DREAMS_GEND_NORM
30-34 Male
Activity Type: Community Level
Numerator (Required)</v>
      </c>
      <c r="K71" s="7" t="s">
        <v>340</v>
      </c>
      <c r="L71" s="4">
        <v>13</v>
      </c>
      <c r="N71" s="4" t="s">
        <v>79</v>
      </c>
      <c r="O71" s="4" t="s">
        <v>169</v>
      </c>
      <c r="P71" s="4" t="s">
        <v>169</v>
      </c>
      <c r="Q71" s="4" t="s">
        <v>1058</v>
      </c>
      <c r="R71" s="4" t="s">
        <v>169</v>
      </c>
      <c r="S71" s="4" t="s">
        <v>194</v>
      </c>
      <c r="T71" s="4" t="str">
        <f>LOWER(N71&amp;"."&amp;O71&amp;"."&amp;P71&amp;"."&amp;Q71&amp;"."&amp;R71&amp;"."&amp;S71)</f>
        <v>tx_rtt_verify...on art for 3-5 months when iit..n</v>
      </c>
      <c r="U71" s="4" t="s">
        <v>1190</v>
      </c>
      <c r="Y71" s="4" t="str">
        <f t="shared" si="5"/>
        <v>tx_rtt_verify...onartfor3_5mwheniit..n</v>
      </c>
      <c r="Z71" s="4" t="str">
        <f t="shared" si="6"/>
        <v>DREAMS_GEND_NORM
30-34 Male
Activity Type: Community Level
Numerator (Required)</v>
      </c>
      <c r="AA71" s="4" t="str">
        <f t="shared" si="7"/>
        <v>tx_rtt_verify...onartfor3_5mwheniit..n</v>
      </c>
      <c r="AB71" s="4" t="str">
        <f t="shared" si="8"/>
        <v>DREAMS_GEND_NORM 30-34 Male Activity Type: Community Level Numerator (Required)</v>
      </c>
      <c r="AC71" s="4" t="str">
        <f t="shared" si="9"/>
        <v>tx_rtt_verify...onartfor3_5mwheniit..n</v>
      </c>
    </row>
    <row r="72" spans="1:29" ht="60" x14ac:dyDescent="0.25">
      <c r="A72" s="4" t="s">
        <v>115</v>
      </c>
      <c r="B72" s="4" t="s">
        <v>125</v>
      </c>
      <c r="C72" s="4" t="s">
        <v>19</v>
      </c>
      <c r="D72" s="4" t="s">
        <v>67</v>
      </c>
      <c r="E72" s="4" t="s">
        <v>17</v>
      </c>
      <c r="F72" s="4" t="s">
        <v>20</v>
      </c>
      <c r="G72" s="4" t="s">
        <v>169</v>
      </c>
      <c r="H72" s="4" t="s">
        <v>8</v>
      </c>
      <c r="I72" s="4" t="s">
        <v>129</v>
      </c>
      <c r="J72" s="6" t="str">
        <f>C72&amp;CHAR(10)&amp;D72&amp;" "&amp;E72&amp;CHAR(10)&amp;"Activity Type"&amp;": "&amp;F72&amp;CHAR(10)&amp;H72&amp;" ("&amp;B72&amp;")"</f>
        <v>DREAMS_GEND_NORM
35-39 Female
Activity Type: Community Level
Numerator (Required)</v>
      </c>
      <c r="K72" s="7" t="s">
        <v>345</v>
      </c>
      <c r="L72" s="4">
        <v>14</v>
      </c>
      <c r="N72" s="4" t="s">
        <v>79</v>
      </c>
      <c r="O72" s="4" t="s">
        <v>169</v>
      </c>
      <c r="P72" s="4" t="s">
        <v>169</v>
      </c>
      <c r="Q72" s="4" t="s">
        <v>169</v>
      </c>
      <c r="R72" s="4" t="s">
        <v>202</v>
      </c>
      <c r="S72" s="4" t="s">
        <v>194</v>
      </c>
      <c r="T72" s="4" t="str">
        <f>LOWER(N72&amp;"."&amp;O72&amp;"."&amp;P72&amp;"."&amp;Q72&amp;"."&amp;R72&amp;"."&amp;S72)</f>
        <v>tx_rtt_verify....tg.n</v>
      </c>
      <c r="U72" s="4" t="s">
        <v>248</v>
      </c>
      <c r="Y72" s="4" t="str">
        <f t="shared" si="5"/>
        <v>tx_rtt_verify....tg.n</v>
      </c>
      <c r="Z72" s="4" t="str">
        <f t="shared" si="6"/>
        <v>DREAMS_GEND_NORM
35-39 Female
Activity Type: Community Level
Numerator (Required)</v>
      </c>
      <c r="AA72" s="4" t="str">
        <f t="shared" si="7"/>
        <v>tx_rtt_verify....tg.n</v>
      </c>
      <c r="AB72" s="4" t="str">
        <f t="shared" si="8"/>
        <v>DREAMS_GEND_NORM 35-39 Female Activity Type: Community Level Numerator (Required)</v>
      </c>
      <c r="AC72" s="4" t="str">
        <f t="shared" si="9"/>
        <v>tx_rtt_verify....tg.n</v>
      </c>
    </row>
    <row r="73" spans="1:29" ht="60" x14ac:dyDescent="0.25">
      <c r="A73" s="4" t="s">
        <v>115</v>
      </c>
      <c r="B73" s="4" t="s">
        <v>125</v>
      </c>
      <c r="C73" s="4" t="s">
        <v>19</v>
      </c>
      <c r="D73" s="4" t="s">
        <v>67</v>
      </c>
      <c r="E73" s="4" t="s">
        <v>50</v>
      </c>
      <c r="F73" s="4" t="s">
        <v>20</v>
      </c>
      <c r="G73" s="4" t="s">
        <v>169</v>
      </c>
      <c r="H73" s="4" t="s">
        <v>8</v>
      </c>
      <c r="I73" s="4" t="s">
        <v>129</v>
      </c>
      <c r="J73" s="6" t="str">
        <f>C73&amp;CHAR(10)&amp;D73&amp;" "&amp;E73&amp;CHAR(10)&amp;"Activity Type"&amp;": "&amp;F73&amp;CHAR(10)&amp;H73&amp;" ("&amp;B73&amp;")"</f>
        <v>DREAMS_GEND_NORM
35-39 Male
Activity Type: Community Level
Numerator (Required)</v>
      </c>
      <c r="K73" s="7" t="s">
        <v>346</v>
      </c>
      <c r="L73" s="4">
        <v>14</v>
      </c>
      <c r="N73" s="4" t="s">
        <v>79</v>
      </c>
      <c r="O73" s="4" t="s">
        <v>169</v>
      </c>
      <c r="P73" s="4" t="s">
        <v>169</v>
      </c>
      <c r="Q73" s="4" t="s">
        <v>169</v>
      </c>
      <c r="R73" s="4" t="s">
        <v>201</v>
      </c>
      <c r="S73" s="4" t="s">
        <v>194</v>
      </c>
      <c r="T73" s="4" t="str">
        <f>LOWER(N73&amp;"."&amp;O73&amp;"."&amp;P73&amp;"."&amp;Q73&amp;"."&amp;R73&amp;"."&amp;S73)</f>
        <v>tx_rtt_verify....pwid.n</v>
      </c>
      <c r="U73" s="4" t="s">
        <v>246</v>
      </c>
      <c r="Y73" s="4" t="str">
        <f t="shared" si="5"/>
        <v>tx_rtt_verify....pwid.n</v>
      </c>
      <c r="Z73" s="4" t="str">
        <f t="shared" si="6"/>
        <v>DREAMS_GEND_NORM
35-39 Male
Activity Type: Community Level
Numerator (Required)</v>
      </c>
      <c r="AA73" s="4" t="str">
        <f t="shared" si="7"/>
        <v>tx_rtt_verify....pwid.n</v>
      </c>
      <c r="AB73" s="4" t="str">
        <f t="shared" si="8"/>
        <v>DREAMS_GEND_NORM 35-39 Male Activity Type: Community Level Numerator (Required)</v>
      </c>
      <c r="AC73" s="4" t="str">
        <f t="shared" si="9"/>
        <v>tx_rtt_verify....pwid.n</v>
      </c>
    </row>
    <row r="74" spans="1:29" ht="60" x14ac:dyDescent="0.25">
      <c r="A74" s="4" t="s">
        <v>115</v>
      </c>
      <c r="B74" s="4" t="s">
        <v>125</v>
      </c>
      <c r="C74" s="4" t="s">
        <v>19</v>
      </c>
      <c r="D74" s="4" t="s">
        <v>68</v>
      </c>
      <c r="E74" s="4" t="s">
        <v>17</v>
      </c>
      <c r="F74" s="4" t="s">
        <v>20</v>
      </c>
      <c r="G74" s="4" t="s">
        <v>169</v>
      </c>
      <c r="H74" s="4" t="s">
        <v>8</v>
      </c>
      <c r="I74" s="4" t="s">
        <v>129</v>
      </c>
      <c r="J74" s="6" t="str">
        <f>C74&amp;CHAR(10)&amp;D74&amp;" "&amp;E74&amp;CHAR(10)&amp;"Activity Type"&amp;": "&amp;F74&amp;CHAR(10)&amp;H74&amp;" ("&amp;B74&amp;")"</f>
        <v>DREAMS_GEND_NORM
40-44 Female
Activity Type: Community Level
Numerator (Required)</v>
      </c>
      <c r="K74" s="7" t="s">
        <v>351</v>
      </c>
      <c r="L74" s="4">
        <v>15</v>
      </c>
      <c r="N74" s="4" t="s">
        <v>79</v>
      </c>
      <c r="O74" s="4" t="s">
        <v>169</v>
      </c>
      <c r="P74" s="4" t="s">
        <v>169</v>
      </c>
      <c r="Q74" s="4" t="s">
        <v>169</v>
      </c>
      <c r="R74" s="4" t="s">
        <v>1130</v>
      </c>
      <c r="S74" s="4" t="s">
        <v>194</v>
      </c>
      <c r="T74" s="4" t="str">
        <f>LOWER(N74&amp;"."&amp;O74&amp;"."&amp;P74&amp;"."&amp;Q74&amp;"."&amp;R74&amp;"."&amp;S74)</f>
        <v>tx_rtt_verify....prisons.n</v>
      </c>
      <c r="U74" s="4" t="s">
        <v>1135</v>
      </c>
      <c r="Y74" s="4" t="str">
        <f t="shared" si="5"/>
        <v>tx_rtt_verify....prisons.n</v>
      </c>
      <c r="Z74" s="4" t="str">
        <f t="shared" si="6"/>
        <v>DREAMS_GEND_NORM
40-44 Female
Activity Type: Community Level
Numerator (Required)</v>
      </c>
      <c r="AA74" s="4" t="str">
        <f t="shared" si="7"/>
        <v>tx_rtt_verify....prisons.n</v>
      </c>
      <c r="AB74" s="4" t="str">
        <f t="shared" si="8"/>
        <v>DREAMS_GEND_NORM 40-44 Female Activity Type: Community Level Numerator (Required)</v>
      </c>
      <c r="AC74" s="4" t="str">
        <f t="shared" si="9"/>
        <v>tx_rtt_verify....prisons.n</v>
      </c>
    </row>
    <row r="75" spans="1:29" ht="60" x14ac:dyDescent="0.25">
      <c r="A75" s="4" t="s">
        <v>115</v>
      </c>
      <c r="B75" s="4" t="s">
        <v>125</v>
      </c>
      <c r="C75" s="4" t="s">
        <v>19</v>
      </c>
      <c r="D75" s="4" t="s">
        <v>68</v>
      </c>
      <c r="E75" s="4" t="s">
        <v>50</v>
      </c>
      <c r="F75" s="4" t="s">
        <v>20</v>
      </c>
      <c r="G75" s="4" t="s">
        <v>169</v>
      </c>
      <c r="H75" s="4" t="s">
        <v>8</v>
      </c>
      <c r="I75" s="4" t="s">
        <v>129</v>
      </c>
      <c r="J75" s="6" t="str">
        <f>C75&amp;CHAR(10)&amp;D75&amp;" "&amp;E75&amp;CHAR(10)&amp;"Activity Type"&amp;": "&amp;F75&amp;CHAR(10)&amp;H75&amp;" ("&amp;B75&amp;")"</f>
        <v>DREAMS_GEND_NORM
40-44 Male
Activity Type: Community Level
Numerator (Required)</v>
      </c>
      <c r="K75" s="7" t="s">
        <v>352</v>
      </c>
      <c r="L75" s="4">
        <v>15</v>
      </c>
      <c r="N75" s="4" t="s">
        <v>79</v>
      </c>
      <c r="O75" s="4" t="s">
        <v>169</v>
      </c>
      <c r="P75" s="4" t="s">
        <v>169</v>
      </c>
      <c r="Q75" s="4" t="s">
        <v>169</v>
      </c>
      <c r="R75" s="4" t="s">
        <v>203</v>
      </c>
      <c r="S75" s="4" t="s">
        <v>194</v>
      </c>
      <c r="T75" s="4" t="str">
        <f>LOWER(N75&amp;"."&amp;O75&amp;"."&amp;P75&amp;"."&amp;Q75&amp;"."&amp;R75&amp;"."&amp;S75)</f>
        <v>tx_rtt_verify....non kp gp.n</v>
      </c>
      <c r="U75" s="4" t="s">
        <v>1043</v>
      </c>
      <c r="Y75" s="4" t="str">
        <f t="shared" si="5"/>
        <v>tx_rtt_verify....nonkpgp.n</v>
      </c>
      <c r="Z75" s="4" t="str">
        <f t="shared" si="6"/>
        <v>DREAMS_GEND_NORM
40-44 Male
Activity Type: Community Level
Numerator (Required)</v>
      </c>
      <c r="AA75" s="4" t="str">
        <f t="shared" si="7"/>
        <v>tx_rtt_verify....nonkpgp.n</v>
      </c>
      <c r="AB75" s="4" t="str">
        <f t="shared" si="8"/>
        <v>DREAMS_GEND_NORM 40-44 Male Activity Type: Community Level Numerator (Required)</v>
      </c>
      <c r="AC75" s="4" t="str">
        <f t="shared" si="9"/>
        <v>tx_rtt_verify....nonkpgp.n</v>
      </c>
    </row>
    <row r="76" spans="1:29" ht="60" x14ac:dyDescent="0.25">
      <c r="A76" s="4" t="s">
        <v>115</v>
      </c>
      <c r="B76" s="4" t="s">
        <v>125</v>
      </c>
      <c r="C76" s="4" t="s">
        <v>19</v>
      </c>
      <c r="D76" s="4" t="s">
        <v>69</v>
      </c>
      <c r="E76" s="4" t="s">
        <v>17</v>
      </c>
      <c r="F76" s="4" t="s">
        <v>20</v>
      </c>
      <c r="G76" s="4" t="s">
        <v>169</v>
      </c>
      <c r="H76" s="4" t="s">
        <v>8</v>
      </c>
      <c r="I76" s="4" t="s">
        <v>129</v>
      </c>
      <c r="J76" s="6" t="str">
        <f>C76&amp;CHAR(10)&amp;D76&amp;" "&amp;E76&amp;CHAR(10)&amp;"Activity Type"&amp;": "&amp;F76&amp;CHAR(10)&amp;H76&amp;" ("&amp;B76&amp;")"</f>
        <v>DREAMS_GEND_NORM
45-49 Female
Activity Type: Community Level
Numerator (Required)</v>
      </c>
      <c r="K76" s="7" t="s">
        <v>357</v>
      </c>
      <c r="L76" s="4">
        <v>16</v>
      </c>
      <c r="N76" s="4" t="s">
        <v>79</v>
      </c>
      <c r="O76" s="4" t="s">
        <v>169</v>
      </c>
      <c r="P76" s="4" t="s">
        <v>169</v>
      </c>
      <c r="Q76" s="4" t="s">
        <v>169</v>
      </c>
      <c r="R76" s="4" t="s">
        <v>200</v>
      </c>
      <c r="S76" s="4" t="s">
        <v>194</v>
      </c>
      <c r="T76" s="4" t="str">
        <f>LOWER(N76&amp;"."&amp;O76&amp;"."&amp;P76&amp;"."&amp;Q76&amp;"."&amp;R76&amp;"."&amp;S76)</f>
        <v>tx_rtt_verify....msm.n</v>
      </c>
      <c r="U76" s="4" t="s">
        <v>247</v>
      </c>
      <c r="Y76" s="4" t="str">
        <f t="shared" si="5"/>
        <v>tx_rtt_verify....msm.n</v>
      </c>
      <c r="Z76" s="4" t="str">
        <f t="shared" si="6"/>
        <v>DREAMS_GEND_NORM
45-49 Female
Activity Type: Community Level
Numerator (Required)</v>
      </c>
      <c r="AA76" s="4" t="str">
        <f t="shared" si="7"/>
        <v>tx_rtt_verify....msm.n</v>
      </c>
      <c r="AB76" s="4" t="str">
        <f t="shared" si="8"/>
        <v>DREAMS_GEND_NORM 45-49 Female Activity Type: Community Level Numerator (Required)</v>
      </c>
      <c r="AC76" s="4" t="str">
        <f t="shared" si="9"/>
        <v>tx_rtt_verify....msm.n</v>
      </c>
    </row>
    <row r="77" spans="1:29" ht="60" x14ac:dyDescent="0.25">
      <c r="A77" s="4" t="s">
        <v>115</v>
      </c>
      <c r="B77" s="4" t="s">
        <v>125</v>
      </c>
      <c r="C77" s="4" t="s">
        <v>19</v>
      </c>
      <c r="D77" s="4" t="s">
        <v>69</v>
      </c>
      <c r="E77" s="4" t="s">
        <v>50</v>
      </c>
      <c r="F77" s="4" t="s">
        <v>20</v>
      </c>
      <c r="G77" s="4" t="s">
        <v>169</v>
      </c>
      <c r="H77" s="4" t="s">
        <v>8</v>
      </c>
      <c r="I77" s="4" t="s">
        <v>129</v>
      </c>
      <c r="J77" s="6" t="str">
        <f>C77&amp;CHAR(10)&amp;D77&amp;" "&amp;E77&amp;CHAR(10)&amp;"Activity Type"&amp;": "&amp;F77&amp;CHAR(10)&amp;H77&amp;" ("&amp;B77&amp;")"</f>
        <v>DREAMS_GEND_NORM
45-49 Male
Activity Type: Community Level
Numerator (Required)</v>
      </c>
      <c r="K77" s="7" t="s">
        <v>358</v>
      </c>
      <c r="L77" s="4">
        <v>16</v>
      </c>
      <c r="N77" s="4" t="s">
        <v>79</v>
      </c>
      <c r="O77" s="4" t="s">
        <v>169</v>
      </c>
      <c r="P77" s="4" t="s">
        <v>169</v>
      </c>
      <c r="Q77" s="4" t="s">
        <v>169</v>
      </c>
      <c r="R77" s="4" t="s">
        <v>204</v>
      </c>
      <c r="S77" s="4" t="s">
        <v>194</v>
      </c>
      <c r="T77" s="4" t="str">
        <f>LOWER(N77&amp;"."&amp;O77&amp;"."&amp;P77&amp;"."&amp;Q77&amp;"."&amp;R77&amp;"."&amp;S77)</f>
        <v>tx_rtt_verify....fsw.n</v>
      </c>
      <c r="U77" s="4" t="s">
        <v>249</v>
      </c>
      <c r="Y77" s="4" t="str">
        <f t="shared" si="5"/>
        <v>tx_rtt_verify....fsw.n</v>
      </c>
      <c r="Z77" s="4" t="str">
        <f t="shared" si="6"/>
        <v>DREAMS_GEND_NORM
45-49 Male
Activity Type: Community Level
Numerator (Required)</v>
      </c>
      <c r="AA77" s="4" t="str">
        <f t="shared" si="7"/>
        <v>tx_rtt_verify....fsw.n</v>
      </c>
      <c r="AB77" s="4" t="str">
        <f t="shared" si="8"/>
        <v>DREAMS_GEND_NORM 45-49 Male Activity Type: Community Level Numerator (Required)</v>
      </c>
      <c r="AC77" s="4" t="str">
        <f t="shared" si="9"/>
        <v>tx_rtt_verify....fsw.n</v>
      </c>
    </row>
    <row r="78" spans="1:29" ht="60" x14ac:dyDescent="0.25">
      <c r="A78" s="4" t="s">
        <v>115</v>
      </c>
      <c r="B78" s="4" t="s">
        <v>125</v>
      </c>
      <c r="C78" s="4" t="s">
        <v>19</v>
      </c>
      <c r="D78" s="4" t="s">
        <v>1050</v>
      </c>
      <c r="E78" s="4" t="s">
        <v>17</v>
      </c>
      <c r="F78" s="4" t="s">
        <v>20</v>
      </c>
      <c r="G78" s="4" t="s">
        <v>169</v>
      </c>
      <c r="H78" s="4" t="s">
        <v>8</v>
      </c>
      <c r="I78" s="4" t="s">
        <v>129</v>
      </c>
      <c r="J78" s="6" t="str">
        <f>C78&amp;CHAR(10)&amp;D78&amp;" "&amp;E78&amp;CHAR(10)&amp;"Activity Type"&amp;": "&amp;F78&amp;CHAR(10)&amp;H78&amp;" ("&amp;B78&amp;")"</f>
        <v>DREAMS_GEND_NORM
50+ Female
Activity Type: Community Level
Numerator (Required)</v>
      </c>
      <c r="K78" s="7" t="s">
        <v>1066</v>
      </c>
      <c r="L78" s="4">
        <v>17</v>
      </c>
      <c r="N78" s="4" t="s">
        <v>74</v>
      </c>
      <c r="O78" s="4" t="s">
        <v>193</v>
      </c>
      <c r="P78" s="4" t="s">
        <v>207</v>
      </c>
      <c r="Q78" s="4" t="s">
        <v>169</v>
      </c>
      <c r="R78" s="4" t="s">
        <v>169</v>
      </c>
      <c r="S78" s="4" t="s">
        <v>194</v>
      </c>
      <c r="T78" s="4" t="str">
        <f>LOWER(N78&amp;"."&amp;O78&amp;"."&amp;P78&amp;"."&amp;Q78&amp;"."&amp;R78&amp;"."&amp;S78)</f>
        <v>tx_pvls_verify.unknownage.male...n</v>
      </c>
      <c r="U78" s="4" t="s">
        <v>1594</v>
      </c>
      <c r="Y78" s="4" t="str">
        <f t="shared" si="5"/>
        <v>tx_pvls_verify.unknownage.m...n</v>
      </c>
      <c r="Z78" s="4" t="str">
        <f t="shared" si="6"/>
        <v>DREAMS_GEND_NORM
50+ Female
Activity Type: Community Level
Numerator (Required)</v>
      </c>
      <c r="AA78" s="4" t="str">
        <f t="shared" si="7"/>
        <v>tx_pvls_verify.unknownage.m...n</v>
      </c>
      <c r="AB78" s="4" t="str">
        <f t="shared" si="8"/>
        <v>DREAMS_GEND_NORM 50+ Female Activity Type: Community Level Numerator (Required)</v>
      </c>
      <c r="AC78" s="4" t="str">
        <f t="shared" si="9"/>
        <v>tx_pvls_verify.unknownage.m...n</v>
      </c>
    </row>
    <row r="79" spans="1:29" ht="60" x14ac:dyDescent="0.25">
      <c r="A79" s="4" t="s">
        <v>115</v>
      </c>
      <c r="B79" s="4" t="s">
        <v>125</v>
      </c>
      <c r="C79" s="4" t="s">
        <v>19</v>
      </c>
      <c r="D79" s="4" t="s">
        <v>1050</v>
      </c>
      <c r="E79" s="4" t="s">
        <v>50</v>
      </c>
      <c r="F79" s="4" t="s">
        <v>20</v>
      </c>
      <c r="G79" s="4" t="s">
        <v>169</v>
      </c>
      <c r="H79" s="4" t="s">
        <v>8</v>
      </c>
      <c r="I79" s="4" t="s">
        <v>129</v>
      </c>
      <c r="J79" s="6" t="str">
        <f>C79&amp;CHAR(10)&amp;D79&amp;" "&amp;E79&amp;CHAR(10)&amp;"Activity Type"&amp;": "&amp;F79&amp;CHAR(10)&amp;H79&amp;" ("&amp;B79&amp;")"</f>
        <v>DREAMS_GEND_NORM
50+ Male
Activity Type: Community Level
Numerator (Required)</v>
      </c>
      <c r="K79" s="7" t="s">
        <v>1067</v>
      </c>
      <c r="L79" s="4">
        <v>17</v>
      </c>
      <c r="N79" s="4" t="s">
        <v>74</v>
      </c>
      <c r="O79" s="4" t="s">
        <v>193</v>
      </c>
      <c r="P79" s="4" t="s">
        <v>207</v>
      </c>
      <c r="Q79" s="4" t="s">
        <v>169</v>
      </c>
      <c r="R79" s="4" t="s">
        <v>169</v>
      </c>
      <c r="S79" s="4" t="s">
        <v>196</v>
      </c>
      <c r="T79" s="4" t="str">
        <f>LOWER(N79&amp;"."&amp;O79&amp;"."&amp;P79&amp;"."&amp;Q79&amp;"."&amp;R79&amp;"."&amp;S79)</f>
        <v>tx_pvls_verify.unknownage.male...d</v>
      </c>
      <c r="U79" s="4" t="s">
        <v>1593</v>
      </c>
      <c r="Y79" s="4" t="str">
        <f t="shared" si="5"/>
        <v>tx_pvls_verify.unknownage.m...d</v>
      </c>
      <c r="Z79" s="4" t="str">
        <f t="shared" si="6"/>
        <v>DREAMS_GEND_NORM
50+ Male
Activity Type: Community Level
Numerator (Required)</v>
      </c>
      <c r="AA79" s="4" t="str">
        <f t="shared" si="7"/>
        <v>tx_pvls_verify.unknownage.m...d</v>
      </c>
      <c r="AB79" s="4" t="str">
        <f t="shared" si="8"/>
        <v>DREAMS_GEND_NORM 50+ Male Activity Type: Community Level Numerator (Required)</v>
      </c>
      <c r="AC79" s="4" t="str">
        <f t="shared" si="9"/>
        <v>tx_pvls_verify.unknownage.m...d</v>
      </c>
    </row>
    <row r="80" spans="1:29" ht="60" x14ac:dyDescent="0.25">
      <c r="A80" s="4" t="s">
        <v>115</v>
      </c>
      <c r="B80" s="4" t="s">
        <v>125</v>
      </c>
      <c r="C80" s="4" t="s">
        <v>19</v>
      </c>
      <c r="D80" s="4" t="s">
        <v>122</v>
      </c>
      <c r="E80" s="4" t="s">
        <v>17</v>
      </c>
      <c r="F80" s="4" t="s">
        <v>20</v>
      </c>
      <c r="G80" s="4" t="s">
        <v>169</v>
      </c>
      <c r="H80" s="4" t="s">
        <v>8</v>
      </c>
      <c r="I80" s="4" t="s">
        <v>129</v>
      </c>
      <c r="J80" s="6" t="str">
        <f>C80&amp;CHAR(10)&amp;D80&amp;" "&amp;E80&amp;CHAR(10)&amp;"Activity Type"&amp;": "&amp;F80&amp;CHAR(10)&amp;H80&amp;" ("&amp;B80&amp;")"</f>
        <v>DREAMS_GEND_NORM
Unknown Age Female
Activity Type: Community Level
Numerator (Required)</v>
      </c>
      <c r="K80" s="7" t="s">
        <v>363</v>
      </c>
      <c r="L80" s="4">
        <v>22</v>
      </c>
      <c r="N80" s="4" t="s">
        <v>74</v>
      </c>
      <c r="O80" s="4" t="s">
        <v>193</v>
      </c>
      <c r="P80" s="4" t="s">
        <v>208</v>
      </c>
      <c r="Q80" s="4" t="s">
        <v>169</v>
      </c>
      <c r="R80" s="4" t="s">
        <v>169</v>
      </c>
      <c r="S80" s="4" t="s">
        <v>194</v>
      </c>
      <c r="T80" s="4" t="str">
        <f>LOWER(N80&amp;"."&amp;O80&amp;"."&amp;P80&amp;"."&amp;Q80&amp;"."&amp;R80&amp;"."&amp;S80)</f>
        <v>tx_pvls_verify.unknownage.female...n</v>
      </c>
      <c r="U80" s="4" t="s">
        <v>1344</v>
      </c>
      <c r="Y80" s="4" t="str">
        <f t="shared" si="5"/>
        <v>tx_pvls_verify.unknownage.f...n</v>
      </c>
      <c r="Z80" s="4" t="str">
        <f t="shared" si="6"/>
        <v>DREAMS_GEND_NORM
Unknown Age Female
Activity Type: Community Level
Numerator (Required)</v>
      </c>
      <c r="AA80" s="4" t="str">
        <f t="shared" si="7"/>
        <v>tx_pvls_verify.unknownage.f...n</v>
      </c>
      <c r="AB80" s="4" t="str">
        <f t="shared" si="8"/>
        <v>DREAMS_GEND_NORM Unknown Age Female Activity Type: Community Level Numerator (Required)</v>
      </c>
      <c r="AC80" s="4" t="str">
        <f t="shared" si="9"/>
        <v>tx_pvls_verify.unknownage.f...n</v>
      </c>
    </row>
    <row r="81" spans="1:29" ht="60" x14ac:dyDescent="0.25">
      <c r="A81" s="4" t="s">
        <v>115</v>
      </c>
      <c r="B81" s="4" t="s">
        <v>125</v>
      </c>
      <c r="C81" s="4" t="s">
        <v>19</v>
      </c>
      <c r="D81" s="4" t="s">
        <v>122</v>
      </c>
      <c r="E81" s="4" t="s">
        <v>50</v>
      </c>
      <c r="F81" s="4" t="s">
        <v>20</v>
      </c>
      <c r="G81" s="4" t="s">
        <v>169</v>
      </c>
      <c r="H81" s="4" t="s">
        <v>8</v>
      </c>
      <c r="I81" s="4" t="s">
        <v>129</v>
      </c>
      <c r="J81" s="6" t="str">
        <f>C81&amp;CHAR(10)&amp;D81&amp;" "&amp;E81&amp;CHAR(10)&amp;"Activity Type"&amp;": "&amp;F81&amp;CHAR(10)&amp;H81&amp;" ("&amp;B81&amp;")"</f>
        <v>DREAMS_GEND_NORM
Unknown Age Male
Activity Type: Community Level
Numerator (Required)</v>
      </c>
      <c r="K81" s="7" t="s">
        <v>364</v>
      </c>
      <c r="L81" s="4">
        <v>22</v>
      </c>
      <c r="N81" s="4" t="s">
        <v>74</v>
      </c>
      <c r="O81" s="4" t="s">
        <v>193</v>
      </c>
      <c r="P81" s="4" t="s">
        <v>208</v>
      </c>
      <c r="Q81" s="4" t="s">
        <v>169</v>
      </c>
      <c r="R81" s="4" t="s">
        <v>169</v>
      </c>
      <c r="S81" s="4" t="s">
        <v>196</v>
      </c>
      <c r="T81" s="4" t="str">
        <f>LOWER(N81&amp;"."&amp;O81&amp;"."&amp;P81&amp;"."&amp;Q81&amp;"."&amp;R81&amp;"."&amp;S81)</f>
        <v>tx_pvls_verify.unknownage.female...d</v>
      </c>
      <c r="U81" s="4" t="s">
        <v>1343</v>
      </c>
      <c r="Y81" s="4" t="str">
        <f t="shared" si="5"/>
        <v>tx_pvls_verify.unknownage.f...d</v>
      </c>
      <c r="Z81" s="4" t="str">
        <f t="shared" si="6"/>
        <v>DREAMS_GEND_NORM
Unknown Age Male
Activity Type: Community Level
Numerator (Required)</v>
      </c>
      <c r="AA81" s="4" t="str">
        <f t="shared" si="7"/>
        <v>tx_pvls_verify.unknownage.f...d</v>
      </c>
      <c r="AB81" s="4" t="str">
        <f t="shared" si="8"/>
        <v>DREAMS_GEND_NORM Unknown Age Male Activity Type: Community Level Numerator (Required)</v>
      </c>
      <c r="AC81" s="4" t="str">
        <f t="shared" si="9"/>
        <v>tx_pvls_verify.unknownage.f...d</v>
      </c>
    </row>
    <row r="82" spans="1:29" ht="60" x14ac:dyDescent="0.25">
      <c r="A82" s="4" t="s">
        <v>115</v>
      </c>
      <c r="B82" s="4" t="s">
        <v>125</v>
      </c>
      <c r="C82" s="4" t="s">
        <v>19</v>
      </c>
      <c r="D82" s="4" t="s">
        <v>76</v>
      </c>
      <c r="E82" s="4" t="s">
        <v>17</v>
      </c>
      <c r="F82" s="4" t="s">
        <v>21</v>
      </c>
      <c r="G82" s="4" t="s">
        <v>169</v>
      </c>
      <c r="H82" s="4" t="s">
        <v>8</v>
      </c>
      <c r="I82" s="4" t="s">
        <v>129</v>
      </c>
      <c r="J82" s="6" t="str">
        <f>C82&amp;CHAR(10)&amp;D82&amp;" "&amp;E82&amp;CHAR(10)&amp;"Activity Type"&amp;": "&amp;F82&amp;CHAR(10)&amp;H82&amp;" ("&amp;B82&amp;")"</f>
        <v>DREAMS_GEND_NORM
&lt;10 Female
Activity Type: Individual
Numerator (Required)</v>
      </c>
      <c r="K82" s="7" t="s">
        <v>311</v>
      </c>
      <c r="L82" s="4">
        <v>7</v>
      </c>
      <c r="N82" s="4" t="s">
        <v>74</v>
      </c>
      <c r="O82" s="4" t="s">
        <v>173</v>
      </c>
      <c r="P82" s="4" t="s">
        <v>207</v>
      </c>
      <c r="Q82" s="4" t="s">
        <v>169</v>
      </c>
      <c r="R82" s="4" t="s">
        <v>169</v>
      </c>
      <c r="S82" s="4" t="s">
        <v>194</v>
      </c>
      <c r="T82" s="4" t="str">
        <f>LOWER(N82&amp;"."&amp;O82&amp;"."&amp;P82&amp;"."&amp;Q82&amp;"."&amp;R82&amp;"."&amp;S82)</f>
        <v>tx_pvls_verify.u20.male...n</v>
      </c>
      <c r="U82" s="4" t="s">
        <v>1578</v>
      </c>
      <c r="Y82" s="4" t="str">
        <f t="shared" si="5"/>
        <v>tx_pvls_verify.u20.m...n</v>
      </c>
      <c r="Z82" s="4" t="str">
        <f t="shared" si="6"/>
        <v>DREAMS_GEND_NORM
&lt;10 Female
Activity Type: Individual
Numerator (Required)</v>
      </c>
      <c r="AA82" s="4" t="str">
        <f t="shared" si="7"/>
        <v>tx_pvls_verify.u20.m...n</v>
      </c>
      <c r="AB82" s="4" t="str">
        <f t="shared" si="8"/>
        <v>DREAMS_GEND_NORM &lt;10 Female Activity Type: Individual Numerator (Required)</v>
      </c>
      <c r="AC82" s="4" t="str">
        <f t="shared" si="9"/>
        <v>tx_pvls_verify.u20.m...n</v>
      </c>
    </row>
    <row r="83" spans="1:29" ht="60" x14ac:dyDescent="0.25">
      <c r="A83" s="4" t="s">
        <v>115</v>
      </c>
      <c r="B83" s="4" t="s">
        <v>125</v>
      </c>
      <c r="C83" s="4" t="s">
        <v>19</v>
      </c>
      <c r="D83" s="4" t="s">
        <v>76</v>
      </c>
      <c r="E83" s="4" t="s">
        <v>50</v>
      </c>
      <c r="F83" s="4" t="s">
        <v>21</v>
      </c>
      <c r="G83" s="4" t="s">
        <v>169</v>
      </c>
      <c r="H83" s="4" t="s">
        <v>8</v>
      </c>
      <c r="I83" s="4" t="s">
        <v>129</v>
      </c>
      <c r="J83" s="6" t="str">
        <f>C83&amp;CHAR(10)&amp;D83&amp;" "&amp;E83&amp;CHAR(10)&amp;"Activity Type"&amp;": "&amp;F83&amp;CHAR(10)&amp;H83&amp;" ("&amp;B83&amp;")"</f>
        <v>DREAMS_GEND_NORM
&lt;10 Male
Activity Type: Individual
Numerator (Required)</v>
      </c>
      <c r="K83" s="7" t="s">
        <v>312</v>
      </c>
      <c r="L83" s="4">
        <v>7</v>
      </c>
      <c r="N83" s="4" t="s">
        <v>74</v>
      </c>
      <c r="O83" s="4" t="s">
        <v>173</v>
      </c>
      <c r="P83" s="4" t="s">
        <v>207</v>
      </c>
      <c r="Q83" s="4" t="s">
        <v>169</v>
      </c>
      <c r="R83" s="4" t="s">
        <v>169</v>
      </c>
      <c r="S83" s="4" t="s">
        <v>196</v>
      </c>
      <c r="T83" s="4" t="str">
        <f>LOWER(N83&amp;"."&amp;O83&amp;"."&amp;P83&amp;"."&amp;Q83&amp;"."&amp;R83&amp;"."&amp;S83)</f>
        <v>tx_pvls_verify.u20.male...d</v>
      </c>
      <c r="U83" s="4" t="s">
        <v>1577</v>
      </c>
      <c r="Y83" s="4" t="str">
        <f t="shared" si="5"/>
        <v>tx_pvls_verify.u20.m...d</v>
      </c>
      <c r="Z83" s="4" t="str">
        <f t="shared" si="6"/>
        <v>DREAMS_GEND_NORM
&lt;10 Male
Activity Type: Individual
Numerator (Required)</v>
      </c>
      <c r="AA83" s="4" t="str">
        <f t="shared" si="7"/>
        <v>tx_pvls_verify.u20.m...d</v>
      </c>
      <c r="AB83" s="4" t="str">
        <f t="shared" si="8"/>
        <v>DREAMS_GEND_NORM &lt;10 Male Activity Type: Individual Numerator (Required)</v>
      </c>
      <c r="AC83" s="4" t="str">
        <f t="shared" si="9"/>
        <v>tx_pvls_verify.u20.m...d</v>
      </c>
    </row>
    <row r="84" spans="1:29" ht="60" x14ac:dyDescent="0.25">
      <c r="A84" s="4" t="s">
        <v>115</v>
      </c>
      <c r="B84" s="4" t="s">
        <v>125</v>
      </c>
      <c r="C84" s="4" t="s">
        <v>19</v>
      </c>
      <c r="D84" s="4" t="s">
        <v>49</v>
      </c>
      <c r="E84" s="4" t="s">
        <v>17</v>
      </c>
      <c r="F84" s="4" t="s">
        <v>21</v>
      </c>
      <c r="G84" s="4" t="s">
        <v>169</v>
      </c>
      <c r="H84" s="4" t="s">
        <v>8</v>
      </c>
      <c r="I84" s="4" t="s">
        <v>129</v>
      </c>
      <c r="J84" s="6" t="str">
        <f>C84&amp;CHAR(10)&amp;D84&amp;" "&amp;E84&amp;CHAR(10)&amp;"Activity Type"&amp;": "&amp;F84&amp;CHAR(10)&amp;H84&amp;" ("&amp;B84&amp;")"</f>
        <v>DREAMS_GEND_NORM
10-14 Female
Activity Type: Individual
Numerator (Required)</v>
      </c>
      <c r="K84" s="7" t="s">
        <v>317</v>
      </c>
      <c r="L84" s="4">
        <v>8</v>
      </c>
      <c r="N84" s="4" t="s">
        <v>74</v>
      </c>
      <c r="O84" s="4" t="s">
        <v>173</v>
      </c>
      <c r="P84" s="4" t="s">
        <v>208</v>
      </c>
      <c r="Q84" s="4" t="s">
        <v>169</v>
      </c>
      <c r="R84" s="4" t="s">
        <v>169</v>
      </c>
      <c r="S84" s="4" t="s">
        <v>194</v>
      </c>
      <c r="T84" s="4" t="str">
        <f>LOWER(N84&amp;"."&amp;O84&amp;"."&amp;P84&amp;"."&amp;Q84&amp;"."&amp;R84&amp;"."&amp;S84)</f>
        <v>tx_pvls_verify.u20.female...n</v>
      </c>
      <c r="U84" s="4" t="s">
        <v>1328</v>
      </c>
      <c r="Y84" s="4" t="str">
        <f t="shared" si="5"/>
        <v>tx_pvls_verify.u20.f...n</v>
      </c>
      <c r="Z84" s="4" t="str">
        <f t="shared" si="6"/>
        <v>DREAMS_GEND_NORM
10-14 Female
Activity Type: Individual
Numerator (Required)</v>
      </c>
      <c r="AA84" s="4" t="str">
        <f t="shared" si="7"/>
        <v>tx_pvls_verify.u20.f...n</v>
      </c>
      <c r="AB84" s="4" t="str">
        <f t="shared" si="8"/>
        <v>DREAMS_GEND_NORM 10-14 Female Activity Type: Individual Numerator (Required)</v>
      </c>
      <c r="AC84" s="4" t="str">
        <f t="shared" si="9"/>
        <v>tx_pvls_verify.u20.f...n</v>
      </c>
    </row>
    <row r="85" spans="1:29" ht="60" x14ac:dyDescent="0.25">
      <c r="A85" s="4" t="s">
        <v>115</v>
      </c>
      <c r="B85" s="4" t="s">
        <v>125</v>
      </c>
      <c r="C85" s="4" t="s">
        <v>19</v>
      </c>
      <c r="D85" s="4" t="s">
        <v>49</v>
      </c>
      <c r="E85" s="4" t="s">
        <v>50</v>
      </c>
      <c r="F85" s="4" t="s">
        <v>21</v>
      </c>
      <c r="G85" s="4" t="s">
        <v>169</v>
      </c>
      <c r="H85" s="4" t="s">
        <v>8</v>
      </c>
      <c r="I85" s="4" t="s">
        <v>129</v>
      </c>
      <c r="J85" s="6" t="str">
        <f>C85&amp;CHAR(10)&amp;D85&amp;" "&amp;E85&amp;CHAR(10)&amp;"Activity Type"&amp;": "&amp;F85&amp;CHAR(10)&amp;H85&amp;" ("&amp;B85&amp;")"</f>
        <v>DREAMS_GEND_NORM
10-14 Male
Activity Type: Individual
Numerator (Required)</v>
      </c>
      <c r="K85" s="7" t="s">
        <v>318</v>
      </c>
      <c r="L85" s="4">
        <v>8</v>
      </c>
      <c r="N85" s="4" t="s">
        <v>74</v>
      </c>
      <c r="O85" s="4" t="s">
        <v>173</v>
      </c>
      <c r="P85" s="4" t="s">
        <v>208</v>
      </c>
      <c r="Q85" s="4" t="s">
        <v>169</v>
      </c>
      <c r="R85" s="4" t="s">
        <v>169</v>
      </c>
      <c r="S85" s="4" t="s">
        <v>196</v>
      </c>
      <c r="T85" s="4" t="str">
        <f>LOWER(N85&amp;"."&amp;O85&amp;"."&amp;P85&amp;"."&amp;Q85&amp;"."&amp;R85&amp;"."&amp;S85)</f>
        <v>tx_pvls_verify.u20.female...d</v>
      </c>
      <c r="U85" s="4" t="s">
        <v>1327</v>
      </c>
      <c r="Y85" s="4" t="str">
        <f t="shared" si="5"/>
        <v>tx_pvls_verify.u20.f...d</v>
      </c>
      <c r="Z85" s="4" t="str">
        <f t="shared" si="6"/>
        <v>DREAMS_GEND_NORM
10-14 Male
Activity Type: Individual
Numerator (Required)</v>
      </c>
      <c r="AA85" s="4" t="str">
        <f t="shared" si="7"/>
        <v>tx_pvls_verify.u20.f...d</v>
      </c>
      <c r="AB85" s="4" t="str">
        <f t="shared" si="8"/>
        <v>DREAMS_GEND_NORM 10-14 Male Activity Type: Individual Numerator (Required)</v>
      </c>
      <c r="AC85" s="4" t="str">
        <f t="shared" si="9"/>
        <v>tx_pvls_verify.u20.f...d</v>
      </c>
    </row>
    <row r="86" spans="1:29" ht="60" x14ac:dyDescent="0.25">
      <c r="A86" s="4" t="s">
        <v>115</v>
      </c>
      <c r="B86" s="4" t="s">
        <v>125</v>
      </c>
      <c r="C86" s="4" t="s">
        <v>19</v>
      </c>
      <c r="D86" s="4" t="s">
        <v>58</v>
      </c>
      <c r="E86" s="4" t="s">
        <v>17</v>
      </c>
      <c r="F86" s="4" t="s">
        <v>21</v>
      </c>
      <c r="G86" s="4" t="s">
        <v>169</v>
      </c>
      <c r="H86" s="4" t="s">
        <v>8</v>
      </c>
      <c r="I86" s="4" t="s">
        <v>129</v>
      </c>
      <c r="J86" s="6" t="str">
        <f>C86&amp;CHAR(10)&amp;D86&amp;" "&amp;E86&amp;CHAR(10)&amp;"Activity Type"&amp;": "&amp;F86&amp;CHAR(10)&amp;H86&amp;" ("&amp;B86&amp;")"</f>
        <v>DREAMS_GEND_NORM
15-19 Female
Activity Type: Individual
Numerator (Required)</v>
      </c>
      <c r="K86" s="7" t="s">
        <v>323</v>
      </c>
      <c r="L86" s="4">
        <v>9</v>
      </c>
      <c r="N86" s="4" t="s">
        <v>74</v>
      </c>
      <c r="O86" s="4" t="s">
        <v>1051</v>
      </c>
      <c r="P86" s="4" t="s">
        <v>207</v>
      </c>
      <c r="Q86" s="4" t="s">
        <v>169</v>
      </c>
      <c r="R86" s="4" t="s">
        <v>169</v>
      </c>
      <c r="S86" s="4" t="s">
        <v>194</v>
      </c>
      <c r="T86" s="4" t="str">
        <f>LOWER(N86&amp;"."&amp;O86&amp;"."&amp;P86&amp;"."&amp;Q86&amp;"."&amp;R86&amp;"."&amp;S86)</f>
        <v>tx_pvls_verify.o50.male...n</v>
      </c>
      <c r="U86" s="4" t="s">
        <v>1592</v>
      </c>
      <c r="Y86" s="4" t="str">
        <f t="shared" si="5"/>
        <v>tx_pvls_verify.o50.m...n</v>
      </c>
      <c r="Z86" s="4" t="str">
        <f t="shared" si="6"/>
        <v>DREAMS_GEND_NORM
15-19 Female
Activity Type: Individual
Numerator (Required)</v>
      </c>
      <c r="AA86" s="4" t="str">
        <f t="shared" si="7"/>
        <v>tx_pvls_verify.o50.m...n</v>
      </c>
      <c r="AB86" s="4" t="str">
        <f t="shared" si="8"/>
        <v>DREAMS_GEND_NORM 15-19 Female Activity Type: Individual Numerator (Required)</v>
      </c>
      <c r="AC86" s="4" t="str">
        <f t="shared" si="9"/>
        <v>tx_pvls_verify.o50.m...n</v>
      </c>
    </row>
    <row r="87" spans="1:29" ht="60" x14ac:dyDescent="0.25">
      <c r="A87" s="4" t="s">
        <v>115</v>
      </c>
      <c r="B87" s="4" t="s">
        <v>125</v>
      </c>
      <c r="C87" s="4" t="s">
        <v>19</v>
      </c>
      <c r="D87" s="4" t="s">
        <v>58</v>
      </c>
      <c r="E87" s="4" t="s">
        <v>50</v>
      </c>
      <c r="F87" s="4" t="s">
        <v>21</v>
      </c>
      <c r="G87" s="4" t="s">
        <v>169</v>
      </c>
      <c r="H87" s="4" t="s">
        <v>8</v>
      </c>
      <c r="I87" s="4" t="s">
        <v>129</v>
      </c>
      <c r="J87" s="6" t="str">
        <f>C87&amp;CHAR(10)&amp;D87&amp;" "&amp;E87&amp;CHAR(10)&amp;"Activity Type"&amp;": "&amp;F87&amp;CHAR(10)&amp;H87&amp;" ("&amp;B87&amp;")"</f>
        <v>DREAMS_GEND_NORM
15-19 Male
Activity Type: Individual
Numerator (Required)</v>
      </c>
      <c r="K87" s="7" t="s">
        <v>324</v>
      </c>
      <c r="L87" s="4">
        <v>9</v>
      </c>
      <c r="N87" s="4" t="s">
        <v>74</v>
      </c>
      <c r="O87" s="4" t="s">
        <v>1051</v>
      </c>
      <c r="P87" s="4" t="s">
        <v>207</v>
      </c>
      <c r="Q87" s="4" t="s">
        <v>169</v>
      </c>
      <c r="R87" s="4" t="s">
        <v>169</v>
      </c>
      <c r="S87" s="4" t="s">
        <v>196</v>
      </c>
      <c r="T87" s="4" t="str">
        <f>LOWER(N87&amp;"."&amp;O87&amp;"."&amp;P87&amp;"."&amp;Q87&amp;"."&amp;R87&amp;"."&amp;S87)</f>
        <v>tx_pvls_verify.o50.male...d</v>
      </c>
      <c r="U87" s="4" t="s">
        <v>1591</v>
      </c>
      <c r="Y87" s="4" t="str">
        <f t="shared" si="5"/>
        <v>tx_pvls_verify.o50.m...d</v>
      </c>
      <c r="Z87" s="4" t="str">
        <f t="shared" si="6"/>
        <v>DREAMS_GEND_NORM
15-19 Male
Activity Type: Individual
Numerator (Required)</v>
      </c>
      <c r="AA87" s="4" t="str">
        <f t="shared" si="7"/>
        <v>tx_pvls_verify.o50.m...d</v>
      </c>
      <c r="AB87" s="4" t="str">
        <f t="shared" si="8"/>
        <v>DREAMS_GEND_NORM 15-19 Male Activity Type: Individual Numerator (Required)</v>
      </c>
      <c r="AC87" s="4" t="str">
        <f t="shared" si="9"/>
        <v>tx_pvls_verify.o50.m...d</v>
      </c>
    </row>
    <row r="88" spans="1:29" ht="60" x14ac:dyDescent="0.25">
      <c r="A88" s="4" t="s">
        <v>115</v>
      </c>
      <c r="B88" s="4" t="s">
        <v>125</v>
      </c>
      <c r="C88" s="4" t="s">
        <v>19</v>
      </c>
      <c r="D88" s="4" t="s">
        <v>59</v>
      </c>
      <c r="E88" s="4" t="s">
        <v>17</v>
      </c>
      <c r="F88" s="4" t="s">
        <v>21</v>
      </c>
      <c r="G88" s="4" t="s">
        <v>169</v>
      </c>
      <c r="H88" s="4" t="s">
        <v>8</v>
      </c>
      <c r="I88" s="4" t="s">
        <v>129</v>
      </c>
      <c r="J88" s="6" t="str">
        <f>C88&amp;CHAR(10)&amp;D88&amp;" "&amp;E88&amp;CHAR(10)&amp;"Activity Type"&amp;": "&amp;F88&amp;CHAR(10)&amp;H88&amp;" ("&amp;B88&amp;")"</f>
        <v>DREAMS_GEND_NORM
20-24 Female
Activity Type: Individual
Numerator (Required)</v>
      </c>
      <c r="K88" s="7" t="s">
        <v>329</v>
      </c>
      <c r="L88" s="4">
        <v>11</v>
      </c>
      <c r="N88" s="4" t="s">
        <v>74</v>
      </c>
      <c r="O88" s="4" t="s">
        <v>1051</v>
      </c>
      <c r="P88" s="4" t="s">
        <v>208</v>
      </c>
      <c r="Q88" s="4" t="s">
        <v>169</v>
      </c>
      <c r="R88" s="4" t="s">
        <v>169</v>
      </c>
      <c r="S88" s="4" t="s">
        <v>194</v>
      </c>
      <c r="T88" s="4" t="str">
        <f>LOWER(N88&amp;"."&amp;O88&amp;"."&amp;P88&amp;"."&amp;Q88&amp;"."&amp;R88&amp;"."&amp;S88)</f>
        <v>tx_pvls_verify.o50.female...n</v>
      </c>
      <c r="U88" s="4" t="s">
        <v>1342</v>
      </c>
      <c r="Y88" s="4" t="str">
        <f t="shared" si="5"/>
        <v>tx_pvls_verify.o50.f...n</v>
      </c>
      <c r="Z88" s="4" t="str">
        <f t="shared" si="6"/>
        <v>DREAMS_GEND_NORM
20-24 Female
Activity Type: Individual
Numerator (Required)</v>
      </c>
      <c r="AA88" s="4" t="str">
        <f t="shared" si="7"/>
        <v>tx_pvls_verify.o50.f...n</v>
      </c>
      <c r="AB88" s="4" t="str">
        <f t="shared" si="8"/>
        <v>DREAMS_GEND_NORM 20-24 Female Activity Type: Individual Numerator (Required)</v>
      </c>
      <c r="AC88" s="4" t="str">
        <f t="shared" si="9"/>
        <v>tx_pvls_verify.o50.f...n</v>
      </c>
    </row>
    <row r="89" spans="1:29" ht="60" x14ac:dyDescent="0.25">
      <c r="A89" s="4" t="s">
        <v>115</v>
      </c>
      <c r="B89" s="4" t="s">
        <v>125</v>
      </c>
      <c r="C89" s="4" t="s">
        <v>19</v>
      </c>
      <c r="D89" s="4" t="s">
        <v>59</v>
      </c>
      <c r="E89" s="4" t="s">
        <v>50</v>
      </c>
      <c r="F89" s="4" t="s">
        <v>21</v>
      </c>
      <c r="G89" s="4" t="s">
        <v>169</v>
      </c>
      <c r="H89" s="4" t="s">
        <v>8</v>
      </c>
      <c r="I89" s="4" t="s">
        <v>129</v>
      </c>
      <c r="J89" s="6" t="str">
        <f>C89&amp;CHAR(10)&amp;D89&amp;" "&amp;E89&amp;CHAR(10)&amp;"Activity Type"&amp;": "&amp;F89&amp;CHAR(10)&amp;H89&amp;" ("&amp;B89&amp;")"</f>
        <v>DREAMS_GEND_NORM
20-24 Male
Activity Type: Individual
Numerator (Required)</v>
      </c>
      <c r="K89" s="7" t="s">
        <v>330</v>
      </c>
      <c r="L89" s="4">
        <v>11</v>
      </c>
      <c r="N89" s="4" t="s">
        <v>74</v>
      </c>
      <c r="O89" s="4" t="s">
        <v>1051</v>
      </c>
      <c r="P89" s="4" t="s">
        <v>208</v>
      </c>
      <c r="Q89" s="4" t="s">
        <v>169</v>
      </c>
      <c r="R89" s="4" t="s">
        <v>169</v>
      </c>
      <c r="S89" s="4" t="s">
        <v>196</v>
      </c>
      <c r="T89" s="4" t="str">
        <f>LOWER(N89&amp;"."&amp;O89&amp;"."&amp;P89&amp;"."&amp;Q89&amp;"."&amp;R89&amp;"."&amp;S89)</f>
        <v>tx_pvls_verify.o50.female...d</v>
      </c>
      <c r="U89" s="4" t="s">
        <v>1341</v>
      </c>
      <c r="Y89" s="4" t="str">
        <f t="shared" si="5"/>
        <v>tx_pvls_verify.o50.f...d</v>
      </c>
      <c r="Z89" s="4" t="str">
        <f t="shared" si="6"/>
        <v>DREAMS_GEND_NORM
20-24 Male
Activity Type: Individual
Numerator (Required)</v>
      </c>
      <c r="AA89" s="4" t="str">
        <f t="shared" si="7"/>
        <v>tx_pvls_verify.o50.f...d</v>
      </c>
      <c r="AB89" s="4" t="str">
        <f t="shared" si="8"/>
        <v>DREAMS_GEND_NORM 20-24 Male Activity Type: Individual Numerator (Required)</v>
      </c>
      <c r="AC89" s="4" t="str">
        <f t="shared" si="9"/>
        <v>tx_pvls_verify.o50.f...d</v>
      </c>
    </row>
    <row r="90" spans="1:29" ht="60" x14ac:dyDescent="0.25">
      <c r="A90" s="4" t="s">
        <v>115</v>
      </c>
      <c r="B90" s="4" t="s">
        <v>125</v>
      </c>
      <c r="C90" s="4" t="s">
        <v>19</v>
      </c>
      <c r="D90" s="4" t="s">
        <v>60</v>
      </c>
      <c r="E90" s="4" t="s">
        <v>17</v>
      </c>
      <c r="F90" s="4" t="s">
        <v>21</v>
      </c>
      <c r="G90" s="4" t="s">
        <v>169</v>
      </c>
      <c r="H90" s="4" t="s">
        <v>8</v>
      </c>
      <c r="I90" s="4" t="s">
        <v>129</v>
      </c>
      <c r="J90" s="6" t="str">
        <f>C90&amp;CHAR(10)&amp;D90&amp;" "&amp;E90&amp;CHAR(10)&amp;"Activity Type"&amp;": "&amp;F90&amp;CHAR(10)&amp;H90&amp;" ("&amp;B90&amp;")"</f>
        <v>DREAMS_GEND_NORM
25-29 Female
Activity Type: Individual
Numerator (Required)</v>
      </c>
      <c r="K90" s="7" t="s">
        <v>335</v>
      </c>
      <c r="L90" s="4">
        <v>12</v>
      </c>
      <c r="N90" s="4" t="s">
        <v>74</v>
      </c>
      <c r="O90" s="4" t="s">
        <v>181</v>
      </c>
      <c r="P90" s="4" t="s">
        <v>207</v>
      </c>
      <c r="Q90" s="4" t="s">
        <v>169</v>
      </c>
      <c r="R90" s="4" t="s">
        <v>169</v>
      </c>
      <c r="S90" s="4" t="s">
        <v>194</v>
      </c>
      <c r="T90" s="4" t="str">
        <f>LOWER(N90&amp;"."&amp;O90&amp;"."&amp;P90&amp;"."&amp;Q90&amp;"."&amp;R90&amp;"."&amp;S90)</f>
        <v>tx_pvls_verify.45_49.male...n</v>
      </c>
      <c r="U90" s="4" t="s">
        <v>1590</v>
      </c>
      <c r="Y90" s="4" t="str">
        <f t="shared" si="5"/>
        <v>tx_pvls_verify.45_49.m...n</v>
      </c>
      <c r="Z90" s="4" t="str">
        <f t="shared" si="6"/>
        <v>DREAMS_GEND_NORM
25-29 Female
Activity Type: Individual
Numerator (Required)</v>
      </c>
      <c r="AA90" s="4" t="str">
        <f t="shared" si="7"/>
        <v>tx_pvls_verify.45_49.m...n</v>
      </c>
      <c r="AB90" s="4" t="str">
        <f t="shared" si="8"/>
        <v>DREAMS_GEND_NORM 25-29 Female Activity Type: Individual Numerator (Required)</v>
      </c>
      <c r="AC90" s="4" t="str">
        <f t="shared" si="9"/>
        <v>tx_pvls_verify.45_49.m...n</v>
      </c>
    </row>
    <row r="91" spans="1:29" ht="60" x14ac:dyDescent="0.25">
      <c r="A91" s="4" t="s">
        <v>115</v>
      </c>
      <c r="B91" s="4" t="s">
        <v>125</v>
      </c>
      <c r="C91" s="4" t="s">
        <v>19</v>
      </c>
      <c r="D91" s="4" t="s">
        <v>60</v>
      </c>
      <c r="E91" s="4" t="s">
        <v>50</v>
      </c>
      <c r="F91" s="4" t="s">
        <v>21</v>
      </c>
      <c r="G91" s="4" t="s">
        <v>169</v>
      </c>
      <c r="H91" s="4" t="s">
        <v>8</v>
      </c>
      <c r="I91" s="4" t="s">
        <v>129</v>
      </c>
      <c r="J91" s="6" t="str">
        <f>C91&amp;CHAR(10)&amp;D91&amp;" "&amp;E91&amp;CHAR(10)&amp;"Activity Type"&amp;": "&amp;F91&amp;CHAR(10)&amp;H91&amp;" ("&amp;B91&amp;")"</f>
        <v>DREAMS_GEND_NORM
25-29 Male
Activity Type: Individual
Numerator (Required)</v>
      </c>
      <c r="K91" s="7" t="s">
        <v>336</v>
      </c>
      <c r="L91" s="4">
        <v>12</v>
      </c>
      <c r="N91" s="4" t="s">
        <v>74</v>
      </c>
      <c r="O91" s="4" t="s">
        <v>181</v>
      </c>
      <c r="P91" s="4" t="s">
        <v>207</v>
      </c>
      <c r="Q91" s="4" t="s">
        <v>169</v>
      </c>
      <c r="R91" s="4" t="s">
        <v>169</v>
      </c>
      <c r="S91" s="4" t="s">
        <v>196</v>
      </c>
      <c r="T91" s="4" t="str">
        <f>LOWER(N91&amp;"."&amp;O91&amp;"."&amp;P91&amp;"."&amp;Q91&amp;"."&amp;R91&amp;"."&amp;S91)</f>
        <v>tx_pvls_verify.45_49.male...d</v>
      </c>
      <c r="U91" s="4" t="s">
        <v>1589</v>
      </c>
      <c r="Y91" s="4" t="str">
        <f t="shared" si="5"/>
        <v>tx_pvls_verify.45_49.m...d</v>
      </c>
      <c r="Z91" s="4" t="str">
        <f t="shared" si="6"/>
        <v>DREAMS_GEND_NORM
25-29 Male
Activity Type: Individual
Numerator (Required)</v>
      </c>
      <c r="AA91" s="4" t="str">
        <f t="shared" si="7"/>
        <v>tx_pvls_verify.45_49.m...d</v>
      </c>
      <c r="AB91" s="4" t="str">
        <f t="shared" si="8"/>
        <v>DREAMS_GEND_NORM 25-29 Male Activity Type: Individual Numerator (Required)</v>
      </c>
      <c r="AC91" s="4" t="str">
        <f t="shared" si="9"/>
        <v>tx_pvls_verify.45_49.m...d</v>
      </c>
    </row>
    <row r="92" spans="1:29" ht="60" x14ac:dyDescent="0.25">
      <c r="A92" s="4" t="s">
        <v>115</v>
      </c>
      <c r="B92" s="4" t="s">
        <v>125</v>
      </c>
      <c r="C92" s="4" t="s">
        <v>19</v>
      </c>
      <c r="D92" s="4" t="s">
        <v>66</v>
      </c>
      <c r="E92" s="4" t="s">
        <v>17</v>
      </c>
      <c r="F92" s="4" t="s">
        <v>21</v>
      </c>
      <c r="G92" s="4" t="s">
        <v>169</v>
      </c>
      <c r="H92" s="4" t="s">
        <v>8</v>
      </c>
      <c r="I92" s="4" t="s">
        <v>129</v>
      </c>
      <c r="J92" s="6" t="str">
        <f>C92&amp;CHAR(10)&amp;D92&amp;" "&amp;E92&amp;CHAR(10)&amp;"Activity Type"&amp;": "&amp;F92&amp;CHAR(10)&amp;H92&amp;" ("&amp;B92&amp;")"</f>
        <v>DREAMS_GEND_NORM
30-34 Female
Activity Type: Individual
Numerator (Required)</v>
      </c>
      <c r="K92" s="7" t="s">
        <v>341</v>
      </c>
      <c r="L92" s="4">
        <v>13</v>
      </c>
      <c r="N92" s="4" t="s">
        <v>74</v>
      </c>
      <c r="O92" s="4" t="s">
        <v>181</v>
      </c>
      <c r="P92" s="4" t="s">
        <v>208</v>
      </c>
      <c r="Q92" s="4" t="s">
        <v>169</v>
      </c>
      <c r="R92" s="4" t="s">
        <v>169</v>
      </c>
      <c r="S92" s="4" t="s">
        <v>194</v>
      </c>
      <c r="T92" s="4" t="str">
        <f>LOWER(N92&amp;"."&amp;O92&amp;"."&amp;P92&amp;"."&amp;Q92&amp;"."&amp;R92&amp;"."&amp;S92)</f>
        <v>tx_pvls_verify.45_49.female...n</v>
      </c>
      <c r="U92" s="4" t="s">
        <v>1340</v>
      </c>
      <c r="Y92" s="4" t="str">
        <f t="shared" si="5"/>
        <v>tx_pvls_verify.45_49.f...n</v>
      </c>
      <c r="Z92" s="4" t="str">
        <f t="shared" si="6"/>
        <v>DREAMS_GEND_NORM
30-34 Female
Activity Type: Individual
Numerator (Required)</v>
      </c>
      <c r="AA92" s="4" t="str">
        <f t="shared" si="7"/>
        <v>tx_pvls_verify.45_49.f...n</v>
      </c>
      <c r="AB92" s="4" t="str">
        <f t="shared" si="8"/>
        <v>DREAMS_GEND_NORM 30-34 Female Activity Type: Individual Numerator (Required)</v>
      </c>
      <c r="AC92" s="4" t="str">
        <f t="shared" si="9"/>
        <v>tx_pvls_verify.45_49.f...n</v>
      </c>
    </row>
    <row r="93" spans="1:29" ht="60" x14ac:dyDescent="0.25">
      <c r="A93" s="4" t="s">
        <v>115</v>
      </c>
      <c r="B93" s="4" t="s">
        <v>125</v>
      </c>
      <c r="C93" s="4" t="s">
        <v>19</v>
      </c>
      <c r="D93" s="4" t="s">
        <v>66</v>
      </c>
      <c r="E93" s="4" t="s">
        <v>50</v>
      </c>
      <c r="F93" s="4" t="s">
        <v>21</v>
      </c>
      <c r="G93" s="4" t="s">
        <v>169</v>
      </c>
      <c r="H93" s="4" t="s">
        <v>8</v>
      </c>
      <c r="I93" s="4" t="s">
        <v>129</v>
      </c>
      <c r="J93" s="6" t="str">
        <f>C93&amp;CHAR(10)&amp;D93&amp;" "&amp;E93&amp;CHAR(10)&amp;"Activity Type"&amp;": "&amp;F93&amp;CHAR(10)&amp;H93&amp;" ("&amp;B93&amp;")"</f>
        <v>DREAMS_GEND_NORM
30-34 Male
Activity Type: Individual
Numerator (Required)</v>
      </c>
      <c r="K93" s="7" t="s">
        <v>342</v>
      </c>
      <c r="L93" s="4">
        <v>13</v>
      </c>
      <c r="N93" s="4" t="s">
        <v>74</v>
      </c>
      <c r="O93" s="4" t="s">
        <v>181</v>
      </c>
      <c r="P93" s="4" t="s">
        <v>208</v>
      </c>
      <c r="Q93" s="4" t="s">
        <v>169</v>
      </c>
      <c r="R93" s="4" t="s">
        <v>169</v>
      </c>
      <c r="S93" s="4" t="s">
        <v>196</v>
      </c>
      <c r="T93" s="4" t="str">
        <f>LOWER(N93&amp;"."&amp;O93&amp;"."&amp;P93&amp;"."&amp;Q93&amp;"."&amp;R93&amp;"."&amp;S93)</f>
        <v>tx_pvls_verify.45_49.female...d</v>
      </c>
      <c r="U93" s="4" t="s">
        <v>1339</v>
      </c>
      <c r="Y93" s="4" t="str">
        <f t="shared" si="5"/>
        <v>tx_pvls_verify.45_49.f...d</v>
      </c>
      <c r="Z93" s="4" t="str">
        <f t="shared" si="6"/>
        <v>DREAMS_GEND_NORM
30-34 Male
Activity Type: Individual
Numerator (Required)</v>
      </c>
      <c r="AA93" s="4" t="str">
        <f t="shared" si="7"/>
        <v>tx_pvls_verify.45_49.f...d</v>
      </c>
      <c r="AB93" s="4" t="str">
        <f t="shared" si="8"/>
        <v>DREAMS_GEND_NORM 30-34 Male Activity Type: Individual Numerator (Required)</v>
      </c>
      <c r="AC93" s="4" t="str">
        <f t="shared" si="9"/>
        <v>tx_pvls_verify.45_49.f...d</v>
      </c>
    </row>
    <row r="94" spans="1:29" ht="60" x14ac:dyDescent="0.25">
      <c r="A94" s="4" t="s">
        <v>115</v>
      </c>
      <c r="B94" s="4" t="s">
        <v>125</v>
      </c>
      <c r="C94" s="4" t="s">
        <v>19</v>
      </c>
      <c r="D94" s="4" t="s">
        <v>67</v>
      </c>
      <c r="E94" s="4" t="s">
        <v>17</v>
      </c>
      <c r="F94" s="4" t="s">
        <v>21</v>
      </c>
      <c r="G94" s="4" t="s">
        <v>169</v>
      </c>
      <c r="H94" s="4" t="s">
        <v>8</v>
      </c>
      <c r="I94" s="4" t="s">
        <v>129</v>
      </c>
      <c r="J94" s="6" t="str">
        <f>C94&amp;CHAR(10)&amp;D94&amp;" "&amp;E94&amp;CHAR(10)&amp;"Activity Type"&amp;": "&amp;F94&amp;CHAR(10)&amp;H94&amp;" ("&amp;B94&amp;")"</f>
        <v>DREAMS_GEND_NORM
35-39 Female
Activity Type: Individual
Numerator (Required)</v>
      </c>
      <c r="K94" s="7" t="s">
        <v>347</v>
      </c>
      <c r="L94" s="4">
        <v>14</v>
      </c>
      <c r="N94" s="4" t="s">
        <v>74</v>
      </c>
      <c r="O94" s="4" t="s">
        <v>180</v>
      </c>
      <c r="P94" s="4" t="s">
        <v>207</v>
      </c>
      <c r="Q94" s="4" t="s">
        <v>169</v>
      </c>
      <c r="R94" s="4" t="s">
        <v>169</v>
      </c>
      <c r="S94" s="4" t="s">
        <v>194</v>
      </c>
      <c r="T94" s="4" t="str">
        <f>LOWER(N94&amp;"."&amp;O94&amp;"."&amp;P94&amp;"."&amp;Q94&amp;"."&amp;R94&amp;"."&amp;S94)</f>
        <v>tx_pvls_verify.40_44.male...n</v>
      </c>
      <c r="U94" s="4" t="s">
        <v>1588</v>
      </c>
      <c r="Y94" s="4" t="str">
        <f t="shared" si="5"/>
        <v>tx_pvls_verify.40_44.m...n</v>
      </c>
      <c r="Z94" s="4" t="str">
        <f t="shared" si="6"/>
        <v>DREAMS_GEND_NORM
35-39 Female
Activity Type: Individual
Numerator (Required)</v>
      </c>
      <c r="AA94" s="4" t="str">
        <f t="shared" si="7"/>
        <v>tx_pvls_verify.40_44.m...n</v>
      </c>
      <c r="AB94" s="4" t="str">
        <f t="shared" si="8"/>
        <v>DREAMS_GEND_NORM 35-39 Female Activity Type: Individual Numerator (Required)</v>
      </c>
      <c r="AC94" s="4" t="str">
        <f t="shared" si="9"/>
        <v>tx_pvls_verify.40_44.m...n</v>
      </c>
    </row>
    <row r="95" spans="1:29" ht="60" x14ac:dyDescent="0.25">
      <c r="A95" s="4" t="s">
        <v>115</v>
      </c>
      <c r="B95" s="4" t="s">
        <v>125</v>
      </c>
      <c r="C95" s="4" t="s">
        <v>19</v>
      </c>
      <c r="D95" s="4" t="s">
        <v>67</v>
      </c>
      <c r="E95" s="4" t="s">
        <v>50</v>
      </c>
      <c r="F95" s="4" t="s">
        <v>21</v>
      </c>
      <c r="G95" s="4" t="s">
        <v>169</v>
      </c>
      <c r="H95" s="4" t="s">
        <v>8</v>
      </c>
      <c r="I95" s="4" t="s">
        <v>129</v>
      </c>
      <c r="J95" s="6" t="str">
        <f>C95&amp;CHAR(10)&amp;D95&amp;" "&amp;E95&amp;CHAR(10)&amp;"Activity Type"&amp;": "&amp;F95&amp;CHAR(10)&amp;H95&amp;" ("&amp;B95&amp;")"</f>
        <v>DREAMS_GEND_NORM
35-39 Male
Activity Type: Individual
Numerator (Required)</v>
      </c>
      <c r="K95" s="7" t="s">
        <v>348</v>
      </c>
      <c r="L95" s="4">
        <v>14</v>
      </c>
      <c r="N95" s="4" t="s">
        <v>74</v>
      </c>
      <c r="O95" s="4" t="s">
        <v>180</v>
      </c>
      <c r="P95" s="4" t="s">
        <v>207</v>
      </c>
      <c r="Q95" s="4" t="s">
        <v>169</v>
      </c>
      <c r="R95" s="4" t="s">
        <v>169</v>
      </c>
      <c r="S95" s="4" t="s">
        <v>196</v>
      </c>
      <c r="T95" s="4" t="str">
        <f>LOWER(N95&amp;"."&amp;O95&amp;"."&amp;P95&amp;"."&amp;Q95&amp;"."&amp;R95&amp;"."&amp;S95)</f>
        <v>tx_pvls_verify.40_44.male...d</v>
      </c>
      <c r="U95" s="4" t="s">
        <v>1587</v>
      </c>
      <c r="Y95" s="4" t="str">
        <f t="shared" si="5"/>
        <v>tx_pvls_verify.40_44.m...d</v>
      </c>
      <c r="Z95" s="4" t="str">
        <f t="shared" si="6"/>
        <v>DREAMS_GEND_NORM
35-39 Male
Activity Type: Individual
Numerator (Required)</v>
      </c>
      <c r="AA95" s="4" t="str">
        <f t="shared" si="7"/>
        <v>tx_pvls_verify.40_44.m...d</v>
      </c>
      <c r="AB95" s="4" t="str">
        <f t="shared" si="8"/>
        <v>DREAMS_GEND_NORM 35-39 Male Activity Type: Individual Numerator (Required)</v>
      </c>
      <c r="AC95" s="4" t="str">
        <f t="shared" si="9"/>
        <v>tx_pvls_verify.40_44.m...d</v>
      </c>
    </row>
    <row r="96" spans="1:29" ht="60" x14ac:dyDescent="0.25">
      <c r="A96" s="4" t="s">
        <v>115</v>
      </c>
      <c r="B96" s="4" t="s">
        <v>125</v>
      </c>
      <c r="C96" s="4" t="s">
        <v>19</v>
      </c>
      <c r="D96" s="4" t="s">
        <v>68</v>
      </c>
      <c r="E96" s="4" t="s">
        <v>17</v>
      </c>
      <c r="F96" s="4" t="s">
        <v>21</v>
      </c>
      <c r="G96" s="4" t="s">
        <v>169</v>
      </c>
      <c r="H96" s="4" t="s">
        <v>8</v>
      </c>
      <c r="I96" s="4" t="s">
        <v>129</v>
      </c>
      <c r="J96" s="6" t="str">
        <f>C96&amp;CHAR(10)&amp;D96&amp;" "&amp;E96&amp;CHAR(10)&amp;"Activity Type"&amp;": "&amp;F96&amp;CHAR(10)&amp;H96&amp;" ("&amp;B96&amp;")"</f>
        <v>DREAMS_GEND_NORM
40-44 Female
Activity Type: Individual
Numerator (Required)</v>
      </c>
      <c r="K96" s="7" t="s">
        <v>353</v>
      </c>
      <c r="L96" s="4">
        <v>15</v>
      </c>
      <c r="N96" s="4" t="s">
        <v>74</v>
      </c>
      <c r="O96" s="4" t="s">
        <v>180</v>
      </c>
      <c r="P96" s="4" t="s">
        <v>208</v>
      </c>
      <c r="Q96" s="4" t="s">
        <v>169</v>
      </c>
      <c r="R96" s="4" t="s">
        <v>169</v>
      </c>
      <c r="S96" s="4" t="s">
        <v>194</v>
      </c>
      <c r="T96" s="4" t="str">
        <f>LOWER(N96&amp;"."&amp;O96&amp;"."&amp;P96&amp;"."&amp;Q96&amp;"."&amp;R96&amp;"."&amp;S96)</f>
        <v>tx_pvls_verify.40_44.female...n</v>
      </c>
      <c r="U96" s="4" t="s">
        <v>1338</v>
      </c>
      <c r="Y96" s="4" t="str">
        <f t="shared" si="5"/>
        <v>tx_pvls_verify.40_44.f...n</v>
      </c>
      <c r="Z96" s="4" t="str">
        <f t="shared" si="6"/>
        <v>DREAMS_GEND_NORM
40-44 Female
Activity Type: Individual
Numerator (Required)</v>
      </c>
      <c r="AA96" s="4" t="str">
        <f t="shared" si="7"/>
        <v>tx_pvls_verify.40_44.f...n</v>
      </c>
      <c r="AB96" s="4" t="str">
        <f t="shared" si="8"/>
        <v>DREAMS_GEND_NORM 40-44 Female Activity Type: Individual Numerator (Required)</v>
      </c>
      <c r="AC96" s="4" t="str">
        <f t="shared" si="9"/>
        <v>tx_pvls_verify.40_44.f...n</v>
      </c>
    </row>
    <row r="97" spans="1:29" ht="60" x14ac:dyDescent="0.25">
      <c r="A97" s="4" t="s">
        <v>115</v>
      </c>
      <c r="B97" s="4" t="s">
        <v>125</v>
      </c>
      <c r="C97" s="4" t="s">
        <v>19</v>
      </c>
      <c r="D97" s="4" t="s">
        <v>68</v>
      </c>
      <c r="E97" s="4" t="s">
        <v>50</v>
      </c>
      <c r="F97" s="4" t="s">
        <v>21</v>
      </c>
      <c r="G97" s="4" t="s">
        <v>169</v>
      </c>
      <c r="H97" s="4" t="s">
        <v>8</v>
      </c>
      <c r="I97" s="4" t="s">
        <v>129</v>
      </c>
      <c r="J97" s="6" t="str">
        <f>C97&amp;CHAR(10)&amp;D97&amp;" "&amp;E97&amp;CHAR(10)&amp;"Activity Type"&amp;": "&amp;F97&amp;CHAR(10)&amp;H97&amp;" ("&amp;B97&amp;")"</f>
        <v>DREAMS_GEND_NORM
40-44 Male
Activity Type: Individual
Numerator (Required)</v>
      </c>
      <c r="K97" s="7" t="s">
        <v>354</v>
      </c>
      <c r="L97" s="4">
        <v>15</v>
      </c>
      <c r="N97" s="4" t="s">
        <v>74</v>
      </c>
      <c r="O97" s="4" t="s">
        <v>180</v>
      </c>
      <c r="P97" s="4" t="s">
        <v>208</v>
      </c>
      <c r="Q97" s="4" t="s">
        <v>169</v>
      </c>
      <c r="R97" s="4" t="s">
        <v>169</v>
      </c>
      <c r="S97" s="4" t="s">
        <v>196</v>
      </c>
      <c r="T97" s="4" t="str">
        <f>LOWER(N97&amp;"."&amp;O97&amp;"."&amp;P97&amp;"."&amp;Q97&amp;"."&amp;R97&amp;"."&amp;S97)</f>
        <v>tx_pvls_verify.40_44.female...d</v>
      </c>
      <c r="U97" s="4" t="s">
        <v>1337</v>
      </c>
      <c r="Y97" s="4" t="str">
        <f t="shared" si="5"/>
        <v>tx_pvls_verify.40_44.f...d</v>
      </c>
      <c r="Z97" s="4" t="str">
        <f t="shared" si="6"/>
        <v>DREAMS_GEND_NORM
40-44 Male
Activity Type: Individual
Numerator (Required)</v>
      </c>
      <c r="AA97" s="4" t="str">
        <f t="shared" si="7"/>
        <v>tx_pvls_verify.40_44.f...d</v>
      </c>
      <c r="AB97" s="4" t="str">
        <f t="shared" si="8"/>
        <v>DREAMS_GEND_NORM 40-44 Male Activity Type: Individual Numerator (Required)</v>
      </c>
      <c r="AC97" s="4" t="str">
        <f t="shared" si="9"/>
        <v>tx_pvls_verify.40_44.f...d</v>
      </c>
    </row>
    <row r="98" spans="1:29" ht="60" x14ac:dyDescent="0.25">
      <c r="A98" s="4" t="s">
        <v>115</v>
      </c>
      <c r="B98" s="4" t="s">
        <v>125</v>
      </c>
      <c r="C98" s="4" t="s">
        <v>19</v>
      </c>
      <c r="D98" s="4" t="s">
        <v>69</v>
      </c>
      <c r="E98" s="4" t="s">
        <v>17</v>
      </c>
      <c r="F98" s="4" t="s">
        <v>21</v>
      </c>
      <c r="G98" s="4" t="s">
        <v>169</v>
      </c>
      <c r="H98" s="4" t="s">
        <v>8</v>
      </c>
      <c r="I98" s="4" t="s">
        <v>129</v>
      </c>
      <c r="J98" s="6" t="str">
        <f>C98&amp;CHAR(10)&amp;D98&amp;" "&amp;E98&amp;CHAR(10)&amp;"Activity Type"&amp;": "&amp;F98&amp;CHAR(10)&amp;H98&amp;" ("&amp;B98&amp;")"</f>
        <v>DREAMS_GEND_NORM
45-49 Female
Activity Type: Individual
Numerator (Required)</v>
      </c>
      <c r="K98" s="7" t="s">
        <v>359</v>
      </c>
      <c r="L98" s="4">
        <v>16</v>
      </c>
      <c r="N98" s="4" t="s">
        <v>74</v>
      </c>
      <c r="O98" s="4" t="s">
        <v>179</v>
      </c>
      <c r="P98" s="4" t="s">
        <v>207</v>
      </c>
      <c r="Q98" s="4" t="s">
        <v>169</v>
      </c>
      <c r="R98" s="4" t="s">
        <v>169</v>
      </c>
      <c r="S98" s="4" t="s">
        <v>194</v>
      </c>
      <c r="T98" s="4" t="str">
        <f>LOWER(N98&amp;"."&amp;O98&amp;"."&amp;P98&amp;"."&amp;Q98&amp;"."&amp;R98&amp;"."&amp;S98)</f>
        <v>tx_pvls_verify.35_39.male...n</v>
      </c>
      <c r="U98" s="4" t="s">
        <v>1586</v>
      </c>
      <c r="Y98" s="4" t="str">
        <f t="shared" si="5"/>
        <v>tx_pvls_verify.35_39.m...n</v>
      </c>
      <c r="Z98" s="4" t="str">
        <f t="shared" si="6"/>
        <v>DREAMS_GEND_NORM
45-49 Female
Activity Type: Individual
Numerator (Required)</v>
      </c>
      <c r="AA98" s="4" t="str">
        <f t="shared" si="7"/>
        <v>tx_pvls_verify.35_39.m...n</v>
      </c>
      <c r="AB98" s="4" t="str">
        <f t="shared" si="8"/>
        <v>DREAMS_GEND_NORM 45-49 Female Activity Type: Individual Numerator (Required)</v>
      </c>
      <c r="AC98" s="4" t="str">
        <f t="shared" si="9"/>
        <v>tx_pvls_verify.35_39.m...n</v>
      </c>
    </row>
    <row r="99" spans="1:29" ht="60" x14ac:dyDescent="0.25">
      <c r="A99" s="4" t="s">
        <v>115</v>
      </c>
      <c r="B99" s="4" t="s">
        <v>125</v>
      </c>
      <c r="C99" s="4" t="s">
        <v>19</v>
      </c>
      <c r="D99" s="4" t="s">
        <v>69</v>
      </c>
      <c r="E99" s="4" t="s">
        <v>50</v>
      </c>
      <c r="F99" s="4" t="s">
        <v>21</v>
      </c>
      <c r="G99" s="4" t="s">
        <v>169</v>
      </c>
      <c r="H99" s="4" t="s">
        <v>8</v>
      </c>
      <c r="I99" s="4" t="s">
        <v>129</v>
      </c>
      <c r="J99" s="6" t="str">
        <f>C99&amp;CHAR(10)&amp;D99&amp;" "&amp;E99&amp;CHAR(10)&amp;"Activity Type"&amp;": "&amp;F99&amp;CHAR(10)&amp;H99&amp;" ("&amp;B99&amp;")"</f>
        <v>DREAMS_GEND_NORM
45-49 Male
Activity Type: Individual
Numerator (Required)</v>
      </c>
      <c r="K99" s="7" t="s">
        <v>360</v>
      </c>
      <c r="L99" s="4">
        <v>16</v>
      </c>
      <c r="N99" s="4" t="s">
        <v>74</v>
      </c>
      <c r="O99" s="4" t="s">
        <v>179</v>
      </c>
      <c r="P99" s="4" t="s">
        <v>207</v>
      </c>
      <c r="Q99" s="4" t="s">
        <v>169</v>
      </c>
      <c r="R99" s="4" t="s">
        <v>169</v>
      </c>
      <c r="S99" s="4" t="s">
        <v>196</v>
      </c>
      <c r="T99" s="4" t="str">
        <f>LOWER(N99&amp;"."&amp;O99&amp;"."&amp;P99&amp;"."&amp;Q99&amp;"."&amp;R99&amp;"."&amp;S99)</f>
        <v>tx_pvls_verify.35_39.male...d</v>
      </c>
      <c r="U99" s="4" t="s">
        <v>1585</v>
      </c>
      <c r="Y99" s="4" t="str">
        <f t="shared" si="5"/>
        <v>tx_pvls_verify.35_39.m...d</v>
      </c>
      <c r="Z99" s="4" t="str">
        <f t="shared" si="6"/>
        <v>DREAMS_GEND_NORM
45-49 Male
Activity Type: Individual
Numerator (Required)</v>
      </c>
      <c r="AA99" s="4" t="str">
        <f t="shared" si="7"/>
        <v>tx_pvls_verify.35_39.m...d</v>
      </c>
      <c r="AB99" s="4" t="str">
        <f t="shared" si="8"/>
        <v>DREAMS_GEND_NORM 45-49 Male Activity Type: Individual Numerator (Required)</v>
      </c>
      <c r="AC99" s="4" t="str">
        <f t="shared" si="9"/>
        <v>tx_pvls_verify.35_39.m...d</v>
      </c>
    </row>
    <row r="100" spans="1:29" ht="60" x14ac:dyDescent="0.25">
      <c r="A100" s="4" t="s">
        <v>115</v>
      </c>
      <c r="B100" s="4" t="s">
        <v>125</v>
      </c>
      <c r="C100" s="4" t="s">
        <v>19</v>
      </c>
      <c r="D100" s="4" t="s">
        <v>1050</v>
      </c>
      <c r="E100" s="4" t="s">
        <v>17</v>
      </c>
      <c r="F100" s="4" t="s">
        <v>21</v>
      </c>
      <c r="G100" s="4" t="s">
        <v>169</v>
      </c>
      <c r="H100" s="4" t="s">
        <v>8</v>
      </c>
      <c r="I100" s="4" t="s">
        <v>129</v>
      </c>
      <c r="J100" s="6" t="str">
        <f>C100&amp;CHAR(10)&amp;D100&amp;" "&amp;E100&amp;CHAR(10)&amp;"Activity Type"&amp;": "&amp;F100&amp;CHAR(10)&amp;H100&amp;" ("&amp;B100&amp;")"</f>
        <v>DREAMS_GEND_NORM
50+ Female
Activity Type: Individual
Numerator (Required)</v>
      </c>
      <c r="K100" s="7" t="s">
        <v>1068</v>
      </c>
      <c r="L100" s="4">
        <v>17</v>
      </c>
      <c r="N100" s="4" t="s">
        <v>74</v>
      </c>
      <c r="O100" s="4" t="s">
        <v>179</v>
      </c>
      <c r="P100" s="4" t="s">
        <v>208</v>
      </c>
      <c r="Q100" s="4" t="s">
        <v>169</v>
      </c>
      <c r="R100" s="4" t="s">
        <v>169</v>
      </c>
      <c r="S100" s="4" t="s">
        <v>194</v>
      </c>
      <c r="T100" s="4" t="str">
        <f>LOWER(N100&amp;"."&amp;O100&amp;"."&amp;P100&amp;"."&amp;Q100&amp;"."&amp;R100&amp;"."&amp;S100)</f>
        <v>tx_pvls_verify.35_39.female...n</v>
      </c>
      <c r="U100" s="4" t="s">
        <v>1336</v>
      </c>
      <c r="Y100" s="4" t="str">
        <f t="shared" si="5"/>
        <v>tx_pvls_verify.35_39.f...n</v>
      </c>
      <c r="Z100" s="4" t="str">
        <f t="shared" si="6"/>
        <v>DREAMS_GEND_NORM
50+ Female
Activity Type: Individual
Numerator (Required)</v>
      </c>
      <c r="AA100" s="4" t="str">
        <f t="shared" si="7"/>
        <v>tx_pvls_verify.35_39.f...n</v>
      </c>
      <c r="AB100" s="4" t="str">
        <f t="shared" si="8"/>
        <v>DREAMS_GEND_NORM 50+ Female Activity Type: Individual Numerator (Required)</v>
      </c>
      <c r="AC100" s="4" t="str">
        <f t="shared" si="9"/>
        <v>tx_pvls_verify.35_39.f...n</v>
      </c>
    </row>
    <row r="101" spans="1:29" ht="60" x14ac:dyDescent="0.25">
      <c r="A101" s="4" t="s">
        <v>115</v>
      </c>
      <c r="B101" s="4" t="s">
        <v>125</v>
      </c>
      <c r="C101" s="4" t="s">
        <v>19</v>
      </c>
      <c r="D101" s="4" t="s">
        <v>1050</v>
      </c>
      <c r="E101" s="4" t="s">
        <v>50</v>
      </c>
      <c r="F101" s="4" t="s">
        <v>21</v>
      </c>
      <c r="G101" s="4" t="s">
        <v>169</v>
      </c>
      <c r="H101" s="4" t="s">
        <v>8</v>
      </c>
      <c r="I101" s="4" t="s">
        <v>129</v>
      </c>
      <c r="J101" s="6" t="str">
        <f>C101&amp;CHAR(10)&amp;D101&amp;" "&amp;E101&amp;CHAR(10)&amp;"Activity Type"&amp;": "&amp;F101&amp;CHAR(10)&amp;H101&amp;" ("&amp;B101&amp;")"</f>
        <v>DREAMS_GEND_NORM
50+ Male
Activity Type: Individual
Numerator (Required)</v>
      </c>
      <c r="K101" s="7" t="s">
        <v>1069</v>
      </c>
      <c r="L101" s="4">
        <v>17</v>
      </c>
      <c r="N101" s="4" t="s">
        <v>74</v>
      </c>
      <c r="O101" s="4" t="s">
        <v>179</v>
      </c>
      <c r="P101" s="4" t="s">
        <v>208</v>
      </c>
      <c r="Q101" s="4" t="s">
        <v>169</v>
      </c>
      <c r="R101" s="4" t="s">
        <v>169</v>
      </c>
      <c r="S101" s="4" t="s">
        <v>196</v>
      </c>
      <c r="T101" s="4" t="str">
        <f>LOWER(N101&amp;"."&amp;O101&amp;"."&amp;P101&amp;"."&amp;Q101&amp;"."&amp;R101&amp;"."&amp;S101)</f>
        <v>tx_pvls_verify.35_39.female...d</v>
      </c>
      <c r="U101" s="4" t="s">
        <v>1335</v>
      </c>
      <c r="Y101" s="4" t="str">
        <f t="shared" si="5"/>
        <v>tx_pvls_verify.35_39.f...d</v>
      </c>
      <c r="Z101" s="4" t="str">
        <f t="shared" si="6"/>
        <v>DREAMS_GEND_NORM
50+ Male
Activity Type: Individual
Numerator (Required)</v>
      </c>
      <c r="AA101" s="4" t="str">
        <f t="shared" si="7"/>
        <v>tx_pvls_verify.35_39.f...d</v>
      </c>
      <c r="AB101" s="4" t="str">
        <f t="shared" si="8"/>
        <v>DREAMS_GEND_NORM 50+ Male Activity Type: Individual Numerator (Required)</v>
      </c>
      <c r="AC101" s="4" t="str">
        <f t="shared" si="9"/>
        <v>tx_pvls_verify.35_39.f...d</v>
      </c>
    </row>
    <row r="102" spans="1:29" ht="60" x14ac:dyDescent="0.25">
      <c r="A102" s="4" t="s">
        <v>115</v>
      </c>
      <c r="B102" s="4" t="s">
        <v>125</v>
      </c>
      <c r="C102" s="4" t="s">
        <v>19</v>
      </c>
      <c r="D102" s="4" t="s">
        <v>122</v>
      </c>
      <c r="E102" s="4" t="s">
        <v>17</v>
      </c>
      <c r="F102" s="4" t="s">
        <v>21</v>
      </c>
      <c r="G102" s="4" t="s">
        <v>169</v>
      </c>
      <c r="H102" s="4" t="s">
        <v>8</v>
      </c>
      <c r="I102" s="4" t="s">
        <v>129</v>
      </c>
      <c r="J102" s="6" t="str">
        <f>C102&amp;CHAR(10)&amp;D102&amp;" "&amp;E102&amp;CHAR(10)&amp;"Activity Type"&amp;": "&amp;F102&amp;CHAR(10)&amp;H102&amp;" ("&amp;B102&amp;")"</f>
        <v>DREAMS_GEND_NORM
Unknown Age Female
Activity Type: Individual
Numerator (Required)</v>
      </c>
      <c r="K102" s="7" t="s">
        <v>365</v>
      </c>
      <c r="L102" s="4">
        <v>22</v>
      </c>
      <c r="N102" s="4" t="s">
        <v>74</v>
      </c>
      <c r="O102" s="4" t="s">
        <v>178</v>
      </c>
      <c r="P102" s="4" t="s">
        <v>207</v>
      </c>
      <c r="Q102" s="4" t="s">
        <v>169</v>
      </c>
      <c r="R102" s="4" t="s">
        <v>169</v>
      </c>
      <c r="S102" s="4" t="s">
        <v>194</v>
      </c>
      <c r="T102" s="4" t="str">
        <f>LOWER(N102&amp;"."&amp;O102&amp;"."&amp;P102&amp;"."&amp;Q102&amp;"."&amp;R102&amp;"."&amp;S102)</f>
        <v>tx_pvls_verify.30_34.male...n</v>
      </c>
      <c r="U102" s="4" t="s">
        <v>1584</v>
      </c>
      <c r="Y102" s="4" t="str">
        <f t="shared" si="5"/>
        <v>tx_pvls_verify.30_34.m...n</v>
      </c>
      <c r="Z102" s="4" t="str">
        <f t="shared" si="6"/>
        <v>DREAMS_GEND_NORM
Unknown Age Female
Activity Type: Individual
Numerator (Required)</v>
      </c>
      <c r="AA102" s="4" t="str">
        <f t="shared" si="7"/>
        <v>tx_pvls_verify.30_34.m...n</v>
      </c>
      <c r="AB102" s="4" t="str">
        <f t="shared" si="8"/>
        <v>DREAMS_GEND_NORM Unknown Age Female Activity Type: Individual Numerator (Required)</v>
      </c>
      <c r="AC102" s="4" t="str">
        <f t="shared" si="9"/>
        <v>tx_pvls_verify.30_34.m...n</v>
      </c>
    </row>
    <row r="103" spans="1:29" ht="60" x14ac:dyDescent="0.25">
      <c r="A103" s="4" t="s">
        <v>115</v>
      </c>
      <c r="B103" s="4" t="s">
        <v>125</v>
      </c>
      <c r="C103" s="4" t="s">
        <v>19</v>
      </c>
      <c r="D103" s="4" t="s">
        <v>122</v>
      </c>
      <c r="E103" s="4" t="s">
        <v>50</v>
      </c>
      <c r="F103" s="4" t="s">
        <v>21</v>
      </c>
      <c r="G103" s="4" t="s">
        <v>169</v>
      </c>
      <c r="H103" s="4" t="s">
        <v>8</v>
      </c>
      <c r="I103" s="4" t="s">
        <v>129</v>
      </c>
      <c r="J103" s="6" t="str">
        <f>C103&amp;CHAR(10)&amp;D103&amp;" "&amp;E103&amp;CHAR(10)&amp;"Activity Type"&amp;": "&amp;F103&amp;CHAR(10)&amp;H103&amp;" ("&amp;B103&amp;")"</f>
        <v>DREAMS_GEND_NORM
Unknown Age Male
Activity Type: Individual
Numerator (Required)</v>
      </c>
      <c r="K103" s="7" t="s">
        <v>366</v>
      </c>
      <c r="L103" s="4">
        <v>22</v>
      </c>
      <c r="N103" s="4" t="s">
        <v>74</v>
      </c>
      <c r="O103" s="4" t="s">
        <v>178</v>
      </c>
      <c r="P103" s="4" t="s">
        <v>207</v>
      </c>
      <c r="Q103" s="4" t="s">
        <v>169</v>
      </c>
      <c r="R103" s="4" t="s">
        <v>169</v>
      </c>
      <c r="S103" s="4" t="s">
        <v>196</v>
      </c>
      <c r="T103" s="4" t="str">
        <f>LOWER(N103&amp;"."&amp;O103&amp;"."&amp;P103&amp;"."&amp;Q103&amp;"."&amp;R103&amp;"."&amp;S103)</f>
        <v>tx_pvls_verify.30_34.male...d</v>
      </c>
      <c r="U103" s="4" t="s">
        <v>1583</v>
      </c>
      <c r="Y103" s="4" t="str">
        <f t="shared" si="5"/>
        <v>tx_pvls_verify.30_34.m...d</v>
      </c>
      <c r="Z103" s="4" t="str">
        <f t="shared" si="6"/>
        <v>DREAMS_GEND_NORM
Unknown Age Male
Activity Type: Individual
Numerator (Required)</v>
      </c>
      <c r="AA103" s="4" t="str">
        <f t="shared" si="7"/>
        <v>tx_pvls_verify.30_34.m...d</v>
      </c>
      <c r="AB103" s="4" t="str">
        <f t="shared" si="8"/>
        <v>DREAMS_GEND_NORM Unknown Age Male Activity Type: Individual Numerator (Required)</v>
      </c>
      <c r="AC103" s="4" t="str">
        <f t="shared" si="9"/>
        <v>tx_pvls_verify.30_34.m...d</v>
      </c>
    </row>
    <row r="104" spans="1:29" ht="60" x14ac:dyDescent="0.25">
      <c r="A104" s="4" t="s">
        <v>115</v>
      </c>
      <c r="B104" s="4" t="s">
        <v>125</v>
      </c>
      <c r="C104" s="4" t="s">
        <v>19</v>
      </c>
      <c r="D104" s="4" t="s">
        <v>76</v>
      </c>
      <c r="E104" s="4" t="s">
        <v>17</v>
      </c>
      <c r="F104" s="4" t="s">
        <v>22</v>
      </c>
      <c r="G104" s="4" t="s">
        <v>169</v>
      </c>
      <c r="H104" s="4" t="s">
        <v>8</v>
      </c>
      <c r="I104" s="4" t="s">
        <v>129</v>
      </c>
      <c r="J104" s="6" t="str">
        <f>C104&amp;CHAR(10)&amp;D104&amp;" "&amp;E104&amp;CHAR(10)&amp;"Activity Type"&amp;": "&amp;F104&amp;CHAR(10)&amp;H104&amp;" ("&amp;B104&amp;")"</f>
        <v>DREAMS_GEND_NORM
&lt;10 Female
Activity Type: Small group
Numerator (Required)</v>
      </c>
      <c r="K104" s="7" t="s">
        <v>313</v>
      </c>
      <c r="L104" s="4">
        <v>7</v>
      </c>
      <c r="N104" s="4" t="s">
        <v>74</v>
      </c>
      <c r="O104" s="4" t="s">
        <v>178</v>
      </c>
      <c r="P104" s="4" t="s">
        <v>208</v>
      </c>
      <c r="Q104" s="4" t="s">
        <v>169</v>
      </c>
      <c r="R104" s="4" t="s">
        <v>169</v>
      </c>
      <c r="S104" s="4" t="s">
        <v>194</v>
      </c>
      <c r="T104" s="4" t="str">
        <f>LOWER(N104&amp;"."&amp;O104&amp;"."&amp;P104&amp;"."&amp;Q104&amp;"."&amp;R104&amp;"."&amp;S104)</f>
        <v>tx_pvls_verify.30_34.female...n</v>
      </c>
      <c r="U104" s="4" t="s">
        <v>1334</v>
      </c>
      <c r="Y104" s="4" t="str">
        <f t="shared" si="5"/>
        <v>tx_pvls_verify.30_34.f...n</v>
      </c>
      <c r="Z104" s="4" t="str">
        <f t="shared" si="6"/>
        <v>DREAMS_GEND_NORM
&lt;10 Female
Activity Type: Small group
Numerator (Required)</v>
      </c>
      <c r="AA104" s="4" t="str">
        <f t="shared" si="7"/>
        <v>tx_pvls_verify.30_34.f...n</v>
      </c>
      <c r="AB104" s="4" t="str">
        <f t="shared" si="8"/>
        <v>DREAMS_GEND_NORM &lt;10 Female Activity Type: Small group Numerator (Required)</v>
      </c>
      <c r="AC104" s="4" t="str">
        <f t="shared" si="9"/>
        <v>tx_pvls_verify.30_34.f...n</v>
      </c>
    </row>
    <row r="105" spans="1:29" ht="60" x14ac:dyDescent="0.25">
      <c r="A105" s="4" t="s">
        <v>115</v>
      </c>
      <c r="B105" s="4" t="s">
        <v>125</v>
      </c>
      <c r="C105" s="4" t="s">
        <v>19</v>
      </c>
      <c r="D105" s="4" t="s">
        <v>76</v>
      </c>
      <c r="E105" s="4" t="s">
        <v>50</v>
      </c>
      <c r="F105" s="4" t="s">
        <v>22</v>
      </c>
      <c r="G105" s="4" t="s">
        <v>169</v>
      </c>
      <c r="H105" s="4" t="s">
        <v>8</v>
      </c>
      <c r="I105" s="4" t="s">
        <v>129</v>
      </c>
      <c r="J105" s="6" t="str">
        <f>C105&amp;CHAR(10)&amp;D105&amp;" "&amp;E105&amp;CHAR(10)&amp;"Activity Type"&amp;": "&amp;F105&amp;CHAR(10)&amp;H105&amp;" ("&amp;B105&amp;")"</f>
        <v>DREAMS_GEND_NORM
&lt;10 Male
Activity Type: Small group
Numerator (Required)</v>
      </c>
      <c r="K105" s="7" t="s">
        <v>314</v>
      </c>
      <c r="L105" s="4">
        <v>7</v>
      </c>
      <c r="N105" s="4" t="s">
        <v>74</v>
      </c>
      <c r="O105" s="4" t="s">
        <v>178</v>
      </c>
      <c r="P105" s="4" t="s">
        <v>208</v>
      </c>
      <c r="Q105" s="4" t="s">
        <v>169</v>
      </c>
      <c r="R105" s="4" t="s">
        <v>169</v>
      </c>
      <c r="S105" s="4" t="s">
        <v>196</v>
      </c>
      <c r="T105" s="4" t="str">
        <f>LOWER(N105&amp;"."&amp;O105&amp;"."&amp;P105&amp;"."&amp;Q105&amp;"."&amp;R105&amp;"."&amp;S105)</f>
        <v>tx_pvls_verify.30_34.female...d</v>
      </c>
      <c r="U105" s="4" t="s">
        <v>1333</v>
      </c>
      <c r="Y105" s="4" t="str">
        <f t="shared" si="5"/>
        <v>tx_pvls_verify.30_34.f...d</v>
      </c>
      <c r="Z105" s="4" t="str">
        <f t="shared" si="6"/>
        <v>DREAMS_GEND_NORM
&lt;10 Male
Activity Type: Small group
Numerator (Required)</v>
      </c>
      <c r="AA105" s="4" t="str">
        <f t="shared" si="7"/>
        <v>tx_pvls_verify.30_34.f...d</v>
      </c>
      <c r="AB105" s="4" t="str">
        <f t="shared" si="8"/>
        <v>DREAMS_GEND_NORM &lt;10 Male Activity Type: Small group Numerator (Required)</v>
      </c>
      <c r="AC105" s="4" t="str">
        <f t="shared" si="9"/>
        <v>tx_pvls_verify.30_34.f...d</v>
      </c>
    </row>
    <row r="106" spans="1:29" ht="60" x14ac:dyDescent="0.25">
      <c r="A106" s="4" t="s">
        <v>115</v>
      </c>
      <c r="B106" s="4" t="s">
        <v>125</v>
      </c>
      <c r="C106" s="4" t="s">
        <v>19</v>
      </c>
      <c r="D106" s="4" t="s">
        <v>49</v>
      </c>
      <c r="E106" s="4" t="s">
        <v>17</v>
      </c>
      <c r="F106" s="4" t="s">
        <v>22</v>
      </c>
      <c r="G106" s="4" t="s">
        <v>169</v>
      </c>
      <c r="H106" s="4" t="s">
        <v>8</v>
      </c>
      <c r="I106" s="4" t="s">
        <v>129</v>
      </c>
      <c r="J106" s="6" t="str">
        <f>C106&amp;CHAR(10)&amp;D106&amp;" "&amp;E106&amp;CHAR(10)&amp;"Activity Type"&amp;": "&amp;F106&amp;CHAR(10)&amp;H106&amp;" ("&amp;B106&amp;")"</f>
        <v>DREAMS_GEND_NORM
10-14 Female
Activity Type: Small group
Numerator (Required)</v>
      </c>
      <c r="K106" s="7" t="s">
        <v>319</v>
      </c>
      <c r="L106" s="4">
        <v>8</v>
      </c>
      <c r="N106" s="4" t="s">
        <v>74</v>
      </c>
      <c r="O106" s="4" t="s">
        <v>177</v>
      </c>
      <c r="P106" s="4" t="s">
        <v>207</v>
      </c>
      <c r="Q106" s="4" t="s">
        <v>169</v>
      </c>
      <c r="R106" s="4" t="s">
        <v>169</v>
      </c>
      <c r="S106" s="4" t="s">
        <v>194</v>
      </c>
      <c r="T106" s="4" t="str">
        <f>LOWER(N106&amp;"."&amp;O106&amp;"."&amp;P106&amp;"."&amp;Q106&amp;"."&amp;R106&amp;"."&amp;S106)</f>
        <v>tx_pvls_verify.25_29.male...n</v>
      </c>
      <c r="U106" s="4" t="s">
        <v>1582</v>
      </c>
      <c r="Y106" s="4" t="str">
        <f t="shared" si="5"/>
        <v>tx_pvls_verify.25_29.m...n</v>
      </c>
      <c r="Z106" s="4" t="str">
        <f t="shared" si="6"/>
        <v>DREAMS_GEND_NORM
10-14 Female
Activity Type: Small group
Numerator (Required)</v>
      </c>
      <c r="AA106" s="4" t="str">
        <f t="shared" si="7"/>
        <v>tx_pvls_verify.25_29.m...n</v>
      </c>
      <c r="AB106" s="4" t="str">
        <f t="shared" si="8"/>
        <v>DREAMS_GEND_NORM 10-14 Female Activity Type: Small group Numerator (Required)</v>
      </c>
      <c r="AC106" s="4" t="str">
        <f t="shared" si="9"/>
        <v>tx_pvls_verify.25_29.m...n</v>
      </c>
    </row>
    <row r="107" spans="1:29" ht="60" x14ac:dyDescent="0.25">
      <c r="A107" s="4" t="s">
        <v>115</v>
      </c>
      <c r="B107" s="4" t="s">
        <v>125</v>
      </c>
      <c r="C107" s="4" t="s">
        <v>19</v>
      </c>
      <c r="D107" s="4" t="s">
        <v>49</v>
      </c>
      <c r="E107" s="4" t="s">
        <v>50</v>
      </c>
      <c r="F107" s="4" t="s">
        <v>22</v>
      </c>
      <c r="G107" s="4" t="s">
        <v>169</v>
      </c>
      <c r="H107" s="4" t="s">
        <v>8</v>
      </c>
      <c r="I107" s="4" t="s">
        <v>129</v>
      </c>
      <c r="J107" s="6" t="str">
        <f>C107&amp;CHAR(10)&amp;D107&amp;" "&amp;E107&amp;CHAR(10)&amp;"Activity Type"&amp;": "&amp;F107&amp;CHAR(10)&amp;H107&amp;" ("&amp;B107&amp;")"</f>
        <v>DREAMS_GEND_NORM
10-14 Male
Activity Type: Small group
Numerator (Required)</v>
      </c>
      <c r="K107" s="7" t="s">
        <v>320</v>
      </c>
      <c r="L107" s="4">
        <v>8</v>
      </c>
      <c r="N107" s="4" t="s">
        <v>74</v>
      </c>
      <c r="O107" s="4" t="s">
        <v>177</v>
      </c>
      <c r="P107" s="4" t="s">
        <v>207</v>
      </c>
      <c r="Q107" s="4" t="s">
        <v>169</v>
      </c>
      <c r="R107" s="4" t="s">
        <v>169</v>
      </c>
      <c r="S107" s="4" t="s">
        <v>196</v>
      </c>
      <c r="T107" s="4" t="str">
        <f>LOWER(N107&amp;"."&amp;O107&amp;"."&amp;P107&amp;"."&amp;Q107&amp;"."&amp;R107&amp;"."&amp;S107)</f>
        <v>tx_pvls_verify.25_29.male...d</v>
      </c>
      <c r="U107" s="4" t="s">
        <v>1581</v>
      </c>
      <c r="Y107" s="4" t="str">
        <f t="shared" si="5"/>
        <v>tx_pvls_verify.25_29.m...d</v>
      </c>
      <c r="Z107" s="4" t="str">
        <f t="shared" si="6"/>
        <v>DREAMS_GEND_NORM
10-14 Male
Activity Type: Small group
Numerator (Required)</v>
      </c>
      <c r="AA107" s="4" t="str">
        <f t="shared" si="7"/>
        <v>tx_pvls_verify.25_29.m...d</v>
      </c>
      <c r="AB107" s="4" t="str">
        <f t="shared" si="8"/>
        <v>DREAMS_GEND_NORM 10-14 Male Activity Type: Small group Numerator (Required)</v>
      </c>
      <c r="AC107" s="4" t="str">
        <f t="shared" si="9"/>
        <v>tx_pvls_verify.25_29.m...d</v>
      </c>
    </row>
    <row r="108" spans="1:29" ht="60" x14ac:dyDescent="0.25">
      <c r="A108" s="4" t="s">
        <v>115</v>
      </c>
      <c r="B108" s="4" t="s">
        <v>125</v>
      </c>
      <c r="C108" s="4" t="s">
        <v>19</v>
      </c>
      <c r="D108" s="4" t="s">
        <v>58</v>
      </c>
      <c r="E108" s="4" t="s">
        <v>17</v>
      </c>
      <c r="F108" s="4" t="s">
        <v>22</v>
      </c>
      <c r="G108" s="4" t="s">
        <v>169</v>
      </c>
      <c r="H108" s="4" t="s">
        <v>8</v>
      </c>
      <c r="I108" s="4" t="s">
        <v>129</v>
      </c>
      <c r="J108" s="6" t="str">
        <f>C108&amp;CHAR(10)&amp;D108&amp;" "&amp;E108&amp;CHAR(10)&amp;"Activity Type"&amp;": "&amp;F108&amp;CHAR(10)&amp;H108&amp;" ("&amp;B108&amp;")"</f>
        <v>DREAMS_GEND_NORM
15-19 Female
Activity Type: Small group
Numerator (Required)</v>
      </c>
      <c r="K108" s="7" t="s">
        <v>325</v>
      </c>
      <c r="L108" s="4">
        <v>9</v>
      </c>
      <c r="N108" s="4" t="s">
        <v>74</v>
      </c>
      <c r="O108" s="4" t="s">
        <v>177</v>
      </c>
      <c r="P108" s="4" t="s">
        <v>208</v>
      </c>
      <c r="Q108" s="4" t="s">
        <v>169</v>
      </c>
      <c r="R108" s="4" t="s">
        <v>169</v>
      </c>
      <c r="S108" s="4" t="s">
        <v>194</v>
      </c>
      <c r="T108" s="4" t="str">
        <f>LOWER(N108&amp;"."&amp;O108&amp;"."&amp;P108&amp;"."&amp;Q108&amp;"."&amp;R108&amp;"."&amp;S108)</f>
        <v>tx_pvls_verify.25_29.female...n</v>
      </c>
      <c r="U108" s="4" t="s">
        <v>1332</v>
      </c>
      <c r="Y108" s="4" t="str">
        <f t="shared" si="5"/>
        <v>tx_pvls_verify.25_29.f...n</v>
      </c>
      <c r="Z108" s="4" t="str">
        <f t="shared" si="6"/>
        <v>DREAMS_GEND_NORM
15-19 Female
Activity Type: Small group
Numerator (Required)</v>
      </c>
      <c r="AA108" s="4" t="str">
        <f t="shared" si="7"/>
        <v>tx_pvls_verify.25_29.f...n</v>
      </c>
      <c r="AB108" s="4" t="str">
        <f t="shared" si="8"/>
        <v>DREAMS_GEND_NORM 15-19 Female Activity Type: Small group Numerator (Required)</v>
      </c>
      <c r="AC108" s="4" t="str">
        <f t="shared" si="9"/>
        <v>tx_pvls_verify.25_29.f...n</v>
      </c>
    </row>
    <row r="109" spans="1:29" ht="60" x14ac:dyDescent="0.25">
      <c r="A109" s="4" t="s">
        <v>115</v>
      </c>
      <c r="B109" s="4" t="s">
        <v>125</v>
      </c>
      <c r="C109" s="4" t="s">
        <v>19</v>
      </c>
      <c r="D109" s="4" t="s">
        <v>58</v>
      </c>
      <c r="E109" s="4" t="s">
        <v>50</v>
      </c>
      <c r="F109" s="4" t="s">
        <v>22</v>
      </c>
      <c r="G109" s="4" t="s">
        <v>169</v>
      </c>
      <c r="H109" s="4" t="s">
        <v>8</v>
      </c>
      <c r="I109" s="4" t="s">
        <v>129</v>
      </c>
      <c r="J109" s="6" t="str">
        <f>C109&amp;CHAR(10)&amp;D109&amp;" "&amp;E109&amp;CHAR(10)&amp;"Activity Type"&amp;": "&amp;F109&amp;CHAR(10)&amp;H109&amp;" ("&amp;B109&amp;")"</f>
        <v>DREAMS_GEND_NORM
15-19 Male
Activity Type: Small group
Numerator (Required)</v>
      </c>
      <c r="K109" s="7" t="s">
        <v>326</v>
      </c>
      <c r="L109" s="4">
        <v>9</v>
      </c>
      <c r="N109" s="4" t="s">
        <v>74</v>
      </c>
      <c r="O109" s="4" t="s">
        <v>177</v>
      </c>
      <c r="P109" s="4" t="s">
        <v>208</v>
      </c>
      <c r="Q109" s="4" t="s">
        <v>169</v>
      </c>
      <c r="R109" s="4" t="s">
        <v>169</v>
      </c>
      <c r="S109" s="4" t="s">
        <v>196</v>
      </c>
      <c r="T109" s="4" t="str">
        <f>LOWER(N109&amp;"."&amp;O109&amp;"."&amp;P109&amp;"."&amp;Q109&amp;"."&amp;R109&amp;"."&amp;S109)</f>
        <v>tx_pvls_verify.25_29.female...d</v>
      </c>
      <c r="U109" s="4" t="s">
        <v>1331</v>
      </c>
      <c r="Y109" s="4" t="str">
        <f t="shared" si="5"/>
        <v>tx_pvls_verify.25_29.f...d</v>
      </c>
      <c r="Z109" s="4" t="str">
        <f t="shared" si="6"/>
        <v>DREAMS_GEND_NORM
15-19 Male
Activity Type: Small group
Numerator (Required)</v>
      </c>
      <c r="AA109" s="4" t="str">
        <f t="shared" si="7"/>
        <v>tx_pvls_verify.25_29.f...d</v>
      </c>
      <c r="AB109" s="4" t="str">
        <f t="shared" si="8"/>
        <v>DREAMS_GEND_NORM 15-19 Male Activity Type: Small group Numerator (Required)</v>
      </c>
      <c r="AC109" s="4" t="str">
        <f t="shared" si="9"/>
        <v>tx_pvls_verify.25_29.f...d</v>
      </c>
    </row>
    <row r="110" spans="1:29" ht="60" x14ac:dyDescent="0.25">
      <c r="A110" s="4" t="s">
        <v>115</v>
      </c>
      <c r="B110" s="4" t="s">
        <v>125</v>
      </c>
      <c r="C110" s="4" t="s">
        <v>19</v>
      </c>
      <c r="D110" s="4" t="s">
        <v>59</v>
      </c>
      <c r="E110" s="4" t="s">
        <v>17</v>
      </c>
      <c r="F110" s="4" t="s">
        <v>22</v>
      </c>
      <c r="G110" s="4" t="s">
        <v>169</v>
      </c>
      <c r="H110" s="4" t="s">
        <v>8</v>
      </c>
      <c r="I110" s="4" t="s">
        <v>129</v>
      </c>
      <c r="J110" s="6" t="str">
        <f>C110&amp;CHAR(10)&amp;D110&amp;" "&amp;E110&amp;CHAR(10)&amp;"Activity Type"&amp;": "&amp;F110&amp;CHAR(10)&amp;H110&amp;" ("&amp;B110&amp;")"</f>
        <v>DREAMS_GEND_NORM
20-24 Female
Activity Type: Small group
Numerator (Required)</v>
      </c>
      <c r="K110" s="7" t="s">
        <v>331</v>
      </c>
      <c r="L110" s="4">
        <v>11</v>
      </c>
      <c r="N110" s="4" t="s">
        <v>74</v>
      </c>
      <c r="O110" s="4" t="s">
        <v>176</v>
      </c>
      <c r="P110" s="4" t="s">
        <v>207</v>
      </c>
      <c r="Q110" s="4" t="s">
        <v>169</v>
      </c>
      <c r="R110" s="4" t="s">
        <v>169</v>
      </c>
      <c r="S110" s="4" t="s">
        <v>194</v>
      </c>
      <c r="T110" s="4" t="str">
        <f>LOWER(N110&amp;"."&amp;O110&amp;"."&amp;P110&amp;"."&amp;Q110&amp;"."&amp;R110&amp;"."&amp;S110)</f>
        <v>tx_pvls_verify.20_24.male...n</v>
      </c>
      <c r="U110" s="4" t="s">
        <v>1580</v>
      </c>
      <c r="Y110" s="4" t="str">
        <f t="shared" si="5"/>
        <v>tx_pvls_verify.20_24.m...n</v>
      </c>
      <c r="Z110" s="4" t="str">
        <f t="shared" si="6"/>
        <v>DREAMS_GEND_NORM
20-24 Female
Activity Type: Small group
Numerator (Required)</v>
      </c>
      <c r="AA110" s="4" t="str">
        <f t="shared" si="7"/>
        <v>tx_pvls_verify.20_24.m...n</v>
      </c>
      <c r="AB110" s="4" t="str">
        <f t="shared" si="8"/>
        <v>DREAMS_GEND_NORM 20-24 Female Activity Type: Small group Numerator (Required)</v>
      </c>
      <c r="AC110" s="4" t="str">
        <f t="shared" si="9"/>
        <v>tx_pvls_verify.20_24.m...n</v>
      </c>
    </row>
    <row r="111" spans="1:29" ht="60" x14ac:dyDescent="0.25">
      <c r="A111" s="4" t="s">
        <v>115</v>
      </c>
      <c r="B111" s="4" t="s">
        <v>125</v>
      </c>
      <c r="C111" s="4" t="s">
        <v>19</v>
      </c>
      <c r="D111" s="4" t="s">
        <v>59</v>
      </c>
      <c r="E111" s="4" t="s">
        <v>50</v>
      </c>
      <c r="F111" s="4" t="s">
        <v>22</v>
      </c>
      <c r="G111" s="4" t="s">
        <v>169</v>
      </c>
      <c r="H111" s="4" t="s">
        <v>8</v>
      </c>
      <c r="I111" s="4" t="s">
        <v>129</v>
      </c>
      <c r="J111" s="6" t="str">
        <f>C111&amp;CHAR(10)&amp;D111&amp;" "&amp;E111&amp;CHAR(10)&amp;"Activity Type"&amp;": "&amp;F111&amp;CHAR(10)&amp;H111&amp;" ("&amp;B111&amp;")"</f>
        <v>DREAMS_GEND_NORM
20-24 Male
Activity Type: Small group
Numerator (Required)</v>
      </c>
      <c r="K111" s="7" t="s">
        <v>332</v>
      </c>
      <c r="L111" s="4">
        <v>11</v>
      </c>
      <c r="N111" s="4" t="s">
        <v>74</v>
      </c>
      <c r="O111" s="4" t="s">
        <v>176</v>
      </c>
      <c r="P111" s="4" t="s">
        <v>207</v>
      </c>
      <c r="Q111" s="4" t="s">
        <v>169</v>
      </c>
      <c r="R111" s="4" t="s">
        <v>169</v>
      </c>
      <c r="S111" s="4" t="s">
        <v>196</v>
      </c>
      <c r="T111" s="4" t="str">
        <f>LOWER(N111&amp;"."&amp;O111&amp;"."&amp;P111&amp;"."&amp;Q111&amp;"."&amp;R111&amp;"."&amp;S111)</f>
        <v>tx_pvls_verify.20_24.male...d</v>
      </c>
      <c r="U111" s="4" t="s">
        <v>1579</v>
      </c>
      <c r="Y111" s="4" t="str">
        <f t="shared" si="5"/>
        <v>tx_pvls_verify.20_24.m...d</v>
      </c>
      <c r="Z111" s="4" t="str">
        <f t="shared" si="6"/>
        <v>DREAMS_GEND_NORM
20-24 Male
Activity Type: Small group
Numerator (Required)</v>
      </c>
      <c r="AA111" s="4" t="str">
        <f t="shared" si="7"/>
        <v>tx_pvls_verify.20_24.m...d</v>
      </c>
      <c r="AB111" s="4" t="str">
        <f t="shared" si="8"/>
        <v>DREAMS_GEND_NORM 20-24 Male Activity Type: Small group Numerator (Required)</v>
      </c>
      <c r="AC111" s="4" t="str">
        <f t="shared" si="9"/>
        <v>tx_pvls_verify.20_24.m...d</v>
      </c>
    </row>
    <row r="112" spans="1:29" ht="60" x14ac:dyDescent="0.25">
      <c r="A112" s="4" t="s">
        <v>115</v>
      </c>
      <c r="B112" s="4" t="s">
        <v>125</v>
      </c>
      <c r="C112" s="4" t="s">
        <v>19</v>
      </c>
      <c r="D112" s="4" t="s">
        <v>60</v>
      </c>
      <c r="E112" s="4" t="s">
        <v>17</v>
      </c>
      <c r="F112" s="4" t="s">
        <v>22</v>
      </c>
      <c r="G112" s="4" t="s">
        <v>169</v>
      </c>
      <c r="H112" s="4" t="s">
        <v>8</v>
      </c>
      <c r="I112" s="4" t="s">
        <v>129</v>
      </c>
      <c r="J112" s="6" t="str">
        <f>C112&amp;CHAR(10)&amp;D112&amp;" "&amp;E112&amp;CHAR(10)&amp;"Activity Type"&amp;": "&amp;F112&amp;CHAR(10)&amp;H112&amp;" ("&amp;B112&amp;")"</f>
        <v>DREAMS_GEND_NORM
25-29 Female
Activity Type: Small group
Numerator (Required)</v>
      </c>
      <c r="K112" s="7" t="s">
        <v>337</v>
      </c>
      <c r="L112" s="4">
        <v>12</v>
      </c>
      <c r="N112" s="4" t="s">
        <v>74</v>
      </c>
      <c r="O112" s="4" t="s">
        <v>176</v>
      </c>
      <c r="P112" s="4" t="s">
        <v>208</v>
      </c>
      <c r="Q112" s="4" t="s">
        <v>169</v>
      </c>
      <c r="R112" s="4" t="s">
        <v>169</v>
      </c>
      <c r="S112" s="4" t="s">
        <v>194</v>
      </c>
      <c r="T112" s="4" t="str">
        <f>LOWER(N112&amp;"."&amp;O112&amp;"."&amp;P112&amp;"."&amp;Q112&amp;"."&amp;R112&amp;"."&amp;S112)</f>
        <v>tx_pvls_verify.20_24.female...n</v>
      </c>
      <c r="U112" s="4" t="s">
        <v>1330</v>
      </c>
      <c r="Y112" s="4" t="str">
        <f t="shared" si="5"/>
        <v>tx_pvls_verify.20_24.f...n</v>
      </c>
      <c r="Z112" s="4" t="str">
        <f t="shared" si="6"/>
        <v>DREAMS_GEND_NORM
25-29 Female
Activity Type: Small group
Numerator (Required)</v>
      </c>
      <c r="AA112" s="4" t="str">
        <f t="shared" si="7"/>
        <v>tx_pvls_verify.20_24.f...n</v>
      </c>
      <c r="AB112" s="4" t="str">
        <f t="shared" si="8"/>
        <v>DREAMS_GEND_NORM 25-29 Female Activity Type: Small group Numerator (Required)</v>
      </c>
      <c r="AC112" s="4" t="str">
        <f t="shared" si="9"/>
        <v>tx_pvls_verify.20_24.f...n</v>
      </c>
    </row>
    <row r="113" spans="1:29" ht="60" x14ac:dyDescent="0.25">
      <c r="A113" s="4" t="s">
        <v>115</v>
      </c>
      <c r="B113" s="4" t="s">
        <v>125</v>
      </c>
      <c r="C113" s="4" t="s">
        <v>19</v>
      </c>
      <c r="D113" s="4" t="s">
        <v>60</v>
      </c>
      <c r="E113" s="4" t="s">
        <v>50</v>
      </c>
      <c r="F113" s="4" t="s">
        <v>22</v>
      </c>
      <c r="G113" s="4" t="s">
        <v>169</v>
      </c>
      <c r="H113" s="4" t="s">
        <v>8</v>
      </c>
      <c r="I113" s="4" t="s">
        <v>129</v>
      </c>
      <c r="J113" s="6" t="str">
        <f>C113&amp;CHAR(10)&amp;D113&amp;" "&amp;E113&amp;CHAR(10)&amp;"Activity Type"&amp;": "&amp;F113&amp;CHAR(10)&amp;H113&amp;" ("&amp;B113&amp;")"</f>
        <v>DREAMS_GEND_NORM
25-29 Male
Activity Type: Small group
Numerator (Required)</v>
      </c>
      <c r="K113" s="7" t="s">
        <v>338</v>
      </c>
      <c r="L113" s="4">
        <v>12</v>
      </c>
      <c r="N113" s="4" t="s">
        <v>74</v>
      </c>
      <c r="O113" s="4" t="s">
        <v>176</v>
      </c>
      <c r="P113" s="4" t="s">
        <v>208</v>
      </c>
      <c r="Q113" s="4" t="s">
        <v>169</v>
      </c>
      <c r="R113" s="4" t="s">
        <v>169</v>
      </c>
      <c r="S113" s="4" t="s">
        <v>196</v>
      </c>
      <c r="T113" s="4" t="str">
        <f>LOWER(N113&amp;"."&amp;O113&amp;"."&amp;P113&amp;"."&amp;Q113&amp;"."&amp;R113&amp;"."&amp;S113)</f>
        <v>tx_pvls_verify.20_24.female...d</v>
      </c>
      <c r="U113" s="4" t="s">
        <v>1329</v>
      </c>
      <c r="Y113" s="4" t="str">
        <f t="shared" si="5"/>
        <v>tx_pvls_verify.20_24.f...d</v>
      </c>
      <c r="Z113" s="4" t="str">
        <f t="shared" si="6"/>
        <v>DREAMS_GEND_NORM
25-29 Male
Activity Type: Small group
Numerator (Required)</v>
      </c>
      <c r="AA113" s="4" t="str">
        <f t="shared" si="7"/>
        <v>tx_pvls_verify.20_24.f...d</v>
      </c>
      <c r="AB113" s="4" t="str">
        <f t="shared" si="8"/>
        <v>DREAMS_GEND_NORM 25-29 Male Activity Type: Small group Numerator (Required)</v>
      </c>
      <c r="AC113" s="4" t="str">
        <f t="shared" si="9"/>
        <v>tx_pvls_verify.20_24.f...d</v>
      </c>
    </row>
    <row r="114" spans="1:29" ht="60" x14ac:dyDescent="0.25">
      <c r="A114" s="4" t="s">
        <v>115</v>
      </c>
      <c r="B114" s="4" t="s">
        <v>125</v>
      </c>
      <c r="C114" s="4" t="s">
        <v>19</v>
      </c>
      <c r="D114" s="4" t="s">
        <v>66</v>
      </c>
      <c r="E114" s="4" t="s">
        <v>17</v>
      </c>
      <c r="F114" s="4" t="s">
        <v>22</v>
      </c>
      <c r="G114" s="4" t="s">
        <v>169</v>
      </c>
      <c r="H114" s="4" t="s">
        <v>8</v>
      </c>
      <c r="I114" s="4" t="s">
        <v>129</v>
      </c>
      <c r="J114" s="6" t="str">
        <f>C114&amp;CHAR(10)&amp;D114&amp;" "&amp;E114&amp;CHAR(10)&amp;"Activity Type"&amp;": "&amp;F114&amp;CHAR(10)&amp;H114&amp;" ("&amp;B114&amp;")"</f>
        <v>DREAMS_GEND_NORM
30-34 Female
Activity Type: Small group
Numerator (Required)</v>
      </c>
      <c r="K114" s="7" t="s">
        <v>343</v>
      </c>
      <c r="L114" s="4">
        <v>13</v>
      </c>
      <c r="N114" s="4" t="s">
        <v>74</v>
      </c>
      <c r="O114" s="4" t="s">
        <v>169</v>
      </c>
      <c r="P114" s="4" t="s">
        <v>169</v>
      </c>
      <c r="Q114" s="4" t="s">
        <v>70</v>
      </c>
      <c r="R114" s="4" t="s">
        <v>202</v>
      </c>
      <c r="S114" s="4" t="s">
        <v>194</v>
      </c>
      <c r="T114" s="4" t="str">
        <f>LOWER(N114&amp;"."&amp;O114&amp;"."&amp;P114&amp;"."&amp;Q114&amp;"."&amp;R114&amp;"."&amp;S114)</f>
        <v>tx_pvls_verify...pepfar supported.tg.n</v>
      </c>
      <c r="U114" s="4" t="s">
        <v>1038</v>
      </c>
      <c r="Y114" s="4" t="str">
        <f t="shared" si="5"/>
        <v>tx_pvls_verify...pepfarsupported.tg.n</v>
      </c>
      <c r="Z114" s="4" t="str">
        <f t="shared" si="6"/>
        <v>DREAMS_GEND_NORM
30-34 Female
Activity Type: Small group
Numerator (Required)</v>
      </c>
      <c r="AA114" s="4" t="str">
        <f t="shared" si="7"/>
        <v>tx_pvls_verify...pepfarsupported.tg.n</v>
      </c>
      <c r="AB114" s="4" t="str">
        <f t="shared" si="8"/>
        <v>DREAMS_GEND_NORM 30-34 Female Activity Type: Small group Numerator (Required)</v>
      </c>
      <c r="AC114" s="4" t="str">
        <f t="shared" si="9"/>
        <v>tx_pvls_verify...pepfarsupported.tg.n</v>
      </c>
    </row>
    <row r="115" spans="1:29" ht="60" x14ac:dyDescent="0.25">
      <c r="A115" s="4" t="s">
        <v>115</v>
      </c>
      <c r="B115" s="4" t="s">
        <v>125</v>
      </c>
      <c r="C115" s="4" t="s">
        <v>19</v>
      </c>
      <c r="D115" s="4" t="s">
        <v>66</v>
      </c>
      <c r="E115" s="4" t="s">
        <v>50</v>
      </c>
      <c r="F115" s="4" t="s">
        <v>22</v>
      </c>
      <c r="G115" s="4" t="s">
        <v>169</v>
      </c>
      <c r="H115" s="4" t="s">
        <v>8</v>
      </c>
      <c r="I115" s="4" t="s">
        <v>129</v>
      </c>
      <c r="J115" s="6" t="str">
        <f>C115&amp;CHAR(10)&amp;D115&amp;" "&amp;E115&amp;CHAR(10)&amp;"Activity Type"&amp;": "&amp;F115&amp;CHAR(10)&amp;H115&amp;" ("&amp;B115&amp;")"</f>
        <v>DREAMS_GEND_NORM
30-34 Male
Activity Type: Small group
Numerator (Required)</v>
      </c>
      <c r="K115" s="7" t="s">
        <v>344</v>
      </c>
      <c r="L115" s="4">
        <v>13</v>
      </c>
      <c r="N115" s="4" t="s">
        <v>74</v>
      </c>
      <c r="O115" s="4" t="s">
        <v>169</v>
      </c>
      <c r="P115" s="4" t="s">
        <v>169</v>
      </c>
      <c r="Q115" s="4" t="s">
        <v>70</v>
      </c>
      <c r="R115" s="4" t="s">
        <v>202</v>
      </c>
      <c r="S115" s="4" t="s">
        <v>196</v>
      </c>
      <c r="T115" s="4" t="str">
        <f>LOWER(N115&amp;"."&amp;O115&amp;"."&amp;P115&amp;"."&amp;Q115&amp;"."&amp;R115&amp;"."&amp;S115)</f>
        <v>tx_pvls_verify...pepfar supported.tg.d</v>
      </c>
      <c r="U115" s="4" t="s">
        <v>1033</v>
      </c>
      <c r="Y115" s="4" t="str">
        <f t="shared" si="5"/>
        <v>tx_pvls_verify...pepfarsupported.tg.d</v>
      </c>
      <c r="Z115" s="4" t="str">
        <f t="shared" si="6"/>
        <v>DREAMS_GEND_NORM
30-34 Male
Activity Type: Small group
Numerator (Required)</v>
      </c>
      <c r="AA115" s="4" t="str">
        <f t="shared" si="7"/>
        <v>tx_pvls_verify...pepfarsupported.tg.d</v>
      </c>
      <c r="AB115" s="4" t="str">
        <f t="shared" si="8"/>
        <v>DREAMS_GEND_NORM 30-34 Male Activity Type: Small group Numerator (Required)</v>
      </c>
      <c r="AC115" s="4" t="str">
        <f t="shared" si="9"/>
        <v>tx_pvls_verify...pepfarsupported.tg.d</v>
      </c>
    </row>
    <row r="116" spans="1:29" ht="60" x14ac:dyDescent="0.25">
      <c r="A116" s="4" t="s">
        <v>115</v>
      </c>
      <c r="B116" s="4" t="s">
        <v>125</v>
      </c>
      <c r="C116" s="4" t="s">
        <v>19</v>
      </c>
      <c r="D116" s="4" t="s">
        <v>67</v>
      </c>
      <c r="E116" s="4" t="s">
        <v>17</v>
      </c>
      <c r="F116" s="4" t="s">
        <v>22</v>
      </c>
      <c r="G116" s="4" t="s">
        <v>169</v>
      </c>
      <c r="H116" s="4" t="s">
        <v>8</v>
      </c>
      <c r="I116" s="4" t="s">
        <v>129</v>
      </c>
      <c r="J116" s="6" t="str">
        <f>C116&amp;CHAR(10)&amp;D116&amp;" "&amp;E116&amp;CHAR(10)&amp;"Activity Type"&amp;": "&amp;F116&amp;CHAR(10)&amp;H116&amp;" ("&amp;B116&amp;")"</f>
        <v>DREAMS_GEND_NORM
35-39 Female
Activity Type: Small group
Numerator (Required)</v>
      </c>
      <c r="K116" s="7" t="s">
        <v>349</v>
      </c>
      <c r="L116" s="4">
        <v>14</v>
      </c>
      <c r="N116" s="4" t="s">
        <v>74</v>
      </c>
      <c r="O116" s="4" t="s">
        <v>169</v>
      </c>
      <c r="P116" s="4" t="s">
        <v>169</v>
      </c>
      <c r="Q116" s="4" t="s">
        <v>70</v>
      </c>
      <c r="R116" s="4" t="s">
        <v>201</v>
      </c>
      <c r="S116" s="4" t="s">
        <v>194</v>
      </c>
      <c r="T116" s="4" t="str">
        <f>LOWER(N116&amp;"."&amp;O116&amp;"."&amp;P116&amp;"."&amp;Q116&amp;"."&amp;R116&amp;"."&amp;S116)</f>
        <v>tx_pvls_verify...pepfar supported.pwid.n</v>
      </c>
      <c r="U116" s="4" t="s">
        <v>1036</v>
      </c>
      <c r="Y116" s="4" t="str">
        <f t="shared" si="5"/>
        <v>tx_pvls_verify...pepfarsupported.pwid.n</v>
      </c>
      <c r="Z116" s="4" t="str">
        <f t="shared" si="6"/>
        <v>DREAMS_GEND_NORM
35-39 Female
Activity Type: Small group
Numerator (Required)</v>
      </c>
      <c r="AA116" s="4" t="str">
        <f t="shared" si="7"/>
        <v>tx_pvls_verify...pepfarsupported.pwid.n</v>
      </c>
      <c r="AB116" s="4" t="str">
        <f t="shared" si="8"/>
        <v>DREAMS_GEND_NORM 35-39 Female Activity Type: Small group Numerator (Required)</v>
      </c>
      <c r="AC116" s="4" t="str">
        <f t="shared" si="9"/>
        <v>tx_pvls_verify...pepfarsupported.pwid.n</v>
      </c>
    </row>
    <row r="117" spans="1:29" ht="60" x14ac:dyDescent="0.25">
      <c r="A117" s="4" t="s">
        <v>115</v>
      </c>
      <c r="B117" s="4" t="s">
        <v>125</v>
      </c>
      <c r="C117" s="4" t="s">
        <v>19</v>
      </c>
      <c r="D117" s="4" t="s">
        <v>67</v>
      </c>
      <c r="E117" s="4" t="s">
        <v>50</v>
      </c>
      <c r="F117" s="4" t="s">
        <v>22</v>
      </c>
      <c r="G117" s="4" t="s">
        <v>169</v>
      </c>
      <c r="H117" s="4" t="s">
        <v>8</v>
      </c>
      <c r="I117" s="4" t="s">
        <v>129</v>
      </c>
      <c r="J117" s="6" t="str">
        <f>C117&amp;CHAR(10)&amp;D117&amp;" "&amp;E117&amp;CHAR(10)&amp;"Activity Type"&amp;": "&amp;F117&amp;CHAR(10)&amp;H117&amp;" ("&amp;B117&amp;")"</f>
        <v>DREAMS_GEND_NORM
35-39 Male
Activity Type: Small group
Numerator (Required)</v>
      </c>
      <c r="K117" s="7" t="s">
        <v>350</v>
      </c>
      <c r="L117" s="4">
        <v>14</v>
      </c>
      <c r="N117" s="4" t="s">
        <v>74</v>
      </c>
      <c r="O117" s="4" t="s">
        <v>169</v>
      </c>
      <c r="P117" s="4" t="s">
        <v>169</v>
      </c>
      <c r="Q117" s="4" t="s">
        <v>70</v>
      </c>
      <c r="R117" s="4" t="s">
        <v>201</v>
      </c>
      <c r="S117" s="4" t="s">
        <v>196</v>
      </c>
      <c r="T117" s="4" t="str">
        <f>LOWER(N117&amp;"."&amp;O117&amp;"."&amp;P117&amp;"."&amp;Q117&amp;"."&amp;R117&amp;"."&amp;S117)</f>
        <v>tx_pvls_verify...pepfar supported.pwid.d</v>
      </c>
      <c r="U117" s="4" t="s">
        <v>1031</v>
      </c>
      <c r="Y117" s="4" t="str">
        <f t="shared" si="5"/>
        <v>tx_pvls_verify...pepfarsupported.pwid.d</v>
      </c>
      <c r="Z117" s="4" t="str">
        <f t="shared" si="6"/>
        <v>DREAMS_GEND_NORM
35-39 Male
Activity Type: Small group
Numerator (Required)</v>
      </c>
      <c r="AA117" s="4" t="str">
        <f t="shared" si="7"/>
        <v>tx_pvls_verify...pepfarsupported.pwid.d</v>
      </c>
      <c r="AB117" s="4" t="str">
        <f t="shared" si="8"/>
        <v>DREAMS_GEND_NORM 35-39 Male Activity Type: Small group Numerator (Required)</v>
      </c>
      <c r="AC117" s="4" t="str">
        <f t="shared" si="9"/>
        <v>tx_pvls_verify...pepfarsupported.pwid.d</v>
      </c>
    </row>
    <row r="118" spans="1:29" ht="60" x14ac:dyDescent="0.25">
      <c r="A118" s="4" t="s">
        <v>115</v>
      </c>
      <c r="B118" s="4" t="s">
        <v>125</v>
      </c>
      <c r="C118" s="4" t="s">
        <v>19</v>
      </c>
      <c r="D118" s="4" t="s">
        <v>68</v>
      </c>
      <c r="E118" s="4" t="s">
        <v>17</v>
      </c>
      <c r="F118" s="4" t="s">
        <v>22</v>
      </c>
      <c r="G118" s="4" t="s">
        <v>169</v>
      </c>
      <c r="H118" s="4" t="s">
        <v>8</v>
      </c>
      <c r="I118" s="4" t="s">
        <v>129</v>
      </c>
      <c r="J118" s="6" t="str">
        <f>C118&amp;CHAR(10)&amp;D118&amp;" "&amp;E118&amp;CHAR(10)&amp;"Activity Type"&amp;": "&amp;F118&amp;CHAR(10)&amp;H118&amp;" ("&amp;B118&amp;")"</f>
        <v>DREAMS_GEND_NORM
40-44 Female
Activity Type: Small group
Numerator (Required)</v>
      </c>
      <c r="K118" s="7" t="s">
        <v>355</v>
      </c>
      <c r="L118" s="4">
        <v>15</v>
      </c>
      <c r="N118" s="4" t="s">
        <v>74</v>
      </c>
      <c r="O118" s="4" t="s">
        <v>169</v>
      </c>
      <c r="P118" s="4" t="s">
        <v>169</v>
      </c>
      <c r="Q118" s="4" t="s">
        <v>70</v>
      </c>
      <c r="R118" s="4" t="s">
        <v>1130</v>
      </c>
      <c r="S118" s="4" t="s">
        <v>194</v>
      </c>
      <c r="T118" s="4" t="str">
        <f>LOWER(N118&amp;"."&amp;O118&amp;"."&amp;P118&amp;"."&amp;Q118&amp;"."&amp;R118&amp;"."&amp;S118)</f>
        <v>tx_pvls_verify...pepfar supported.prisons.n</v>
      </c>
      <c r="U118" s="4" t="s">
        <v>1151</v>
      </c>
      <c r="Y118" s="4" t="str">
        <f t="shared" si="5"/>
        <v>tx_pvls_verify...pepfarsupported.prisons.n</v>
      </c>
      <c r="Z118" s="4" t="str">
        <f t="shared" si="6"/>
        <v>DREAMS_GEND_NORM
40-44 Female
Activity Type: Small group
Numerator (Required)</v>
      </c>
      <c r="AA118" s="4" t="str">
        <f t="shared" si="7"/>
        <v>tx_pvls_verify...pepfarsupported.prisons.n</v>
      </c>
      <c r="AB118" s="4" t="str">
        <f t="shared" si="8"/>
        <v>DREAMS_GEND_NORM 40-44 Female Activity Type: Small group Numerator (Required)</v>
      </c>
      <c r="AC118" s="4" t="str">
        <f t="shared" si="9"/>
        <v>tx_pvls_verify...pepfarsupported.prisons.n</v>
      </c>
    </row>
    <row r="119" spans="1:29" ht="60" x14ac:dyDescent="0.25">
      <c r="A119" s="4" t="s">
        <v>115</v>
      </c>
      <c r="B119" s="4" t="s">
        <v>125</v>
      </c>
      <c r="C119" s="4" t="s">
        <v>19</v>
      </c>
      <c r="D119" s="4" t="s">
        <v>68</v>
      </c>
      <c r="E119" s="4" t="s">
        <v>50</v>
      </c>
      <c r="F119" s="4" t="s">
        <v>22</v>
      </c>
      <c r="G119" s="4" t="s">
        <v>169</v>
      </c>
      <c r="H119" s="4" t="s">
        <v>8</v>
      </c>
      <c r="I119" s="4" t="s">
        <v>129</v>
      </c>
      <c r="J119" s="6" t="str">
        <f>C119&amp;CHAR(10)&amp;D119&amp;" "&amp;E119&amp;CHAR(10)&amp;"Activity Type"&amp;": "&amp;F119&amp;CHAR(10)&amp;H119&amp;" ("&amp;B119&amp;")"</f>
        <v>DREAMS_GEND_NORM
40-44 Male
Activity Type: Small group
Numerator (Required)</v>
      </c>
      <c r="K119" s="7" t="s">
        <v>356</v>
      </c>
      <c r="L119" s="4">
        <v>15</v>
      </c>
      <c r="N119" s="4" t="s">
        <v>74</v>
      </c>
      <c r="O119" s="4" t="s">
        <v>169</v>
      </c>
      <c r="P119" s="4" t="s">
        <v>169</v>
      </c>
      <c r="Q119" s="4" t="s">
        <v>70</v>
      </c>
      <c r="R119" s="4" t="s">
        <v>1130</v>
      </c>
      <c r="S119" s="4" t="s">
        <v>196</v>
      </c>
      <c r="T119" s="4" t="str">
        <f>LOWER(N119&amp;"."&amp;O119&amp;"."&amp;P119&amp;"."&amp;Q119&amp;"."&amp;R119&amp;"."&amp;S119)</f>
        <v>tx_pvls_verify...pepfar supported.prisons.d</v>
      </c>
      <c r="U119" s="4" t="s">
        <v>1150</v>
      </c>
      <c r="Y119" s="4" t="str">
        <f t="shared" si="5"/>
        <v>tx_pvls_verify...pepfarsupported.prisons.d</v>
      </c>
      <c r="Z119" s="4" t="str">
        <f t="shared" si="6"/>
        <v>DREAMS_GEND_NORM
40-44 Male
Activity Type: Small group
Numerator (Required)</v>
      </c>
      <c r="AA119" s="4" t="str">
        <f t="shared" si="7"/>
        <v>tx_pvls_verify...pepfarsupported.prisons.d</v>
      </c>
      <c r="AB119" s="4" t="str">
        <f t="shared" si="8"/>
        <v>DREAMS_GEND_NORM 40-44 Male Activity Type: Small group Numerator (Required)</v>
      </c>
      <c r="AC119" s="4" t="str">
        <f t="shared" si="9"/>
        <v>tx_pvls_verify...pepfarsupported.prisons.d</v>
      </c>
    </row>
    <row r="120" spans="1:29" ht="60" x14ac:dyDescent="0.25">
      <c r="A120" s="4" t="s">
        <v>115</v>
      </c>
      <c r="B120" s="4" t="s">
        <v>125</v>
      </c>
      <c r="C120" s="4" t="s">
        <v>19</v>
      </c>
      <c r="D120" s="4" t="s">
        <v>69</v>
      </c>
      <c r="E120" s="4" t="s">
        <v>17</v>
      </c>
      <c r="F120" s="4" t="s">
        <v>22</v>
      </c>
      <c r="G120" s="4" t="s">
        <v>169</v>
      </c>
      <c r="H120" s="4" t="s">
        <v>8</v>
      </c>
      <c r="I120" s="4" t="s">
        <v>129</v>
      </c>
      <c r="J120" s="6" t="str">
        <f>C120&amp;CHAR(10)&amp;D120&amp;" "&amp;E120&amp;CHAR(10)&amp;"Activity Type"&amp;": "&amp;F120&amp;CHAR(10)&amp;H120&amp;" ("&amp;B120&amp;")"</f>
        <v>DREAMS_GEND_NORM
45-49 Female
Activity Type: Small group
Numerator (Required)</v>
      </c>
      <c r="K120" s="7" t="s">
        <v>361</v>
      </c>
      <c r="L120" s="4">
        <v>16</v>
      </c>
      <c r="N120" s="4" t="s">
        <v>74</v>
      </c>
      <c r="O120" s="4" t="s">
        <v>169</v>
      </c>
      <c r="P120" s="4" t="s">
        <v>169</v>
      </c>
      <c r="Q120" s="4" t="s">
        <v>70</v>
      </c>
      <c r="R120" s="4" t="s">
        <v>203</v>
      </c>
      <c r="S120" s="4" t="s">
        <v>194</v>
      </c>
      <c r="T120" s="4" t="str">
        <f>LOWER(N120&amp;"."&amp;O120&amp;"."&amp;P120&amp;"."&amp;Q120&amp;"."&amp;R120&amp;"."&amp;S120)</f>
        <v>tx_pvls_verify...pepfar supported.non kp gp.n</v>
      </c>
      <c r="U120" s="4" t="s">
        <v>1040</v>
      </c>
      <c r="Y120" s="4" t="str">
        <f t="shared" si="5"/>
        <v>tx_pvls_verify...pepfarsupported.nonkpgp.n</v>
      </c>
      <c r="Z120" s="4" t="str">
        <f t="shared" si="6"/>
        <v>DREAMS_GEND_NORM
45-49 Female
Activity Type: Small group
Numerator (Required)</v>
      </c>
      <c r="AA120" s="4" t="str">
        <f t="shared" si="7"/>
        <v>tx_pvls_verify...pepfarsupported.nonkpgp.n</v>
      </c>
      <c r="AB120" s="4" t="str">
        <f t="shared" si="8"/>
        <v>DREAMS_GEND_NORM 45-49 Female Activity Type: Small group Numerator (Required)</v>
      </c>
      <c r="AC120" s="4" t="str">
        <f t="shared" si="9"/>
        <v>tx_pvls_verify...pepfarsupported.nonkpgp.n</v>
      </c>
    </row>
    <row r="121" spans="1:29" ht="60" x14ac:dyDescent="0.25">
      <c r="A121" s="4" t="s">
        <v>115</v>
      </c>
      <c r="B121" s="4" t="s">
        <v>125</v>
      </c>
      <c r="C121" s="4" t="s">
        <v>19</v>
      </c>
      <c r="D121" s="4" t="s">
        <v>69</v>
      </c>
      <c r="E121" s="4" t="s">
        <v>50</v>
      </c>
      <c r="F121" s="4" t="s">
        <v>22</v>
      </c>
      <c r="G121" s="4" t="s">
        <v>169</v>
      </c>
      <c r="H121" s="4" t="s">
        <v>8</v>
      </c>
      <c r="I121" s="4" t="s">
        <v>129</v>
      </c>
      <c r="J121" s="6" t="str">
        <f>C121&amp;CHAR(10)&amp;D121&amp;" "&amp;E121&amp;CHAR(10)&amp;"Activity Type"&amp;": "&amp;F121&amp;CHAR(10)&amp;H121&amp;" ("&amp;B121&amp;")"</f>
        <v>DREAMS_GEND_NORM
45-49 Male
Activity Type: Small group
Numerator (Required)</v>
      </c>
      <c r="K121" s="7" t="s">
        <v>362</v>
      </c>
      <c r="L121" s="4">
        <v>16</v>
      </c>
      <c r="N121" s="4" t="s">
        <v>74</v>
      </c>
      <c r="O121" s="4" t="s">
        <v>169</v>
      </c>
      <c r="P121" s="4" t="s">
        <v>169</v>
      </c>
      <c r="Q121" s="4" t="s">
        <v>70</v>
      </c>
      <c r="R121" s="4" t="s">
        <v>203</v>
      </c>
      <c r="S121" s="4" t="s">
        <v>196</v>
      </c>
      <c r="T121" s="4" t="str">
        <f>LOWER(N121&amp;"."&amp;O121&amp;"."&amp;P121&amp;"."&amp;Q121&amp;"."&amp;R121&amp;"."&amp;S121)</f>
        <v>tx_pvls_verify...pepfar supported.non kp gp.d</v>
      </c>
      <c r="U121" s="4" t="s">
        <v>1035</v>
      </c>
      <c r="Y121" s="4" t="str">
        <f t="shared" si="5"/>
        <v>tx_pvls_verify...pepfarsupported.nonkpgp.d</v>
      </c>
      <c r="Z121" s="4" t="str">
        <f t="shared" si="6"/>
        <v>DREAMS_GEND_NORM
45-49 Male
Activity Type: Small group
Numerator (Required)</v>
      </c>
      <c r="AA121" s="4" t="str">
        <f t="shared" si="7"/>
        <v>tx_pvls_verify...pepfarsupported.nonkpgp.d</v>
      </c>
      <c r="AB121" s="4" t="str">
        <f t="shared" si="8"/>
        <v>DREAMS_GEND_NORM 45-49 Male Activity Type: Small group Numerator (Required)</v>
      </c>
      <c r="AC121" s="4" t="str">
        <f t="shared" si="9"/>
        <v>tx_pvls_verify...pepfarsupported.nonkpgp.d</v>
      </c>
    </row>
    <row r="122" spans="1:29" ht="60" x14ac:dyDescent="0.25">
      <c r="A122" s="4" t="s">
        <v>115</v>
      </c>
      <c r="B122" s="4" t="s">
        <v>125</v>
      </c>
      <c r="C122" s="4" t="s">
        <v>19</v>
      </c>
      <c r="D122" s="4" t="s">
        <v>1050</v>
      </c>
      <c r="E122" s="4" t="s">
        <v>17</v>
      </c>
      <c r="F122" s="4" t="s">
        <v>22</v>
      </c>
      <c r="G122" s="4" t="s">
        <v>169</v>
      </c>
      <c r="H122" s="4" t="s">
        <v>8</v>
      </c>
      <c r="I122" s="4" t="s">
        <v>129</v>
      </c>
      <c r="J122" s="6" t="str">
        <f>C122&amp;CHAR(10)&amp;D122&amp;" "&amp;E122&amp;CHAR(10)&amp;"Activity Type"&amp;": "&amp;F122&amp;CHAR(10)&amp;H122&amp;" ("&amp;B122&amp;")"</f>
        <v>DREAMS_GEND_NORM
50+ Female
Activity Type: Small group
Numerator (Required)</v>
      </c>
      <c r="K122" s="7" t="s">
        <v>1070</v>
      </c>
      <c r="L122" s="4">
        <v>17</v>
      </c>
      <c r="N122" s="4" t="s">
        <v>74</v>
      </c>
      <c r="O122" s="4" t="s">
        <v>169</v>
      </c>
      <c r="P122" s="4" t="s">
        <v>169</v>
      </c>
      <c r="Q122" s="4" t="s">
        <v>70</v>
      </c>
      <c r="R122" s="4" t="s">
        <v>200</v>
      </c>
      <c r="S122" s="4" t="s">
        <v>194</v>
      </c>
      <c r="T122" s="4" t="str">
        <f>LOWER(N122&amp;"."&amp;O122&amp;"."&amp;P122&amp;"."&amp;Q122&amp;"."&amp;R122&amp;"."&amp;S122)</f>
        <v>tx_pvls_verify...pepfar supported.msm.n</v>
      </c>
      <c r="U122" s="4" t="s">
        <v>1037</v>
      </c>
      <c r="Y122" s="4" t="str">
        <f t="shared" ref="Y122:Y185" si="10">U122</f>
        <v>tx_pvls_verify...pepfarsupported.msm.n</v>
      </c>
      <c r="Z122" s="4" t="str">
        <f t="shared" ref="Z122:Z185" si="11">J122</f>
        <v>DREAMS_GEND_NORM
50+ Female
Activity Type: Small group
Numerator (Required)</v>
      </c>
      <c r="AA122" s="4" t="str">
        <f t="shared" ref="AA122:AA185" si="12">U122</f>
        <v>tx_pvls_verify...pepfarsupported.msm.n</v>
      </c>
      <c r="AB122" s="4" t="str">
        <f t="shared" ref="AB122:AB185" si="13">K122</f>
        <v>DREAMS_GEND_NORM 50+ Female Activity Type: Small group Numerator (Required)</v>
      </c>
      <c r="AC122" s="4" t="str">
        <f t="shared" si="9"/>
        <v>tx_pvls_verify...pepfarsupported.msm.n</v>
      </c>
    </row>
    <row r="123" spans="1:29" ht="60" x14ac:dyDescent="0.25">
      <c r="A123" s="4" t="s">
        <v>115</v>
      </c>
      <c r="B123" s="4" t="s">
        <v>125</v>
      </c>
      <c r="C123" s="4" t="s">
        <v>19</v>
      </c>
      <c r="D123" s="4" t="s">
        <v>1050</v>
      </c>
      <c r="E123" s="4" t="s">
        <v>50</v>
      </c>
      <c r="F123" s="4" t="s">
        <v>22</v>
      </c>
      <c r="G123" s="4" t="s">
        <v>169</v>
      </c>
      <c r="H123" s="4" t="s">
        <v>8</v>
      </c>
      <c r="I123" s="4" t="s">
        <v>129</v>
      </c>
      <c r="J123" s="6" t="str">
        <f>C123&amp;CHAR(10)&amp;D123&amp;" "&amp;E123&amp;CHAR(10)&amp;"Activity Type"&amp;": "&amp;F123&amp;CHAR(10)&amp;H123&amp;" ("&amp;B123&amp;")"</f>
        <v>DREAMS_GEND_NORM
50+ Male
Activity Type: Small group
Numerator (Required)</v>
      </c>
      <c r="K123" s="7" t="s">
        <v>1071</v>
      </c>
      <c r="L123" s="4">
        <v>17</v>
      </c>
      <c r="N123" s="4" t="s">
        <v>74</v>
      </c>
      <c r="O123" s="4" t="s">
        <v>169</v>
      </c>
      <c r="P123" s="4" t="s">
        <v>169</v>
      </c>
      <c r="Q123" s="4" t="s">
        <v>70</v>
      </c>
      <c r="R123" s="4" t="s">
        <v>200</v>
      </c>
      <c r="S123" s="4" t="s">
        <v>196</v>
      </c>
      <c r="T123" s="4" t="str">
        <f>LOWER(N123&amp;"."&amp;O123&amp;"."&amp;P123&amp;"."&amp;Q123&amp;"."&amp;R123&amp;"."&amp;S123)</f>
        <v>tx_pvls_verify...pepfar supported.msm.d</v>
      </c>
      <c r="U123" s="4" t="s">
        <v>1032</v>
      </c>
      <c r="Y123" s="4" t="str">
        <f t="shared" si="10"/>
        <v>tx_pvls_verify...pepfarsupported.msm.d</v>
      </c>
      <c r="Z123" s="4" t="str">
        <f t="shared" si="11"/>
        <v>DREAMS_GEND_NORM
50+ Male
Activity Type: Small group
Numerator (Required)</v>
      </c>
      <c r="AA123" s="4" t="str">
        <f t="shared" si="12"/>
        <v>tx_pvls_verify...pepfarsupported.msm.d</v>
      </c>
      <c r="AB123" s="4" t="str">
        <f t="shared" si="13"/>
        <v>DREAMS_GEND_NORM 50+ Male Activity Type: Small group Numerator (Required)</v>
      </c>
      <c r="AC123" s="4" t="str">
        <f t="shared" si="9"/>
        <v>tx_pvls_verify...pepfarsupported.msm.d</v>
      </c>
    </row>
    <row r="124" spans="1:29" ht="60" x14ac:dyDescent="0.25">
      <c r="A124" s="4" t="s">
        <v>115</v>
      </c>
      <c r="B124" s="4" t="s">
        <v>125</v>
      </c>
      <c r="C124" s="4" t="s">
        <v>19</v>
      </c>
      <c r="D124" s="4" t="s">
        <v>122</v>
      </c>
      <c r="E124" s="4" t="s">
        <v>17</v>
      </c>
      <c r="F124" s="4" t="s">
        <v>22</v>
      </c>
      <c r="G124" s="4" t="s">
        <v>169</v>
      </c>
      <c r="H124" s="4" t="s">
        <v>8</v>
      </c>
      <c r="I124" s="4" t="s">
        <v>129</v>
      </c>
      <c r="J124" s="6" t="str">
        <f>C124&amp;CHAR(10)&amp;D124&amp;" "&amp;E124&amp;CHAR(10)&amp;"Activity Type"&amp;": "&amp;F124&amp;CHAR(10)&amp;H124&amp;" ("&amp;B124&amp;")"</f>
        <v>DREAMS_GEND_NORM
Unknown Age Female
Activity Type: Small group
Numerator (Required)</v>
      </c>
      <c r="K124" s="7" t="s">
        <v>367</v>
      </c>
      <c r="L124" s="4">
        <v>22</v>
      </c>
      <c r="N124" s="4" t="s">
        <v>74</v>
      </c>
      <c r="O124" s="4" t="s">
        <v>169</v>
      </c>
      <c r="P124" s="4" t="s">
        <v>169</v>
      </c>
      <c r="Q124" s="4" t="s">
        <v>70</v>
      </c>
      <c r="R124" s="4" t="s">
        <v>204</v>
      </c>
      <c r="S124" s="4" t="s">
        <v>194</v>
      </c>
      <c r="T124" s="4" t="str">
        <f>LOWER(N124&amp;"."&amp;O124&amp;"."&amp;P124&amp;"."&amp;Q124&amp;"."&amp;R124&amp;"."&amp;S124)</f>
        <v>tx_pvls_verify...pepfar supported.fsw.n</v>
      </c>
      <c r="U124" s="4" t="s">
        <v>1039</v>
      </c>
      <c r="Y124" s="4" t="str">
        <f t="shared" si="10"/>
        <v>tx_pvls_verify...pepfarsupported.fsw.n</v>
      </c>
      <c r="Z124" s="4" t="str">
        <f t="shared" si="11"/>
        <v>DREAMS_GEND_NORM
Unknown Age Female
Activity Type: Small group
Numerator (Required)</v>
      </c>
      <c r="AA124" s="4" t="str">
        <f t="shared" si="12"/>
        <v>tx_pvls_verify...pepfarsupported.fsw.n</v>
      </c>
      <c r="AB124" s="4" t="str">
        <f t="shared" si="13"/>
        <v>DREAMS_GEND_NORM Unknown Age Female Activity Type: Small group Numerator (Required)</v>
      </c>
      <c r="AC124" s="4" t="str">
        <f t="shared" si="9"/>
        <v>tx_pvls_verify...pepfarsupported.fsw.n</v>
      </c>
    </row>
    <row r="125" spans="1:29" ht="60" x14ac:dyDescent="0.25">
      <c r="A125" s="4" t="s">
        <v>115</v>
      </c>
      <c r="B125" s="4" t="s">
        <v>125</v>
      </c>
      <c r="C125" s="4" t="s">
        <v>19</v>
      </c>
      <c r="D125" s="4" t="s">
        <v>122</v>
      </c>
      <c r="E125" s="4" t="s">
        <v>50</v>
      </c>
      <c r="F125" s="4" t="s">
        <v>22</v>
      </c>
      <c r="G125" s="4" t="s">
        <v>169</v>
      </c>
      <c r="H125" s="4" t="s">
        <v>8</v>
      </c>
      <c r="I125" s="4" t="s">
        <v>129</v>
      </c>
      <c r="J125" s="6" t="str">
        <f>C125&amp;CHAR(10)&amp;D125&amp;" "&amp;E125&amp;CHAR(10)&amp;"Activity Type"&amp;": "&amp;F125&amp;CHAR(10)&amp;H125&amp;" ("&amp;B125&amp;")"</f>
        <v>DREAMS_GEND_NORM
Unknown Age Male
Activity Type: Small group
Numerator (Required)</v>
      </c>
      <c r="K125" s="7" t="s">
        <v>368</v>
      </c>
      <c r="L125" s="4">
        <v>22</v>
      </c>
      <c r="N125" s="4" t="s">
        <v>74</v>
      </c>
      <c r="O125" s="4" t="s">
        <v>169</v>
      </c>
      <c r="P125" s="4" t="s">
        <v>169</v>
      </c>
      <c r="Q125" s="4" t="s">
        <v>70</v>
      </c>
      <c r="R125" s="4" t="s">
        <v>204</v>
      </c>
      <c r="S125" s="4" t="s">
        <v>196</v>
      </c>
      <c r="T125" s="4" t="str">
        <f>LOWER(N125&amp;"."&amp;O125&amp;"."&amp;P125&amp;"."&amp;Q125&amp;"."&amp;R125&amp;"."&amp;S125)</f>
        <v>tx_pvls_verify...pepfar supported.fsw.d</v>
      </c>
      <c r="U125" s="4" t="s">
        <v>1034</v>
      </c>
      <c r="Y125" s="4" t="str">
        <f t="shared" si="10"/>
        <v>tx_pvls_verify...pepfarsupported.fsw.d</v>
      </c>
      <c r="Z125" s="4" t="str">
        <f t="shared" si="11"/>
        <v>DREAMS_GEND_NORM
Unknown Age Male
Activity Type: Small group
Numerator (Required)</v>
      </c>
      <c r="AA125" s="4" t="str">
        <f t="shared" si="12"/>
        <v>tx_pvls_verify...pepfarsupported.fsw.d</v>
      </c>
      <c r="AB125" s="4" t="str">
        <f t="shared" si="13"/>
        <v>DREAMS_GEND_NORM Unknown Age Male Activity Type: Small group Numerator (Required)</v>
      </c>
      <c r="AC125" s="4" t="str">
        <f t="shared" si="9"/>
        <v>tx_pvls_verify...pepfarsupported.fsw.d</v>
      </c>
    </row>
    <row r="126" spans="1:29" ht="60" x14ac:dyDescent="0.25">
      <c r="A126" s="4" t="s">
        <v>116</v>
      </c>
      <c r="B126" s="4" t="s">
        <v>125</v>
      </c>
      <c r="C126" s="4" t="s">
        <v>106</v>
      </c>
      <c r="D126" s="4" t="s">
        <v>76</v>
      </c>
      <c r="E126" s="4" t="s">
        <v>17</v>
      </c>
      <c r="F126" s="4" t="s">
        <v>107</v>
      </c>
      <c r="G126" s="4" t="s">
        <v>169</v>
      </c>
      <c r="H126" s="4" t="s">
        <v>8</v>
      </c>
      <c r="I126" s="4" t="s">
        <v>131</v>
      </c>
      <c r="J126" s="6" t="str">
        <f>C126&amp;CHAR(10)&amp;D126&amp;" "&amp;E126&amp;CHAR(10)&amp;F126&amp;CHAR(10)&amp;H126&amp;" ("&amp;B126&amp;")"</f>
        <v>GEND_GBV
&lt;10 Female
Completed PEP
Numerator (Required)</v>
      </c>
      <c r="K126" s="7" t="s">
        <v>369</v>
      </c>
      <c r="L126" s="4">
        <v>7</v>
      </c>
      <c r="N126" s="4" t="s">
        <v>74</v>
      </c>
      <c r="O126" s="4" t="s">
        <v>169</v>
      </c>
      <c r="P126" s="4" t="s">
        <v>169</v>
      </c>
      <c r="Q126" s="4" t="s">
        <v>274</v>
      </c>
      <c r="R126" s="4" t="s">
        <v>202</v>
      </c>
      <c r="S126" s="4" t="s">
        <v>194</v>
      </c>
      <c r="T126" s="4" t="str">
        <f>LOWER(N126&amp;"."&amp;O126&amp;"."&amp;P126&amp;"."&amp;Q126&amp;"."&amp;R126&amp;"."&amp;S126)</f>
        <v>tx_pvls_verify...non-pepfar supported.tg.n</v>
      </c>
      <c r="U126" s="4" t="s">
        <v>1183</v>
      </c>
      <c r="Y126" s="4" t="str">
        <f t="shared" si="10"/>
        <v>tx_pvls_verify...non_pepfarsupported.tg.n</v>
      </c>
      <c r="Z126" s="4" t="str">
        <f t="shared" si="11"/>
        <v>GEND_GBV
&lt;10 Female
Completed PEP
Numerator (Required)</v>
      </c>
      <c r="AA126" s="4" t="str">
        <f t="shared" si="12"/>
        <v>tx_pvls_verify...non_pepfarsupported.tg.n</v>
      </c>
      <c r="AB126" s="4" t="str">
        <f t="shared" si="13"/>
        <v>GEND_GBV &lt;10 Female Completed PEP Numerator (Required)</v>
      </c>
      <c r="AC126" s="4" t="str">
        <f t="shared" si="9"/>
        <v>tx_pvls_verify...non_pepfarsupported.tg.n</v>
      </c>
    </row>
    <row r="127" spans="1:29" ht="60" x14ac:dyDescent="0.25">
      <c r="A127" s="4" t="s">
        <v>116</v>
      </c>
      <c r="B127" s="4" t="s">
        <v>125</v>
      </c>
      <c r="C127" s="4" t="s">
        <v>106</v>
      </c>
      <c r="D127" s="4" t="s">
        <v>76</v>
      </c>
      <c r="E127" s="4" t="s">
        <v>50</v>
      </c>
      <c r="F127" s="4" t="s">
        <v>107</v>
      </c>
      <c r="G127" s="4" t="s">
        <v>169</v>
      </c>
      <c r="H127" s="4" t="s">
        <v>8</v>
      </c>
      <c r="I127" s="4" t="s">
        <v>131</v>
      </c>
      <c r="J127" s="6" t="str">
        <f>C127&amp;CHAR(10)&amp;D127&amp;" "&amp;E127&amp;CHAR(10)&amp;F127&amp;CHAR(10)&amp;H127&amp;" ("&amp;B127&amp;")"</f>
        <v>GEND_GBV
&lt;10 Male
Completed PEP
Numerator (Required)</v>
      </c>
      <c r="K127" s="7" t="s">
        <v>370</v>
      </c>
      <c r="L127" s="4">
        <v>7</v>
      </c>
      <c r="N127" s="4" t="s">
        <v>74</v>
      </c>
      <c r="O127" s="4" t="s">
        <v>169</v>
      </c>
      <c r="P127" s="4" t="s">
        <v>169</v>
      </c>
      <c r="Q127" s="4" t="s">
        <v>274</v>
      </c>
      <c r="R127" s="4" t="s">
        <v>202</v>
      </c>
      <c r="S127" s="4" t="s">
        <v>196</v>
      </c>
      <c r="T127" s="4" t="str">
        <f>LOWER(N127&amp;"."&amp;O127&amp;"."&amp;P127&amp;"."&amp;Q127&amp;"."&amp;R127&amp;"."&amp;S127)</f>
        <v>tx_pvls_verify...non-pepfar supported.tg.d</v>
      </c>
      <c r="U127" s="4" t="s">
        <v>1182</v>
      </c>
      <c r="Y127" s="4" t="str">
        <f t="shared" si="10"/>
        <v>tx_pvls_verify...non_pepfarsupported.tg.d</v>
      </c>
      <c r="Z127" s="4" t="str">
        <f t="shared" si="11"/>
        <v>GEND_GBV
&lt;10 Male
Completed PEP
Numerator (Required)</v>
      </c>
      <c r="AA127" s="4" t="str">
        <f t="shared" si="12"/>
        <v>tx_pvls_verify...non_pepfarsupported.tg.d</v>
      </c>
      <c r="AB127" s="4" t="str">
        <f t="shared" si="13"/>
        <v>GEND_GBV &lt;10 Male Completed PEP Numerator (Required)</v>
      </c>
      <c r="AC127" s="4" t="str">
        <f t="shared" si="9"/>
        <v>tx_pvls_verify...non_pepfarsupported.tg.d</v>
      </c>
    </row>
    <row r="128" spans="1:29" ht="60" x14ac:dyDescent="0.25">
      <c r="A128" s="4" t="s">
        <v>116</v>
      </c>
      <c r="B128" s="4" t="s">
        <v>125</v>
      </c>
      <c r="C128" s="4" t="s">
        <v>106</v>
      </c>
      <c r="D128" s="4" t="s">
        <v>49</v>
      </c>
      <c r="E128" s="4" t="s">
        <v>17</v>
      </c>
      <c r="F128" s="4" t="s">
        <v>107</v>
      </c>
      <c r="G128" s="4" t="s">
        <v>169</v>
      </c>
      <c r="H128" s="4" t="s">
        <v>8</v>
      </c>
      <c r="I128" s="4" t="s">
        <v>131</v>
      </c>
      <c r="J128" s="6" t="str">
        <f>C128&amp;CHAR(10)&amp;D128&amp;" "&amp;E128&amp;CHAR(10)&amp;F128&amp;CHAR(10)&amp;H128&amp;" ("&amp;B128&amp;")"</f>
        <v>GEND_GBV
10-14 Female
Completed PEP
Numerator (Required)</v>
      </c>
      <c r="K128" s="7" t="s">
        <v>377</v>
      </c>
      <c r="L128" s="4">
        <v>8</v>
      </c>
      <c r="N128" s="4" t="s">
        <v>74</v>
      </c>
      <c r="O128" s="4" t="s">
        <v>169</v>
      </c>
      <c r="P128" s="4" t="s">
        <v>169</v>
      </c>
      <c r="Q128" s="4" t="s">
        <v>274</v>
      </c>
      <c r="R128" s="4" t="s">
        <v>201</v>
      </c>
      <c r="S128" s="4" t="s">
        <v>194</v>
      </c>
      <c r="T128" s="4" t="str">
        <f>LOWER(N128&amp;"."&amp;O128&amp;"."&amp;P128&amp;"."&amp;Q128&amp;"."&amp;R128&amp;"."&amp;S128)</f>
        <v>tx_pvls_verify...non-pepfar supported.pwid.n</v>
      </c>
      <c r="U128" s="4" t="s">
        <v>1185</v>
      </c>
      <c r="Y128" s="4" t="str">
        <f t="shared" si="10"/>
        <v>tx_pvls_verify...non_pepfarsupported.pwid.n</v>
      </c>
      <c r="Z128" s="4" t="str">
        <f t="shared" si="11"/>
        <v>GEND_GBV
10-14 Female
Completed PEP
Numerator (Required)</v>
      </c>
      <c r="AA128" s="4" t="str">
        <f t="shared" si="12"/>
        <v>tx_pvls_verify...non_pepfarsupported.pwid.n</v>
      </c>
      <c r="AB128" s="4" t="str">
        <f t="shared" si="13"/>
        <v>GEND_GBV 10-14 Female Completed PEP Numerator (Required)</v>
      </c>
      <c r="AC128" s="4" t="str">
        <f t="shared" si="9"/>
        <v>tx_pvls_verify...non_pepfarsupported.pwid.n</v>
      </c>
    </row>
    <row r="129" spans="1:29" ht="60" x14ac:dyDescent="0.25">
      <c r="A129" s="4" t="s">
        <v>116</v>
      </c>
      <c r="B129" s="4" t="s">
        <v>125</v>
      </c>
      <c r="C129" s="4" t="s">
        <v>106</v>
      </c>
      <c r="D129" s="4" t="s">
        <v>49</v>
      </c>
      <c r="E129" s="4" t="s">
        <v>50</v>
      </c>
      <c r="F129" s="4" t="s">
        <v>107</v>
      </c>
      <c r="G129" s="4" t="s">
        <v>169</v>
      </c>
      <c r="H129" s="4" t="s">
        <v>8</v>
      </c>
      <c r="I129" s="4" t="s">
        <v>131</v>
      </c>
      <c r="J129" s="6" t="str">
        <f>C129&amp;CHAR(10)&amp;D129&amp;" "&amp;E129&amp;CHAR(10)&amp;F129&amp;CHAR(10)&amp;H129&amp;" ("&amp;B129&amp;")"</f>
        <v>GEND_GBV
10-14 Male
Completed PEP
Numerator (Required)</v>
      </c>
      <c r="K129" s="7" t="s">
        <v>378</v>
      </c>
      <c r="L129" s="4">
        <v>8</v>
      </c>
      <c r="N129" s="4" t="s">
        <v>74</v>
      </c>
      <c r="O129" s="4" t="s">
        <v>169</v>
      </c>
      <c r="P129" s="4" t="s">
        <v>169</v>
      </c>
      <c r="Q129" s="4" t="s">
        <v>274</v>
      </c>
      <c r="R129" s="4" t="s">
        <v>201</v>
      </c>
      <c r="S129" s="4" t="s">
        <v>196</v>
      </c>
      <c r="T129" s="4" t="str">
        <f>LOWER(N129&amp;"."&amp;O129&amp;"."&amp;P129&amp;"."&amp;Q129&amp;"."&amp;R129&amp;"."&amp;S129)</f>
        <v>tx_pvls_verify...non-pepfar supported.pwid.d</v>
      </c>
      <c r="U129" s="4" t="s">
        <v>1184</v>
      </c>
      <c r="Y129" s="4" t="str">
        <f t="shared" si="10"/>
        <v>tx_pvls_verify...non_pepfarsupported.pwid.d</v>
      </c>
      <c r="Z129" s="4" t="str">
        <f t="shared" si="11"/>
        <v>GEND_GBV
10-14 Male
Completed PEP
Numerator (Required)</v>
      </c>
      <c r="AA129" s="4" t="str">
        <f t="shared" si="12"/>
        <v>tx_pvls_verify...non_pepfarsupported.pwid.d</v>
      </c>
      <c r="AB129" s="4" t="str">
        <f t="shared" si="13"/>
        <v>GEND_GBV 10-14 Male Completed PEP Numerator (Required)</v>
      </c>
      <c r="AC129" s="4" t="str">
        <f t="shared" si="9"/>
        <v>tx_pvls_verify...non_pepfarsupported.pwid.d</v>
      </c>
    </row>
    <row r="130" spans="1:29" ht="60" x14ac:dyDescent="0.25">
      <c r="A130" s="4" t="s">
        <v>116</v>
      </c>
      <c r="B130" s="4" t="s">
        <v>125</v>
      </c>
      <c r="C130" s="4" t="s">
        <v>106</v>
      </c>
      <c r="D130" s="4" t="s">
        <v>58</v>
      </c>
      <c r="E130" s="4" t="s">
        <v>17</v>
      </c>
      <c r="F130" s="4" t="s">
        <v>107</v>
      </c>
      <c r="G130" s="4" t="s">
        <v>169</v>
      </c>
      <c r="H130" s="4" t="s">
        <v>8</v>
      </c>
      <c r="I130" s="4" t="s">
        <v>131</v>
      </c>
      <c r="J130" s="6" t="str">
        <f>C130&amp;CHAR(10)&amp;D130&amp;" "&amp;E130&amp;CHAR(10)&amp;F130&amp;CHAR(10)&amp;H130&amp;" ("&amp;B130&amp;")"</f>
        <v>GEND_GBV
15-19 Female
Completed PEP
Numerator (Required)</v>
      </c>
      <c r="K130" s="7" t="s">
        <v>385</v>
      </c>
      <c r="L130" s="4">
        <v>9</v>
      </c>
      <c r="N130" s="4" t="s">
        <v>74</v>
      </c>
      <c r="O130" s="4" t="s">
        <v>169</v>
      </c>
      <c r="P130" s="4" t="s">
        <v>169</v>
      </c>
      <c r="Q130" s="4" t="s">
        <v>274</v>
      </c>
      <c r="R130" s="4" t="s">
        <v>1130</v>
      </c>
      <c r="S130" s="4" t="s">
        <v>194</v>
      </c>
      <c r="T130" s="4" t="str">
        <f>LOWER(N130&amp;"."&amp;O130&amp;"."&amp;P130&amp;"."&amp;Q130&amp;"."&amp;R130&amp;"."&amp;S130)</f>
        <v>tx_pvls_verify...non-pepfar supported.prisons.n</v>
      </c>
      <c r="U130" s="4" t="s">
        <v>1187</v>
      </c>
      <c r="Y130" s="4" t="str">
        <f t="shared" si="10"/>
        <v>tx_pvls_verify...non_pepfarsupported.prisons.n</v>
      </c>
      <c r="Z130" s="4" t="str">
        <f t="shared" si="11"/>
        <v>GEND_GBV
15-19 Female
Completed PEP
Numerator (Required)</v>
      </c>
      <c r="AA130" s="4" t="str">
        <f t="shared" si="12"/>
        <v>tx_pvls_verify...non_pepfarsupported.prisons.n</v>
      </c>
      <c r="AB130" s="4" t="str">
        <f t="shared" si="13"/>
        <v>GEND_GBV 15-19 Female Completed PEP Numerator (Required)</v>
      </c>
      <c r="AC130" s="4" t="str">
        <f t="shared" si="9"/>
        <v>tx_pvls_verify...non_pepfarsupported.prisons.n</v>
      </c>
    </row>
    <row r="131" spans="1:29" ht="60" x14ac:dyDescent="0.25">
      <c r="A131" s="4" t="s">
        <v>116</v>
      </c>
      <c r="B131" s="4" t="s">
        <v>125</v>
      </c>
      <c r="C131" s="4" t="s">
        <v>106</v>
      </c>
      <c r="D131" s="4" t="s">
        <v>58</v>
      </c>
      <c r="E131" s="4" t="s">
        <v>50</v>
      </c>
      <c r="F131" s="4" t="s">
        <v>107</v>
      </c>
      <c r="G131" s="4" t="s">
        <v>169</v>
      </c>
      <c r="H131" s="4" t="s">
        <v>8</v>
      </c>
      <c r="I131" s="4" t="s">
        <v>131</v>
      </c>
      <c r="J131" s="6" t="str">
        <f>C131&amp;CHAR(10)&amp;D131&amp;" "&amp;E131&amp;CHAR(10)&amp;F131&amp;CHAR(10)&amp;H131&amp;" ("&amp;B131&amp;")"</f>
        <v>GEND_GBV
15-19 Male
Completed PEP
Numerator (Required)</v>
      </c>
      <c r="K131" s="7" t="s">
        <v>386</v>
      </c>
      <c r="L131" s="4">
        <v>9</v>
      </c>
      <c r="N131" s="4" t="s">
        <v>74</v>
      </c>
      <c r="O131" s="4" t="s">
        <v>169</v>
      </c>
      <c r="P131" s="4" t="s">
        <v>169</v>
      </c>
      <c r="Q131" s="4" t="s">
        <v>274</v>
      </c>
      <c r="R131" s="4" t="s">
        <v>1130</v>
      </c>
      <c r="S131" s="4" t="s">
        <v>196</v>
      </c>
      <c r="T131" s="4" t="str">
        <f>LOWER(N131&amp;"."&amp;O131&amp;"."&amp;P131&amp;"."&amp;Q131&amp;"."&amp;R131&amp;"."&amp;S131)</f>
        <v>tx_pvls_verify...non-pepfar supported.prisons.d</v>
      </c>
      <c r="U131" s="4" t="s">
        <v>1186</v>
      </c>
      <c r="Y131" s="4" t="str">
        <f t="shared" si="10"/>
        <v>tx_pvls_verify...non_pepfarsupported.prisons.d</v>
      </c>
      <c r="Z131" s="4" t="str">
        <f t="shared" si="11"/>
        <v>GEND_GBV
15-19 Male
Completed PEP
Numerator (Required)</v>
      </c>
      <c r="AA131" s="4" t="str">
        <f t="shared" si="12"/>
        <v>tx_pvls_verify...non_pepfarsupported.prisons.d</v>
      </c>
      <c r="AB131" s="4" t="str">
        <f t="shared" si="13"/>
        <v>GEND_GBV 15-19 Male Completed PEP Numerator (Required)</v>
      </c>
      <c r="AC131" s="4" t="str">
        <f t="shared" ref="AC131:AC194" si="14">AA131</f>
        <v>tx_pvls_verify...non_pepfarsupported.prisons.d</v>
      </c>
    </row>
    <row r="132" spans="1:29" ht="60" x14ac:dyDescent="0.25">
      <c r="A132" s="4" t="s">
        <v>116</v>
      </c>
      <c r="B132" s="4" t="s">
        <v>125</v>
      </c>
      <c r="C132" s="4" t="s">
        <v>106</v>
      </c>
      <c r="D132" s="4" t="s">
        <v>59</v>
      </c>
      <c r="E132" s="4" t="s">
        <v>17</v>
      </c>
      <c r="F132" s="4" t="s">
        <v>107</v>
      </c>
      <c r="G132" s="4" t="s">
        <v>169</v>
      </c>
      <c r="H132" s="4" t="s">
        <v>8</v>
      </c>
      <c r="I132" s="4" t="s">
        <v>131</v>
      </c>
      <c r="J132" s="6" t="str">
        <f>C132&amp;CHAR(10)&amp;D132&amp;" "&amp;E132&amp;CHAR(10)&amp;F132&amp;CHAR(10)&amp;H132&amp;" ("&amp;B132&amp;")"</f>
        <v>GEND_GBV
20-24 Female
Completed PEP
Numerator (Required)</v>
      </c>
      <c r="K132" s="7" t="s">
        <v>393</v>
      </c>
      <c r="L132" s="4">
        <v>11</v>
      </c>
      <c r="N132" s="4" t="s">
        <v>74</v>
      </c>
      <c r="O132" s="4" t="s">
        <v>169</v>
      </c>
      <c r="P132" s="4" t="s">
        <v>169</v>
      </c>
      <c r="Q132" s="4" t="s">
        <v>274</v>
      </c>
      <c r="R132" s="4" t="s">
        <v>203</v>
      </c>
      <c r="S132" s="4" t="s">
        <v>194</v>
      </c>
      <c r="T132" s="4" t="str">
        <f>LOWER(N132&amp;"."&amp;O132&amp;"."&amp;P132&amp;"."&amp;Q132&amp;"."&amp;R132&amp;"."&amp;S132)</f>
        <v>tx_pvls_verify...non-pepfar supported.non kp gp.n</v>
      </c>
      <c r="U132" s="4" t="s">
        <v>1189</v>
      </c>
      <c r="Y132" s="4" t="str">
        <f t="shared" si="10"/>
        <v>tx_pvls_verify...non_pepfarsupported.nonkpgp.n</v>
      </c>
      <c r="Z132" s="4" t="str">
        <f t="shared" si="11"/>
        <v>GEND_GBV
20-24 Female
Completed PEP
Numerator (Required)</v>
      </c>
      <c r="AA132" s="4" t="str">
        <f t="shared" si="12"/>
        <v>tx_pvls_verify...non_pepfarsupported.nonkpgp.n</v>
      </c>
      <c r="AB132" s="4" t="str">
        <f t="shared" si="13"/>
        <v>GEND_GBV 20-24 Female Completed PEP Numerator (Required)</v>
      </c>
      <c r="AC132" s="4" t="str">
        <f t="shared" si="14"/>
        <v>tx_pvls_verify...non_pepfarsupported.nonkpgp.n</v>
      </c>
    </row>
    <row r="133" spans="1:29" ht="60" x14ac:dyDescent="0.25">
      <c r="A133" s="4" t="s">
        <v>116</v>
      </c>
      <c r="B133" s="4" t="s">
        <v>125</v>
      </c>
      <c r="C133" s="4" t="s">
        <v>106</v>
      </c>
      <c r="D133" s="4" t="s">
        <v>59</v>
      </c>
      <c r="E133" s="4" t="s">
        <v>50</v>
      </c>
      <c r="F133" s="4" t="s">
        <v>107</v>
      </c>
      <c r="G133" s="4" t="s">
        <v>169</v>
      </c>
      <c r="H133" s="4" t="s">
        <v>8</v>
      </c>
      <c r="I133" s="4" t="s">
        <v>131</v>
      </c>
      <c r="J133" s="6" t="str">
        <f>C133&amp;CHAR(10)&amp;D133&amp;" "&amp;E133&amp;CHAR(10)&amp;F133&amp;CHAR(10)&amp;H133&amp;" ("&amp;B133&amp;")"</f>
        <v>GEND_GBV
20-24 Male
Completed PEP
Numerator (Required)</v>
      </c>
      <c r="K133" s="7" t="s">
        <v>394</v>
      </c>
      <c r="L133" s="4">
        <v>11</v>
      </c>
      <c r="N133" s="4" t="s">
        <v>74</v>
      </c>
      <c r="O133" s="4" t="s">
        <v>169</v>
      </c>
      <c r="P133" s="4" t="s">
        <v>169</v>
      </c>
      <c r="Q133" s="4" t="s">
        <v>274</v>
      </c>
      <c r="R133" s="4" t="s">
        <v>203</v>
      </c>
      <c r="S133" s="4" t="s">
        <v>196</v>
      </c>
      <c r="T133" s="4" t="str">
        <f>LOWER(N133&amp;"."&amp;O133&amp;"."&amp;P133&amp;"."&amp;Q133&amp;"."&amp;R133&amp;"."&amp;S133)</f>
        <v>tx_pvls_verify...non-pepfar supported.non kp gp.d</v>
      </c>
      <c r="U133" s="4" t="s">
        <v>1188</v>
      </c>
      <c r="Y133" s="4" t="str">
        <f t="shared" si="10"/>
        <v>tx_pvls_verify...non_pepfarsupported.nonkpgp.d</v>
      </c>
      <c r="Z133" s="4" t="str">
        <f t="shared" si="11"/>
        <v>GEND_GBV
20-24 Male
Completed PEP
Numerator (Required)</v>
      </c>
      <c r="AA133" s="4" t="str">
        <f t="shared" si="12"/>
        <v>tx_pvls_verify...non_pepfarsupported.nonkpgp.d</v>
      </c>
      <c r="AB133" s="4" t="str">
        <f t="shared" si="13"/>
        <v>GEND_GBV 20-24 Male Completed PEP Numerator (Required)</v>
      </c>
      <c r="AC133" s="4" t="str">
        <f t="shared" si="14"/>
        <v>tx_pvls_verify...non_pepfarsupported.nonkpgp.d</v>
      </c>
    </row>
    <row r="134" spans="1:29" ht="60" x14ac:dyDescent="0.25">
      <c r="A134" s="4" t="s">
        <v>116</v>
      </c>
      <c r="B134" s="4" t="s">
        <v>125</v>
      </c>
      <c r="C134" s="4" t="s">
        <v>106</v>
      </c>
      <c r="D134" s="4" t="s">
        <v>60</v>
      </c>
      <c r="E134" s="4" t="s">
        <v>17</v>
      </c>
      <c r="F134" s="4" t="s">
        <v>107</v>
      </c>
      <c r="G134" s="4" t="s">
        <v>169</v>
      </c>
      <c r="H134" s="4" t="s">
        <v>8</v>
      </c>
      <c r="I134" s="4" t="s">
        <v>131</v>
      </c>
      <c r="J134" s="6" t="str">
        <f>C134&amp;CHAR(10)&amp;D134&amp;" "&amp;E134&amp;CHAR(10)&amp;F134&amp;CHAR(10)&amp;H134&amp;" ("&amp;B134&amp;")"</f>
        <v>GEND_GBV
25-29 Female
Completed PEP
Numerator (Required)</v>
      </c>
      <c r="K134" s="7" t="s">
        <v>401</v>
      </c>
      <c r="L134" s="4">
        <v>12</v>
      </c>
      <c r="N134" s="4" t="s">
        <v>74</v>
      </c>
      <c r="O134" s="4" t="s">
        <v>169</v>
      </c>
      <c r="P134" s="4" t="s">
        <v>169</v>
      </c>
      <c r="Q134" s="4" t="s">
        <v>274</v>
      </c>
      <c r="R134" s="4" t="s">
        <v>200</v>
      </c>
      <c r="S134" s="4" t="s">
        <v>194</v>
      </c>
      <c r="T134" s="4" t="str">
        <f>LOWER(N134&amp;"."&amp;O134&amp;"."&amp;P134&amp;"."&amp;Q134&amp;"."&amp;R134&amp;"."&amp;S134)</f>
        <v>tx_pvls_verify...non-pepfar supported.msm.n</v>
      </c>
      <c r="U134" s="4" t="s">
        <v>1181</v>
      </c>
      <c r="Y134" s="4" t="str">
        <f t="shared" si="10"/>
        <v>tx_pvls_verify...non_pepfarsupported.msm.n</v>
      </c>
      <c r="Z134" s="4" t="str">
        <f t="shared" si="11"/>
        <v>GEND_GBV
25-29 Female
Completed PEP
Numerator (Required)</v>
      </c>
      <c r="AA134" s="4" t="str">
        <f t="shared" si="12"/>
        <v>tx_pvls_verify...non_pepfarsupported.msm.n</v>
      </c>
      <c r="AB134" s="4" t="str">
        <f t="shared" si="13"/>
        <v>GEND_GBV 25-29 Female Completed PEP Numerator (Required)</v>
      </c>
      <c r="AC134" s="4" t="str">
        <f t="shared" si="14"/>
        <v>tx_pvls_verify...non_pepfarsupported.msm.n</v>
      </c>
    </row>
    <row r="135" spans="1:29" ht="60" x14ac:dyDescent="0.25">
      <c r="A135" s="4" t="s">
        <v>116</v>
      </c>
      <c r="B135" s="4" t="s">
        <v>125</v>
      </c>
      <c r="C135" s="4" t="s">
        <v>106</v>
      </c>
      <c r="D135" s="4" t="s">
        <v>60</v>
      </c>
      <c r="E135" s="4" t="s">
        <v>50</v>
      </c>
      <c r="F135" s="4" t="s">
        <v>107</v>
      </c>
      <c r="G135" s="4" t="s">
        <v>169</v>
      </c>
      <c r="H135" s="4" t="s">
        <v>8</v>
      </c>
      <c r="I135" s="4" t="s">
        <v>131</v>
      </c>
      <c r="J135" s="6" t="str">
        <f>C135&amp;CHAR(10)&amp;D135&amp;" "&amp;E135&amp;CHAR(10)&amp;F135&amp;CHAR(10)&amp;H135&amp;" ("&amp;B135&amp;")"</f>
        <v>GEND_GBV
25-29 Male
Completed PEP
Numerator (Required)</v>
      </c>
      <c r="K135" s="7" t="s">
        <v>402</v>
      </c>
      <c r="L135" s="4">
        <v>12</v>
      </c>
      <c r="N135" s="4" t="s">
        <v>74</v>
      </c>
      <c r="O135" s="4" t="s">
        <v>169</v>
      </c>
      <c r="P135" s="4" t="s">
        <v>169</v>
      </c>
      <c r="Q135" s="4" t="s">
        <v>274</v>
      </c>
      <c r="R135" s="4" t="s">
        <v>200</v>
      </c>
      <c r="S135" s="4" t="s">
        <v>196</v>
      </c>
      <c r="T135" s="4" t="str">
        <f>LOWER(N135&amp;"."&amp;O135&amp;"."&amp;P135&amp;"."&amp;Q135&amp;"."&amp;R135&amp;"."&amp;S135)</f>
        <v>tx_pvls_verify...non-pepfar supported.msm.d</v>
      </c>
      <c r="U135" s="4" t="s">
        <v>1180</v>
      </c>
      <c r="Y135" s="4" t="str">
        <f t="shared" si="10"/>
        <v>tx_pvls_verify...non_pepfarsupported.msm.d</v>
      </c>
      <c r="Z135" s="4" t="str">
        <f t="shared" si="11"/>
        <v>GEND_GBV
25-29 Male
Completed PEP
Numerator (Required)</v>
      </c>
      <c r="AA135" s="4" t="str">
        <f t="shared" si="12"/>
        <v>tx_pvls_verify...non_pepfarsupported.msm.d</v>
      </c>
      <c r="AB135" s="4" t="str">
        <f t="shared" si="13"/>
        <v>GEND_GBV 25-29 Male Completed PEP Numerator (Required)</v>
      </c>
      <c r="AC135" s="4" t="str">
        <f t="shared" si="14"/>
        <v>tx_pvls_verify...non_pepfarsupported.msm.d</v>
      </c>
    </row>
    <row r="136" spans="1:29" ht="60" x14ac:dyDescent="0.25">
      <c r="A136" s="4" t="s">
        <v>116</v>
      </c>
      <c r="B136" s="4" t="s">
        <v>125</v>
      </c>
      <c r="C136" s="4" t="s">
        <v>106</v>
      </c>
      <c r="D136" s="4" t="s">
        <v>66</v>
      </c>
      <c r="E136" s="4" t="s">
        <v>17</v>
      </c>
      <c r="F136" s="4" t="s">
        <v>107</v>
      </c>
      <c r="G136" s="4" t="s">
        <v>169</v>
      </c>
      <c r="H136" s="4" t="s">
        <v>8</v>
      </c>
      <c r="I136" s="4" t="s">
        <v>131</v>
      </c>
      <c r="J136" s="6" t="str">
        <f>C136&amp;CHAR(10)&amp;D136&amp;" "&amp;E136&amp;CHAR(10)&amp;F136&amp;CHAR(10)&amp;H136&amp;" ("&amp;B136&amp;")"</f>
        <v>GEND_GBV
30-34 Female
Completed PEP
Numerator (Required)</v>
      </c>
      <c r="K136" s="7" t="s">
        <v>409</v>
      </c>
      <c r="L136" s="4">
        <v>13</v>
      </c>
      <c r="N136" s="4" t="s">
        <v>74</v>
      </c>
      <c r="O136" s="4" t="s">
        <v>169</v>
      </c>
      <c r="P136" s="4" t="s">
        <v>169</v>
      </c>
      <c r="Q136" s="4" t="s">
        <v>274</v>
      </c>
      <c r="R136" s="4" t="s">
        <v>204</v>
      </c>
      <c r="S136" s="4" t="s">
        <v>194</v>
      </c>
      <c r="T136" s="4" t="str">
        <f>LOWER(N136&amp;"."&amp;O136&amp;"."&amp;P136&amp;"."&amp;Q136&amp;"."&amp;R136&amp;"."&amp;S136)</f>
        <v>tx_pvls_verify...non-pepfar supported.fsw.n</v>
      </c>
      <c r="U136" s="4" t="s">
        <v>1179</v>
      </c>
      <c r="Y136" s="4" t="str">
        <f t="shared" si="10"/>
        <v>tx_pvls_verify...non_pepfarsupported.fsw.n</v>
      </c>
      <c r="Z136" s="4" t="str">
        <f t="shared" si="11"/>
        <v>GEND_GBV
30-34 Female
Completed PEP
Numerator (Required)</v>
      </c>
      <c r="AA136" s="4" t="str">
        <f t="shared" si="12"/>
        <v>tx_pvls_verify...non_pepfarsupported.fsw.n</v>
      </c>
      <c r="AB136" s="4" t="str">
        <f t="shared" si="13"/>
        <v>GEND_GBV 30-34 Female Completed PEP Numerator (Required)</v>
      </c>
      <c r="AC136" s="4" t="str">
        <f t="shared" si="14"/>
        <v>tx_pvls_verify...non_pepfarsupported.fsw.n</v>
      </c>
    </row>
    <row r="137" spans="1:29" ht="60" x14ac:dyDescent="0.25">
      <c r="A137" s="4" t="s">
        <v>116</v>
      </c>
      <c r="B137" s="4" t="s">
        <v>125</v>
      </c>
      <c r="C137" s="4" t="s">
        <v>106</v>
      </c>
      <c r="D137" s="4" t="s">
        <v>66</v>
      </c>
      <c r="E137" s="4" t="s">
        <v>50</v>
      </c>
      <c r="F137" s="4" t="s">
        <v>107</v>
      </c>
      <c r="G137" s="4" t="s">
        <v>169</v>
      </c>
      <c r="H137" s="4" t="s">
        <v>8</v>
      </c>
      <c r="I137" s="4" t="s">
        <v>131</v>
      </c>
      <c r="J137" s="6" t="str">
        <f>C137&amp;CHAR(10)&amp;D137&amp;" "&amp;E137&amp;CHAR(10)&amp;F137&amp;CHAR(10)&amp;H137&amp;" ("&amp;B137&amp;")"</f>
        <v>GEND_GBV
30-34 Male
Completed PEP
Numerator (Required)</v>
      </c>
      <c r="K137" s="7" t="s">
        <v>410</v>
      </c>
      <c r="L137" s="4">
        <v>13</v>
      </c>
      <c r="N137" s="4" t="s">
        <v>74</v>
      </c>
      <c r="O137" s="4" t="s">
        <v>169</v>
      </c>
      <c r="P137" s="4" t="s">
        <v>169</v>
      </c>
      <c r="Q137" s="4" t="s">
        <v>274</v>
      </c>
      <c r="R137" s="4" t="s">
        <v>204</v>
      </c>
      <c r="S137" s="4" t="s">
        <v>196</v>
      </c>
      <c r="T137" s="4" t="str">
        <f>LOWER(N137&amp;"."&amp;O137&amp;"."&amp;P137&amp;"."&amp;Q137&amp;"."&amp;R137&amp;"."&amp;S137)</f>
        <v>tx_pvls_verify...non-pepfar supported.fsw.d</v>
      </c>
      <c r="U137" s="4" t="s">
        <v>1178</v>
      </c>
      <c r="Y137" s="4" t="str">
        <f t="shared" si="10"/>
        <v>tx_pvls_verify...non_pepfarsupported.fsw.d</v>
      </c>
      <c r="Z137" s="4" t="str">
        <f t="shared" si="11"/>
        <v>GEND_GBV
30-34 Male
Completed PEP
Numerator (Required)</v>
      </c>
      <c r="AA137" s="4" t="str">
        <f t="shared" si="12"/>
        <v>tx_pvls_verify...non_pepfarsupported.fsw.d</v>
      </c>
      <c r="AB137" s="4" t="str">
        <f t="shared" si="13"/>
        <v>GEND_GBV 30-34 Male Completed PEP Numerator (Required)</v>
      </c>
      <c r="AC137" s="4" t="str">
        <f t="shared" si="14"/>
        <v>tx_pvls_verify...non_pepfarsupported.fsw.d</v>
      </c>
    </row>
    <row r="138" spans="1:29" ht="60" x14ac:dyDescent="0.25">
      <c r="A138" s="4" t="s">
        <v>116</v>
      </c>
      <c r="B138" s="4" t="s">
        <v>125</v>
      </c>
      <c r="C138" s="4" t="s">
        <v>106</v>
      </c>
      <c r="D138" s="4" t="s">
        <v>67</v>
      </c>
      <c r="E138" s="4" t="s">
        <v>17</v>
      </c>
      <c r="F138" s="4" t="s">
        <v>107</v>
      </c>
      <c r="G138" s="4" t="s">
        <v>169</v>
      </c>
      <c r="H138" s="4" t="s">
        <v>8</v>
      </c>
      <c r="I138" s="4" t="s">
        <v>131</v>
      </c>
      <c r="J138" s="6" t="str">
        <f>C138&amp;CHAR(10)&amp;D138&amp;" "&amp;E138&amp;CHAR(10)&amp;F138&amp;CHAR(10)&amp;H138&amp;" ("&amp;B138&amp;")"</f>
        <v>GEND_GBV
35-39 Female
Completed PEP
Numerator (Required)</v>
      </c>
      <c r="K138" s="7" t="s">
        <v>417</v>
      </c>
      <c r="L138" s="4">
        <v>14</v>
      </c>
      <c r="N138" s="4" t="s">
        <v>74</v>
      </c>
      <c r="O138" s="4" t="s">
        <v>169</v>
      </c>
      <c r="P138" s="4" t="s">
        <v>169</v>
      </c>
      <c r="Q138" s="4" t="s">
        <v>169</v>
      </c>
      <c r="R138" s="4" t="s">
        <v>202</v>
      </c>
      <c r="S138" s="4" t="s">
        <v>194</v>
      </c>
      <c r="T138" s="4" t="str">
        <f>LOWER(N138&amp;"."&amp;O138&amp;"."&amp;P138&amp;"."&amp;Q138&amp;"."&amp;R138&amp;"."&amp;S138)</f>
        <v>tx_pvls_verify....tg.n</v>
      </c>
      <c r="U138" s="4" t="s">
        <v>265</v>
      </c>
      <c r="Y138" s="4" t="str">
        <f t="shared" si="10"/>
        <v>tx_pvls_verify....tg.n</v>
      </c>
      <c r="Z138" s="4" t="str">
        <f t="shared" si="11"/>
        <v>GEND_GBV
35-39 Female
Completed PEP
Numerator (Required)</v>
      </c>
      <c r="AA138" s="4" t="str">
        <f t="shared" si="12"/>
        <v>tx_pvls_verify....tg.n</v>
      </c>
      <c r="AB138" s="4" t="str">
        <f t="shared" si="13"/>
        <v>GEND_GBV 35-39 Female Completed PEP Numerator (Required)</v>
      </c>
      <c r="AC138" s="4" t="str">
        <f t="shared" si="14"/>
        <v>tx_pvls_verify....tg.n</v>
      </c>
    </row>
    <row r="139" spans="1:29" ht="60" x14ac:dyDescent="0.25">
      <c r="A139" s="4" t="s">
        <v>116</v>
      </c>
      <c r="B139" s="4" t="s">
        <v>125</v>
      </c>
      <c r="C139" s="4" t="s">
        <v>106</v>
      </c>
      <c r="D139" s="4" t="s">
        <v>67</v>
      </c>
      <c r="E139" s="4" t="s">
        <v>50</v>
      </c>
      <c r="F139" s="4" t="s">
        <v>107</v>
      </c>
      <c r="G139" s="4" t="s">
        <v>169</v>
      </c>
      <c r="H139" s="4" t="s">
        <v>8</v>
      </c>
      <c r="I139" s="4" t="s">
        <v>131</v>
      </c>
      <c r="J139" s="6" t="str">
        <f>C139&amp;CHAR(10)&amp;D139&amp;" "&amp;E139&amp;CHAR(10)&amp;F139&amp;CHAR(10)&amp;H139&amp;" ("&amp;B139&amp;")"</f>
        <v>GEND_GBV
35-39 Male
Completed PEP
Numerator (Required)</v>
      </c>
      <c r="K139" s="7" t="s">
        <v>418</v>
      </c>
      <c r="L139" s="4">
        <v>14</v>
      </c>
      <c r="N139" s="4" t="s">
        <v>74</v>
      </c>
      <c r="O139" s="4" t="s">
        <v>169</v>
      </c>
      <c r="P139" s="4" t="s">
        <v>169</v>
      </c>
      <c r="Q139" s="4" t="s">
        <v>169</v>
      </c>
      <c r="R139" s="4" t="s">
        <v>202</v>
      </c>
      <c r="S139" s="4" t="s">
        <v>196</v>
      </c>
      <c r="T139" s="4" t="str">
        <f>LOWER(N139&amp;"."&amp;O139&amp;"."&amp;P139&amp;"."&amp;Q139&amp;"."&amp;R139&amp;"."&amp;S139)</f>
        <v>tx_pvls_verify....tg.d</v>
      </c>
      <c r="U139" s="4" t="s">
        <v>269</v>
      </c>
      <c r="Y139" s="4" t="str">
        <f t="shared" si="10"/>
        <v>tx_pvls_verify....tg.d</v>
      </c>
      <c r="Z139" s="4" t="str">
        <f t="shared" si="11"/>
        <v>GEND_GBV
35-39 Male
Completed PEP
Numerator (Required)</v>
      </c>
      <c r="AA139" s="4" t="str">
        <f t="shared" si="12"/>
        <v>tx_pvls_verify....tg.d</v>
      </c>
      <c r="AB139" s="4" t="str">
        <f t="shared" si="13"/>
        <v>GEND_GBV 35-39 Male Completed PEP Numerator (Required)</v>
      </c>
      <c r="AC139" s="4" t="str">
        <f t="shared" si="14"/>
        <v>tx_pvls_verify....tg.d</v>
      </c>
    </row>
    <row r="140" spans="1:29" ht="60" x14ac:dyDescent="0.25">
      <c r="A140" s="4" t="s">
        <v>116</v>
      </c>
      <c r="B140" s="4" t="s">
        <v>125</v>
      </c>
      <c r="C140" s="4" t="s">
        <v>106</v>
      </c>
      <c r="D140" s="4" t="s">
        <v>68</v>
      </c>
      <c r="E140" s="4" t="s">
        <v>17</v>
      </c>
      <c r="F140" s="4" t="s">
        <v>107</v>
      </c>
      <c r="G140" s="4" t="s">
        <v>169</v>
      </c>
      <c r="H140" s="4" t="s">
        <v>8</v>
      </c>
      <c r="I140" s="4" t="s">
        <v>131</v>
      </c>
      <c r="J140" s="6" t="str">
        <f>C140&amp;CHAR(10)&amp;D140&amp;" "&amp;E140&amp;CHAR(10)&amp;F140&amp;CHAR(10)&amp;H140&amp;" ("&amp;B140&amp;")"</f>
        <v>GEND_GBV
40-44 Female
Completed PEP
Numerator (Required)</v>
      </c>
      <c r="K140" s="7" t="s">
        <v>425</v>
      </c>
      <c r="L140" s="4">
        <v>15</v>
      </c>
      <c r="N140" s="4" t="s">
        <v>74</v>
      </c>
      <c r="O140" s="4" t="s">
        <v>169</v>
      </c>
      <c r="P140" s="4" t="s">
        <v>169</v>
      </c>
      <c r="Q140" s="4" t="s">
        <v>169</v>
      </c>
      <c r="R140" s="4" t="s">
        <v>201</v>
      </c>
      <c r="S140" s="4" t="s">
        <v>194</v>
      </c>
      <c r="T140" s="4" t="str">
        <f>LOWER(N140&amp;"."&amp;O140&amp;"."&amp;P140&amp;"."&amp;Q140&amp;"."&amp;R140&amp;"."&amp;S140)</f>
        <v>tx_pvls_verify....pwid.n</v>
      </c>
      <c r="U140" s="4" t="s">
        <v>263</v>
      </c>
      <c r="Y140" s="4" t="str">
        <f t="shared" si="10"/>
        <v>tx_pvls_verify....pwid.n</v>
      </c>
      <c r="Z140" s="4" t="str">
        <f t="shared" si="11"/>
        <v>GEND_GBV
40-44 Female
Completed PEP
Numerator (Required)</v>
      </c>
      <c r="AA140" s="4" t="str">
        <f t="shared" si="12"/>
        <v>tx_pvls_verify....pwid.n</v>
      </c>
      <c r="AB140" s="4" t="str">
        <f t="shared" si="13"/>
        <v>GEND_GBV 40-44 Female Completed PEP Numerator (Required)</v>
      </c>
      <c r="AC140" s="4" t="str">
        <f t="shared" si="14"/>
        <v>tx_pvls_verify....pwid.n</v>
      </c>
    </row>
    <row r="141" spans="1:29" ht="60" x14ac:dyDescent="0.25">
      <c r="A141" s="4" t="s">
        <v>116</v>
      </c>
      <c r="B141" s="4" t="s">
        <v>125</v>
      </c>
      <c r="C141" s="4" t="s">
        <v>106</v>
      </c>
      <c r="D141" s="4" t="s">
        <v>68</v>
      </c>
      <c r="E141" s="4" t="s">
        <v>50</v>
      </c>
      <c r="F141" s="4" t="s">
        <v>107</v>
      </c>
      <c r="G141" s="4" t="s">
        <v>169</v>
      </c>
      <c r="H141" s="4" t="s">
        <v>8</v>
      </c>
      <c r="I141" s="4" t="s">
        <v>131</v>
      </c>
      <c r="J141" s="6" t="str">
        <f>C141&amp;CHAR(10)&amp;D141&amp;" "&amp;E141&amp;CHAR(10)&amp;F141&amp;CHAR(10)&amp;H141&amp;" ("&amp;B141&amp;")"</f>
        <v>GEND_GBV
40-44 Male
Completed PEP
Numerator (Required)</v>
      </c>
      <c r="K141" s="7" t="s">
        <v>426</v>
      </c>
      <c r="L141" s="4">
        <v>15</v>
      </c>
      <c r="N141" s="4" t="s">
        <v>74</v>
      </c>
      <c r="O141" s="4" t="s">
        <v>169</v>
      </c>
      <c r="P141" s="4" t="s">
        <v>169</v>
      </c>
      <c r="Q141" s="4" t="s">
        <v>169</v>
      </c>
      <c r="R141" s="4" t="s">
        <v>201</v>
      </c>
      <c r="S141" s="4" t="s">
        <v>196</v>
      </c>
      <c r="T141" s="4" t="str">
        <f>LOWER(N141&amp;"."&amp;O141&amp;"."&amp;P141&amp;"."&amp;Q141&amp;"."&amp;R141&amp;"."&amp;S141)</f>
        <v>tx_pvls_verify....pwid.d</v>
      </c>
      <c r="U141" s="4" t="s">
        <v>267</v>
      </c>
      <c r="Y141" s="4" t="str">
        <f t="shared" si="10"/>
        <v>tx_pvls_verify....pwid.d</v>
      </c>
      <c r="Z141" s="4" t="str">
        <f t="shared" si="11"/>
        <v>GEND_GBV
40-44 Male
Completed PEP
Numerator (Required)</v>
      </c>
      <c r="AA141" s="4" t="str">
        <f t="shared" si="12"/>
        <v>tx_pvls_verify....pwid.d</v>
      </c>
      <c r="AB141" s="4" t="str">
        <f t="shared" si="13"/>
        <v>GEND_GBV 40-44 Male Completed PEP Numerator (Required)</v>
      </c>
      <c r="AC141" s="4" t="str">
        <f t="shared" si="14"/>
        <v>tx_pvls_verify....pwid.d</v>
      </c>
    </row>
    <row r="142" spans="1:29" ht="60" x14ac:dyDescent="0.25">
      <c r="A142" s="4" t="s">
        <v>116</v>
      </c>
      <c r="B142" s="4" t="s">
        <v>125</v>
      </c>
      <c r="C142" s="4" t="s">
        <v>106</v>
      </c>
      <c r="D142" s="4" t="s">
        <v>69</v>
      </c>
      <c r="E142" s="4" t="s">
        <v>17</v>
      </c>
      <c r="F142" s="4" t="s">
        <v>107</v>
      </c>
      <c r="G142" s="4" t="s">
        <v>169</v>
      </c>
      <c r="H142" s="4" t="s">
        <v>8</v>
      </c>
      <c r="I142" s="4" t="s">
        <v>131</v>
      </c>
      <c r="J142" s="6" t="str">
        <f>C142&amp;CHAR(10)&amp;D142&amp;" "&amp;E142&amp;CHAR(10)&amp;F142&amp;CHAR(10)&amp;H142&amp;" ("&amp;B142&amp;")"</f>
        <v>GEND_GBV
45-49 Female
Completed PEP
Numerator (Required)</v>
      </c>
      <c r="K142" s="7" t="s">
        <v>433</v>
      </c>
      <c r="L142" s="4">
        <v>16</v>
      </c>
      <c r="N142" s="4" t="s">
        <v>74</v>
      </c>
      <c r="O142" s="4" t="s">
        <v>169</v>
      </c>
      <c r="P142" s="4" t="s">
        <v>169</v>
      </c>
      <c r="Q142" s="4" t="s">
        <v>169</v>
      </c>
      <c r="R142" s="4" t="s">
        <v>1130</v>
      </c>
      <c r="S142" s="4" t="s">
        <v>194</v>
      </c>
      <c r="T142" s="4" t="str">
        <f>LOWER(N142&amp;"."&amp;O142&amp;"."&amp;P142&amp;"."&amp;Q142&amp;"."&amp;R142&amp;"."&amp;S142)</f>
        <v>tx_pvls_verify....prisons.n</v>
      </c>
      <c r="U142" s="4" t="s">
        <v>1134</v>
      </c>
      <c r="Y142" s="4" t="str">
        <f t="shared" si="10"/>
        <v>tx_pvls_verify....prisons.n</v>
      </c>
      <c r="Z142" s="4" t="str">
        <f t="shared" si="11"/>
        <v>GEND_GBV
45-49 Female
Completed PEP
Numerator (Required)</v>
      </c>
      <c r="AA142" s="4" t="str">
        <f t="shared" si="12"/>
        <v>tx_pvls_verify....prisons.n</v>
      </c>
      <c r="AB142" s="4" t="str">
        <f t="shared" si="13"/>
        <v>GEND_GBV 45-49 Female Completed PEP Numerator (Required)</v>
      </c>
      <c r="AC142" s="4" t="str">
        <f t="shared" si="14"/>
        <v>tx_pvls_verify....prisons.n</v>
      </c>
    </row>
    <row r="143" spans="1:29" ht="60" x14ac:dyDescent="0.25">
      <c r="A143" s="4" t="s">
        <v>116</v>
      </c>
      <c r="B143" s="4" t="s">
        <v>125</v>
      </c>
      <c r="C143" s="4" t="s">
        <v>106</v>
      </c>
      <c r="D143" s="4" t="s">
        <v>69</v>
      </c>
      <c r="E143" s="4" t="s">
        <v>50</v>
      </c>
      <c r="F143" s="4" t="s">
        <v>107</v>
      </c>
      <c r="G143" s="4" t="s">
        <v>169</v>
      </c>
      <c r="H143" s="4" t="s">
        <v>8</v>
      </c>
      <c r="I143" s="4" t="s">
        <v>131</v>
      </c>
      <c r="J143" s="6" t="str">
        <f>C143&amp;CHAR(10)&amp;D143&amp;" "&amp;E143&amp;CHAR(10)&amp;F143&amp;CHAR(10)&amp;H143&amp;" ("&amp;B143&amp;")"</f>
        <v>GEND_GBV
45-49 Male
Completed PEP
Numerator (Required)</v>
      </c>
      <c r="K143" s="7" t="s">
        <v>434</v>
      </c>
      <c r="L143" s="4">
        <v>16</v>
      </c>
      <c r="N143" s="4" t="s">
        <v>74</v>
      </c>
      <c r="O143" s="4" t="s">
        <v>169</v>
      </c>
      <c r="P143" s="4" t="s">
        <v>169</v>
      </c>
      <c r="Q143" s="4" t="s">
        <v>169</v>
      </c>
      <c r="R143" s="4" t="s">
        <v>1130</v>
      </c>
      <c r="S143" s="4" t="s">
        <v>196</v>
      </c>
      <c r="T143" s="4" t="str">
        <f>LOWER(N143&amp;"."&amp;O143&amp;"."&amp;P143&amp;"."&amp;Q143&amp;"."&amp;R143&amp;"."&amp;S143)</f>
        <v>tx_pvls_verify....prisons.d</v>
      </c>
      <c r="U143" s="4" t="s">
        <v>1133</v>
      </c>
      <c r="Y143" s="4" t="str">
        <f t="shared" si="10"/>
        <v>tx_pvls_verify....prisons.d</v>
      </c>
      <c r="Z143" s="4" t="str">
        <f t="shared" si="11"/>
        <v>GEND_GBV
45-49 Male
Completed PEP
Numerator (Required)</v>
      </c>
      <c r="AA143" s="4" t="str">
        <f t="shared" si="12"/>
        <v>tx_pvls_verify....prisons.d</v>
      </c>
      <c r="AB143" s="4" t="str">
        <f t="shared" si="13"/>
        <v>GEND_GBV 45-49 Male Completed PEP Numerator (Required)</v>
      </c>
      <c r="AC143" s="4" t="str">
        <f t="shared" si="14"/>
        <v>tx_pvls_verify....prisons.d</v>
      </c>
    </row>
    <row r="144" spans="1:29" ht="60" x14ac:dyDescent="0.25">
      <c r="A144" s="4" t="s">
        <v>116</v>
      </c>
      <c r="B144" s="4" t="s">
        <v>125</v>
      </c>
      <c r="C144" s="4" t="s">
        <v>106</v>
      </c>
      <c r="D144" s="4" t="s">
        <v>1050</v>
      </c>
      <c r="E144" s="4" t="s">
        <v>17</v>
      </c>
      <c r="F144" s="4" t="s">
        <v>107</v>
      </c>
      <c r="G144" s="4" t="s">
        <v>169</v>
      </c>
      <c r="H144" s="4" t="s">
        <v>8</v>
      </c>
      <c r="I144" s="4" t="s">
        <v>131</v>
      </c>
      <c r="J144" s="6" t="str">
        <f>C144&amp;CHAR(10)&amp;D144&amp;" "&amp;E144&amp;CHAR(10)&amp;F144&amp;CHAR(10)&amp;H144&amp;" ("&amp;B144&amp;")"</f>
        <v>GEND_GBV
50+ Female
Completed PEP
Numerator (Required)</v>
      </c>
      <c r="K144" s="7" t="s">
        <v>1120</v>
      </c>
      <c r="L144" s="4">
        <v>17</v>
      </c>
      <c r="N144" s="4" t="s">
        <v>74</v>
      </c>
      <c r="O144" s="4" t="s">
        <v>169</v>
      </c>
      <c r="P144" s="4" t="s">
        <v>169</v>
      </c>
      <c r="Q144" s="4" t="s">
        <v>169</v>
      </c>
      <c r="R144" s="4" t="s">
        <v>203</v>
      </c>
      <c r="S144" s="4" t="s">
        <v>194</v>
      </c>
      <c r="T144" s="4" t="str">
        <f>LOWER(N144&amp;"."&amp;O144&amp;"."&amp;P144&amp;"."&amp;Q144&amp;"."&amp;R144&amp;"."&amp;S144)</f>
        <v>tx_pvls_verify....non kp gp.n</v>
      </c>
      <c r="U144" s="4" t="s">
        <v>1041</v>
      </c>
      <c r="Y144" s="4" t="str">
        <f t="shared" si="10"/>
        <v>tx_pvls_verify....nonkpgp.n</v>
      </c>
      <c r="Z144" s="4" t="str">
        <f t="shared" si="11"/>
        <v>GEND_GBV
50+ Female
Completed PEP
Numerator (Required)</v>
      </c>
      <c r="AA144" s="4" t="str">
        <f t="shared" si="12"/>
        <v>tx_pvls_verify....nonkpgp.n</v>
      </c>
      <c r="AB144" s="4" t="str">
        <f t="shared" si="13"/>
        <v>GEND_GBV 50+ Female Completed PEP Numerator (Required)</v>
      </c>
      <c r="AC144" s="4" t="str">
        <f t="shared" si="14"/>
        <v>tx_pvls_verify....nonkpgp.n</v>
      </c>
    </row>
    <row r="145" spans="1:29" ht="60" x14ac:dyDescent="0.25">
      <c r="A145" s="4" t="s">
        <v>116</v>
      </c>
      <c r="B145" s="4" t="s">
        <v>125</v>
      </c>
      <c r="C145" s="4" t="s">
        <v>106</v>
      </c>
      <c r="D145" s="4" t="s">
        <v>1050</v>
      </c>
      <c r="E145" s="4" t="s">
        <v>50</v>
      </c>
      <c r="F145" s="4" t="s">
        <v>107</v>
      </c>
      <c r="G145" s="4" t="s">
        <v>169</v>
      </c>
      <c r="H145" s="4" t="s">
        <v>8</v>
      </c>
      <c r="I145" s="4" t="s">
        <v>131</v>
      </c>
      <c r="J145" s="6" t="str">
        <f>C145&amp;CHAR(10)&amp;D145&amp;" "&amp;E145&amp;CHAR(10)&amp;F145&amp;CHAR(10)&amp;H145&amp;" ("&amp;B145&amp;")"</f>
        <v>GEND_GBV
50+ Male
Completed PEP
Numerator (Required)</v>
      </c>
      <c r="K145" s="7" t="s">
        <v>1121</v>
      </c>
      <c r="L145" s="4">
        <v>17</v>
      </c>
      <c r="N145" s="4" t="s">
        <v>74</v>
      </c>
      <c r="O145" s="4" t="s">
        <v>169</v>
      </c>
      <c r="P145" s="4" t="s">
        <v>169</v>
      </c>
      <c r="Q145" s="4" t="s">
        <v>169</v>
      </c>
      <c r="R145" s="4" t="s">
        <v>203</v>
      </c>
      <c r="S145" s="4" t="s">
        <v>196</v>
      </c>
      <c r="T145" s="4" t="str">
        <f>LOWER(N145&amp;"."&amp;O145&amp;"."&amp;P145&amp;"."&amp;Q145&amp;"."&amp;R145&amp;"."&amp;S145)</f>
        <v>tx_pvls_verify....non kp gp.d</v>
      </c>
      <c r="U145" s="4" t="s">
        <v>1042</v>
      </c>
      <c r="Y145" s="4" t="str">
        <f t="shared" si="10"/>
        <v>tx_pvls_verify....nonkpgp.d</v>
      </c>
      <c r="Z145" s="4" t="str">
        <f t="shared" si="11"/>
        <v>GEND_GBV
50+ Male
Completed PEP
Numerator (Required)</v>
      </c>
      <c r="AA145" s="4" t="str">
        <f t="shared" si="12"/>
        <v>tx_pvls_verify....nonkpgp.d</v>
      </c>
      <c r="AB145" s="4" t="str">
        <f t="shared" si="13"/>
        <v>GEND_GBV 50+ Male Completed PEP Numerator (Required)</v>
      </c>
      <c r="AC145" s="4" t="str">
        <f t="shared" si="14"/>
        <v>tx_pvls_verify....nonkpgp.d</v>
      </c>
    </row>
    <row r="146" spans="1:29" ht="60" x14ac:dyDescent="0.25">
      <c r="A146" s="4" t="s">
        <v>116</v>
      </c>
      <c r="B146" s="4" t="s">
        <v>125</v>
      </c>
      <c r="C146" s="4" t="s">
        <v>106</v>
      </c>
      <c r="D146" s="4" t="s">
        <v>122</v>
      </c>
      <c r="E146" s="4" t="s">
        <v>17</v>
      </c>
      <c r="F146" s="4" t="s">
        <v>107</v>
      </c>
      <c r="G146" s="4" t="s">
        <v>169</v>
      </c>
      <c r="H146" s="4" t="s">
        <v>8</v>
      </c>
      <c r="I146" s="4" t="s">
        <v>131</v>
      </c>
      <c r="J146" s="6" t="str">
        <f>C146&amp;CHAR(10)&amp;D146&amp;" "&amp;E146&amp;CHAR(10)&amp;F146&amp;CHAR(10)&amp;H146&amp;" ("&amp;B146&amp;")"</f>
        <v>GEND_GBV
Unknown Age Female
Completed PEP
Numerator (Required)</v>
      </c>
      <c r="K146" s="7" t="s">
        <v>441</v>
      </c>
      <c r="L146" s="4">
        <v>22</v>
      </c>
      <c r="N146" s="4" t="s">
        <v>74</v>
      </c>
      <c r="O146" s="4" t="s">
        <v>169</v>
      </c>
      <c r="P146" s="4" t="s">
        <v>169</v>
      </c>
      <c r="Q146" s="4" t="s">
        <v>169</v>
      </c>
      <c r="R146" s="4" t="s">
        <v>200</v>
      </c>
      <c r="S146" s="4" t="s">
        <v>194</v>
      </c>
      <c r="T146" s="4" t="str">
        <f>LOWER(N146&amp;"."&amp;O146&amp;"."&amp;P146&amp;"."&amp;Q146&amp;"."&amp;R146&amp;"."&amp;S146)</f>
        <v>tx_pvls_verify....msm.n</v>
      </c>
      <c r="U146" s="4" t="s">
        <v>264</v>
      </c>
      <c r="Y146" s="4" t="str">
        <f t="shared" si="10"/>
        <v>tx_pvls_verify....msm.n</v>
      </c>
      <c r="Z146" s="4" t="str">
        <f t="shared" si="11"/>
        <v>GEND_GBV
Unknown Age Female
Completed PEP
Numerator (Required)</v>
      </c>
      <c r="AA146" s="4" t="str">
        <f t="shared" si="12"/>
        <v>tx_pvls_verify....msm.n</v>
      </c>
      <c r="AB146" s="4" t="str">
        <f t="shared" si="13"/>
        <v>GEND_GBV Unknown Age Female Completed PEP Numerator (Required)</v>
      </c>
      <c r="AC146" s="4" t="str">
        <f t="shared" si="14"/>
        <v>tx_pvls_verify....msm.n</v>
      </c>
    </row>
    <row r="147" spans="1:29" ht="60" x14ac:dyDescent="0.25">
      <c r="A147" s="4" t="s">
        <v>116</v>
      </c>
      <c r="B147" s="4" t="s">
        <v>125</v>
      </c>
      <c r="C147" s="4" t="s">
        <v>106</v>
      </c>
      <c r="D147" s="4" t="s">
        <v>122</v>
      </c>
      <c r="E147" s="4" t="s">
        <v>50</v>
      </c>
      <c r="F147" s="4" t="s">
        <v>107</v>
      </c>
      <c r="G147" s="4" t="s">
        <v>169</v>
      </c>
      <c r="H147" s="4" t="s">
        <v>8</v>
      </c>
      <c r="I147" s="4" t="s">
        <v>131</v>
      </c>
      <c r="J147" s="6" t="str">
        <f>C147&amp;CHAR(10)&amp;D147&amp;" "&amp;E147&amp;CHAR(10)&amp;F147&amp;CHAR(10)&amp;H147&amp;" ("&amp;B147&amp;")"</f>
        <v>GEND_GBV
Unknown Age Male
Completed PEP
Numerator (Required)</v>
      </c>
      <c r="K147" s="7" t="s">
        <v>442</v>
      </c>
      <c r="L147" s="4">
        <v>22</v>
      </c>
      <c r="N147" s="4" t="s">
        <v>74</v>
      </c>
      <c r="O147" s="4" t="s">
        <v>169</v>
      </c>
      <c r="P147" s="4" t="s">
        <v>169</v>
      </c>
      <c r="Q147" s="4" t="s">
        <v>169</v>
      </c>
      <c r="R147" s="4" t="s">
        <v>200</v>
      </c>
      <c r="S147" s="4" t="s">
        <v>196</v>
      </c>
      <c r="T147" s="4" t="str">
        <f>LOWER(N147&amp;"."&amp;O147&amp;"."&amp;P147&amp;"."&amp;Q147&amp;"."&amp;R147&amp;"."&amp;S147)</f>
        <v>tx_pvls_verify....msm.d</v>
      </c>
      <c r="U147" s="4" t="s">
        <v>268</v>
      </c>
      <c r="Y147" s="4" t="str">
        <f t="shared" si="10"/>
        <v>tx_pvls_verify....msm.d</v>
      </c>
      <c r="Z147" s="4" t="str">
        <f t="shared" si="11"/>
        <v>GEND_GBV
Unknown Age Male
Completed PEP
Numerator (Required)</v>
      </c>
      <c r="AA147" s="4" t="str">
        <f t="shared" si="12"/>
        <v>tx_pvls_verify....msm.d</v>
      </c>
      <c r="AB147" s="4" t="str">
        <f t="shared" si="13"/>
        <v>GEND_GBV Unknown Age Male Completed PEP Numerator (Required)</v>
      </c>
      <c r="AC147" s="4" t="str">
        <f t="shared" si="14"/>
        <v>tx_pvls_verify....msm.d</v>
      </c>
    </row>
    <row r="148" spans="1:29" ht="60" x14ac:dyDescent="0.25">
      <c r="A148" s="4" t="s">
        <v>116</v>
      </c>
      <c r="B148" s="4" t="s">
        <v>125</v>
      </c>
      <c r="C148" s="4" t="s">
        <v>106</v>
      </c>
      <c r="D148" s="4" t="s">
        <v>76</v>
      </c>
      <c r="E148" s="4" t="s">
        <v>17</v>
      </c>
      <c r="F148" s="4" t="s">
        <v>130</v>
      </c>
      <c r="G148" s="4" t="s">
        <v>169</v>
      </c>
      <c r="H148" s="4" t="s">
        <v>8</v>
      </c>
      <c r="I148" s="4" t="s">
        <v>131</v>
      </c>
      <c r="J148" s="6" t="str">
        <f>C148&amp;CHAR(10)&amp;D148&amp;" "&amp;E148&amp;CHAR(10)&amp;F148&amp;CHAR(10)&amp;H148&amp;" ("&amp;B148&amp;")"</f>
        <v>GEND_GBV
&lt;10 Female
Initiated PEP
Numerator (Required)</v>
      </c>
      <c r="K148" s="7" t="s">
        <v>371</v>
      </c>
      <c r="L148" s="4">
        <v>7</v>
      </c>
      <c r="N148" s="4" t="s">
        <v>74</v>
      </c>
      <c r="O148" s="4" t="s">
        <v>169</v>
      </c>
      <c r="P148" s="4" t="s">
        <v>169</v>
      </c>
      <c r="Q148" s="4" t="s">
        <v>169</v>
      </c>
      <c r="R148" s="4" t="s">
        <v>204</v>
      </c>
      <c r="S148" s="4" t="s">
        <v>194</v>
      </c>
      <c r="T148" s="4" t="str">
        <f>LOWER(N148&amp;"."&amp;O148&amp;"."&amp;P148&amp;"."&amp;Q148&amp;"."&amp;R148&amp;"."&amp;S148)</f>
        <v>tx_pvls_verify....fsw.n</v>
      </c>
      <c r="U148" s="4" t="s">
        <v>266</v>
      </c>
      <c r="Y148" s="4" t="str">
        <f t="shared" si="10"/>
        <v>tx_pvls_verify....fsw.n</v>
      </c>
      <c r="Z148" s="4" t="str">
        <f t="shared" si="11"/>
        <v>GEND_GBV
&lt;10 Female
Initiated PEP
Numerator (Required)</v>
      </c>
      <c r="AA148" s="4" t="str">
        <f t="shared" si="12"/>
        <v>tx_pvls_verify....fsw.n</v>
      </c>
      <c r="AB148" s="4" t="str">
        <f t="shared" si="13"/>
        <v>GEND_GBV &lt;10 Female Initiated PEP Numerator (Required)</v>
      </c>
      <c r="AC148" s="4" t="str">
        <f t="shared" si="14"/>
        <v>tx_pvls_verify....fsw.n</v>
      </c>
    </row>
    <row r="149" spans="1:29" ht="60" x14ac:dyDescent="0.25">
      <c r="A149" s="4" t="s">
        <v>116</v>
      </c>
      <c r="B149" s="4" t="s">
        <v>125</v>
      </c>
      <c r="C149" s="4" t="s">
        <v>106</v>
      </c>
      <c r="D149" s="4" t="s">
        <v>76</v>
      </c>
      <c r="E149" s="4" t="s">
        <v>50</v>
      </c>
      <c r="F149" s="4" t="s">
        <v>130</v>
      </c>
      <c r="G149" s="4" t="s">
        <v>169</v>
      </c>
      <c r="H149" s="4" t="s">
        <v>8</v>
      </c>
      <c r="I149" s="4" t="s">
        <v>131</v>
      </c>
      <c r="J149" s="6" t="str">
        <f>C149&amp;CHAR(10)&amp;D149&amp;" "&amp;E149&amp;CHAR(10)&amp;F149&amp;CHAR(10)&amp;H149&amp;" ("&amp;B149&amp;")"</f>
        <v>GEND_GBV
&lt;10 Male
Initiated PEP
Numerator (Required)</v>
      </c>
      <c r="K149" s="7" t="s">
        <v>372</v>
      </c>
      <c r="L149" s="4">
        <v>7</v>
      </c>
      <c r="N149" s="4" t="s">
        <v>74</v>
      </c>
      <c r="O149" s="4" t="s">
        <v>169</v>
      </c>
      <c r="P149" s="4" t="s">
        <v>169</v>
      </c>
      <c r="Q149" s="4" t="s">
        <v>169</v>
      </c>
      <c r="R149" s="4" t="s">
        <v>204</v>
      </c>
      <c r="S149" s="4" t="s">
        <v>196</v>
      </c>
      <c r="T149" s="4" t="str">
        <f>LOWER(N149&amp;"."&amp;O149&amp;"."&amp;P149&amp;"."&amp;Q149&amp;"."&amp;R149&amp;"."&amp;S149)</f>
        <v>tx_pvls_verify....fsw.d</v>
      </c>
      <c r="U149" s="4" t="s">
        <v>270</v>
      </c>
      <c r="Y149" s="4" t="str">
        <f t="shared" si="10"/>
        <v>tx_pvls_verify....fsw.d</v>
      </c>
      <c r="Z149" s="4" t="str">
        <f t="shared" si="11"/>
        <v>GEND_GBV
&lt;10 Male
Initiated PEP
Numerator (Required)</v>
      </c>
      <c r="AA149" s="4" t="str">
        <f t="shared" si="12"/>
        <v>tx_pvls_verify....fsw.d</v>
      </c>
      <c r="AB149" s="4" t="str">
        <f t="shared" si="13"/>
        <v>GEND_GBV &lt;10 Male Initiated PEP Numerator (Required)</v>
      </c>
      <c r="AC149" s="4" t="str">
        <f t="shared" si="14"/>
        <v>tx_pvls_verify....fsw.d</v>
      </c>
    </row>
    <row r="150" spans="1:29" ht="60" x14ac:dyDescent="0.25">
      <c r="A150" s="4" t="s">
        <v>116</v>
      </c>
      <c r="B150" s="4" t="s">
        <v>125</v>
      </c>
      <c r="C150" s="4" t="s">
        <v>106</v>
      </c>
      <c r="D150" s="4" t="s">
        <v>49</v>
      </c>
      <c r="E150" s="4" t="s">
        <v>17</v>
      </c>
      <c r="F150" s="4" t="s">
        <v>130</v>
      </c>
      <c r="G150" s="4" t="s">
        <v>169</v>
      </c>
      <c r="H150" s="4" t="s">
        <v>8</v>
      </c>
      <c r="I150" s="4" t="s">
        <v>131</v>
      </c>
      <c r="J150" s="6" t="str">
        <f>C150&amp;CHAR(10)&amp;D150&amp;" "&amp;E150&amp;CHAR(10)&amp;F150&amp;CHAR(10)&amp;H150&amp;" ("&amp;B150&amp;")"</f>
        <v>GEND_GBV
10-14 Female
Initiated PEP
Numerator (Required)</v>
      </c>
      <c r="K150" s="7" t="s">
        <v>379</v>
      </c>
      <c r="L150" s="4">
        <v>8</v>
      </c>
      <c r="N150" s="4" t="s">
        <v>46</v>
      </c>
      <c r="O150" s="4" t="s">
        <v>193</v>
      </c>
      <c r="P150" s="4" t="s">
        <v>207</v>
      </c>
      <c r="Q150" s="4" t="s">
        <v>169</v>
      </c>
      <c r="R150" s="4" t="s">
        <v>169</v>
      </c>
      <c r="S150" s="4" t="s">
        <v>194</v>
      </c>
      <c r="T150" s="4" t="str">
        <f>LOWER(N150&amp;"."&amp;O150&amp;"."&amp;P150&amp;"."&amp;Q150&amp;"."&amp;R150&amp;"."&amp;S150)</f>
        <v>tx_pvls_sample.unknownage.male...n</v>
      </c>
      <c r="U150" s="4" t="s">
        <v>1629</v>
      </c>
      <c r="Y150" s="4" t="str">
        <f t="shared" si="10"/>
        <v>tx_pvls_sample.unknownage.m...n</v>
      </c>
      <c r="Z150" s="4" t="str">
        <f t="shared" si="11"/>
        <v>GEND_GBV
10-14 Female
Initiated PEP
Numerator (Required)</v>
      </c>
      <c r="AA150" s="4" t="str">
        <f t="shared" si="12"/>
        <v>tx_pvls_sample.unknownage.m...n</v>
      </c>
      <c r="AB150" s="4" t="str">
        <f t="shared" si="13"/>
        <v>GEND_GBV 10-14 Female Initiated PEP Numerator (Required)</v>
      </c>
      <c r="AC150" s="4" t="str">
        <f t="shared" si="14"/>
        <v>tx_pvls_sample.unknownage.m...n</v>
      </c>
    </row>
    <row r="151" spans="1:29" ht="60" x14ac:dyDescent="0.25">
      <c r="A151" s="4" t="s">
        <v>116</v>
      </c>
      <c r="B151" s="4" t="s">
        <v>125</v>
      </c>
      <c r="C151" s="4" t="s">
        <v>106</v>
      </c>
      <c r="D151" s="4" t="s">
        <v>49</v>
      </c>
      <c r="E151" s="4" t="s">
        <v>50</v>
      </c>
      <c r="F151" s="4" t="s">
        <v>130</v>
      </c>
      <c r="G151" s="4" t="s">
        <v>169</v>
      </c>
      <c r="H151" s="4" t="s">
        <v>8</v>
      </c>
      <c r="I151" s="4" t="s">
        <v>131</v>
      </c>
      <c r="J151" s="6" t="str">
        <f>C151&amp;CHAR(10)&amp;D151&amp;" "&amp;E151&amp;CHAR(10)&amp;F151&amp;CHAR(10)&amp;H151&amp;" ("&amp;B151&amp;")"</f>
        <v>GEND_GBV
10-14 Male
Initiated PEP
Numerator (Required)</v>
      </c>
      <c r="K151" s="7" t="s">
        <v>380</v>
      </c>
      <c r="L151" s="4">
        <v>8</v>
      </c>
      <c r="N151" s="4" t="s">
        <v>46</v>
      </c>
      <c r="O151" s="4" t="s">
        <v>193</v>
      </c>
      <c r="P151" s="4" t="s">
        <v>208</v>
      </c>
      <c r="Q151" s="4" t="s">
        <v>169</v>
      </c>
      <c r="R151" s="4" t="s">
        <v>169</v>
      </c>
      <c r="S151" s="4" t="s">
        <v>194</v>
      </c>
      <c r="T151" s="4" t="str">
        <f>LOWER(N151&amp;"."&amp;O151&amp;"."&amp;P151&amp;"."&amp;Q151&amp;"."&amp;R151&amp;"."&amp;S151)</f>
        <v>tx_pvls_sample.unknownage.female...n</v>
      </c>
      <c r="U151" s="4" t="s">
        <v>1381</v>
      </c>
      <c r="Y151" s="4" t="str">
        <f t="shared" si="10"/>
        <v>tx_pvls_sample.unknownage.f...n</v>
      </c>
      <c r="Z151" s="4" t="str">
        <f t="shared" si="11"/>
        <v>GEND_GBV
10-14 Male
Initiated PEP
Numerator (Required)</v>
      </c>
      <c r="AA151" s="4" t="str">
        <f t="shared" si="12"/>
        <v>tx_pvls_sample.unknownage.f...n</v>
      </c>
      <c r="AB151" s="4" t="str">
        <f t="shared" si="13"/>
        <v>GEND_GBV 10-14 Male Initiated PEP Numerator (Required)</v>
      </c>
      <c r="AC151" s="4" t="str">
        <f t="shared" si="14"/>
        <v>tx_pvls_sample.unknownage.f...n</v>
      </c>
    </row>
    <row r="152" spans="1:29" ht="60" x14ac:dyDescent="0.25">
      <c r="A152" s="4" t="s">
        <v>116</v>
      </c>
      <c r="B152" s="4" t="s">
        <v>125</v>
      </c>
      <c r="C152" s="4" t="s">
        <v>106</v>
      </c>
      <c r="D152" s="4" t="s">
        <v>58</v>
      </c>
      <c r="E152" s="4" t="s">
        <v>17</v>
      </c>
      <c r="F152" s="4" t="s">
        <v>130</v>
      </c>
      <c r="G152" s="4" t="s">
        <v>169</v>
      </c>
      <c r="H152" s="4" t="s">
        <v>8</v>
      </c>
      <c r="I152" s="4" t="s">
        <v>131</v>
      </c>
      <c r="J152" s="6" t="str">
        <f>C152&amp;CHAR(10)&amp;D152&amp;" "&amp;E152&amp;CHAR(10)&amp;F152&amp;CHAR(10)&amp;H152&amp;" ("&amp;B152&amp;")"</f>
        <v>GEND_GBV
15-19 Female
Initiated PEP
Numerator (Required)</v>
      </c>
      <c r="K152" s="7" t="s">
        <v>387</v>
      </c>
      <c r="L152" s="4">
        <v>9</v>
      </c>
      <c r="N152" s="4" t="s">
        <v>46</v>
      </c>
      <c r="O152" s="4" t="s">
        <v>172</v>
      </c>
      <c r="P152" s="4" t="s">
        <v>207</v>
      </c>
      <c r="Q152" s="4" t="s">
        <v>169</v>
      </c>
      <c r="R152" s="4" t="s">
        <v>169</v>
      </c>
      <c r="S152" s="4" t="s">
        <v>194</v>
      </c>
      <c r="T152" s="4" t="str">
        <f>LOWER(N152&amp;"."&amp;O152&amp;"."&amp;P152&amp;"."&amp;Q152&amp;"."&amp;R152&amp;"."&amp;S152)</f>
        <v>tx_pvls_sample.u1.male...n</v>
      </c>
      <c r="U152" s="4" t="s">
        <v>1617</v>
      </c>
      <c r="Y152" s="4" t="str">
        <f t="shared" si="10"/>
        <v>tx_pvls_sample.u1.m...n</v>
      </c>
      <c r="Z152" s="4" t="str">
        <f t="shared" si="11"/>
        <v>GEND_GBV
15-19 Female
Initiated PEP
Numerator (Required)</v>
      </c>
      <c r="AA152" s="4" t="str">
        <f t="shared" si="12"/>
        <v>tx_pvls_sample.u1.m...n</v>
      </c>
      <c r="AB152" s="4" t="str">
        <f t="shared" si="13"/>
        <v>GEND_GBV 15-19 Female Initiated PEP Numerator (Required)</v>
      </c>
      <c r="AC152" s="4" t="str">
        <f t="shared" si="14"/>
        <v>tx_pvls_sample.u1.m...n</v>
      </c>
    </row>
    <row r="153" spans="1:29" ht="60" x14ac:dyDescent="0.25">
      <c r="A153" s="4" t="s">
        <v>116</v>
      </c>
      <c r="B153" s="4" t="s">
        <v>125</v>
      </c>
      <c r="C153" s="4" t="s">
        <v>106</v>
      </c>
      <c r="D153" s="4" t="s">
        <v>58</v>
      </c>
      <c r="E153" s="4" t="s">
        <v>50</v>
      </c>
      <c r="F153" s="4" t="s">
        <v>130</v>
      </c>
      <c r="G153" s="4" t="s">
        <v>169</v>
      </c>
      <c r="H153" s="4" t="s">
        <v>8</v>
      </c>
      <c r="I153" s="4" t="s">
        <v>131</v>
      </c>
      <c r="J153" s="6" t="str">
        <f>C153&amp;CHAR(10)&amp;D153&amp;" "&amp;E153&amp;CHAR(10)&amp;F153&amp;CHAR(10)&amp;H153&amp;" ("&amp;B153&amp;")"</f>
        <v>GEND_GBV
15-19 Male
Initiated PEP
Numerator (Required)</v>
      </c>
      <c r="K153" s="7" t="s">
        <v>388</v>
      </c>
      <c r="L153" s="4">
        <v>9</v>
      </c>
      <c r="N153" s="4" t="s">
        <v>46</v>
      </c>
      <c r="O153" s="4" t="s">
        <v>172</v>
      </c>
      <c r="P153" s="4" t="s">
        <v>208</v>
      </c>
      <c r="Q153" s="4" t="s">
        <v>169</v>
      </c>
      <c r="R153" s="4" t="s">
        <v>169</v>
      </c>
      <c r="S153" s="4" t="s">
        <v>194</v>
      </c>
      <c r="T153" s="4" t="str">
        <f>LOWER(N153&amp;"."&amp;O153&amp;"."&amp;P153&amp;"."&amp;Q153&amp;"."&amp;R153&amp;"."&amp;S153)</f>
        <v>tx_pvls_sample.u1.female...n</v>
      </c>
      <c r="U153" s="4" t="s">
        <v>1369</v>
      </c>
      <c r="Y153" s="4" t="str">
        <f t="shared" si="10"/>
        <v>tx_pvls_sample.u1.f...n</v>
      </c>
      <c r="Z153" s="4" t="str">
        <f t="shared" si="11"/>
        <v>GEND_GBV
15-19 Male
Initiated PEP
Numerator (Required)</v>
      </c>
      <c r="AA153" s="4" t="str">
        <f t="shared" si="12"/>
        <v>tx_pvls_sample.u1.f...n</v>
      </c>
      <c r="AB153" s="4" t="str">
        <f t="shared" si="13"/>
        <v>GEND_GBV 15-19 Male Initiated PEP Numerator (Required)</v>
      </c>
      <c r="AC153" s="4" t="str">
        <f t="shared" si="14"/>
        <v>tx_pvls_sample.u1.f...n</v>
      </c>
    </row>
    <row r="154" spans="1:29" ht="60" x14ac:dyDescent="0.25">
      <c r="A154" s="4" t="s">
        <v>116</v>
      </c>
      <c r="B154" s="4" t="s">
        <v>125</v>
      </c>
      <c r="C154" s="4" t="s">
        <v>106</v>
      </c>
      <c r="D154" s="4" t="s">
        <v>59</v>
      </c>
      <c r="E154" s="4" t="s">
        <v>17</v>
      </c>
      <c r="F154" s="4" t="s">
        <v>130</v>
      </c>
      <c r="G154" s="4" t="s">
        <v>169</v>
      </c>
      <c r="H154" s="4" t="s">
        <v>8</v>
      </c>
      <c r="I154" s="4" t="s">
        <v>131</v>
      </c>
      <c r="J154" s="6" t="str">
        <f>C154&amp;CHAR(10)&amp;D154&amp;" "&amp;E154&amp;CHAR(10)&amp;F154&amp;CHAR(10)&amp;H154&amp;" ("&amp;B154&amp;")"</f>
        <v>GEND_GBV
20-24 Female
Initiated PEP
Numerator (Required)</v>
      </c>
      <c r="K154" s="7" t="s">
        <v>395</v>
      </c>
      <c r="L154" s="4">
        <v>11</v>
      </c>
      <c r="N154" s="4" t="s">
        <v>46</v>
      </c>
      <c r="O154" s="4" t="s">
        <v>1051</v>
      </c>
      <c r="P154" s="4" t="s">
        <v>207</v>
      </c>
      <c r="Q154" s="4" t="s">
        <v>169</v>
      </c>
      <c r="R154" s="4" t="s">
        <v>169</v>
      </c>
      <c r="S154" s="4" t="s">
        <v>194</v>
      </c>
      <c r="T154" s="4" t="str">
        <f>LOWER(N154&amp;"."&amp;O154&amp;"."&amp;P154&amp;"."&amp;Q154&amp;"."&amp;R154&amp;"."&amp;S154)</f>
        <v>tx_pvls_sample.o50.male...n</v>
      </c>
      <c r="U154" s="4" t="s">
        <v>1628</v>
      </c>
      <c r="Y154" s="4" t="str">
        <f t="shared" si="10"/>
        <v>tx_pvls_sample.o50.m...n</v>
      </c>
      <c r="Z154" s="4" t="str">
        <f t="shared" si="11"/>
        <v>GEND_GBV
20-24 Female
Initiated PEP
Numerator (Required)</v>
      </c>
      <c r="AA154" s="4" t="str">
        <f t="shared" si="12"/>
        <v>tx_pvls_sample.o50.m...n</v>
      </c>
      <c r="AB154" s="4" t="str">
        <f t="shared" si="13"/>
        <v>GEND_GBV 20-24 Female Initiated PEP Numerator (Required)</v>
      </c>
      <c r="AC154" s="4" t="str">
        <f t="shared" si="14"/>
        <v>tx_pvls_sample.o50.m...n</v>
      </c>
    </row>
    <row r="155" spans="1:29" ht="60" x14ac:dyDescent="0.25">
      <c r="A155" s="4" t="s">
        <v>116</v>
      </c>
      <c r="B155" s="4" t="s">
        <v>125</v>
      </c>
      <c r="C155" s="4" t="s">
        <v>106</v>
      </c>
      <c r="D155" s="4" t="s">
        <v>59</v>
      </c>
      <c r="E155" s="4" t="s">
        <v>50</v>
      </c>
      <c r="F155" s="4" t="s">
        <v>130</v>
      </c>
      <c r="G155" s="4" t="s">
        <v>169</v>
      </c>
      <c r="H155" s="4" t="s">
        <v>8</v>
      </c>
      <c r="I155" s="4" t="s">
        <v>131</v>
      </c>
      <c r="J155" s="6" t="str">
        <f>C155&amp;CHAR(10)&amp;D155&amp;" "&amp;E155&amp;CHAR(10)&amp;F155&amp;CHAR(10)&amp;H155&amp;" ("&amp;B155&amp;")"</f>
        <v>GEND_GBV
20-24 Male
Initiated PEP
Numerator (Required)</v>
      </c>
      <c r="K155" s="7" t="s">
        <v>396</v>
      </c>
      <c r="L155" s="4">
        <v>11</v>
      </c>
      <c r="N155" s="4" t="s">
        <v>46</v>
      </c>
      <c r="O155" s="4" t="s">
        <v>1051</v>
      </c>
      <c r="P155" s="4" t="s">
        <v>208</v>
      </c>
      <c r="Q155" s="4" t="s">
        <v>169</v>
      </c>
      <c r="R155" s="4" t="s">
        <v>169</v>
      </c>
      <c r="S155" s="4" t="s">
        <v>194</v>
      </c>
      <c r="T155" s="4" t="str">
        <f>LOWER(N155&amp;"."&amp;O155&amp;"."&amp;P155&amp;"."&amp;Q155&amp;"."&amp;R155&amp;"."&amp;S155)</f>
        <v>tx_pvls_sample.o50.female...n</v>
      </c>
      <c r="U155" s="4" t="s">
        <v>1380</v>
      </c>
      <c r="Y155" s="4" t="str">
        <f t="shared" si="10"/>
        <v>tx_pvls_sample.o50.f...n</v>
      </c>
      <c r="Z155" s="4" t="str">
        <f t="shared" si="11"/>
        <v>GEND_GBV
20-24 Male
Initiated PEP
Numerator (Required)</v>
      </c>
      <c r="AA155" s="4" t="str">
        <f t="shared" si="12"/>
        <v>tx_pvls_sample.o50.f...n</v>
      </c>
      <c r="AB155" s="4" t="str">
        <f t="shared" si="13"/>
        <v>GEND_GBV 20-24 Male Initiated PEP Numerator (Required)</v>
      </c>
      <c r="AC155" s="4" t="str">
        <f t="shared" si="14"/>
        <v>tx_pvls_sample.o50.f...n</v>
      </c>
    </row>
    <row r="156" spans="1:29" ht="60" x14ac:dyDescent="0.25">
      <c r="A156" s="4" t="s">
        <v>116</v>
      </c>
      <c r="B156" s="4" t="s">
        <v>125</v>
      </c>
      <c r="C156" s="4" t="s">
        <v>106</v>
      </c>
      <c r="D156" s="4" t="s">
        <v>60</v>
      </c>
      <c r="E156" s="4" t="s">
        <v>17</v>
      </c>
      <c r="F156" s="4" t="s">
        <v>130</v>
      </c>
      <c r="G156" s="4" t="s">
        <v>169</v>
      </c>
      <c r="H156" s="4" t="s">
        <v>8</v>
      </c>
      <c r="I156" s="4" t="s">
        <v>131</v>
      </c>
      <c r="J156" s="6" t="str">
        <f>C156&amp;CHAR(10)&amp;D156&amp;" "&amp;E156&amp;CHAR(10)&amp;F156&amp;CHAR(10)&amp;H156&amp;" ("&amp;B156&amp;")"</f>
        <v>GEND_GBV
25-29 Female
Initiated PEP
Numerator (Required)</v>
      </c>
      <c r="K156" s="7" t="s">
        <v>403</v>
      </c>
      <c r="L156" s="4">
        <v>12</v>
      </c>
      <c r="N156" s="4" t="s">
        <v>46</v>
      </c>
      <c r="O156" s="4" t="s">
        <v>186</v>
      </c>
      <c r="P156" s="4" t="s">
        <v>207</v>
      </c>
      <c r="Q156" s="4" t="s">
        <v>169</v>
      </c>
      <c r="R156" s="4" t="s">
        <v>169</v>
      </c>
      <c r="S156" s="4" t="s">
        <v>194</v>
      </c>
      <c r="T156" s="4" t="str">
        <f>LOWER(N156&amp;"."&amp;O156&amp;"."&amp;P156&amp;"."&amp;Q156&amp;"."&amp;R156&amp;"."&amp;S156)</f>
        <v>tx_pvls_sample.5_9.male...n</v>
      </c>
      <c r="U156" s="4" t="s">
        <v>1619</v>
      </c>
      <c r="Y156" s="4" t="str">
        <f t="shared" si="10"/>
        <v>tx_pvls_sample.5_9.m...n</v>
      </c>
      <c r="Z156" s="4" t="str">
        <f t="shared" si="11"/>
        <v>GEND_GBV
25-29 Female
Initiated PEP
Numerator (Required)</v>
      </c>
      <c r="AA156" s="4" t="str">
        <f t="shared" si="12"/>
        <v>tx_pvls_sample.5_9.m...n</v>
      </c>
      <c r="AB156" s="4" t="str">
        <f t="shared" si="13"/>
        <v>GEND_GBV 25-29 Female Initiated PEP Numerator (Required)</v>
      </c>
      <c r="AC156" s="4" t="str">
        <f t="shared" si="14"/>
        <v>tx_pvls_sample.5_9.m...n</v>
      </c>
    </row>
    <row r="157" spans="1:29" ht="60" x14ac:dyDescent="0.25">
      <c r="A157" s="4" t="s">
        <v>116</v>
      </c>
      <c r="B157" s="4" t="s">
        <v>125</v>
      </c>
      <c r="C157" s="4" t="s">
        <v>106</v>
      </c>
      <c r="D157" s="4" t="s">
        <v>60</v>
      </c>
      <c r="E157" s="4" t="s">
        <v>50</v>
      </c>
      <c r="F157" s="4" t="s">
        <v>130</v>
      </c>
      <c r="G157" s="4" t="s">
        <v>169</v>
      </c>
      <c r="H157" s="4" t="s">
        <v>8</v>
      </c>
      <c r="I157" s="4" t="s">
        <v>131</v>
      </c>
      <c r="J157" s="6" t="str">
        <f>C157&amp;CHAR(10)&amp;D157&amp;" "&amp;E157&amp;CHAR(10)&amp;F157&amp;CHAR(10)&amp;H157&amp;" ("&amp;B157&amp;")"</f>
        <v>GEND_GBV
25-29 Male
Initiated PEP
Numerator (Required)</v>
      </c>
      <c r="K157" s="7" t="s">
        <v>404</v>
      </c>
      <c r="L157" s="4">
        <v>12</v>
      </c>
      <c r="N157" s="4" t="s">
        <v>46</v>
      </c>
      <c r="O157" s="4" t="s">
        <v>186</v>
      </c>
      <c r="P157" s="4" t="s">
        <v>208</v>
      </c>
      <c r="Q157" s="4" t="s">
        <v>169</v>
      </c>
      <c r="R157" s="4" t="s">
        <v>169</v>
      </c>
      <c r="S157" s="4" t="s">
        <v>194</v>
      </c>
      <c r="T157" s="4" t="str">
        <f>LOWER(N157&amp;"."&amp;O157&amp;"."&amp;P157&amp;"."&amp;Q157&amp;"."&amp;R157&amp;"."&amp;S157)</f>
        <v>tx_pvls_sample.5_9.female...n</v>
      </c>
      <c r="U157" s="4" t="s">
        <v>1371</v>
      </c>
      <c r="Y157" s="4" t="str">
        <f t="shared" si="10"/>
        <v>tx_pvls_sample.5_9.f...n</v>
      </c>
      <c r="Z157" s="4" t="str">
        <f t="shared" si="11"/>
        <v>GEND_GBV
25-29 Male
Initiated PEP
Numerator (Required)</v>
      </c>
      <c r="AA157" s="4" t="str">
        <f t="shared" si="12"/>
        <v>tx_pvls_sample.5_9.f...n</v>
      </c>
      <c r="AB157" s="4" t="str">
        <f t="shared" si="13"/>
        <v>GEND_GBV 25-29 Male Initiated PEP Numerator (Required)</v>
      </c>
      <c r="AC157" s="4" t="str">
        <f t="shared" si="14"/>
        <v>tx_pvls_sample.5_9.f...n</v>
      </c>
    </row>
    <row r="158" spans="1:29" ht="60" x14ac:dyDescent="0.25">
      <c r="A158" s="4" t="s">
        <v>116</v>
      </c>
      <c r="B158" s="4" t="s">
        <v>125</v>
      </c>
      <c r="C158" s="4" t="s">
        <v>106</v>
      </c>
      <c r="D158" s="4" t="s">
        <v>66</v>
      </c>
      <c r="E158" s="4" t="s">
        <v>17</v>
      </c>
      <c r="F158" s="4" t="s">
        <v>130</v>
      </c>
      <c r="G158" s="4" t="s">
        <v>169</v>
      </c>
      <c r="H158" s="4" t="s">
        <v>8</v>
      </c>
      <c r="I158" s="4" t="s">
        <v>131</v>
      </c>
      <c r="J158" s="6" t="str">
        <f>C158&amp;CHAR(10)&amp;D158&amp;" "&amp;E158&amp;CHAR(10)&amp;F158&amp;CHAR(10)&amp;H158&amp;" ("&amp;B158&amp;")"</f>
        <v>GEND_GBV
30-34 Female
Initiated PEP
Numerator (Required)</v>
      </c>
      <c r="K158" s="7" t="s">
        <v>411</v>
      </c>
      <c r="L158" s="4">
        <v>13</v>
      </c>
      <c r="N158" s="4" t="s">
        <v>46</v>
      </c>
      <c r="O158" s="4" t="s">
        <v>181</v>
      </c>
      <c r="P158" s="4" t="s">
        <v>207</v>
      </c>
      <c r="Q158" s="4" t="s">
        <v>169</v>
      </c>
      <c r="R158" s="4" t="s">
        <v>169</v>
      </c>
      <c r="S158" s="4" t="s">
        <v>194</v>
      </c>
      <c r="T158" s="4" t="str">
        <f>LOWER(N158&amp;"."&amp;O158&amp;"."&amp;P158&amp;"."&amp;Q158&amp;"."&amp;R158&amp;"."&amp;S158)</f>
        <v>tx_pvls_sample.45_49.male...n</v>
      </c>
      <c r="U158" s="4" t="s">
        <v>1627</v>
      </c>
      <c r="Y158" s="4" t="str">
        <f t="shared" si="10"/>
        <v>tx_pvls_sample.45_49.m...n</v>
      </c>
      <c r="Z158" s="4" t="str">
        <f t="shared" si="11"/>
        <v>GEND_GBV
30-34 Female
Initiated PEP
Numerator (Required)</v>
      </c>
      <c r="AA158" s="4" t="str">
        <f t="shared" si="12"/>
        <v>tx_pvls_sample.45_49.m...n</v>
      </c>
      <c r="AB158" s="4" t="str">
        <f t="shared" si="13"/>
        <v>GEND_GBV 30-34 Female Initiated PEP Numerator (Required)</v>
      </c>
      <c r="AC158" s="4" t="str">
        <f t="shared" si="14"/>
        <v>tx_pvls_sample.45_49.m...n</v>
      </c>
    </row>
    <row r="159" spans="1:29" ht="60" x14ac:dyDescent="0.25">
      <c r="A159" s="4" t="s">
        <v>116</v>
      </c>
      <c r="B159" s="4" t="s">
        <v>125</v>
      </c>
      <c r="C159" s="4" t="s">
        <v>106</v>
      </c>
      <c r="D159" s="4" t="s">
        <v>66</v>
      </c>
      <c r="E159" s="4" t="s">
        <v>50</v>
      </c>
      <c r="F159" s="4" t="s">
        <v>130</v>
      </c>
      <c r="G159" s="4" t="s">
        <v>169</v>
      </c>
      <c r="H159" s="4" t="s">
        <v>8</v>
      </c>
      <c r="I159" s="4" t="s">
        <v>131</v>
      </c>
      <c r="J159" s="6" t="str">
        <f>C159&amp;CHAR(10)&amp;D159&amp;" "&amp;E159&amp;CHAR(10)&amp;F159&amp;CHAR(10)&amp;H159&amp;" ("&amp;B159&amp;")"</f>
        <v>GEND_GBV
30-34 Male
Initiated PEP
Numerator (Required)</v>
      </c>
      <c r="K159" s="7" t="s">
        <v>412</v>
      </c>
      <c r="L159" s="4">
        <v>13</v>
      </c>
      <c r="N159" s="4" t="s">
        <v>46</v>
      </c>
      <c r="O159" s="4" t="s">
        <v>181</v>
      </c>
      <c r="P159" s="4" t="s">
        <v>208</v>
      </c>
      <c r="Q159" s="4" t="s">
        <v>169</v>
      </c>
      <c r="R159" s="4" t="s">
        <v>169</v>
      </c>
      <c r="S159" s="4" t="s">
        <v>194</v>
      </c>
      <c r="T159" s="4" t="str">
        <f>LOWER(N159&amp;"."&amp;O159&amp;"."&amp;P159&amp;"."&amp;Q159&amp;"."&amp;R159&amp;"."&amp;S159)</f>
        <v>tx_pvls_sample.45_49.female...n</v>
      </c>
      <c r="U159" s="4" t="s">
        <v>1379</v>
      </c>
      <c r="Y159" s="4" t="str">
        <f t="shared" si="10"/>
        <v>tx_pvls_sample.45_49.f...n</v>
      </c>
      <c r="Z159" s="4" t="str">
        <f t="shared" si="11"/>
        <v>GEND_GBV
30-34 Male
Initiated PEP
Numerator (Required)</v>
      </c>
      <c r="AA159" s="4" t="str">
        <f t="shared" si="12"/>
        <v>tx_pvls_sample.45_49.f...n</v>
      </c>
      <c r="AB159" s="4" t="str">
        <f t="shared" si="13"/>
        <v>GEND_GBV 30-34 Male Initiated PEP Numerator (Required)</v>
      </c>
      <c r="AC159" s="4" t="str">
        <f t="shared" si="14"/>
        <v>tx_pvls_sample.45_49.f...n</v>
      </c>
    </row>
    <row r="160" spans="1:29" ht="60" x14ac:dyDescent="0.25">
      <c r="A160" s="4" t="s">
        <v>116</v>
      </c>
      <c r="B160" s="4" t="s">
        <v>125</v>
      </c>
      <c r="C160" s="4" t="s">
        <v>106</v>
      </c>
      <c r="D160" s="4" t="s">
        <v>67</v>
      </c>
      <c r="E160" s="4" t="s">
        <v>17</v>
      </c>
      <c r="F160" s="4" t="s">
        <v>130</v>
      </c>
      <c r="G160" s="4" t="s">
        <v>169</v>
      </c>
      <c r="H160" s="4" t="s">
        <v>8</v>
      </c>
      <c r="I160" s="4" t="s">
        <v>131</v>
      </c>
      <c r="J160" s="6" t="str">
        <f>C160&amp;CHAR(10)&amp;D160&amp;" "&amp;E160&amp;CHAR(10)&amp;F160&amp;CHAR(10)&amp;H160&amp;" ("&amp;B160&amp;")"</f>
        <v>GEND_GBV
35-39 Female
Initiated PEP
Numerator (Required)</v>
      </c>
      <c r="K160" s="7" t="s">
        <v>419</v>
      </c>
      <c r="L160" s="4">
        <v>14</v>
      </c>
      <c r="N160" s="4" t="s">
        <v>46</v>
      </c>
      <c r="O160" s="4" t="s">
        <v>180</v>
      </c>
      <c r="P160" s="4" t="s">
        <v>207</v>
      </c>
      <c r="Q160" s="4" t="s">
        <v>169</v>
      </c>
      <c r="R160" s="4" t="s">
        <v>169</v>
      </c>
      <c r="S160" s="4" t="s">
        <v>194</v>
      </c>
      <c r="T160" s="4" t="str">
        <f>LOWER(N160&amp;"."&amp;O160&amp;"."&amp;P160&amp;"."&amp;Q160&amp;"."&amp;R160&amp;"."&amp;S160)</f>
        <v>tx_pvls_sample.40_44.male...n</v>
      </c>
      <c r="U160" s="4" t="s">
        <v>1626</v>
      </c>
      <c r="Y160" s="4" t="str">
        <f t="shared" si="10"/>
        <v>tx_pvls_sample.40_44.m...n</v>
      </c>
      <c r="Z160" s="4" t="str">
        <f t="shared" si="11"/>
        <v>GEND_GBV
35-39 Female
Initiated PEP
Numerator (Required)</v>
      </c>
      <c r="AA160" s="4" t="str">
        <f t="shared" si="12"/>
        <v>tx_pvls_sample.40_44.m...n</v>
      </c>
      <c r="AB160" s="4" t="str">
        <f t="shared" si="13"/>
        <v>GEND_GBV 35-39 Female Initiated PEP Numerator (Required)</v>
      </c>
      <c r="AC160" s="4" t="str">
        <f t="shared" si="14"/>
        <v>tx_pvls_sample.40_44.m...n</v>
      </c>
    </row>
    <row r="161" spans="1:29" ht="60" x14ac:dyDescent="0.25">
      <c r="A161" s="4" t="s">
        <v>116</v>
      </c>
      <c r="B161" s="4" t="s">
        <v>125</v>
      </c>
      <c r="C161" s="4" t="s">
        <v>106</v>
      </c>
      <c r="D161" s="4" t="s">
        <v>67</v>
      </c>
      <c r="E161" s="4" t="s">
        <v>50</v>
      </c>
      <c r="F161" s="4" t="s">
        <v>130</v>
      </c>
      <c r="G161" s="4" t="s">
        <v>169</v>
      </c>
      <c r="H161" s="4" t="s">
        <v>8</v>
      </c>
      <c r="I161" s="4" t="s">
        <v>131</v>
      </c>
      <c r="J161" s="6" t="str">
        <f>C161&amp;CHAR(10)&amp;D161&amp;" "&amp;E161&amp;CHAR(10)&amp;F161&amp;CHAR(10)&amp;H161&amp;" ("&amp;B161&amp;")"</f>
        <v>GEND_GBV
35-39 Male
Initiated PEP
Numerator (Required)</v>
      </c>
      <c r="K161" s="7" t="s">
        <v>420</v>
      </c>
      <c r="L161" s="4">
        <v>14</v>
      </c>
      <c r="N161" s="4" t="s">
        <v>46</v>
      </c>
      <c r="O161" s="4" t="s">
        <v>180</v>
      </c>
      <c r="P161" s="4" t="s">
        <v>208</v>
      </c>
      <c r="Q161" s="4" t="s">
        <v>169</v>
      </c>
      <c r="R161" s="4" t="s">
        <v>169</v>
      </c>
      <c r="S161" s="4" t="s">
        <v>194</v>
      </c>
      <c r="T161" s="4" t="str">
        <f>LOWER(N161&amp;"."&amp;O161&amp;"."&amp;P161&amp;"."&amp;Q161&amp;"."&amp;R161&amp;"."&amp;S161)</f>
        <v>tx_pvls_sample.40_44.female...n</v>
      </c>
      <c r="U161" s="4" t="s">
        <v>1378</v>
      </c>
      <c r="Y161" s="4" t="str">
        <f t="shared" si="10"/>
        <v>tx_pvls_sample.40_44.f...n</v>
      </c>
      <c r="Z161" s="4" t="str">
        <f t="shared" si="11"/>
        <v>GEND_GBV
35-39 Male
Initiated PEP
Numerator (Required)</v>
      </c>
      <c r="AA161" s="4" t="str">
        <f t="shared" si="12"/>
        <v>tx_pvls_sample.40_44.f...n</v>
      </c>
      <c r="AB161" s="4" t="str">
        <f t="shared" si="13"/>
        <v>GEND_GBV 35-39 Male Initiated PEP Numerator (Required)</v>
      </c>
      <c r="AC161" s="4" t="str">
        <f t="shared" si="14"/>
        <v>tx_pvls_sample.40_44.f...n</v>
      </c>
    </row>
    <row r="162" spans="1:29" ht="60" x14ac:dyDescent="0.25">
      <c r="A162" s="4" t="s">
        <v>116</v>
      </c>
      <c r="B162" s="4" t="s">
        <v>125</v>
      </c>
      <c r="C162" s="4" t="s">
        <v>106</v>
      </c>
      <c r="D162" s="4" t="s">
        <v>68</v>
      </c>
      <c r="E162" s="4" t="s">
        <v>17</v>
      </c>
      <c r="F162" s="4" t="s">
        <v>130</v>
      </c>
      <c r="G162" s="4" t="s">
        <v>169</v>
      </c>
      <c r="H162" s="4" t="s">
        <v>8</v>
      </c>
      <c r="I162" s="4" t="s">
        <v>131</v>
      </c>
      <c r="J162" s="6" t="str">
        <f>C162&amp;CHAR(10)&amp;D162&amp;" "&amp;E162&amp;CHAR(10)&amp;F162&amp;CHAR(10)&amp;H162&amp;" ("&amp;B162&amp;")"</f>
        <v>GEND_GBV
40-44 Female
Initiated PEP
Numerator (Required)</v>
      </c>
      <c r="K162" s="7" t="s">
        <v>427</v>
      </c>
      <c r="L162" s="4">
        <v>15</v>
      </c>
      <c r="N162" s="4" t="s">
        <v>46</v>
      </c>
      <c r="O162" s="4" t="s">
        <v>179</v>
      </c>
      <c r="P162" s="4" t="s">
        <v>207</v>
      </c>
      <c r="Q162" s="4" t="s">
        <v>169</v>
      </c>
      <c r="R162" s="4" t="s">
        <v>169</v>
      </c>
      <c r="S162" s="4" t="s">
        <v>194</v>
      </c>
      <c r="T162" s="4" t="str">
        <f>LOWER(N162&amp;"."&amp;O162&amp;"."&amp;P162&amp;"."&amp;Q162&amp;"."&amp;R162&amp;"."&amp;S162)</f>
        <v>tx_pvls_sample.35_39.male...n</v>
      </c>
      <c r="U162" s="4" t="s">
        <v>1625</v>
      </c>
      <c r="Y162" s="4" t="str">
        <f t="shared" si="10"/>
        <v>tx_pvls_sample.35_39.m...n</v>
      </c>
      <c r="Z162" s="4" t="str">
        <f t="shared" si="11"/>
        <v>GEND_GBV
40-44 Female
Initiated PEP
Numerator (Required)</v>
      </c>
      <c r="AA162" s="4" t="str">
        <f t="shared" si="12"/>
        <v>tx_pvls_sample.35_39.m...n</v>
      </c>
      <c r="AB162" s="4" t="str">
        <f t="shared" si="13"/>
        <v>GEND_GBV 40-44 Female Initiated PEP Numerator (Required)</v>
      </c>
      <c r="AC162" s="4" t="str">
        <f t="shared" si="14"/>
        <v>tx_pvls_sample.35_39.m...n</v>
      </c>
    </row>
    <row r="163" spans="1:29" ht="60" x14ac:dyDescent="0.25">
      <c r="A163" s="4" t="s">
        <v>116</v>
      </c>
      <c r="B163" s="4" t="s">
        <v>125</v>
      </c>
      <c r="C163" s="4" t="s">
        <v>106</v>
      </c>
      <c r="D163" s="4" t="s">
        <v>68</v>
      </c>
      <c r="E163" s="4" t="s">
        <v>50</v>
      </c>
      <c r="F163" s="4" t="s">
        <v>130</v>
      </c>
      <c r="G163" s="4" t="s">
        <v>169</v>
      </c>
      <c r="H163" s="4" t="s">
        <v>8</v>
      </c>
      <c r="I163" s="4" t="s">
        <v>131</v>
      </c>
      <c r="J163" s="6" t="str">
        <f>C163&amp;CHAR(10)&amp;D163&amp;" "&amp;E163&amp;CHAR(10)&amp;F163&amp;CHAR(10)&amp;H163&amp;" ("&amp;B163&amp;")"</f>
        <v>GEND_GBV
40-44 Male
Initiated PEP
Numerator (Required)</v>
      </c>
      <c r="K163" s="7" t="s">
        <v>428</v>
      </c>
      <c r="L163" s="4">
        <v>15</v>
      </c>
      <c r="N163" s="4" t="s">
        <v>46</v>
      </c>
      <c r="O163" s="4" t="s">
        <v>179</v>
      </c>
      <c r="P163" s="4" t="s">
        <v>208</v>
      </c>
      <c r="Q163" s="4" t="s">
        <v>169</v>
      </c>
      <c r="R163" s="4" t="s">
        <v>169</v>
      </c>
      <c r="S163" s="4" t="s">
        <v>194</v>
      </c>
      <c r="T163" s="4" t="str">
        <f>LOWER(N163&amp;"."&amp;O163&amp;"."&amp;P163&amp;"."&amp;Q163&amp;"."&amp;R163&amp;"."&amp;S163)</f>
        <v>tx_pvls_sample.35_39.female...n</v>
      </c>
      <c r="U163" s="4" t="s">
        <v>1377</v>
      </c>
      <c r="Y163" s="4" t="str">
        <f t="shared" si="10"/>
        <v>tx_pvls_sample.35_39.f...n</v>
      </c>
      <c r="Z163" s="4" t="str">
        <f t="shared" si="11"/>
        <v>GEND_GBV
40-44 Male
Initiated PEP
Numerator (Required)</v>
      </c>
      <c r="AA163" s="4" t="str">
        <f t="shared" si="12"/>
        <v>tx_pvls_sample.35_39.f...n</v>
      </c>
      <c r="AB163" s="4" t="str">
        <f t="shared" si="13"/>
        <v>GEND_GBV 40-44 Male Initiated PEP Numerator (Required)</v>
      </c>
      <c r="AC163" s="4" t="str">
        <f t="shared" si="14"/>
        <v>tx_pvls_sample.35_39.f...n</v>
      </c>
    </row>
    <row r="164" spans="1:29" ht="60" x14ac:dyDescent="0.25">
      <c r="A164" s="4" t="s">
        <v>116</v>
      </c>
      <c r="B164" s="4" t="s">
        <v>125</v>
      </c>
      <c r="C164" s="4" t="s">
        <v>106</v>
      </c>
      <c r="D164" s="4" t="s">
        <v>69</v>
      </c>
      <c r="E164" s="4" t="s">
        <v>17</v>
      </c>
      <c r="F164" s="4" t="s">
        <v>130</v>
      </c>
      <c r="G164" s="4" t="s">
        <v>169</v>
      </c>
      <c r="H164" s="4" t="s">
        <v>8</v>
      </c>
      <c r="I164" s="4" t="s">
        <v>131</v>
      </c>
      <c r="J164" s="6" t="str">
        <f>C164&amp;CHAR(10)&amp;D164&amp;" "&amp;E164&amp;CHAR(10)&amp;F164&amp;CHAR(10)&amp;H164&amp;" ("&amp;B164&amp;")"</f>
        <v>GEND_GBV
45-49 Female
Initiated PEP
Numerator (Required)</v>
      </c>
      <c r="K164" s="7" t="s">
        <v>435</v>
      </c>
      <c r="L164" s="4">
        <v>16</v>
      </c>
      <c r="N164" s="4" t="s">
        <v>46</v>
      </c>
      <c r="O164" s="4" t="s">
        <v>178</v>
      </c>
      <c r="P164" s="4" t="s">
        <v>207</v>
      </c>
      <c r="Q164" s="4" t="s">
        <v>169</v>
      </c>
      <c r="R164" s="4" t="s">
        <v>169</v>
      </c>
      <c r="S164" s="4" t="s">
        <v>194</v>
      </c>
      <c r="T164" s="4" t="str">
        <f>LOWER(N164&amp;"."&amp;O164&amp;"."&amp;P164&amp;"."&amp;Q164&amp;"."&amp;R164&amp;"."&amp;S164)</f>
        <v>tx_pvls_sample.30_34.male...n</v>
      </c>
      <c r="U164" s="4" t="s">
        <v>1624</v>
      </c>
      <c r="Y164" s="4" t="str">
        <f t="shared" si="10"/>
        <v>tx_pvls_sample.30_34.m...n</v>
      </c>
      <c r="Z164" s="4" t="str">
        <f t="shared" si="11"/>
        <v>GEND_GBV
45-49 Female
Initiated PEP
Numerator (Required)</v>
      </c>
      <c r="AA164" s="4" t="str">
        <f t="shared" si="12"/>
        <v>tx_pvls_sample.30_34.m...n</v>
      </c>
      <c r="AB164" s="4" t="str">
        <f t="shared" si="13"/>
        <v>GEND_GBV 45-49 Female Initiated PEP Numerator (Required)</v>
      </c>
      <c r="AC164" s="4" t="str">
        <f t="shared" si="14"/>
        <v>tx_pvls_sample.30_34.m...n</v>
      </c>
    </row>
    <row r="165" spans="1:29" ht="60" x14ac:dyDescent="0.25">
      <c r="A165" s="4" t="s">
        <v>116</v>
      </c>
      <c r="B165" s="4" t="s">
        <v>125</v>
      </c>
      <c r="C165" s="4" t="s">
        <v>106</v>
      </c>
      <c r="D165" s="4" t="s">
        <v>69</v>
      </c>
      <c r="E165" s="4" t="s">
        <v>50</v>
      </c>
      <c r="F165" s="4" t="s">
        <v>130</v>
      </c>
      <c r="G165" s="4" t="s">
        <v>169</v>
      </c>
      <c r="H165" s="4" t="s">
        <v>8</v>
      </c>
      <c r="I165" s="4" t="s">
        <v>131</v>
      </c>
      <c r="J165" s="6" t="str">
        <f>C165&amp;CHAR(10)&amp;D165&amp;" "&amp;E165&amp;CHAR(10)&amp;F165&amp;CHAR(10)&amp;H165&amp;" ("&amp;B165&amp;")"</f>
        <v>GEND_GBV
45-49 Male
Initiated PEP
Numerator (Required)</v>
      </c>
      <c r="K165" s="7" t="s">
        <v>436</v>
      </c>
      <c r="L165" s="4">
        <v>16</v>
      </c>
      <c r="N165" s="4" t="s">
        <v>46</v>
      </c>
      <c r="O165" s="4" t="s">
        <v>178</v>
      </c>
      <c r="P165" s="4" t="s">
        <v>208</v>
      </c>
      <c r="Q165" s="4" t="s">
        <v>169</v>
      </c>
      <c r="R165" s="4" t="s">
        <v>169</v>
      </c>
      <c r="S165" s="4" t="s">
        <v>194</v>
      </c>
      <c r="T165" s="4" t="str">
        <f>LOWER(N165&amp;"."&amp;O165&amp;"."&amp;P165&amp;"."&amp;Q165&amp;"."&amp;R165&amp;"."&amp;S165)</f>
        <v>tx_pvls_sample.30_34.female...n</v>
      </c>
      <c r="U165" s="4" t="s">
        <v>1376</v>
      </c>
      <c r="Y165" s="4" t="str">
        <f t="shared" si="10"/>
        <v>tx_pvls_sample.30_34.f...n</v>
      </c>
      <c r="Z165" s="4" t="str">
        <f t="shared" si="11"/>
        <v>GEND_GBV
45-49 Male
Initiated PEP
Numerator (Required)</v>
      </c>
      <c r="AA165" s="4" t="str">
        <f t="shared" si="12"/>
        <v>tx_pvls_sample.30_34.f...n</v>
      </c>
      <c r="AB165" s="4" t="str">
        <f t="shared" si="13"/>
        <v>GEND_GBV 45-49 Male Initiated PEP Numerator (Required)</v>
      </c>
      <c r="AC165" s="4" t="str">
        <f t="shared" si="14"/>
        <v>tx_pvls_sample.30_34.f...n</v>
      </c>
    </row>
    <row r="166" spans="1:29" ht="60" x14ac:dyDescent="0.25">
      <c r="A166" s="4" t="s">
        <v>116</v>
      </c>
      <c r="B166" s="4" t="s">
        <v>125</v>
      </c>
      <c r="C166" s="4" t="s">
        <v>106</v>
      </c>
      <c r="D166" s="4" t="s">
        <v>1050</v>
      </c>
      <c r="E166" s="4" t="s">
        <v>17</v>
      </c>
      <c r="F166" s="4" t="s">
        <v>130</v>
      </c>
      <c r="G166" s="4" t="s">
        <v>169</v>
      </c>
      <c r="H166" s="4" t="s">
        <v>8</v>
      </c>
      <c r="I166" s="4" t="s">
        <v>131</v>
      </c>
      <c r="J166" s="6" t="str">
        <f>C166&amp;CHAR(10)&amp;D166&amp;" "&amp;E166&amp;CHAR(10)&amp;F166&amp;CHAR(10)&amp;H166&amp;" ("&amp;B166&amp;")"</f>
        <v>GEND_GBV
50+ Female
Initiated PEP
Numerator (Required)</v>
      </c>
      <c r="K166" s="7" t="s">
        <v>1122</v>
      </c>
      <c r="L166" s="4">
        <v>17</v>
      </c>
      <c r="N166" s="4" t="s">
        <v>46</v>
      </c>
      <c r="O166" s="4" t="s">
        <v>177</v>
      </c>
      <c r="P166" s="4" t="s">
        <v>207</v>
      </c>
      <c r="Q166" s="4" t="s">
        <v>169</v>
      </c>
      <c r="R166" s="4" t="s">
        <v>169</v>
      </c>
      <c r="S166" s="4" t="s">
        <v>194</v>
      </c>
      <c r="T166" s="4" t="str">
        <f>LOWER(N166&amp;"."&amp;O166&amp;"."&amp;P166&amp;"."&amp;Q166&amp;"."&amp;R166&amp;"."&amp;S166)</f>
        <v>tx_pvls_sample.25_29.male...n</v>
      </c>
      <c r="U166" s="4" t="s">
        <v>1623</v>
      </c>
      <c r="Y166" s="4" t="str">
        <f t="shared" si="10"/>
        <v>tx_pvls_sample.25_29.m...n</v>
      </c>
      <c r="Z166" s="4" t="str">
        <f t="shared" si="11"/>
        <v>GEND_GBV
50+ Female
Initiated PEP
Numerator (Required)</v>
      </c>
      <c r="AA166" s="4" t="str">
        <f t="shared" si="12"/>
        <v>tx_pvls_sample.25_29.m...n</v>
      </c>
      <c r="AB166" s="4" t="str">
        <f t="shared" si="13"/>
        <v>GEND_GBV 50+ Female Initiated PEP Numerator (Required)</v>
      </c>
      <c r="AC166" s="4" t="str">
        <f t="shared" si="14"/>
        <v>tx_pvls_sample.25_29.m...n</v>
      </c>
    </row>
    <row r="167" spans="1:29" ht="60" x14ac:dyDescent="0.25">
      <c r="A167" s="4" t="s">
        <v>116</v>
      </c>
      <c r="B167" s="4" t="s">
        <v>125</v>
      </c>
      <c r="C167" s="4" t="s">
        <v>106</v>
      </c>
      <c r="D167" s="4" t="s">
        <v>1050</v>
      </c>
      <c r="E167" s="4" t="s">
        <v>50</v>
      </c>
      <c r="F167" s="4" t="s">
        <v>130</v>
      </c>
      <c r="G167" s="4" t="s">
        <v>169</v>
      </c>
      <c r="H167" s="4" t="s">
        <v>8</v>
      </c>
      <c r="I167" s="4" t="s">
        <v>131</v>
      </c>
      <c r="J167" s="6" t="str">
        <f>C167&amp;CHAR(10)&amp;D167&amp;" "&amp;E167&amp;CHAR(10)&amp;F167&amp;CHAR(10)&amp;H167&amp;" ("&amp;B167&amp;")"</f>
        <v>GEND_GBV
50+ Male
Initiated PEP
Numerator (Required)</v>
      </c>
      <c r="K167" s="7" t="s">
        <v>1123</v>
      </c>
      <c r="L167" s="4">
        <v>17</v>
      </c>
      <c r="N167" s="4" t="s">
        <v>46</v>
      </c>
      <c r="O167" s="4" t="s">
        <v>177</v>
      </c>
      <c r="P167" s="4" t="s">
        <v>208</v>
      </c>
      <c r="Q167" s="4" t="s">
        <v>169</v>
      </c>
      <c r="R167" s="4" t="s">
        <v>169</v>
      </c>
      <c r="S167" s="4" t="s">
        <v>194</v>
      </c>
      <c r="T167" s="4" t="str">
        <f>LOWER(N167&amp;"."&amp;O167&amp;"."&amp;P167&amp;"."&amp;Q167&amp;"."&amp;R167&amp;"."&amp;S167)</f>
        <v>tx_pvls_sample.25_29.female...n</v>
      </c>
      <c r="U167" s="4" t="s">
        <v>1375</v>
      </c>
      <c r="Y167" s="4" t="str">
        <f t="shared" si="10"/>
        <v>tx_pvls_sample.25_29.f...n</v>
      </c>
      <c r="Z167" s="4" t="str">
        <f t="shared" si="11"/>
        <v>GEND_GBV
50+ Male
Initiated PEP
Numerator (Required)</v>
      </c>
      <c r="AA167" s="4" t="str">
        <f t="shared" si="12"/>
        <v>tx_pvls_sample.25_29.f...n</v>
      </c>
      <c r="AB167" s="4" t="str">
        <f t="shared" si="13"/>
        <v>GEND_GBV 50+ Male Initiated PEP Numerator (Required)</v>
      </c>
      <c r="AC167" s="4" t="str">
        <f t="shared" si="14"/>
        <v>tx_pvls_sample.25_29.f...n</v>
      </c>
    </row>
    <row r="168" spans="1:29" ht="60" x14ac:dyDescent="0.25">
      <c r="A168" s="4" t="s">
        <v>116</v>
      </c>
      <c r="B168" s="4" t="s">
        <v>125</v>
      </c>
      <c r="C168" s="4" t="s">
        <v>106</v>
      </c>
      <c r="D168" s="4" t="s">
        <v>122</v>
      </c>
      <c r="E168" s="4" t="s">
        <v>17</v>
      </c>
      <c r="F168" s="4" t="s">
        <v>130</v>
      </c>
      <c r="G168" s="4" t="s">
        <v>169</v>
      </c>
      <c r="H168" s="4" t="s">
        <v>8</v>
      </c>
      <c r="I168" s="4" t="s">
        <v>131</v>
      </c>
      <c r="J168" s="6" t="str">
        <f>C168&amp;CHAR(10)&amp;D168&amp;" "&amp;E168&amp;CHAR(10)&amp;F168&amp;CHAR(10)&amp;H168&amp;" ("&amp;B168&amp;")"</f>
        <v>GEND_GBV
Unknown Age Female
Initiated PEP
Numerator (Required)</v>
      </c>
      <c r="K168" s="7" t="s">
        <v>443</v>
      </c>
      <c r="L168" s="4">
        <v>22</v>
      </c>
      <c r="N168" s="4" t="s">
        <v>46</v>
      </c>
      <c r="O168" s="4" t="s">
        <v>176</v>
      </c>
      <c r="P168" s="4" t="s">
        <v>207</v>
      </c>
      <c r="Q168" s="4" t="s">
        <v>169</v>
      </c>
      <c r="R168" s="4" t="s">
        <v>169</v>
      </c>
      <c r="S168" s="4" t="s">
        <v>194</v>
      </c>
      <c r="T168" s="4" t="str">
        <f>LOWER(N168&amp;"."&amp;O168&amp;"."&amp;P168&amp;"."&amp;Q168&amp;"."&amp;R168&amp;"."&amp;S168)</f>
        <v>tx_pvls_sample.20_24.male...n</v>
      </c>
      <c r="U168" s="4" t="s">
        <v>1622</v>
      </c>
      <c r="Y168" s="4" t="str">
        <f t="shared" si="10"/>
        <v>tx_pvls_sample.20_24.m...n</v>
      </c>
      <c r="Z168" s="4" t="str">
        <f t="shared" si="11"/>
        <v>GEND_GBV
Unknown Age Female
Initiated PEP
Numerator (Required)</v>
      </c>
      <c r="AA168" s="4" t="str">
        <f t="shared" si="12"/>
        <v>tx_pvls_sample.20_24.m...n</v>
      </c>
      <c r="AB168" s="4" t="str">
        <f t="shared" si="13"/>
        <v>GEND_GBV Unknown Age Female Initiated PEP Numerator (Required)</v>
      </c>
      <c r="AC168" s="4" t="str">
        <f t="shared" si="14"/>
        <v>tx_pvls_sample.20_24.m...n</v>
      </c>
    </row>
    <row r="169" spans="1:29" ht="60" x14ac:dyDescent="0.25">
      <c r="A169" s="4" t="s">
        <v>116</v>
      </c>
      <c r="B169" s="4" t="s">
        <v>125</v>
      </c>
      <c r="C169" s="4" t="s">
        <v>106</v>
      </c>
      <c r="D169" s="4" t="s">
        <v>122</v>
      </c>
      <c r="E169" s="4" t="s">
        <v>50</v>
      </c>
      <c r="F169" s="4" t="s">
        <v>130</v>
      </c>
      <c r="G169" s="4" t="s">
        <v>169</v>
      </c>
      <c r="H169" s="4" t="s">
        <v>8</v>
      </c>
      <c r="I169" s="4" t="s">
        <v>131</v>
      </c>
      <c r="J169" s="6" t="str">
        <f>C169&amp;CHAR(10)&amp;D169&amp;" "&amp;E169&amp;CHAR(10)&amp;F169&amp;CHAR(10)&amp;H169&amp;" ("&amp;B169&amp;")"</f>
        <v>GEND_GBV
Unknown Age Male
Initiated PEP
Numerator (Required)</v>
      </c>
      <c r="K169" s="7" t="s">
        <v>444</v>
      </c>
      <c r="L169" s="4">
        <v>22</v>
      </c>
      <c r="N169" s="4" t="s">
        <v>46</v>
      </c>
      <c r="O169" s="4" t="s">
        <v>176</v>
      </c>
      <c r="P169" s="4" t="s">
        <v>208</v>
      </c>
      <c r="Q169" s="4" t="s">
        <v>169</v>
      </c>
      <c r="R169" s="4" t="s">
        <v>169</v>
      </c>
      <c r="S169" s="4" t="s">
        <v>194</v>
      </c>
      <c r="T169" s="4" t="str">
        <f>LOWER(N169&amp;"."&amp;O169&amp;"."&amp;P169&amp;"."&amp;Q169&amp;"."&amp;R169&amp;"."&amp;S169)</f>
        <v>tx_pvls_sample.20_24.female...n</v>
      </c>
      <c r="U169" s="4" t="s">
        <v>1374</v>
      </c>
      <c r="Y169" s="4" t="str">
        <f t="shared" si="10"/>
        <v>tx_pvls_sample.20_24.f...n</v>
      </c>
      <c r="Z169" s="4" t="str">
        <f t="shared" si="11"/>
        <v>GEND_GBV
Unknown Age Male
Initiated PEP
Numerator (Required)</v>
      </c>
      <c r="AA169" s="4" t="str">
        <f t="shared" si="12"/>
        <v>tx_pvls_sample.20_24.f...n</v>
      </c>
      <c r="AB169" s="4" t="str">
        <f t="shared" si="13"/>
        <v>GEND_GBV Unknown Age Male Initiated PEP Numerator (Required)</v>
      </c>
      <c r="AC169" s="4" t="str">
        <f t="shared" si="14"/>
        <v>tx_pvls_sample.20_24.f...n</v>
      </c>
    </row>
    <row r="170" spans="1:29" ht="60" x14ac:dyDescent="0.25">
      <c r="A170" s="4" t="s">
        <v>116</v>
      </c>
      <c r="B170" s="4" t="s">
        <v>125</v>
      </c>
      <c r="C170" s="4" t="s">
        <v>106</v>
      </c>
      <c r="D170" s="4" t="s">
        <v>76</v>
      </c>
      <c r="E170" s="4" t="s">
        <v>17</v>
      </c>
      <c r="F170" s="4" t="s">
        <v>112</v>
      </c>
      <c r="G170" s="4" t="s">
        <v>169</v>
      </c>
      <c r="H170" s="4" t="s">
        <v>8</v>
      </c>
      <c r="I170" s="4" t="s">
        <v>132</v>
      </c>
      <c r="J170" s="6" t="str">
        <f>C170&amp;CHAR(10)&amp;D170&amp;" "&amp;E170&amp;CHAR(10)&amp;F170&amp;CHAR(10)&amp;H170&amp;" ("&amp;B170&amp;")"</f>
        <v>GEND_GBV
&lt;10 Female
Physical and/or Emotional Violence
Numerator (Required)</v>
      </c>
      <c r="K170" s="7" t="s">
        <v>373</v>
      </c>
      <c r="L170" s="4">
        <v>7</v>
      </c>
      <c r="N170" s="4" t="s">
        <v>46</v>
      </c>
      <c r="O170" s="4" t="s">
        <v>175</v>
      </c>
      <c r="P170" s="4" t="s">
        <v>207</v>
      </c>
      <c r="Q170" s="4" t="s">
        <v>169</v>
      </c>
      <c r="R170" s="4" t="s">
        <v>169</v>
      </c>
      <c r="S170" s="4" t="s">
        <v>194</v>
      </c>
      <c r="T170" s="4" t="str">
        <f>LOWER(N170&amp;"."&amp;O170&amp;"."&amp;P170&amp;"."&amp;Q170&amp;"."&amp;R170&amp;"."&amp;S170)</f>
        <v>tx_pvls_sample.15_19.male...n</v>
      </c>
      <c r="U170" s="4" t="s">
        <v>1621</v>
      </c>
      <c r="Y170" s="4" t="str">
        <f t="shared" si="10"/>
        <v>tx_pvls_sample.15_19.m...n</v>
      </c>
      <c r="Z170" s="4" t="str">
        <f t="shared" si="11"/>
        <v>GEND_GBV
&lt;10 Female
Physical and/or Emotional Violence
Numerator (Required)</v>
      </c>
      <c r="AA170" s="4" t="str">
        <f t="shared" si="12"/>
        <v>tx_pvls_sample.15_19.m...n</v>
      </c>
      <c r="AB170" s="4" t="str">
        <f t="shared" si="13"/>
        <v>GEND_GBV &lt;10 Female Physical and/or Emotional Violence Numerator (Required)</v>
      </c>
      <c r="AC170" s="4" t="str">
        <f t="shared" si="14"/>
        <v>tx_pvls_sample.15_19.m...n</v>
      </c>
    </row>
    <row r="171" spans="1:29" ht="60" x14ac:dyDescent="0.25">
      <c r="A171" s="4" t="s">
        <v>116</v>
      </c>
      <c r="B171" s="4" t="s">
        <v>125</v>
      </c>
      <c r="C171" s="4" t="s">
        <v>106</v>
      </c>
      <c r="D171" s="4" t="s">
        <v>76</v>
      </c>
      <c r="E171" s="4" t="s">
        <v>50</v>
      </c>
      <c r="F171" s="4" t="s">
        <v>112</v>
      </c>
      <c r="G171" s="4" t="s">
        <v>169</v>
      </c>
      <c r="H171" s="4" t="s">
        <v>8</v>
      </c>
      <c r="I171" s="4" t="s">
        <v>132</v>
      </c>
      <c r="J171" s="6" t="str">
        <f>C171&amp;CHAR(10)&amp;D171&amp;" "&amp;E171&amp;CHAR(10)&amp;F171&amp;CHAR(10)&amp;H171&amp;" ("&amp;B171&amp;")"</f>
        <v>GEND_GBV
&lt;10 Male
Physical and/or Emotional Violence
Numerator (Required)</v>
      </c>
      <c r="K171" s="7" t="s">
        <v>374</v>
      </c>
      <c r="L171" s="4">
        <v>7</v>
      </c>
      <c r="N171" s="4" t="s">
        <v>46</v>
      </c>
      <c r="O171" s="4" t="s">
        <v>175</v>
      </c>
      <c r="P171" s="4" t="s">
        <v>208</v>
      </c>
      <c r="Q171" s="4" t="s">
        <v>169</v>
      </c>
      <c r="R171" s="4" t="s">
        <v>169</v>
      </c>
      <c r="S171" s="4" t="s">
        <v>194</v>
      </c>
      <c r="T171" s="4" t="str">
        <f>LOWER(N171&amp;"."&amp;O171&amp;"."&amp;P171&amp;"."&amp;Q171&amp;"."&amp;R171&amp;"."&amp;S171)</f>
        <v>tx_pvls_sample.15_19.female...n</v>
      </c>
      <c r="U171" s="4" t="s">
        <v>1373</v>
      </c>
      <c r="Y171" s="4" t="str">
        <f t="shared" si="10"/>
        <v>tx_pvls_sample.15_19.f...n</v>
      </c>
      <c r="Z171" s="4" t="str">
        <f t="shared" si="11"/>
        <v>GEND_GBV
&lt;10 Male
Physical and/or Emotional Violence
Numerator (Required)</v>
      </c>
      <c r="AA171" s="4" t="str">
        <f t="shared" si="12"/>
        <v>tx_pvls_sample.15_19.f...n</v>
      </c>
      <c r="AB171" s="4" t="str">
        <f t="shared" si="13"/>
        <v>GEND_GBV &lt;10 Male Physical and/or Emotional Violence Numerator (Required)</v>
      </c>
      <c r="AC171" s="4" t="str">
        <f t="shared" si="14"/>
        <v>tx_pvls_sample.15_19.f...n</v>
      </c>
    </row>
    <row r="172" spans="1:29" ht="60" x14ac:dyDescent="0.25">
      <c r="A172" s="4" t="s">
        <v>116</v>
      </c>
      <c r="B172" s="4" t="s">
        <v>125</v>
      </c>
      <c r="C172" s="4" t="s">
        <v>106</v>
      </c>
      <c r="D172" s="4" t="s">
        <v>49</v>
      </c>
      <c r="E172" s="4" t="s">
        <v>17</v>
      </c>
      <c r="F172" s="4" t="s">
        <v>112</v>
      </c>
      <c r="G172" s="4" t="s">
        <v>169</v>
      </c>
      <c r="H172" s="4" t="s">
        <v>8</v>
      </c>
      <c r="I172" s="4" t="s">
        <v>132</v>
      </c>
      <c r="J172" s="6" t="str">
        <f>C172&amp;CHAR(10)&amp;D172&amp;" "&amp;E172&amp;CHAR(10)&amp;F172&amp;CHAR(10)&amp;H172&amp;" ("&amp;B172&amp;")"</f>
        <v>GEND_GBV
10-14 Female
Physical and/or Emotional Violence
Numerator (Required)</v>
      </c>
      <c r="K172" s="7" t="s">
        <v>381</v>
      </c>
      <c r="L172" s="4">
        <v>8</v>
      </c>
      <c r="N172" s="4" t="s">
        <v>46</v>
      </c>
      <c r="O172" s="4" t="s">
        <v>174</v>
      </c>
      <c r="P172" s="4" t="s">
        <v>207</v>
      </c>
      <c r="Q172" s="4" t="s">
        <v>169</v>
      </c>
      <c r="R172" s="4" t="s">
        <v>169</v>
      </c>
      <c r="S172" s="4" t="s">
        <v>194</v>
      </c>
      <c r="T172" s="4" t="str">
        <f>LOWER(N172&amp;"."&amp;O172&amp;"."&amp;P172&amp;"."&amp;Q172&amp;"."&amp;R172&amp;"."&amp;S172)</f>
        <v>tx_pvls_sample.10_14.male...n</v>
      </c>
      <c r="U172" s="4" t="s">
        <v>1620</v>
      </c>
      <c r="Y172" s="4" t="str">
        <f t="shared" si="10"/>
        <v>tx_pvls_sample.10_14.m...n</v>
      </c>
      <c r="Z172" s="4" t="str">
        <f t="shared" si="11"/>
        <v>GEND_GBV
10-14 Female
Physical and/or Emotional Violence
Numerator (Required)</v>
      </c>
      <c r="AA172" s="4" t="str">
        <f t="shared" si="12"/>
        <v>tx_pvls_sample.10_14.m...n</v>
      </c>
      <c r="AB172" s="4" t="str">
        <f t="shared" si="13"/>
        <v>GEND_GBV 10-14 Female Physical and/or Emotional Violence Numerator (Required)</v>
      </c>
      <c r="AC172" s="4" t="str">
        <f t="shared" si="14"/>
        <v>tx_pvls_sample.10_14.m...n</v>
      </c>
    </row>
    <row r="173" spans="1:29" ht="60" x14ac:dyDescent="0.25">
      <c r="A173" s="4" t="s">
        <v>116</v>
      </c>
      <c r="B173" s="4" t="s">
        <v>125</v>
      </c>
      <c r="C173" s="4" t="s">
        <v>106</v>
      </c>
      <c r="D173" s="4" t="s">
        <v>49</v>
      </c>
      <c r="E173" s="4" t="s">
        <v>50</v>
      </c>
      <c r="F173" s="4" t="s">
        <v>112</v>
      </c>
      <c r="G173" s="4" t="s">
        <v>169</v>
      </c>
      <c r="H173" s="4" t="s">
        <v>8</v>
      </c>
      <c r="I173" s="4" t="s">
        <v>132</v>
      </c>
      <c r="J173" s="6" t="str">
        <f>C173&amp;CHAR(10)&amp;D173&amp;" "&amp;E173&amp;CHAR(10)&amp;F173&amp;CHAR(10)&amp;H173&amp;" ("&amp;B173&amp;")"</f>
        <v>GEND_GBV
10-14 Male
Physical and/or Emotional Violence
Numerator (Required)</v>
      </c>
      <c r="K173" s="7" t="s">
        <v>382</v>
      </c>
      <c r="L173" s="4">
        <v>8</v>
      </c>
      <c r="N173" s="4" t="s">
        <v>46</v>
      </c>
      <c r="O173" s="4" t="s">
        <v>174</v>
      </c>
      <c r="P173" s="4" t="s">
        <v>208</v>
      </c>
      <c r="Q173" s="4" t="s">
        <v>169</v>
      </c>
      <c r="R173" s="4" t="s">
        <v>169</v>
      </c>
      <c r="S173" s="4" t="s">
        <v>194</v>
      </c>
      <c r="T173" s="4" t="str">
        <f>LOWER(N173&amp;"."&amp;O173&amp;"."&amp;P173&amp;"."&amp;Q173&amp;"."&amp;R173&amp;"."&amp;S173)</f>
        <v>tx_pvls_sample.10_14.female...n</v>
      </c>
      <c r="U173" s="4" t="s">
        <v>1372</v>
      </c>
      <c r="Y173" s="4" t="str">
        <f t="shared" si="10"/>
        <v>tx_pvls_sample.10_14.f...n</v>
      </c>
      <c r="Z173" s="4" t="str">
        <f t="shared" si="11"/>
        <v>GEND_GBV
10-14 Male
Physical and/or Emotional Violence
Numerator (Required)</v>
      </c>
      <c r="AA173" s="4" t="str">
        <f t="shared" si="12"/>
        <v>tx_pvls_sample.10_14.f...n</v>
      </c>
      <c r="AB173" s="4" t="str">
        <f t="shared" si="13"/>
        <v>GEND_GBV 10-14 Male Physical and/or Emotional Violence Numerator (Required)</v>
      </c>
      <c r="AC173" s="4" t="str">
        <f t="shared" si="14"/>
        <v>tx_pvls_sample.10_14.f...n</v>
      </c>
    </row>
    <row r="174" spans="1:29" ht="60" x14ac:dyDescent="0.25">
      <c r="A174" s="4" t="s">
        <v>116</v>
      </c>
      <c r="B174" s="4" t="s">
        <v>125</v>
      </c>
      <c r="C174" s="4" t="s">
        <v>106</v>
      </c>
      <c r="D174" s="4" t="s">
        <v>58</v>
      </c>
      <c r="E174" s="4" t="s">
        <v>17</v>
      </c>
      <c r="F174" s="4" t="s">
        <v>112</v>
      </c>
      <c r="G174" s="4" t="s">
        <v>169</v>
      </c>
      <c r="H174" s="4" t="s">
        <v>8</v>
      </c>
      <c r="I174" s="4" t="s">
        <v>132</v>
      </c>
      <c r="J174" s="6" t="str">
        <f>C174&amp;CHAR(10)&amp;D174&amp;" "&amp;E174&amp;CHAR(10)&amp;F174&amp;CHAR(10)&amp;H174&amp;" ("&amp;B174&amp;")"</f>
        <v>GEND_GBV
15-19 Female
Physical and/or Emotional Violence
Numerator (Required)</v>
      </c>
      <c r="K174" s="7" t="s">
        <v>389</v>
      </c>
      <c r="L174" s="4">
        <v>9</v>
      </c>
      <c r="N174" s="4" t="s">
        <v>46</v>
      </c>
      <c r="O174" s="4" t="s">
        <v>184</v>
      </c>
      <c r="P174" s="4" t="s">
        <v>207</v>
      </c>
      <c r="Q174" s="4" t="s">
        <v>169</v>
      </c>
      <c r="R174" s="4" t="s">
        <v>169</v>
      </c>
      <c r="S174" s="4" t="s">
        <v>194</v>
      </c>
      <c r="T174" s="4" t="str">
        <f>LOWER(N174&amp;"."&amp;O174&amp;"."&amp;P174&amp;"."&amp;Q174&amp;"."&amp;R174&amp;"."&amp;S174)</f>
        <v>tx_pvls_sample.1_4.male...n</v>
      </c>
      <c r="U174" s="4" t="s">
        <v>1618</v>
      </c>
      <c r="Y174" s="4" t="str">
        <f t="shared" si="10"/>
        <v>tx_pvls_sample.1_4.m...n</v>
      </c>
      <c r="Z174" s="4" t="str">
        <f t="shared" si="11"/>
        <v>GEND_GBV
15-19 Female
Physical and/or Emotional Violence
Numerator (Required)</v>
      </c>
      <c r="AA174" s="4" t="str">
        <f t="shared" si="12"/>
        <v>tx_pvls_sample.1_4.m...n</v>
      </c>
      <c r="AB174" s="4" t="str">
        <f t="shared" si="13"/>
        <v>GEND_GBV 15-19 Female Physical and/or Emotional Violence Numerator (Required)</v>
      </c>
      <c r="AC174" s="4" t="str">
        <f t="shared" si="14"/>
        <v>tx_pvls_sample.1_4.m...n</v>
      </c>
    </row>
    <row r="175" spans="1:29" ht="60" x14ac:dyDescent="0.25">
      <c r="A175" s="4" t="s">
        <v>116</v>
      </c>
      <c r="B175" s="4" t="s">
        <v>125</v>
      </c>
      <c r="C175" s="4" t="s">
        <v>106</v>
      </c>
      <c r="D175" s="4" t="s">
        <v>58</v>
      </c>
      <c r="E175" s="4" t="s">
        <v>50</v>
      </c>
      <c r="F175" s="4" t="s">
        <v>112</v>
      </c>
      <c r="G175" s="4" t="s">
        <v>169</v>
      </c>
      <c r="H175" s="4" t="s">
        <v>8</v>
      </c>
      <c r="I175" s="4" t="s">
        <v>132</v>
      </c>
      <c r="J175" s="6" t="str">
        <f>C175&amp;CHAR(10)&amp;D175&amp;" "&amp;E175&amp;CHAR(10)&amp;F175&amp;CHAR(10)&amp;H175&amp;" ("&amp;B175&amp;")"</f>
        <v>GEND_GBV
15-19 Male
Physical and/or Emotional Violence
Numerator (Required)</v>
      </c>
      <c r="K175" s="7" t="s">
        <v>390</v>
      </c>
      <c r="L175" s="4">
        <v>9</v>
      </c>
      <c r="N175" s="4" t="s">
        <v>46</v>
      </c>
      <c r="O175" s="4" t="s">
        <v>184</v>
      </c>
      <c r="P175" s="4" t="s">
        <v>208</v>
      </c>
      <c r="Q175" s="4" t="s">
        <v>169</v>
      </c>
      <c r="R175" s="4" t="s">
        <v>169</v>
      </c>
      <c r="S175" s="4" t="s">
        <v>194</v>
      </c>
      <c r="T175" s="4" t="str">
        <f>LOWER(N175&amp;"."&amp;O175&amp;"."&amp;P175&amp;"."&amp;Q175&amp;"."&amp;R175&amp;"."&amp;S175)</f>
        <v>tx_pvls_sample.1_4.female...n</v>
      </c>
      <c r="U175" s="4" t="s">
        <v>1370</v>
      </c>
      <c r="Y175" s="4" t="str">
        <f t="shared" si="10"/>
        <v>tx_pvls_sample.1_4.f...n</v>
      </c>
      <c r="Z175" s="4" t="str">
        <f t="shared" si="11"/>
        <v>GEND_GBV
15-19 Male
Physical and/or Emotional Violence
Numerator (Required)</v>
      </c>
      <c r="AA175" s="4" t="str">
        <f t="shared" si="12"/>
        <v>tx_pvls_sample.1_4.f...n</v>
      </c>
      <c r="AB175" s="4" t="str">
        <f t="shared" si="13"/>
        <v>GEND_GBV 15-19 Male Physical and/or Emotional Violence Numerator (Required)</v>
      </c>
      <c r="AC175" s="4" t="str">
        <f t="shared" si="14"/>
        <v>tx_pvls_sample.1_4.f...n</v>
      </c>
    </row>
    <row r="176" spans="1:29" ht="60" x14ac:dyDescent="0.25">
      <c r="A176" s="4" t="s">
        <v>116</v>
      </c>
      <c r="B176" s="4" t="s">
        <v>125</v>
      </c>
      <c r="C176" s="4" t="s">
        <v>106</v>
      </c>
      <c r="D176" s="4" t="s">
        <v>59</v>
      </c>
      <c r="E176" s="4" t="s">
        <v>17</v>
      </c>
      <c r="F176" s="4" t="s">
        <v>112</v>
      </c>
      <c r="G176" s="4" t="s">
        <v>169</v>
      </c>
      <c r="H176" s="4" t="s">
        <v>8</v>
      </c>
      <c r="I176" s="4" t="s">
        <v>132</v>
      </c>
      <c r="J176" s="6" t="str">
        <f>C176&amp;CHAR(10)&amp;D176&amp;" "&amp;E176&amp;CHAR(10)&amp;F176&amp;CHAR(10)&amp;H176&amp;" ("&amp;B176&amp;")"</f>
        <v>GEND_GBV
20-24 Female
Physical and/or Emotional Violence
Numerator (Required)</v>
      </c>
      <c r="K176" s="7" t="s">
        <v>397</v>
      </c>
      <c r="L176" s="4">
        <v>11</v>
      </c>
      <c r="N176" s="4" t="s">
        <v>46</v>
      </c>
      <c r="O176" s="4" t="s">
        <v>169</v>
      </c>
      <c r="P176" s="4" t="s">
        <v>208</v>
      </c>
      <c r="Q176" s="4" t="s">
        <v>44</v>
      </c>
      <c r="R176" s="4" t="s">
        <v>169</v>
      </c>
      <c r="S176" s="4" t="s">
        <v>194</v>
      </c>
      <c r="T176" s="4" t="str">
        <f>LOWER(N176&amp;"."&amp;O176&amp;"."&amp;P176&amp;"."&amp;Q176&amp;"."&amp;R176&amp;"."&amp;S176)</f>
        <v>tx_pvls_sample..female.pregnant..n</v>
      </c>
      <c r="U176" s="4" t="s">
        <v>1383</v>
      </c>
      <c r="Y176" s="4" t="str">
        <f t="shared" si="10"/>
        <v>tx_pvls_sample..f.pregnant..n</v>
      </c>
      <c r="Z176" s="4" t="str">
        <f t="shared" si="11"/>
        <v>GEND_GBV
20-24 Female
Physical and/or Emotional Violence
Numerator (Required)</v>
      </c>
      <c r="AA176" s="4" t="str">
        <f t="shared" si="12"/>
        <v>tx_pvls_sample..f.pregnant..n</v>
      </c>
      <c r="AB176" s="4" t="str">
        <f t="shared" si="13"/>
        <v>GEND_GBV 20-24 Female Physical and/or Emotional Violence Numerator (Required)</v>
      </c>
      <c r="AC176" s="4" t="str">
        <f t="shared" si="14"/>
        <v>tx_pvls_sample..f.pregnant..n</v>
      </c>
    </row>
    <row r="177" spans="1:29" ht="60" x14ac:dyDescent="0.25">
      <c r="A177" s="4" t="s">
        <v>116</v>
      </c>
      <c r="B177" s="4" t="s">
        <v>125</v>
      </c>
      <c r="C177" s="4" t="s">
        <v>106</v>
      </c>
      <c r="D177" s="4" t="s">
        <v>59</v>
      </c>
      <c r="E177" s="4" t="s">
        <v>50</v>
      </c>
      <c r="F177" s="4" t="s">
        <v>112</v>
      </c>
      <c r="G177" s="4" t="s">
        <v>169</v>
      </c>
      <c r="H177" s="4" t="s">
        <v>8</v>
      </c>
      <c r="I177" s="4" t="s">
        <v>132</v>
      </c>
      <c r="J177" s="6" t="str">
        <f>C177&amp;CHAR(10)&amp;D177&amp;" "&amp;E177&amp;CHAR(10)&amp;F177&amp;CHAR(10)&amp;H177&amp;" ("&amp;B177&amp;")"</f>
        <v>GEND_GBV
20-24 Male
Physical and/or Emotional Violence
Numerator (Required)</v>
      </c>
      <c r="K177" s="7" t="s">
        <v>398</v>
      </c>
      <c r="L177" s="4">
        <v>11</v>
      </c>
      <c r="N177" s="4" t="s">
        <v>46</v>
      </c>
      <c r="O177" s="4" t="s">
        <v>169</v>
      </c>
      <c r="P177" s="4" t="s">
        <v>208</v>
      </c>
      <c r="Q177" s="4" t="s">
        <v>18</v>
      </c>
      <c r="R177" s="4" t="s">
        <v>169</v>
      </c>
      <c r="S177" s="4" t="s">
        <v>194</v>
      </c>
      <c r="T177" s="4" t="str">
        <f>LOWER(N177&amp;"."&amp;O177&amp;"."&amp;P177&amp;"."&amp;Q177&amp;"."&amp;R177&amp;"."&amp;S177)</f>
        <v>tx_pvls_sample..female.breastfeeding..n</v>
      </c>
      <c r="U177" s="4" t="s">
        <v>1382</v>
      </c>
      <c r="Y177" s="4" t="str">
        <f t="shared" si="10"/>
        <v>tx_pvls_sample..f.breastfeeding..n</v>
      </c>
      <c r="Z177" s="4" t="str">
        <f t="shared" si="11"/>
        <v>GEND_GBV
20-24 Male
Physical and/or Emotional Violence
Numerator (Required)</v>
      </c>
      <c r="AA177" s="4" t="str">
        <f t="shared" si="12"/>
        <v>tx_pvls_sample..f.breastfeeding..n</v>
      </c>
      <c r="AB177" s="4" t="str">
        <f t="shared" si="13"/>
        <v>GEND_GBV 20-24 Male Physical and/or Emotional Violence Numerator (Required)</v>
      </c>
      <c r="AC177" s="4" t="str">
        <f t="shared" si="14"/>
        <v>tx_pvls_sample..f.breastfeeding..n</v>
      </c>
    </row>
    <row r="178" spans="1:29" ht="60" x14ac:dyDescent="0.25">
      <c r="A178" s="4" t="s">
        <v>116</v>
      </c>
      <c r="B178" s="4" t="s">
        <v>125</v>
      </c>
      <c r="C178" s="4" t="s">
        <v>106</v>
      </c>
      <c r="D178" s="4" t="s">
        <v>60</v>
      </c>
      <c r="E178" s="4" t="s">
        <v>17</v>
      </c>
      <c r="F178" s="4" t="s">
        <v>112</v>
      </c>
      <c r="G178" s="4" t="s">
        <v>169</v>
      </c>
      <c r="H178" s="4" t="s">
        <v>8</v>
      </c>
      <c r="I178" s="4" t="s">
        <v>132</v>
      </c>
      <c r="J178" s="6" t="str">
        <f>C178&amp;CHAR(10)&amp;D178&amp;" "&amp;E178&amp;CHAR(10)&amp;F178&amp;CHAR(10)&amp;H178&amp;" ("&amp;B178&amp;")"</f>
        <v>GEND_GBV
25-29 Female
Physical and/or Emotional Violence
Numerator (Required)</v>
      </c>
      <c r="K178" s="7" t="s">
        <v>405</v>
      </c>
      <c r="L178" s="4">
        <v>12</v>
      </c>
      <c r="N178" s="4" t="s">
        <v>46</v>
      </c>
      <c r="O178" s="4" t="s">
        <v>169</v>
      </c>
      <c r="P178" s="4" t="s">
        <v>169</v>
      </c>
      <c r="Q178" s="4" t="s">
        <v>169</v>
      </c>
      <c r="R178" s="4" t="s">
        <v>202</v>
      </c>
      <c r="S178" s="4" t="s">
        <v>194</v>
      </c>
      <c r="T178" s="4" t="str">
        <f>LOWER(N178&amp;"."&amp;O178&amp;"."&amp;P178&amp;"."&amp;Q178&amp;"."&amp;R178&amp;"."&amp;S178)</f>
        <v>tx_pvls_sample....tg.n</v>
      </c>
      <c r="U178" s="4" t="s">
        <v>244</v>
      </c>
      <c r="Y178" s="4" t="str">
        <f t="shared" si="10"/>
        <v>tx_pvls_sample....tg.n</v>
      </c>
      <c r="Z178" s="4" t="str">
        <f t="shared" si="11"/>
        <v>GEND_GBV
25-29 Female
Physical and/or Emotional Violence
Numerator (Required)</v>
      </c>
      <c r="AA178" s="4" t="str">
        <f t="shared" si="12"/>
        <v>tx_pvls_sample....tg.n</v>
      </c>
      <c r="AB178" s="4" t="str">
        <f t="shared" si="13"/>
        <v>GEND_GBV 25-29 Female Physical and/or Emotional Violence Numerator (Required)</v>
      </c>
      <c r="AC178" s="4" t="str">
        <f t="shared" si="14"/>
        <v>tx_pvls_sample....tg.n</v>
      </c>
    </row>
    <row r="179" spans="1:29" ht="60" x14ac:dyDescent="0.25">
      <c r="A179" s="4" t="s">
        <v>116</v>
      </c>
      <c r="B179" s="4" t="s">
        <v>125</v>
      </c>
      <c r="C179" s="4" t="s">
        <v>106</v>
      </c>
      <c r="D179" s="4" t="s">
        <v>60</v>
      </c>
      <c r="E179" s="4" t="s">
        <v>50</v>
      </c>
      <c r="F179" s="4" t="s">
        <v>112</v>
      </c>
      <c r="G179" s="4" t="s">
        <v>169</v>
      </c>
      <c r="H179" s="4" t="s">
        <v>8</v>
      </c>
      <c r="I179" s="4" t="s">
        <v>132</v>
      </c>
      <c r="J179" s="6" t="str">
        <f>C179&amp;CHAR(10)&amp;D179&amp;" "&amp;E179&amp;CHAR(10)&amp;F179&amp;CHAR(10)&amp;H179&amp;" ("&amp;B179&amp;")"</f>
        <v>GEND_GBV
25-29 Male
Physical and/or Emotional Violence
Numerator (Required)</v>
      </c>
      <c r="K179" s="7" t="s">
        <v>406</v>
      </c>
      <c r="L179" s="4">
        <v>12</v>
      </c>
      <c r="N179" s="4" t="s">
        <v>46</v>
      </c>
      <c r="O179" s="4" t="s">
        <v>169</v>
      </c>
      <c r="P179" s="4" t="s">
        <v>169</v>
      </c>
      <c r="Q179" s="4" t="s">
        <v>169</v>
      </c>
      <c r="R179" s="4" t="s">
        <v>201</v>
      </c>
      <c r="S179" s="4" t="s">
        <v>194</v>
      </c>
      <c r="T179" s="4" t="str">
        <f>LOWER(N179&amp;"."&amp;O179&amp;"."&amp;P179&amp;"."&amp;Q179&amp;"."&amp;R179&amp;"."&amp;S179)</f>
        <v>tx_pvls_sample....pwid.n</v>
      </c>
      <c r="U179" s="4" t="s">
        <v>242</v>
      </c>
      <c r="Y179" s="4" t="str">
        <f t="shared" si="10"/>
        <v>tx_pvls_sample....pwid.n</v>
      </c>
      <c r="Z179" s="4" t="str">
        <f t="shared" si="11"/>
        <v>GEND_GBV
25-29 Male
Physical and/or Emotional Violence
Numerator (Required)</v>
      </c>
      <c r="AA179" s="4" t="str">
        <f t="shared" si="12"/>
        <v>tx_pvls_sample....pwid.n</v>
      </c>
      <c r="AB179" s="4" t="str">
        <f t="shared" si="13"/>
        <v>GEND_GBV 25-29 Male Physical and/or Emotional Violence Numerator (Required)</v>
      </c>
      <c r="AC179" s="4" t="str">
        <f t="shared" si="14"/>
        <v>tx_pvls_sample....pwid.n</v>
      </c>
    </row>
    <row r="180" spans="1:29" ht="60" x14ac:dyDescent="0.25">
      <c r="A180" s="4" t="s">
        <v>116</v>
      </c>
      <c r="B180" s="4" t="s">
        <v>125</v>
      </c>
      <c r="C180" s="4" t="s">
        <v>106</v>
      </c>
      <c r="D180" s="4" t="s">
        <v>66</v>
      </c>
      <c r="E180" s="4" t="s">
        <v>17</v>
      </c>
      <c r="F180" s="4" t="s">
        <v>112</v>
      </c>
      <c r="G180" s="4" t="s">
        <v>169</v>
      </c>
      <c r="H180" s="4" t="s">
        <v>8</v>
      </c>
      <c r="I180" s="4" t="s">
        <v>132</v>
      </c>
      <c r="J180" s="6" t="str">
        <f>C180&amp;CHAR(10)&amp;D180&amp;" "&amp;E180&amp;CHAR(10)&amp;F180&amp;CHAR(10)&amp;H180&amp;" ("&amp;B180&amp;")"</f>
        <v>GEND_GBV
30-34 Female
Physical and/or Emotional Violence
Numerator (Required)</v>
      </c>
      <c r="K180" s="7" t="s">
        <v>413</v>
      </c>
      <c r="L180" s="4">
        <v>13</v>
      </c>
      <c r="N180" s="4" t="s">
        <v>46</v>
      </c>
      <c r="O180" s="4" t="s">
        <v>169</v>
      </c>
      <c r="P180" s="4" t="s">
        <v>169</v>
      </c>
      <c r="Q180" s="4" t="s">
        <v>169</v>
      </c>
      <c r="R180" s="4" t="s">
        <v>1130</v>
      </c>
      <c r="S180" s="4" t="s">
        <v>194</v>
      </c>
      <c r="T180" s="4" t="str">
        <f>LOWER(N180&amp;"."&amp;O180&amp;"."&amp;P180&amp;"."&amp;Q180&amp;"."&amp;R180&amp;"."&amp;S180)</f>
        <v>tx_pvls_sample....prisons.n</v>
      </c>
      <c r="U180" s="4" t="s">
        <v>1137</v>
      </c>
      <c r="Y180" s="4" t="str">
        <f t="shared" si="10"/>
        <v>tx_pvls_sample....prisons.n</v>
      </c>
      <c r="Z180" s="4" t="str">
        <f t="shared" si="11"/>
        <v>GEND_GBV
30-34 Female
Physical and/or Emotional Violence
Numerator (Required)</v>
      </c>
      <c r="AA180" s="4" t="str">
        <f t="shared" si="12"/>
        <v>tx_pvls_sample....prisons.n</v>
      </c>
      <c r="AB180" s="4" t="str">
        <f t="shared" si="13"/>
        <v>GEND_GBV 30-34 Female Physical and/or Emotional Violence Numerator (Required)</v>
      </c>
      <c r="AC180" s="4" t="str">
        <f t="shared" si="14"/>
        <v>tx_pvls_sample....prisons.n</v>
      </c>
    </row>
    <row r="181" spans="1:29" ht="60" x14ac:dyDescent="0.25">
      <c r="A181" s="4" t="s">
        <v>116</v>
      </c>
      <c r="B181" s="4" t="s">
        <v>125</v>
      </c>
      <c r="C181" s="4" t="s">
        <v>106</v>
      </c>
      <c r="D181" s="4" t="s">
        <v>66</v>
      </c>
      <c r="E181" s="4" t="s">
        <v>50</v>
      </c>
      <c r="F181" s="4" t="s">
        <v>112</v>
      </c>
      <c r="G181" s="4" t="s">
        <v>169</v>
      </c>
      <c r="H181" s="4" t="s">
        <v>8</v>
      </c>
      <c r="I181" s="4" t="s">
        <v>132</v>
      </c>
      <c r="J181" s="6" t="str">
        <f>C181&amp;CHAR(10)&amp;D181&amp;" "&amp;E181&amp;CHAR(10)&amp;F181&amp;CHAR(10)&amp;H181&amp;" ("&amp;B181&amp;")"</f>
        <v>GEND_GBV
30-34 Male
Physical and/or Emotional Violence
Numerator (Required)</v>
      </c>
      <c r="K181" s="7" t="s">
        <v>414</v>
      </c>
      <c r="L181" s="4">
        <v>13</v>
      </c>
      <c r="N181" s="4" t="s">
        <v>46</v>
      </c>
      <c r="O181" s="4" t="s">
        <v>169</v>
      </c>
      <c r="P181" s="4" t="s">
        <v>169</v>
      </c>
      <c r="Q181" s="4" t="s">
        <v>169</v>
      </c>
      <c r="R181" s="4" t="s">
        <v>200</v>
      </c>
      <c r="S181" s="4" t="s">
        <v>194</v>
      </c>
      <c r="T181" s="4" t="str">
        <f>LOWER(N181&amp;"."&amp;O181&amp;"."&amp;P181&amp;"."&amp;Q181&amp;"."&amp;R181&amp;"."&amp;S181)</f>
        <v>tx_pvls_sample....msm.n</v>
      </c>
      <c r="U181" s="4" t="s">
        <v>243</v>
      </c>
      <c r="Y181" s="4" t="str">
        <f t="shared" si="10"/>
        <v>tx_pvls_sample....msm.n</v>
      </c>
      <c r="Z181" s="4" t="str">
        <f t="shared" si="11"/>
        <v>GEND_GBV
30-34 Male
Physical and/or Emotional Violence
Numerator (Required)</v>
      </c>
      <c r="AA181" s="4" t="str">
        <f t="shared" si="12"/>
        <v>tx_pvls_sample....msm.n</v>
      </c>
      <c r="AB181" s="4" t="str">
        <f t="shared" si="13"/>
        <v>GEND_GBV 30-34 Male Physical and/or Emotional Violence Numerator (Required)</v>
      </c>
      <c r="AC181" s="4" t="str">
        <f t="shared" si="14"/>
        <v>tx_pvls_sample....msm.n</v>
      </c>
    </row>
    <row r="182" spans="1:29" ht="60" x14ac:dyDescent="0.25">
      <c r="A182" s="4" t="s">
        <v>116</v>
      </c>
      <c r="B182" s="4" t="s">
        <v>125</v>
      </c>
      <c r="C182" s="4" t="s">
        <v>106</v>
      </c>
      <c r="D182" s="4" t="s">
        <v>67</v>
      </c>
      <c r="E182" s="4" t="s">
        <v>17</v>
      </c>
      <c r="F182" s="4" t="s">
        <v>112</v>
      </c>
      <c r="G182" s="4" t="s">
        <v>169</v>
      </c>
      <c r="H182" s="4" t="s">
        <v>8</v>
      </c>
      <c r="I182" s="4" t="s">
        <v>132</v>
      </c>
      <c r="J182" s="6" t="str">
        <f>C182&amp;CHAR(10)&amp;D182&amp;" "&amp;E182&amp;CHAR(10)&amp;F182&amp;CHAR(10)&amp;H182&amp;" ("&amp;B182&amp;")"</f>
        <v>GEND_GBV
35-39 Female
Physical and/or Emotional Violence
Numerator (Required)</v>
      </c>
      <c r="K182" s="7" t="s">
        <v>421</v>
      </c>
      <c r="L182" s="4">
        <v>14</v>
      </c>
      <c r="N182" s="4" t="s">
        <v>46</v>
      </c>
      <c r="O182" s="4" t="s">
        <v>169</v>
      </c>
      <c r="P182" s="4" t="s">
        <v>169</v>
      </c>
      <c r="Q182" s="4" t="s">
        <v>169</v>
      </c>
      <c r="R182" s="4" t="s">
        <v>204</v>
      </c>
      <c r="S182" s="4" t="s">
        <v>194</v>
      </c>
      <c r="T182" s="4" t="str">
        <f>LOWER(N182&amp;"."&amp;O182&amp;"."&amp;P182&amp;"."&amp;Q182&amp;"."&amp;R182&amp;"."&amp;S182)</f>
        <v>tx_pvls_sample....fsw.n</v>
      </c>
      <c r="U182" s="4" t="s">
        <v>245</v>
      </c>
      <c r="Y182" s="4" t="str">
        <f t="shared" si="10"/>
        <v>tx_pvls_sample....fsw.n</v>
      </c>
      <c r="Z182" s="4" t="str">
        <f t="shared" si="11"/>
        <v>GEND_GBV
35-39 Female
Physical and/or Emotional Violence
Numerator (Required)</v>
      </c>
      <c r="AA182" s="4" t="str">
        <f t="shared" si="12"/>
        <v>tx_pvls_sample....fsw.n</v>
      </c>
      <c r="AB182" s="4" t="str">
        <f t="shared" si="13"/>
        <v>GEND_GBV 35-39 Female Physical and/or Emotional Violence Numerator (Required)</v>
      </c>
      <c r="AC182" s="4" t="str">
        <f t="shared" si="14"/>
        <v>tx_pvls_sample....fsw.n</v>
      </c>
    </row>
    <row r="183" spans="1:29" ht="60" x14ac:dyDescent="0.25">
      <c r="A183" s="4" t="s">
        <v>116</v>
      </c>
      <c r="B183" s="4" t="s">
        <v>125</v>
      </c>
      <c r="C183" s="4" t="s">
        <v>106</v>
      </c>
      <c r="D183" s="4" t="s">
        <v>67</v>
      </c>
      <c r="E183" s="4" t="s">
        <v>50</v>
      </c>
      <c r="F183" s="4" t="s">
        <v>112</v>
      </c>
      <c r="G183" s="4" t="s">
        <v>169</v>
      </c>
      <c r="H183" s="4" t="s">
        <v>8</v>
      </c>
      <c r="I183" s="4" t="s">
        <v>132</v>
      </c>
      <c r="J183" s="6" t="str">
        <f>C183&amp;CHAR(10)&amp;D183&amp;" "&amp;E183&amp;CHAR(10)&amp;F183&amp;CHAR(10)&amp;H183&amp;" ("&amp;B183&amp;")"</f>
        <v>GEND_GBV
35-39 Male
Physical and/or Emotional Violence
Numerator (Required)</v>
      </c>
      <c r="K183" s="7" t="s">
        <v>422</v>
      </c>
      <c r="L183" s="4">
        <v>14</v>
      </c>
      <c r="N183" s="4" t="s">
        <v>1716</v>
      </c>
      <c r="O183" s="4" t="s">
        <v>193</v>
      </c>
      <c r="P183" s="4" t="s">
        <v>207</v>
      </c>
      <c r="Q183" s="4" t="s">
        <v>169</v>
      </c>
      <c r="R183" s="4" t="s">
        <v>169</v>
      </c>
      <c r="S183" s="4" t="s">
        <v>194</v>
      </c>
      <c r="T183" s="4" t="str">
        <f>LOWER(N183&amp;"."&amp;O183&amp;"."&amp;P183&amp;"."&amp;Q183&amp;"."&amp;R183&amp;"."&amp;S183)</f>
        <v>tx_pvls_result_returned.unknownage.male...n</v>
      </c>
      <c r="U183" s="4" t="s">
        <v>1834</v>
      </c>
      <c r="Y183" s="4" t="str">
        <f t="shared" si="10"/>
        <v>tx_pvls_result_returned.unknownage.male...n</v>
      </c>
      <c r="Z183" s="4" t="str">
        <f t="shared" si="11"/>
        <v>GEND_GBV
35-39 Male
Physical and/or Emotional Violence
Numerator (Required)</v>
      </c>
      <c r="AA183" s="4" t="str">
        <f t="shared" si="12"/>
        <v>tx_pvls_result_returned.unknownage.male...n</v>
      </c>
      <c r="AB183" s="4" t="str">
        <f t="shared" si="13"/>
        <v>GEND_GBV 35-39 Male Physical and/or Emotional Violence Numerator (Required)</v>
      </c>
      <c r="AC183" s="4" t="str">
        <f t="shared" si="14"/>
        <v>tx_pvls_result_returned.unknownage.male...n</v>
      </c>
    </row>
    <row r="184" spans="1:29" ht="60" x14ac:dyDescent="0.25">
      <c r="A184" s="4" t="s">
        <v>116</v>
      </c>
      <c r="B184" s="4" t="s">
        <v>125</v>
      </c>
      <c r="C184" s="4" t="s">
        <v>106</v>
      </c>
      <c r="D184" s="4" t="s">
        <v>68</v>
      </c>
      <c r="E184" s="4" t="s">
        <v>17</v>
      </c>
      <c r="F184" s="4" t="s">
        <v>112</v>
      </c>
      <c r="G184" s="4" t="s">
        <v>169</v>
      </c>
      <c r="H184" s="4" t="s">
        <v>8</v>
      </c>
      <c r="I184" s="4" t="s">
        <v>132</v>
      </c>
      <c r="J184" s="6" t="str">
        <f>C184&amp;CHAR(10)&amp;D184&amp;" "&amp;E184&amp;CHAR(10)&amp;F184&amp;CHAR(10)&amp;H184&amp;" ("&amp;B184&amp;")"</f>
        <v>GEND_GBV
40-44 Female
Physical and/or Emotional Violence
Numerator (Required)</v>
      </c>
      <c r="K184" s="7" t="s">
        <v>429</v>
      </c>
      <c r="L184" s="4">
        <v>15</v>
      </c>
      <c r="N184" s="4" t="s">
        <v>1716</v>
      </c>
      <c r="O184" s="4" t="s">
        <v>193</v>
      </c>
      <c r="P184" s="4" t="s">
        <v>207</v>
      </c>
      <c r="Q184" s="4" t="s">
        <v>169</v>
      </c>
      <c r="R184" s="4" t="s">
        <v>169</v>
      </c>
      <c r="S184" s="4" t="s">
        <v>196</v>
      </c>
      <c r="T184" s="4" t="str">
        <f>LOWER(N184&amp;"."&amp;O184&amp;"."&amp;P184&amp;"."&amp;Q184&amp;"."&amp;R184&amp;"."&amp;S184)</f>
        <v>tx_pvls_result_returned.unknownage.male...d</v>
      </c>
      <c r="U184" s="4" t="s">
        <v>1808</v>
      </c>
      <c r="Y184" s="4" t="str">
        <f t="shared" si="10"/>
        <v>tx_pvls_result_returned.unknownage.male...d</v>
      </c>
      <c r="Z184" s="4" t="str">
        <f t="shared" si="11"/>
        <v>GEND_GBV
40-44 Female
Physical and/or Emotional Violence
Numerator (Required)</v>
      </c>
      <c r="AA184" s="4" t="str">
        <f t="shared" si="12"/>
        <v>tx_pvls_result_returned.unknownage.male...d</v>
      </c>
      <c r="AB184" s="4" t="str">
        <f t="shared" si="13"/>
        <v>GEND_GBV 40-44 Female Physical and/or Emotional Violence Numerator (Required)</v>
      </c>
      <c r="AC184" s="4" t="str">
        <f t="shared" si="14"/>
        <v>tx_pvls_result_returned.unknownage.male...d</v>
      </c>
    </row>
    <row r="185" spans="1:29" ht="60" x14ac:dyDescent="0.25">
      <c r="A185" s="4" t="s">
        <v>116</v>
      </c>
      <c r="B185" s="4" t="s">
        <v>125</v>
      </c>
      <c r="C185" s="4" t="s">
        <v>106</v>
      </c>
      <c r="D185" s="4" t="s">
        <v>68</v>
      </c>
      <c r="E185" s="4" t="s">
        <v>50</v>
      </c>
      <c r="F185" s="4" t="s">
        <v>112</v>
      </c>
      <c r="G185" s="4" t="s">
        <v>169</v>
      </c>
      <c r="H185" s="4" t="s">
        <v>8</v>
      </c>
      <c r="I185" s="4" t="s">
        <v>132</v>
      </c>
      <c r="J185" s="6" t="str">
        <f>C185&amp;CHAR(10)&amp;D185&amp;" "&amp;E185&amp;CHAR(10)&amp;F185&amp;CHAR(10)&amp;H185&amp;" ("&amp;B185&amp;")"</f>
        <v>GEND_GBV
40-44 Male
Physical and/or Emotional Violence
Numerator (Required)</v>
      </c>
      <c r="K185" s="7" t="s">
        <v>430</v>
      </c>
      <c r="L185" s="4">
        <v>15</v>
      </c>
      <c r="N185" s="4" t="s">
        <v>1716</v>
      </c>
      <c r="O185" s="4" t="s">
        <v>193</v>
      </c>
      <c r="P185" s="4" t="s">
        <v>208</v>
      </c>
      <c r="Q185" s="4" t="s">
        <v>169</v>
      </c>
      <c r="R185" s="4" t="s">
        <v>169</v>
      </c>
      <c r="S185" s="4" t="s">
        <v>194</v>
      </c>
      <c r="T185" s="4" t="str">
        <f>LOWER(N185&amp;"."&amp;O185&amp;"."&amp;P185&amp;"."&amp;Q185&amp;"."&amp;R185&amp;"."&amp;S185)</f>
        <v>tx_pvls_result_returned.unknownage.female...n</v>
      </c>
      <c r="U185" s="4" t="s">
        <v>1833</v>
      </c>
      <c r="Y185" s="4" t="str">
        <f t="shared" si="10"/>
        <v>tx_pvls_result_returned.unknownage.female...n</v>
      </c>
      <c r="Z185" s="4" t="str">
        <f t="shared" si="11"/>
        <v>GEND_GBV
40-44 Male
Physical and/or Emotional Violence
Numerator (Required)</v>
      </c>
      <c r="AA185" s="4" t="str">
        <f t="shared" si="12"/>
        <v>tx_pvls_result_returned.unknownage.female...n</v>
      </c>
      <c r="AB185" s="4" t="str">
        <f t="shared" si="13"/>
        <v>GEND_GBV 40-44 Male Physical and/or Emotional Violence Numerator (Required)</v>
      </c>
      <c r="AC185" s="4" t="str">
        <f t="shared" si="14"/>
        <v>tx_pvls_result_returned.unknownage.female...n</v>
      </c>
    </row>
    <row r="186" spans="1:29" ht="60" x14ac:dyDescent="0.25">
      <c r="A186" s="4" t="s">
        <v>116</v>
      </c>
      <c r="B186" s="4" t="s">
        <v>125</v>
      </c>
      <c r="C186" s="4" t="s">
        <v>106</v>
      </c>
      <c r="D186" s="4" t="s">
        <v>69</v>
      </c>
      <c r="E186" s="4" t="s">
        <v>17</v>
      </c>
      <c r="F186" s="4" t="s">
        <v>112</v>
      </c>
      <c r="G186" s="4" t="s">
        <v>169</v>
      </c>
      <c r="H186" s="4" t="s">
        <v>8</v>
      </c>
      <c r="I186" s="4" t="s">
        <v>132</v>
      </c>
      <c r="J186" s="6" t="str">
        <f>C186&amp;CHAR(10)&amp;D186&amp;" "&amp;E186&amp;CHAR(10)&amp;F186&amp;CHAR(10)&amp;H186&amp;" ("&amp;B186&amp;")"</f>
        <v>GEND_GBV
45-49 Female
Physical and/or Emotional Violence
Numerator (Required)</v>
      </c>
      <c r="K186" s="7" t="s">
        <v>437</v>
      </c>
      <c r="L186" s="4">
        <v>16</v>
      </c>
      <c r="N186" s="4" t="s">
        <v>1716</v>
      </c>
      <c r="O186" s="4" t="s">
        <v>193</v>
      </c>
      <c r="P186" s="4" t="s">
        <v>208</v>
      </c>
      <c r="Q186" s="4" t="s">
        <v>169</v>
      </c>
      <c r="R186" s="4" t="s">
        <v>169</v>
      </c>
      <c r="S186" s="4" t="s">
        <v>196</v>
      </c>
      <c r="T186" s="4" t="str">
        <f>LOWER(N186&amp;"."&amp;O186&amp;"."&amp;P186&amp;"."&amp;Q186&amp;"."&amp;R186&amp;"."&amp;S186)</f>
        <v>tx_pvls_result_returned.unknownage.female...d</v>
      </c>
      <c r="U186" s="4" t="s">
        <v>1807</v>
      </c>
      <c r="Y186" s="4" t="str">
        <f t="shared" ref="Y186:Y251" si="15">U186</f>
        <v>tx_pvls_result_returned.unknownage.female...d</v>
      </c>
      <c r="Z186" s="4" t="str">
        <f t="shared" ref="Z186:Z251" si="16">J186</f>
        <v>GEND_GBV
45-49 Female
Physical and/or Emotional Violence
Numerator (Required)</v>
      </c>
      <c r="AA186" s="4" t="str">
        <f t="shared" ref="AA186:AA251" si="17">U186</f>
        <v>tx_pvls_result_returned.unknownage.female...d</v>
      </c>
      <c r="AB186" s="4" t="str">
        <f t="shared" ref="AB186:AB251" si="18">K186</f>
        <v>GEND_GBV 45-49 Female Physical and/or Emotional Violence Numerator (Required)</v>
      </c>
      <c r="AC186" s="4" t="str">
        <f t="shared" si="14"/>
        <v>tx_pvls_result_returned.unknownage.female...d</v>
      </c>
    </row>
    <row r="187" spans="1:29" ht="60" x14ac:dyDescent="0.25">
      <c r="A187" s="4" t="s">
        <v>116</v>
      </c>
      <c r="B187" s="4" t="s">
        <v>125</v>
      </c>
      <c r="C187" s="4" t="s">
        <v>106</v>
      </c>
      <c r="D187" s="4" t="s">
        <v>69</v>
      </c>
      <c r="E187" s="4" t="s">
        <v>50</v>
      </c>
      <c r="F187" s="4" t="s">
        <v>112</v>
      </c>
      <c r="G187" s="4" t="s">
        <v>169</v>
      </c>
      <c r="H187" s="4" t="s">
        <v>8</v>
      </c>
      <c r="I187" s="4" t="s">
        <v>132</v>
      </c>
      <c r="J187" s="6" t="str">
        <f>C187&amp;CHAR(10)&amp;D187&amp;" "&amp;E187&amp;CHAR(10)&amp;F187&amp;CHAR(10)&amp;H187&amp;" ("&amp;B187&amp;")"</f>
        <v>GEND_GBV
45-49 Male
Physical and/or Emotional Violence
Numerator (Required)</v>
      </c>
      <c r="K187" s="7" t="s">
        <v>438</v>
      </c>
      <c r="L187" s="4">
        <v>16</v>
      </c>
      <c r="N187" s="4" t="s">
        <v>1716</v>
      </c>
      <c r="O187" s="4" t="s">
        <v>172</v>
      </c>
      <c r="P187" s="4" t="s">
        <v>207</v>
      </c>
      <c r="Q187" s="4" t="s">
        <v>169</v>
      </c>
      <c r="R187" s="4" t="s">
        <v>169</v>
      </c>
      <c r="S187" s="4" t="s">
        <v>194</v>
      </c>
      <c r="T187" s="4" t="str">
        <f>LOWER(N187&amp;"."&amp;O187&amp;"."&amp;P187&amp;"."&amp;Q187&amp;"."&amp;R187&amp;"."&amp;S187)</f>
        <v>tx_pvls_result_returned.u1.male...n</v>
      </c>
      <c r="U187" s="4" t="s">
        <v>1810</v>
      </c>
      <c r="Y187" s="4" t="str">
        <f t="shared" si="15"/>
        <v>tx_pvls_result_returned.u1.male...n</v>
      </c>
      <c r="Z187" s="4" t="str">
        <f t="shared" si="16"/>
        <v>GEND_GBV
45-49 Male
Physical and/or Emotional Violence
Numerator (Required)</v>
      </c>
      <c r="AA187" s="4" t="str">
        <f t="shared" si="17"/>
        <v>tx_pvls_result_returned.u1.male...n</v>
      </c>
      <c r="AB187" s="4" t="str">
        <f t="shared" si="18"/>
        <v>GEND_GBV 45-49 Male Physical and/or Emotional Violence Numerator (Required)</v>
      </c>
      <c r="AC187" s="4" t="str">
        <f t="shared" si="14"/>
        <v>tx_pvls_result_returned.u1.male...n</v>
      </c>
    </row>
    <row r="188" spans="1:29" ht="60" x14ac:dyDescent="0.25">
      <c r="A188" s="4" t="s">
        <v>116</v>
      </c>
      <c r="B188" s="4" t="s">
        <v>125</v>
      </c>
      <c r="C188" s="4" t="s">
        <v>106</v>
      </c>
      <c r="D188" s="4" t="s">
        <v>1050</v>
      </c>
      <c r="E188" s="4" t="s">
        <v>17</v>
      </c>
      <c r="F188" s="4" t="s">
        <v>112</v>
      </c>
      <c r="G188" s="4" t="s">
        <v>169</v>
      </c>
      <c r="H188" s="4" t="s">
        <v>8</v>
      </c>
      <c r="I188" s="4" t="s">
        <v>132</v>
      </c>
      <c r="J188" s="6" t="str">
        <f>C188&amp;CHAR(10)&amp;D188&amp;" "&amp;E188&amp;CHAR(10)&amp;F188&amp;CHAR(10)&amp;H188&amp;" ("&amp;B188&amp;")"</f>
        <v>GEND_GBV
50+ Female
Physical and/or Emotional Violence
Numerator (Required)</v>
      </c>
      <c r="K188" s="7" t="s">
        <v>1126</v>
      </c>
      <c r="L188" s="4">
        <v>17</v>
      </c>
      <c r="N188" s="4" t="s">
        <v>1716</v>
      </c>
      <c r="O188" s="4" t="s">
        <v>172</v>
      </c>
      <c r="P188" s="4" t="s">
        <v>207</v>
      </c>
      <c r="Q188" s="4" t="s">
        <v>169</v>
      </c>
      <c r="R188" s="4" t="s">
        <v>169</v>
      </c>
      <c r="S188" s="4" t="s">
        <v>196</v>
      </c>
      <c r="T188" s="4" t="str">
        <f>LOWER(N188&amp;"."&amp;O188&amp;"."&amp;P188&amp;"."&amp;Q188&amp;"."&amp;R188&amp;"."&amp;S188)</f>
        <v>tx_pvls_result_returned.u1.male...d</v>
      </c>
      <c r="U188" s="4" t="s">
        <v>1784</v>
      </c>
      <c r="Y188" s="4" t="str">
        <f t="shared" si="15"/>
        <v>tx_pvls_result_returned.u1.male...d</v>
      </c>
      <c r="Z188" s="4" t="str">
        <f t="shared" si="16"/>
        <v>GEND_GBV
50+ Female
Physical and/or Emotional Violence
Numerator (Required)</v>
      </c>
      <c r="AA188" s="4" t="str">
        <f t="shared" si="17"/>
        <v>tx_pvls_result_returned.u1.male...d</v>
      </c>
      <c r="AB188" s="4" t="str">
        <f t="shared" si="18"/>
        <v>GEND_GBV 50+ Female Physical and/or Emotional Violence Numerator (Required)</v>
      </c>
      <c r="AC188" s="4" t="str">
        <f t="shared" si="14"/>
        <v>tx_pvls_result_returned.u1.male...d</v>
      </c>
    </row>
    <row r="189" spans="1:29" ht="60" x14ac:dyDescent="0.25">
      <c r="A189" s="4" t="s">
        <v>116</v>
      </c>
      <c r="B189" s="4" t="s">
        <v>125</v>
      </c>
      <c r="C189" s="4" t="s">
        <v>106</v>
      </c>
      <c r="D189" s="4" t="s">
        <v>1050</v>
      </c>
      <c r="E189" s="4" t="s">
        <v>50</v>
      </c>
      <c r="F189" s="4" t="s">
        <v>112</v>
      </c>
      <c r="G189" s="4" t="s">
        <v>169</v>
      </c>
      <c r="H189" s="4" t="s">
        <v>8</v>
      </c>
      <c r="I189" s="4" t="s">
        <v>132</v>
      </c>
      <c r="J189" s="6" t="str">
        <f>C189&amp;CHAR(10)&amp;D189&amp;" "&amp;E189&amp;CHAR(10)&amp;F189&amp;CHAR(10)&amp;H189&amp;" ("&amp;B189&amp;")"</f>
        <v>GEND_GBV
50+ Male
Physical and/or Emotional Violence
Numerator (Required)</v>
      </c>
      <c r="K189" s="7" t="s">
        <v>1127</v>
      </c>
      <c r="L189" s="4">
        <v>17</v>
      </c>
      <c r="N189" s="4" t="s">
        <v>1716</v>
      </c>
      <c r="O189" s="4" t="s">
        <v>172</v>
      </c>
      <c r="P189" s="4" t="s">
        <v>208</v>
      </c>
      <c r="Q189" s="4" t="s">
        <v>169</v>
      </c>
      <c r="R189" s="4" t="s">
        <v>169</v>
      </c>
      <c r="S189" s="4" t="s">
        <v>194</v>
      </c>
      <c r="T189" s="4" t="str">
        <f>LOWER(N189&amp;"."&amp;O189&amp;"."&amp;P189&amp;"."&amp;Q189&amp;"."&amp;R189&amp;"."&amp;S189)</f>
        <v>tx_pvls_result_returned.u1.female...n</v>
      </c>
      <c r="U189" s="4" t="s">
        <v>1809</v>
      </c>
      <c r="Y189" s="4" t="str">
        <f t="shared" si="15"/>
        <v>tx_pvls_result_returned.u1.female...n</v>
      </c>
      <c r="Z189" s="4" t="str">
        <f t="shared" si="16"/>
        <v>GEND_GBV
50+ Male
Physical and/or Emotional Violence
Numerator (Required)</v>
      </c>
      <c r="AA189" s="4" t="str">
        <f t="shared" si="17"/>
        <v>tx_pvls_result_returned.u1.female...n</v>
      </c>
      <c r="AB189" s="4" t="str">
        <f t="shared" si="18"/>
        <v>GEND_GBV 50+ Male Physical and/or Emotional Violence Numerator (Required)</v>
      </c>
      <c r="AC189" s="4" t="str">
        <f t="shared" si="14"/>
        <v>tx_pvls_result_returned.u1.female...n</v>
      </c>
    </row>
    <row r="190" spans="1:29" ht="60" x14ac:dyDescent="0.25">
      <c r="A190" s="4" t="s">
        <v>116</v>
      </c>
      <c r="B190" s="4" t="s">
        <v>125</v>
      </c>
      <c r="C190" s="4" t="s">
        <v>106</v>
      </c>
      <c r="D190" s="4" t="s">
        <v>122</v>
      </c>
      <c r="E190" s="4" t="s">
        <v>17</v>
      </c>
      <c r="F190" s="4" t="s">
        <v>112</v>
      </c>
      <c r="G190" s="4" t="s">
        <v>169</v>
      </c>
      <c r="H190" s="4" t="s">
        <v>8</v>
      </c>
      <c r="I190" s="4" t="s">
        <v>132</v>
      </c>
      <c r="J190" s="6" t="str">
        <f>C190&amp;CHAR(10)&amp;D190&amp;" "&amp;E190&amp;CHAR(10)&amp;F190&amp;CHAR(10)&amp;H190&amp;" ("&amp;B190&amp;")"</f>
        <v>GEND_GBV
Unknown Age Female
Physical and/or Emotional Violence
Numerator (Required)</v>
      </c>
      <c r="K190" s="7" t="s">
        <v>445</v>
      </c>
      <c r="L190" s="4">
        <v>22</v>
      </c>
      <c r="N190" s="4" t="s">
        <v>1716</v>
      </c>
      <c r="O190" s="4" t="s">
        <v>172</v>
      </c>
      <c r="P190" s="4" t="s">
        <v>208</v>
      </c>
      <c r="Q190" s="4" t="s">
        <v>169</v>
      </c>
      <c r="R190" s="4" t="s">
        <v>169</v>
      </c>
      <c r="S190" s="4" t="s">
        <v>196</v>
      </c>
      <c r="T190" s="4" t="str">
        <f>LOWER(N190&amp;"."&amp;O190&amp;"."&amp;P190&amp;"."&amp;Q190&amp;"."&amp;R190&amp;"."&amp;S190)</f>
        <v>tx_pvls_result_returned.u1.female...d</v>
      </c>
      <c r="U190" s="4" t="s">
        <v>1783</v>
      </c>
      <c r="Y190" s="4" t="str">
        <f t="shared" si="15"/>
        <v>tx_pvls_result_returned.u1.female...d</v>
      </c>
      <c r="Z190" s="4" t="str">
        <f t="shared" si="16"/>
        <v>GEND_GBV
Unknown Age Female
Physical and/or Emotional Violence
Numerator (Required)</v>
      </c>
      <c r="AA190" s="4" t="str">
        <f t="shared" si="17"/>
        <v>tx_pvls_result_returned.u1.female...d</v>
      </c>
      <c r="AB190" s="4" t="str">
        <f t="shared" si="18"/>
        <v>GEND_GBV Unknown Age Female Physical and/or Emotional Violence Numerator (Required)</v>
      </c>
      <c r="AC190" s="4" t="str">
        <f t="shared" si="14"/>
        <v>tx_pvls_result_returned.u1.female...d</v>
      </c>
    </row>
    <row r="191" spans="1:29" ht="60" x14ac:dyDescent="0.25">
      <c r="A191" s="4" t="s">
        <v>116</v>
      </c>
      <c r="B191" s="4" t="s">
        <v>125</v>
      </c>
      <c r="C191" s="4" t="s">
        <v>106</v>
      </c>
      <c r="D191" s="4" t="s">
        <v>122</v>
      </c>
      <c r="E191" s="4" t="s">
        <v>50</v>
      </c>
      <c r="F191" s="4" t="s">
        <v>112</v>
      </c>
      <c r="G191" s="4" t="s">
        <v>169</v>
      </c>
      <c r="H191" s="4" t="s">
        <v>8</v>
      </c>
      <c r="I191" s="4" t="s">
        <v>132</v>
      </c>
      <c r="J191" s="6" t="str">
        <f>C191&amp;CHAR(10)&amp;D191&amp;" "&amp;E191&amp;CHAR(10)&amp;F191&amp;CHAR(10)&amp;H191&amp;" ("&amp;B191&amp;")"</f>
        <v>GEND_GBV
Unknown Age Male
Physical and/or Emotional Violence
Numerator (Required)</v>
      </c>
      <c r="K191" s="7" t="s">
        <v>446</v>
      </c>
      <c r="L191" s="4">
        <v>22</v>
      </c>
      <c r="N191" s="4" t="s">
        <v>1716</v>
      </c>
      <c r="O191" s="4" t="s">
        <v>1051</v>
      </c>
      <c r="P191" s="4" t="s">
        <v>207</v>
      </c>
      <c r="Q191" s="4" t="s">
        <v>169</v>
      </c>
      <c r="R191" s="4" t="s">
        <v>169</v>
      </c>
      <c r="S191" s="4" t="s">
        <v>194</v>
      </c>
      <c r="T191" s="4" t="str">
        <f>LOWER(N191&amp;"."&amp;O191&amp;"."&amp;P191&amp;"."&amp;Q191&amp;"."&amp;R191&amp;"."&amp;S191)</f>
        <v>tx_pvls_result_returned.o50.male...n</v>
      </c>
      <c r="U191" s="4" t="s">
        <v>1832</v>
      </c>
      <c r="Y191" s="4" t="str">
        <f t="shared" si="15"/>
        <v>tx_pvls_result_returned.o50.male...n</v>
      </c>
      <c r="Z191" s="4" t="str">
        <f t="shared" si="16"/>
        <v>GEND_GBV
Unknown Age Male
Physical and/or Emotional Violence
Numerator (Required)</v>
      </c>
      <c r="AA191" s="4" t="str">
        <f t="shared" si="17"/>
        <v>tx_pvls_result_returned.o50.male...n</v>
      </c>
      <c r="AB191" s="4" t="str">
        <f t="shared" si="18"/>
        <v>GEND_GBV Unknown Age Male Physical and/or Emotional Violence Numerator (Required)</v>
      </c>
      <c r="AC191" s="4" t="str">
        <f t="shared" si="14"/>
        <v>tx_pvls_result_returned.o50.male...n</v>
      </c>
    </row>
    <row r="192" spans="1:29" ht="60" x14ac:dyDescent="0.25">
      <c r="A192" s="4" t="s">
        <v>116</v>
      </c>
      <c r="B192" s="4" t="s">
        <v>125</v>
      </c>
      <c r="C192" s="4" t="s">
        <v>106</v>
      </c>
      <c r="D192" s="4" t="s">
        <v>76</v>
      </c>
      <c r="E192" s="4" t="s">
        <v>17</v>
      </c>
      <c r="F192" s="4" t="s">
        <v>113</v>
      </c>
      <c r="G192" s="4" t="s">
        <v>169</v>
      </c>
      <c r="H192" s="4" t="s">
        <v>8</v>
      </c>
      <c r="I192" s="4" t="s">
        <v>132</v>
      </c>
      <c r="J192" s="6" t="str">
        <f>C192&amp;CHAR(10)&amp;D192&amp;" "&amp;E192&amp;CHAR(10)&amp;F192&amp;CHAR(10)&amp;H192&amp;" ("&amp;B192&amp;")"</f>
        <v>GEND_GBV
&lt;10 Female
Sexual Violence
Numerator (Required)</v>
      </c>
      <c r="K192" s="7" t="s">
        <v>375</v>
      </c>
      <c r="L192" s="4">
        <v>7</v>
      </c>
      <c r="N192" s="4" t="s">
        <v>1716</v>
      </c>
      <c r="O192" s="4" t="s">
        <v>1051</v>
      </c>
      <c r="P192" s="4" t="s">
        <v>207</v>
      </c>
      <c r="Q192" s="4" t="s">
        <v>169</v>
      </c>
      <c r="R192" s="4" t="s">
        <v>169</v>
      </c>
      <c r="S192" s="4" t="s">
        <v>196</v>
      </c>
      <c r="T192" s="4" t="str">
        <f>LOWER(N192&amp;"."&amp;O192&amp;"."&amp;P192&amp;"."&amp;Q192&amp;"."&amp;R192&amp;"."&amp;S192)</f>
        <v>tx_pvls_result_returned.o50.male...d</v>
      </c>
      <c r="U192" s="4" t="s">
        <v>1806</v>
      </c>
      <c r="Y192" s="4" t="str">
        <f t="shared" si="15"/>
        <v>tx_pvls_result_returned.o50.male...d</v>
      </c>
      <c r="Z192" s="4" t="str">
        <f t="shared" si="16"/>
        <v>GEND_GBV
&lt;10 Female
Sexual Violence
Numerator (Required)</v>
      </c>
      <c r="AA192" s="4" t="str">
        <f t="shared" si="17"/>
        <v>tx_pvls_result_returned.o50.male...d</v>
      </c>
      <c r="AB192" s="4" t="str">
        <f t="shared" si="18"/>
        <v>GEND_GBV &lt;10 Female Sexual Violence Numerator (Required)</v>
      </c>
      <c r="AC192" s="4" t="str">
        <f t="shared" si="14"/>
        <v>tx_pvls_result_returned.o50.male...d</v>
      </c>
    </row>
    <row r="193" spans="1:29" ht="60" x14ac:dyDescent="0.25">
      <c r="A193" s="4" t="s">
        <v>116</v>
      </c>
      <c r="B193" s="4" t="s">
        <v>125</v>
      </c>
      <c r="C193" s="4" t="s">
        <v>106</v>
      </c>
      <c r="D193" s="4" t="s">
        <v>76</v>
      </c>
      <c r="E193" s="4" t="s">
        <v>50</v>
      </c>
      <c r="F193" s="4" t="s">
        <v>113</v>
      </c>
      <c r="G193" s="4" t="s">
        <v>169</v>
      </c>
      <c r="H193" s="4" t="s">
        <v>8</v>
      </c>
      <c r="I193" s="4" t="s">
        <v>132</v>
      </c>
      <c r="J193" s="6" t="str">
        <f>C193&amp;CHAR(10)&amp;D193&amp;" "&amp;E193&amp;CHAR(10)&amp;F193&amp;CHAR(10)&amp;H193&amp;" ("&amp;B193&amp;")"</f>
        <v>GEND_GBV
&lt;10 Male
Sexual Violence
Numerator (Required)</v>
      </c>
      <c r="K193" s="7" t="s">
        <v>376</v>
      </c>
      <c r="L193" s="4">
        <v>7</v>
      </c>
      <c r="N193" s="4" t="s">
        <v>1716</v>
      </c>
      <c r="O193" s="4" t="s">
        <v>1051</v>
      </c>
      <c r="P193" s="4" t="s">
        <v>208</v>
      </c>
      <c r="Q193" s="4" t="s">
        <v>169</v>
      </c>
      <c r="R193" s="4" t="s">
        <v>169</v>
      </c>
      <c r="S193" s="4" t="s">
        <v>194</v>
      </c>
      <c r="T193" s="4" t="str">
        <f>LOWER(N193&amp;"."&amp;O193&amp;"."&amp;P193&amp;"."&amp;Q193&amp;"."&amp;R193&amp;"."&amp;S193)</f>
        <v>tx_pvls_result_returned.o50.female...n</v>
      </c>
      <c r="U193" s="4" t="s">
        <v>1831</v>
      </c>
      <c r="Y193" s="4" t="str">
        <f t="shared" si="15"/>
        <v>tx_pvls_result_returned.o50.female...n</v>
      </c>
      <c r="Z193" s="4" t="str">
        <f t="shared" si="16"/>
        <v>GEND_GBV
&lt;10 Male
Sexual Violence
Numerator (Required)</v>
      </c>
      <c r="AA193" s="4" t="str">
        <f t="shared" si="17"/>
        <v>tx_pvls_result_returned.o50.female...n</v>
      </c>
      <c r="AB193" s="4" t="str">
        <f t="shared" si="18"/>
        <v>GEND_GBV &lt;10 Male Sexual Violence Numerator (Required)</v>
      </c>
      <c r="AC193" s="4" t="str">
        <f t="shared" si="14"/>
        <v>tx_pvls_result_returned.o50.female...n</v>
      </c>
    </row>
    <row r="194" spans="1:29" ht="60" x14ac:dyDescent="0.25">
      <c r="A194" s="4" t="s">
        <v>116</v>
      </c>
      <c r="B194" s="4" t="s">
        <v>125</v>
      </c>
      <c r="C194" s="4" t="s">
        <v>106</v>
      </c>
      <c r="D194" s="4" t="s">
        <v>49</v>
      </c>
      <c r="E194" s="4" t="s">
        <v>17</v>
      </c>
      <c r="F194" s="4" t="s">
        <v>113</v>
      </c>
      <c r="G194" s="4" t="s">
        <v>169</v>
      </c>
      <c r="H194" s="4" t="s">
        <v>8</v>
      </c>
      <c r="I194" s="4" t="s">
        <v>132</v>
      </c>
      <c r="J194" s="6" t="str">
        <f>C194&amp;CHAR(10)&amp;D194&amp;" "&amp;E194&amp;CHAR(10)&amp;F194&amp;CHAR(10)&amp;H194&amp;" ("&amp;B194&amp;")"</f>
        <v>GEND_GBV
10-14 Female
Sexual Violence
Numerator (Required)</v>
      </c>
      <c r="K194" s="7" t="s">
        <v>383</v>
      </c>
      <c r="L194" s="4">
        <v>8</v>
      </c>
      <c r="N194" s="4" t="s">
        <v>1716</v>
      </c>
      <c r="O194" s="4" t="s">
        <v>1051</v>
      </c>
      <c r="P194" s="4" t="s">
        <v>208</v>
      </c>
      <c r="Q194" s="4" t="s">
        <v>169</v>
      </c>
      <c r="R194" s="4" t="s">
        <v>169</v>
      </c>
      <c r="S194" s="4" t="s">
        <v>196</v>
      </c>
      <c r="T194" s="4" t="str">
        <f>LOWER(N194&amp;"."&amp;O194&amp;"."&amp;P194&amp;"."&amp;Q194&amp;"."&amp;R194&amp;"."&amp;S194)</f>
        <v>tx_pvls_result_returned.o50.female...d</v>
      </c>
      <c r="U194" s="4" t="s">
        <v>1805</v>
      </c>
      <c r="Y194" s="4" t="str">
        <f t="shared" si="15"/>
        <v>tx_pvls_result_returned.o50.female...d</v>
      </c>
      <c r="Z194" s="4" t="str">
        <f t="shared" si="16"/>
        <v>GEND_GBV
10-14 Female
Sexual Violence
Numerator (Required)</v>
      </c>
      <c r="AA194" s="4" t="str">
        <f t="shared" si="17"/>
        <v>tx_pvls_result_returned.o50.female...d</v>
      </c>
      <c r="AB194" s="4" t="str">
        <f t="shared" si="18"/>
        <v>GEND_GBV 10-14 Female Sexual Violence Numerator (Required)</v>
      </c>
      <c r="AC194" s="4" t="str">
        <f t="shared" si="14"/>
        <v>tx_pvls_result_returned.o50.female...d</v>
      </c>
    </row>
    <row r="195" spans="1:29" ht="60" x14ac:dyDescent="0.25">
      <c r="A195" s="4" t="s">
        <v>116</v>
      </c>
      <c r="B195" s="4" t="s">
        <v>125</v>
      </c>
      <c r="C195" s="4" t="s">
        <v>106</v>
      </c>
      <c r="D195" s="4" t="s">
        <v>49</v>
      </c>
      <c r="E195" s="4" t="s">
        <v>50</v>
      </c>
      <c r="F195" s="4" t="s">
        <v>113</v>
      </c>
      <c r="G195" s="4" t="s">
        <v>169</v>
      </c>
      <c r="H195" s="4" t="s">
        <v>8</v>
      </c>
      <c r="I195" s="4" t="s">
        <v>132</v>
      </c>
      <c r="J195" s="6" t="str">
        <f>C195&amp;CHAR(10)&amp;D195&amp;" "&amp;E195&amp;CHAR(10)&amp;F195&amp;CHAR(10)&amp;H195&amp;" ("&amp;B195&amp;")"</f>
        <v>GEND_GBV
10-14 Male
Sexual Violence
Numerator (Required)</v>
      </c>
      <c r="K195" s="7" t="s">
        <v>384</v>
      </c>
      <c r="L195" s="4">
        <v>8</v>
      </c>
      <c r="N195" s="4" t="s">
        <v>1716</v>
      </c>
      <c r="O195" s="4" t="s">
        <v>186</v>
      </c>
      <c r="P195" s="4" t="s">
        <v>207</v>
      </c>
      <c r="Q195" s="4" t="s">
        <v>169</v>
      </c>
      <c r="R195" s="4" t="s">
        <v>169</v>
      </c>
      <c r="S195" s="4" t="s">
        <v>194</v>
      </c>
      <c r="T195" s="4" t="str">
        <f>LOWER(N195&amp;"."&amp;O195&amp;"."&amp;P195&amp;"."&amp;Q195&amp;"."&amp;R195&amp;"."&amp;S195)</f>
        <v>tx_pvls_result_returned.5_9.male...n</v>
      </c>
      <c r="U195" s="4" t="s">
        <v>1814</v>
      </c>
      <c r="Y195" s="4" t="str">
        <f t="shared" si="15"/>
        <v>tx_pvls_result_returned.5_9.male...n</v>
      </c>
      <c r="Z195" s="4" t="str">
        <f t="shared" si="16"/>
        <v>GEND_GBV
10-14 Male
Sexual Violence
Numerator (Required)</v>
      </c>
      <c r="AA195" s="4" t="str">
        <f t="shared" si="17"/>
        <v>tx_pvls_result_returned.5_9.male...n</v>
      </c>
      <c r="AB195" s="4" t="str">
        <f t="shared" si="18"/>
        <v>GEND_GBV 10-14 Male Sexual Violence Numerator (Required)</v>
      </c>
      <c r="AC195" s="4" t="str">
        <f t="shared" ref="AC195:AC260" si="19">AA195</f>
        <v>tx_pvls_result_returned.5_9.male...n</v>
      </c>
    </row>
    <row r="196" spans="1:29" ht="60" x14ac:dyDescent="0.25">
      <c r="A196" s="4" t="s">
        <v>116</v>
      </c>
      <c r="B196" s="4" t="s">
        <v>125</v>
      </c>
      <c r="C196" s="4" t="s">
        <v>106</v>
      </c>
      <c r="D196" s="4" t="s">
        <v>58</v>
      </c>
      <c r="E196" s="4" t="s">
        <v>17</v>
      </c>
      <c r="F196" s="4" t="s">
        <v>113</v>
      </c>
      <c r="G196" s="4" t="s">
        <v>169</v>
      </c>
      <c r="H196" s="4" t="s">
        <v>8</v>
      </c>
      <c r="I196" s="4" t="s">
        <v>132</v>
      </c>
      <c r="J196" s="6" t="str">
        <f>C196&amp;CHAR(10)&amp;D196&amp;" "&amp;E196&amp;CHAR(10)&amp;F196&amp;CHAR(10)&amp;H196&amp;" ("&amp;B196&amp;")"</f>
        <v>GEND_GBV
15-19 Female
Sexual Violence
Numerator (Required)</v>
      </c>
      <c r="K196" s="7" t="s">
        <v>391</v>
      </c>
      <c r="L196" s="4">
        <v>9</v>
      </c>
      <c r="N196" s="4" t="s">
        <v>1716</v>
      </c>
      <c r="O196" s="4" t="s">
        <v>186</v>
      </c>
      <c r="P196" s="4" t="s">
        <v>207</v>
      </c>
      <c r="Q196" s="4" t="s">
        <v>169</v>
      </c>
      <c r="R196" s="4" t="s">
        <v>169</v>
      </c>
      <c r="S196" s="4" t="s">
        <v>196</v>
      </c>
      <c r="T196" s="4" t="str">
        <f>LOWER(N196&amp;"."&amp;O196&amp;"."&amp;P196&amp;"."&amp;Q196&amp;"."&amp;R196&amp;"."&amp;S196)</f>
        <v>tx_pvls_result_returned.5_9.male...d</v>
      </c>
      <c r="U196" s="4" t="s">
        <v>1788</v>
      </c>
      <c r="Y196" s="4" t="str">
        <f t="shared" si="15"/>
        <v>tx_pvls_result_returned.5_9.male...d</v>
      </c>
      <c r="Z196" s="4" t="str">
        <f t="shared" si="16"/>
        <v>GEND_GBV
15-19 Female
Sexual Violence
Numerator (Required)</v>
      </c>
      <c r="AA196" s="4" t="str">
        <f t="shared" si="17"/>
        <v>tx_pvls_result_returned.5_9.male...d</v>
      </c>
      <c r="AB196" s="4" t="str">
        <f t="shared" si="18"/>
        <v>GEND_GBV 15-19 Female Sexual Violence Numerator (Required)</v>
      </c>
      <c r="AC196" s="4" t="str">
        <f t="shared" si="19"/>
        <v>tx_pvls_result_returned.5_9.male...d</v>
      </c>
    </row>
    <row r="197" spans="1:29" ht="60" x14ac:dyDescent="0.25">
      <c r="A197" s="4" t="s">
        <v>116</v>
      </c>
      <c r="B197" s="4" t="s">
        <v>125</v>
      </c>
      <c r="C197" s="4" t="s">
        <v>106</v>
      </c>
      <c r="D197" s="4" t="s">
        <v>58</v>
      </c>
      <c r="E197" s="4" t="s">
        <v>50</v>
      </c>
      <c r="F197" s="4" t="s">
        <v>113</v>
      </c>
      <c r="G197" s="4" t="s">
        <v>169</v>
      </c>
      <c r="H197" s="4" t="s">
        <v>8</v>
      </c>
      <c r="I197" s="4" t="s">
        <v>132</v>
      </c>
      <c r="J197" s="6" t="str">
        <f>C197&amp;CHAR(10)&amp;D197&amp;" "&amp;E197&amp;CHAR(10)&amp;F197&amp;CHAR(10)&amp;H197&amp;" ("&amp;B197&amp;")"</f>
        <v>GEND_GBV
15-19 Male
Sexual Violence
Numerator (Required)</v>
      </c>
      <c r="K197" s="7" t="s">
        <v>392</v>
      </c>
      <c r="L197" s="4">
        <v>9</v>
      </c>
      <c r="N197" s="4" t="s">
        <v>1716</v>
      </c>
      <c r="O197" s="4" t="s">
        <v>186</v>
      </c>
      <c r="P197" s="4" t="s">
        <v>208</v>
      </c>
      <c r="Q197" s="4" t="s">
        <v>169</v>
      </c>
      <c r="R197" s="4" t="s">
        <v>169</v>
      </c>
      <c r="S197" s="4" t="s">
        <v>194</v>
      </c>
      <c r="T197" s="4" t="str">
        <f>LOWER(N197&amp;"."&amp;O197&amp;"."&amp;P197&amp;"."&amp;Q197&amp;"."&amp;R197&amp;"."&amp;S197)</f>
        <v>tx_pvls_result_returned.5_9.female...n</v>
      </c>
      <c r="U197" s="4" t="s">
        <v>1813</v>
      </c>
      <c r="Y197" s="4" t="str">
        <f t="shared" si="15"/>
        <v>tx_pvls_result_returned.5_9.female...n</v>
      </c>
      <c r="Z197" s="4" t="str">
        <f t="shared" si="16"/>
        <v>GEND_GBV
15-19 Male
Sexual Violence
Numerator (Required)</v>
      </c>
      <c r="AA197" s="4" t="str">
        <f t="shared" si="17"/>
        <v>tx_pvls_result_returned.5_9.female...n</v>
      </c>
      <c r="AB197" s="4" t="str">
        <f t="shared" si="18"/>
        <v>GEND_GBV 15-19 Male Sexual Violence Numerator (Required)</v>
      </c>
      <c r="AC197" s="4" t="str">
        <f t="shared" si="19"/>
        <v>tx_pvls_result_returned.5_9.female...n</v>
      </c>
    </row>
    <row r="198" spans="1:29" ht="60" x14ac:dyDescent="0.25">
      <c r="A198" s="4" t="s">
        <v>116</v>
      </c>
      <c r="B198" s="4" t="s">
        <v>125</v>
      </c>
      <c r="C198" s="4" t="s">
        <v>106</v>
      </c>
      <c r="D198" s="4" t="s">
        <v>59</v>
      </c>
      <c r="E198" s="4" t="s">
        <v>17</v>
      </c>
      <c r="F198" s="4" t="s">
        <v>113</v>
      </c>
      <c r="G198" s="4" t="s">
        <v>169</v>
      </c>
      <c r="H198" s="4" t="s">
        <v>8</v>
      </c>
      <c r="I198" s="4" t="s">
        <v>132</v>
      </c>
      <c r="J198" s="6" t="str">
        <f>C198&amp;CHAR(10)&amp;D198&amp;" "&amp;E198&amp;CHAR(10)&amp;F198&amp;CHAR(10)&amp;H198&amp;" ("&amp;B198&amp;")"</f>
        <v>GEND_GBV
20-24 Female
Sexual Violence
Numerator (Required)</v>
      </c>
      <c r="K198" s="7" t="s">
        <v>399</v>
      </c>
      <c r="L198" s="4">
        <v>11</v>
      </c>
      <c r="N198" s="4" t="s">
        <v>1716</v>
      </c>
      <c r="O198" s="4" t="s">
        <v>186</v>
      </c>
      <c r="P198" s="4" t="s">
        <v>208</v>
      </c>
      <c r="Q198" s="4" t="s">
        <v>169</v>
      </c>
      <c r="R198" s="4" t="s">
        <v>169</v>
      </c>
      <c r="S198" s="4" t="s">
        <v>196</v>
      </c>
      <c r="T198" s="4" t="str">
        <f>LOWER(N198&amp;"."&amp;O198&amp;"."&amp;P198&amp;"."&amp;Q198&amp;"."&amp;R198&amp;"."&amp;S198)</f>
        <v>tx_pvls_result_returned.5_9.female...d</v>
      </c>
      <c r="U198" s="4" t="s">
        <v>1787</v>
      </c>
      <c r="Y198" s="4" t="str">
        <f t="shared" si="15"/>
        <v>tx_pvls_result_returned.5_9.female...d</v>
      </c>
      <c r="Z198" s="4" t="str">
        <f t="shared" si="16"/>
        <v>GEND_GBV
20-24 Female
Sexual Violence
Numerator (Required)</v>
      </c>
      <c r="AA198" s="4" t="str">
        <f t="shared" si="17"/>
        <v>tx_pvls_result_returned.5_9.female...d</v>
      </c>
      <c r="AB198" s="4" t="str">
        <f t="shared" si="18"/>
        <v>GEND_GBV 20-24 Female Sexual Violence Numerator (Required)</v>
      </c>
      <c r="AC198" s="4" t="str">
        <f t="shared" si="19"/>
        <v>tx_pvls_result_returned.5_9.female...d</v>
      </c>
    </row>
    <row r="199" spans="1:29" ht="60" x14ac:dyDescent="0.25">
      <c r="A199" s="4" t="s">
        <v>116</v>
      </c>
      <c r="B199" s="4" t="s">
        <v>125</v>
      </c>
      <c r="C199" s="4" t="s">
        <v>106</v>
      </c>
      <c r="D199" s="4" t="s">
        <v>59</v>
      </c>
      <c r="E199" s="4" t="s">
        <v>50</v>
      </c>
      <c r="F199" s="4" t="s">
        <v>113</v>
      </c>
      <c r="G199" s="4" t="s">
        <v>169</v>
      </c>
      <c r="H199" s="4" t="s">
        <v>8</v>
      </c>
      <c r="I199" s="4" t="s">
        <v>132</v>
      </c>
      <c r="J199" s="6" t="str">
        <f>C199&amp;CHAR(10)&amp;D199&amp;" "&amp;E199&amp;CHAR(10)&amp;F199&amp;CHAR(10)&amp;H199&amp;" ("&amp;B199&amp;")"</f>
        <v>GEND_GBV
20-24 Male
Sexual Violence
Numerator (Required)</v>
      </c>
      <c r="K199" s="7" t="s">
        <v>400</v>
      </c>
      <c r="L199" s="4">
        <v>11</v>
      </c>
      <c r="N199" s="4" t="s">
        <v>1716</v>
      </c>
      <c r="O199" s="4" t="s">
        <v>181</v>
      </c>
      <c r="P199" s="4" t="s">
        <v>207</v>
      </c>
      <c r="Q199" s="4" t="s">
        <v>169</v>
      </c>
      <c r="R199" s="4" t="s">
        <v>169</v>
      </c>
      <c r="S199" s="4" t="s">
        <v>194</v>
      </c>
      <c r="T199" s="4" t="str">
        <f>LOWER(N199&amp;"."&amp;O199&amp;"."&amp;P199&amp;"."&amp;Q199&amp;"."&amp;R199&amp;"."&amp;S199)</f>
        <v>tx_pvls_result_returned.45_49.male...n</v>
      </c>
      <c r="U199" s="4" t="s">
        <v>1830</v>
      </c>
      <c r="Y199" s="4" t="str">
        <f t="shared" si="15"/>
        <v>tx_pvls_result_returned.45_49.male...n</v>
      </c>
      <c r="Z199" s="4" t="str">
        <f t="shared" si="16"/>
        <v>GEND_GBV
20-24 Male
Sexual Violence
Numerator (Required)</v>
      </c>
      <c r="AA199" s="4" t="str">
        <f t="shared" si="17"/>
        <v>tx_pvls_result_returned.45_49.male...n</v>
      </c>
      <c r="AB199" s="4" t="str">
        <f t="shared" si="18"/>
        <v>GEND_GBV 20-24 Male Sexual Violence Numerator (Required)</v>
      </c>
      <c r="AC199" s="4" t="str">
        <f t="shared" si="19"/>
        <v>tx_pvls_result_returned.45_49.male...n</v>
      </c>
    </row>
    <row r="200" spans="1:29" ht="60" x14ac:dyDescent="0.25">
      <c r="A200" s="4" t="s">
        <v>116</v>
      </c>
      <c r="B200" s="4" t="s">
        <v>125</v>
      </c>
      <c r="C200" s="4" t="s">
        <v>106</v>
      </c>
      <c r="D200" s="4" t="s">
        <v>60</v>
      </c>
      <c r="E200" s="4" t="s">
        <v>17</v>
      </c>
      <c r="F200" s="4" t="s">
        <v>113</v>
      </c>
      <c r="G200" s="4" t="s">
        <v>169</v>
      </c>
      <c r="H200" s="4" t="s">
        <v>8</v>
      </c>
      <c r="I200" s="4" t="s">
        <v>132</v>
      </c>
      <c r="J200" s="6" t="str">
        <f>C200&amp;CHAR(10)&amp;D200&amp;" "&amp;E200&amp;CHAR(10)&amp;F200&amp;CHAR(10)&amp;H200&amp;" ("&amp;B200&amp;")"</f>
        <v>GEND_GBV
25-29 Female
Sexual Violence
Numerator (Required)</v>
      </c>
      <c r="K200" s="7" t="s">
        <v>407</v>
      </c>
      <c r="L200" s="4">
        <v>12</v>
      </c>
      <c r="N200" s="4" t="s">
        <v>1716</v>
      </c>
      <c r="O200" s="4" t="s">
        <v>181</v>
      </c>
      <c r="P200" s="4" t="s">
        <v>207</v>
      </c>
      <c r="Q200" s="4" t="s">
        <v>169</v>
      </c>
      <c r="R200" s="4" t="s">
        <v>169</v>
      </c>
      <c r="S200" s="4" t="s">
        <v>196</v>
      </c>
      <c r="T200" s="4" t="str">
        <f>LOWER(N200&amp;"."&amp;O200&amp;"."&amp;P200&amp;"."&amp;Q200&amp;"."&amp;R200&amp;"."&amp;S200)</f>
        <v>tx_pvls_result_returned.45_49.male...d</v>
      </c>
      <c r="U200" s="4" t="s">
        <v>1804</v>
      </c>
      <c r="Y200" s="4" t="str">
        <f t="shared" si="15"/>
        <v>tx_pvls_result_returned.45_49.male...d</v>
      </c>
      <c r="Z200" s="4" t="str">
        <f t="shared" si="16"/>
        <v>GEND_GBV
25-29 Female
Sexual Violence
Numerator (Required)</v>
      </c>
      <c r="AA200" s="4" t="str">
        <f t="shared" si="17"/>
        <v>tx_pvls_result_returned.45_49.male...d</v>
      </c>
      <c r="AB200" s="4" t="str">
        <f t="shared" si="18"/>
        <v>GEND_GBV 25-29 Female Sexual Violence Numerator (Required)</v>
      </c>
      <c r="AC200" s="4" t="str">
        <f t="shared" si="19"/>
        <v>tx_pvls_result_returned.45_49.male...d</v>
      </c>
    </row>
    <row r="201" spans="1:29" ht="60" x14ac:dyDescent="0.25">
      <c r="A201" s="4" t="s">
        <v>116</v>
      </c>
      <c r="B201" s="4" t="s">
        <v>125</v>
      </c>
      <c r="C201" s="4" t="s">
        <v>106</v>
      </c>
      <c r="D201" s="4" t="s">
        <v>60</v>
      </c>
      <c r="E201" s="4" t="s">
        <v>50</v>
      </c>
      <c r="F201" s="4" t="s">
        <v>113</v>
      </c>
      <c r="G201" s="4" t="s">
        <v>169</v>
      </c>
      <c r="H201" s="4" t="s">
        <v>8</v>
      </c>
      <c r="I201" s="4" t="s">
        <v>132</v>
      </c>
      <c r="J201" s="6" t="str">
        <f>C201&amp;CHAR(10)&amp;D201&amp;" "&amp;E201&amp;CHAR(10)&amp;F201&amp;CHAR(10)&amp;H201&amp;" ("&amp;B201&amp;")"</f>
        <v>GEND_GBV
25-29 Male
Sexual Violence
Numerator (Required)</v>
      </c>
      <c r="K201" s="7" t="s">
        <v>408</v>
      </c>
      <c r="L201" s="4">
        <v>12</v>
      </c>
      <c r="N201" s="4" t="s">
        <v>1716</v>
      </c>
      <c r="O201" s="4" t="s">
        <v>181</v>
      </c>
      <c r="P201" s="4" t="s">
        <v>208</v>
      </c>
      <c r="Q201" s="4" t="s">
        <v>169</v>
      </c>
      <c r="R201" s="4" t="s">
        <v>169</v>
      </c>
      <c r="S201" s="4" t="s">
        <v>194</v>
      </c>
      <c r="T201" s="4" t="str">
        <f>LOWER(N201&amp;"."&amp;O201&amp;"."&amp;P201&amp;"."&amp;Q201&amp;"."&amp;R201&amp;"."&amp;S201)</f>
        <v>tx_pvls_result_returned.45_49.female...n</v>
      </c>
      <c r="U201" s="4" t="s">
        <v>1829</v>
      </c>
      <c r="Y201" s="4" t="str">
        <f t="shared" si="15"/>
        <v>tx_pvls_result_returned.45_49.female...n</v>
      </c>
      <c r="Z201" s="4" t="str">
        <f t="shared" si="16"/>
        <v>GEND_GBV
25-29 Male
Sexual Violence
Numerator (Required)</v>
      </c>
      <c r="AA201" s="4" t="str">
        <f t="shared" si="17"/>
        <v>tx_pvls_result_returned.45_49.female...n</v>
      </c>
      <c r="AB201" s="4" t="str">
        <f t="shared" si="18"/>
        <v>GEND_GBV 25-29 Male Sexual Violence Numerator (Required)</v>
      </c>
      <c r="AC201" s="4" t="str">
        <f t="shared" si="19"/>
        <v>tx_pvls_result_returned.45_49.female...n</v>
      </c>
    </row>
    <row r="202" spans="1:29" ht="60" x14ac:dyDescent="0.25">
      <c r="A202" s="4" t="s">
        <v>116</v>
      </c>
      <c r="B202" s="4" t="s">
        <v>125</v>
      </c>
      <c r="C202" s="4" t="s">
        <v>106</v>
      </c>
      <c r="D202" s="4" t="s">
        <v>66</v>
      </c>
      <c r="E202" s="4" t="s">
        <v>17</v>
      </c>
      <c r="F202" s="4" t="s">
        <v>113</v>
      </c>
      <c r="G202" s="4" t="s">
        <v>169</v>
      </c>
      <c r="H202" s="4" t="s">
        <v>8</v>
      </c>
      <c r="I202" s="4" t="s">
        <v>132</v>
      </c>
      <c r="J202" s="6" t="str">
        <f>C202&amp;CHAR(10)&amp;D202&amp;" "&amp;E202&amp;CHAR(10)&amp;F202&amp;CHAR(10)&amp;H202&amp;" ("&amp;B202&amp;")"</f>
        <v>GEND_GBV
30-34 Female
Sexual Violence
Numerator (Required)</v>
      </c>
      <c r="K202" s="7" t="s">
        <v>415</v>
      </c>
      <c r="L202" s="4">
        <v>13</v>
      </c>
      <c r="N202" s="4" t="s">
        <v>1716</v>
      </c>
      <c r="O202" s="4" t="s">
        <v>181</v>
      </c>
      <c r="P202" s="4" t="s">
        <v>208</v>
      </c>
      <c r="Q202" s="4" t="s">
        <v>169</v>
      </c>
      <c r="R202" s="4" t="s">
        <v>169</v>
      </c>
      <c r="S202" s="4" t="s">
        <v>196</v>
      </c>
      <c r="T202" s="4" t="str">
        <f>LOWER(N202&amp;"."&amp;O202&amp;"."&amp;P202&amp;"."&amp;Q202&amp;"."&amp;R202&amp;"."&amp;S202)</f>
        <v>tx_pvls_result_returned.45_49.female...d</v>
      </c>
      <c r="U202" s="4" t="s">
        <v>1803</v>
      </c>
      <c r="Y202" s="4" t="str">
        <f t="shared" si="15"/>
        <v>tx_pvls_result_returned.45_49.female...d</v>
      </c>
      <c r="Z202" s="4" t="str">
        <f t="shared" si="16"/>
        <v>GEND_GBV
30-34 Female
Sexual Violence
Numerator (Required)</v>
      </c>
      <c r="AA202" s="4" t="str">
        <f t="shared" si="17"/>
        <v>tx_pvls_result_returned.45_49.female...d</v>
      </c>
      <c r="AB202" s="4" t="str">
        <f t="shared" si="18"/>
        <v>GEND_GBV 30-34 Female Sexual Violence Numerator (Required)</v>
      </c>
      <c r="AC202" s="4" t="str">
        <f t="shared" si="19"/>
        <v>tx_pvls_result_returned.45_49.female...d</v>
      </c>
    </row>
    <row r="203" spans="1:29" ht="60" x14ac:dyDescent="0.25">
      <c r="A203" s="4" t="s">
        <v>116</v>
      </c>
      <c r="B203" s="4" t="s">
        <v>125</v>
      </c>
      <c r="C203" s="4" t="s">
        <v>106</v>
      </c>
      <c r="D203" s="4" t="s">
        <v>66</v>
      </c>
      <c r="E203" s="4" t="s">
        <v>50</v>
      </c>
      <c r="F203" s="4" t="s">
        <v>113</v>
      </c>
      <c r="G203" s="4" t="s">
        <v>169</v>
      </c>
      <c r="H203" s="4" t="s">
        <v>8</v>
      </c>
      <c r="I203" s="4" t="s">
        <v>132</v>
      </c>
      <c r="J203" s="6" t="str">
        <f>C203&amp;CHAR(10)&amp;D203&amp;" "&amp;E203&amp;CHAR(10)&amp;F203&amp;CHAR(10)&amp;H203&amp;" ("&amp;B203&amp;")"</f>
        <v>GEND_GBV
30-34 Male
Sexual Violence
Numerator (Required)</v>
      </c>
      <c r="K203" s="7" t="s">
        <v>416</v>
      </c>
      <c r="L203" s="4">
        <v>13</v>
      </c>
      <c r="N203" s="4" t="s">
        <v>1716</v>
      </c>
      <c r="O203" s="4" t="s">
        <v>180</v>
      </c>
      <c r="P203" s="4" t="s">
        <v>207</v>
      </c>
      <c r="Q203" s="4" t="s">
        <v>169</v>
      </c>
      <c r="R203" s="4" t="s">
        <v>169</v>
      </c>
      <c r="S203" s="4" t="s">
        <v>194</v>
      </c>
      <c r="T203" s="4" t="str">
        <f>LOWER(N203&amp;"."&amp;O203&amp;"."&amp;P203&amp;"."&amp;Q203&amp;"."&amp;R203&amp;"."&amp;S203)</f>
        <v>tx_pvls_result_returned.40_44.male...n</v>
      </c>
      <c r="U203" s="4" t="s">
        <v>1828</v>
      </c>
      <c r="Y203" s="4" t="str">
        <f t="shared" si="15"/>
        <v>tx_pvls_result_returned.40_44.male...n</v>
      </c>
      <c r="Z203" s="4" t="str">
        <f t="shared" si="16"/>
        <v>GEND_GBV
30-34 Male
Sexual Violence
Numerator (Required)</v>
      </c>
      <c r="AA203" s="4" t="str">
        <f t="shared" si="17"/>
        <v>tx_pvls_result_returned.40_44.male...n</v>
      </c>
      <c r="AB203" s="4" t="str">
        <f t="shared" si="18"/>
        <v>GEND_GBV 30-34 Male Sexual Violence Numerator (Required)</v>
      </c>
      <c r="AC203" s="4" t="str">
        <f t="shared" si="19"/>
        <v>tx_pvls_result_returned.40_44.male...n</v>
      </c>
    </row>
    <row r="204" spans="1:29" ht="60" x14ac:dyDescent="0.25">
      <c r="A204" s="4" t="s">
        <v>116</v>
      </c>
      <c r="B204" s="4" t="s">
        <v>125</v>
      </c>
      <c r="C204" s="4" t="s">
        <v>106</v>
      </c>
      <c r="D204" s="4" t="s">
        <v>67</v>
      </c>
      <c r="E204" s="4" t="s">
        <v>17</v>
      </c>
      <c r="F204" s="4" t="s">
        <v>113</v>
      </c>
      <c r="G204" s="4" t="s">
        <v>169</v>
      </c>
      <c r="H204" s="4" t="s">
        <v>8</v>
      </c>
      <c r="I204" s="4" t="s">
        <v>132</v>
      </c>
      <c r="J204" s="6" t="str">
        <f>C204&amp;CHAR(10)&amp;D204&amp;" "&amp;E204&amp;CHAR(10)&amp;F204&amp;CHAR(10)&amp;H204&amp;" ("&amp;B204&amp;")"</f>
        <v>GEND_GBV
35-39 Female
Sexual Violence
Numerator (Required)</v>
      </c>
      <c r="K204" s="7" t="s">
        <v>423</v>
      </c>
      <c r="L204" s="4">
        <v>14</v>
      </c>
      <c r="N204" s="4" t="s">
        <v>1716</v>
      </c>
      <c r="O204" s="4" t="s">
        <v>180</v>
      </c>
      <c r="P204" s="4" t="s">
        <v>207</v>
      </c>
      <c r="Q204" s="4" t="s">
        <v>169</v>
      </c>
      <c r="R204" s="4" t="s">
        <v>169</v>
      </c>
      <c r="S204" s="4" t="s">
        <v>196</v>
      </c>
      <c r="T204" s="4" t="str">
        <f>LOWER(N204&amp;"."&amp;O204&amp;"."&amp;P204&amp;"."&amp;Q204&amp;"."&amp;R204&amp;"."&amp;S204)</f>
        <v>tx_pvls_result_returned.40_44.male...d</v>
      </c>
      <c r="U204" s="4" t="s">
        <v>1802</v>
      </c>
      <c r="Y204" s="4" t="str">
        <f t="shared" si="15"/>
        <v>tx_pvls_result_returned.40_44.male...d</v>
      </c>
      <c r="Z204" s="4" t="str">
        <f t="shared" si="16"/>
        <v>GEND_GBV
35-39 Female
Sexual Violence
Numerator (Required)</v>
      </c>
      <c r="AA204" s="4" t="str">
        <f t="shared" si="17"/>
        <v>tx_pvls_result_returned.40_44.male...d</v>
      </c>
      <c r="AB204" s="4" t="str">
        <f t="shared" si="18"/>
        <v>GEND_GBV 35-39 Female Sexual Violence Numerator (Required)</v>
      </c>
      <c r="AC204" s="4" t="str">
        <f t="shared" si="19"/>
        <v>tx_pvls_result_returned.40_44.male...d</v>
      </c>
    </row>
    <row r="205" spans="1:29" ht="60" x14ac:dyDescent="0.25">
      <c r="A205" s="4" t="s">
        <v>116</v>
      </c>
      <c r="B205" s="4" t="s">
        <v>125</v>
      </c>
      <c r="C205" s="4" t="s">
        <v>106</v>
      </c>
      <c r="D205" s="4" t="s">
        <v>67</v>
      </c>
      <c r="E205" s="4" t="s">
        <v>50</v>
      </c>
      <c r="F205" s="4" t="s">
        <v>113</v>
      </c>
      <c r="G205" s="4" t="s">
        <v>169</v>
      </c>
      <c r="H205" s="4" t="s">
        <v>8</v>
      </c>
      <c r="I205" s="4" t="s">
        <v>132</v>
      </c>
      <c r="J205" s="6" t="str">
        <f>C205&amp;CHAR(10)&amp;D205&amp;" "&amp;E205&amp;CHAR(10)&amp;F205&amp;CHAR(10)&amp;H205&amp;" ("&amp;B205&amp;")"</f>
        <v>GEND_GBV
35-39 Male
Sexual Violence
Numerator (Required)</v>
      </c>
      <c r="K205" s="7" t="s">
        <v>424</v>
      </c>
      <c r="L205" s="4">
        <v>14</v>
      </c>
      <c r="N205" s="4" t="s">
        <v>1716</v>
      </c>
      <c r="O205" s="4" t="s">
        <v>180</v>
      </c>
      <c r="P205" s="4" t="s">
        <v>208</v>
      </c>
      <c r="Q205" s="4" t="s">
        <v>169</v>
      </c>
      <c r="R205" s="4" t="s">
        <v>169</v>
      </c>
      <c r="S205" s="4" t="s">
        <v>194</v>
      </c>
      <c r="T205" s="4" t="str">
        <f>LOWER(N205&amp;"."&amp;O205&amp;"."&amp;P205&amp;"."&amp;Q205&amp;"."&amp;R205&amp;"."&amp;S205)</f>
        <v>tx_pvls_result_returned.40_44.female...n</v>
      </c>
      <c r="U205" s="4" t="s">
        <v>1827</v>
      </c>
      <c r="Y205" s="4" t="str">
        <f t="shared" si="15"/>
        <v>tx_pvls_result_returned.40_44.female...n</v>
      </c>
      <c r="Z205" s="4" t="str">
        <f t="shared" si="16"/>
        <v>GEND_GBV
35-39 Male
Sexual Violence
Numerator (Required)</v>
      </c>
      <c r="AA205" s="4" t="str">
        <f t="shared" si="17"/>
        <v>tx_pvls_result_returned.40_44.female...n</v>
      </c>
      <c r="AB205" s="4" t="str">
        <f t="shared" si="18"/>
        <v>GEND_GBV 35-39 Male Sexual Violence Numerator (Required)</v>
      </c>
      <c r="AC205" s="4" t="str">
        <f t="shared" si="19"/>
        <v>tx_pvls_result_returned.40_44.female...n</v>
      </c>
    </row>
    <row r="206" spans="1:29" ht="60" x14ac:dyDescent="0.25">
      <c r="A206" s="4" t="s">
        <v>116</v>
      </c>
      <c r="B206" s="4" t="s">
        <v>125</v>
      </c>
      <c r="C206" s="4" t="s">
        <v>106</v>
      </c>
      <c r="D206" s="4" t="s">
        <v>68</v>
      </c>
      <c r="E206" s="4" t="s">
        <v>17</v>
      </c>
      <c r="F206" s="4" t="s">
        <v>113</v>
      </c>
      <c r="G206" s="4" t="s">
        <v>169</v>
      </c>
      <c r="H206" s="4" t="s">
        <v>8</v>
      </c>
      <c r="I206" s="4" t="s">
        <v>132</v>
      </c>
      <c r="J206" s="6" t="str">
        <f>C206&amp;CHAR(10)&amp;D206&amp;" "&amp;E206&amp;CHAR(10)&amp;F206&amp;CHAR(10)&amp;H206&amp;" ("&amp;B206&amp;")"</f>
        <v>GEND_GBV
40-44 Female
Sexual Violence
Numerator (Required)</v>
      </c>
      <c r="K206" s="7" t="s">
        <v>431</v>
      </c>
      <c r="L206" s="4">
        <v>15</v>
      </c>
      <c r="N206" s="4" t="s">
        <v>1716</v>
      </c>
      <c r="O206" s="4" t="s">
        <v>180</v>
      </c>
      <c r="P206" s="4" t="s">
        <v>208</v>
      </c>
      <c r="Q206" s="4" t="s">
        <v>169</v>
      </c>
      <c r="R206" s="4" t="s">
        <v>169</v>
      </c>
      <c r="S206" s="4" t="s">
        <v>196</v>
      </c>
      <c r="T206" s="4" t="str">
        <f>LOWER(N206&amp;"."&amp;O206&amp;"."&amp;P206&amp;"."&amp;Q206&amp;"."&amp;R206&amp;"."&amp;S206)</f>
        <v>tx_pvls_result_returned.40_44.female...d</v>
      </c>
      <c r="U206" s="4" t="s">
        <v>1801</v>
      </c>
      <c r="Y206" s="4" t="str">
        <f t="shared" si="15"/>
        <v>tx_pvls_result_returned.40_44.female...d</v>
      </c>
      <c r="Z206" s="4" t="str">
        <f t="shared" si="16"/>
        <v>GEND_GBV
40-44 Female
Sexual Violence
Numerator (Required)</v>
      </c>
      <c r="AA206" s="4" t="str">
        <f t="shared" si="17"/>
        <v>tx_pvls_result_returned.40_44.female...d</v>
      </c>
      <c r="AB206" s="4" t="str">
        <f t="shared" si="18"/>
        <v>GEND_GBV 40-44 Female Sexual Violence Numerator (Required)</v>
      </c>
      <c r="AC206" s="4" t="str">
        <f t="shared" si="19"/>
        <v>tx_pvls_result_returned.40_44.female...d</v>
      </c>
    </row>
    <row r="207" spans="1:29" ht="60" x14ac:dyDescent="0.25">
      <c r="A207" s="4" t="s">
        <v>116</v>
      </c>
      <c r="B207" s="4" t="s">
        <v>125</v>
      </c>
      <c r="C207" s="4" t="s">
        <v>106</v>
      </c>
      <c r="D207" s="4" t="s">
        <v>68</v>
      </c>
      <c r="E207" s="4" t="s">
        <v>50</v>
      </c>
      <c r="F207" s="4" t="s">
        <v>113</v>
      </c>
      <c r="G207" s="4" t="s">
        <v>169</v>
      </c>
      <c r="H207" s="4" t="s">
        <v>8</v>
      </c>
      <c r="I207" s="4" t="s">
        <v>132</v>
      </c>
      <c r="J207" s="6" t="str">
        <f>C207&amp;CHAR(10)&amp;D207&amp;" "&amp;E207&amp;CHAR(10)&amp;F207&amp;CHAR(10)&amp;H207&amp;" ("&amp;B207&amp;")"</f>
        <v>GEND_GBV
40-44 Male
Sexual Violence
Numerator (Required)</v>
      </c>
      <c r="K207" s="7" t="s">
        <v>432</v>
      </c>
      <c r="L207" s="4">
        <v>15</v>
      </c>
      <c r="N207" s="4" t="s">
        <v>1716</v>
      </c>
      <c r="O207" s="4" t="s">
        <v>179</v>
      </c>
      <c r="P207" s="4" t="s">
        <v>207</v>
      </c>
      <c r="Q207" s="4" t="s">
        <v>169</v>
      </c>
      <c r="R207" s="4" t="s">
        <v>169</v>
      </c>
      <c r="S207" s="4" t="s">
        <v>194</v>
      </c>
      <c r="T207" s="4" t="str">
        <f>LOWER(N207&amp;"."&amp;O207&amp;"."&amp;P207&amp;"."&amp;Q207&amp;"."&amp;R207&amp;"."&amp;S207)</f>
        <v>tx_pvls_result_returned.35_39.male...n</v>
      </c>
      <c r="U207" s="4" t="s">
        <v>1826</v>
      </c>
      <c r="Y207" s="4" t="str">
        <f t="shared" si="15"/>
        <v>tx_pvls_result_returned.35_39.male...n</v>
      </c>
      <c r="Z207" s="4" t="str">
        <f t="shared" si="16"/>
        <v>GEND_GBV
40-44 Male
Sexual Violence
Numerator (Required)</v>
      </c>
      <c r="AA207" s="4" t="str">
        <f t="shared" si="17"/>
        <v>tx_pvls_result_returned.35_39.male...n</v>
      </c>
      <c r="AB207" s="4" t="str">
        <f t="shared" si="18"/>
        <v>GEND_GBV 40-44 Male Sexual Violence Numerator (Required)</v>
      </c>
      <c r="AC207" s="4" t="str">
        <f t="shared" si="19"/>
        <v>tx_pvls_result_returned.35_39.male...n</v>
      </c>
    </row>
    <row r="208" spans="1:29" ht="60" x14ac:dyDescent="0.25">
      <c r="A208" s="4" t="s">
        <v>116</v>
      </c>
      <c r="B208" s="4" t="s">
        <v>125</v>
      </c>
      <c r="C208" s="4" t="s">
        <v>106</v>
      </c>
      <c r="D208" s="4" t="s">
        <v>69</v>
      </c>
      <c r="E208" s="4" t="s">
        <v>17</v>
      </c>
      <c r="F208" s="4" t="s">
        <v>113</v>
      </c>
      <c r="G208" s="4" t="s">
        <v>169</v>
      </c>
      <c r="H208" s="4" t="s">
        <v>8</v>
      </c>
      <c r="I208" s="4" t="s">
        <v>132</v>
      </c>
      <c r="J208" s="6" t="str">
        <f>C208&amp;CHAR(10)&amp;D208&amp;" "&amp;E208&amp;CHAR(10)&amp;F208&amp;CHAR(10)&amp;H208&amp;" ("&amp;B208&amp;")"</f>
        <v>GEND_GBV
45-49 Female
Sexual Violence
Numerator (Required)</v>
      </c>
      <c r="K208" s="7" t="s">
        <v>439</v>
      </c>
      <c r="L208" s="4">
        <v>16</v>
      </c>
      <c r="N208" s="4" t="s">
        <v>1716</v>
      </c>
      <c r="O208" s="4" t="s">
        <v>179</v>
      </c>
      <c r="P208" s="4" t="s">
        <v>207</v>
      </c>
      <c r="Q208" s="4" t="s">
        <v>169</v>
      </c>
      <c r="R208" s="4" t="s">
        <v>169</v>
      </c>
      <c r="S208" s="4" t="s">
        <v>196</v>
      </c>
      <c r="T208" s="4" t="str">
        <f>LOWER(N208&amp;"."&amp;O208&amp;"."&amp;P208&amp;"."&amp;Q208&amp;"."&amp;R208&amp;"."&amp;S208)</f>
        <v>tx_pvls_result_returned.35_39.male...d</v>
      </c>
      <c r="U208" s="4" t="s">
        <v>1800</v>
      </c>
      <c r="Y208" s="4" t="str">
        <f t="shared" si="15"/>
        <v>tx_pvls_result_returned.35_39.male...d</v>
      </c>
      <c r="Z208" s="4" t="str">
        <f t="shared" si="16"/>
        <v>GEND_GBV
45-49 Female
Sexual Violence
Numerator (Required)</v>
      </c>
      <c r="AA208" s="4" t="str">
        <f t="shared" si="17"/>
        <v>tx_pvls_result_returned.35_39.male...d</v>
      </c>
      <c r="AB208" s="4" t="str">
        <f t="shared" si="18"/>
        <v>GEND_GBV 45-49 Female Sexual Violence Numerator (Required)</v>
      </c>
      <c r="AC208" s="4" t="str">
        <f t="shared" si="19"/>
        <v>tx_pvls_result_returned.35_39.male...d</v>
      </c>
    </row>
    <row r="209" spans="1:29" ht="60" x14ac:dyDescent="0.25">
      <c r="A209" s="4" t="s">
        <v>116</v>
      </c>
      <c r="B209" s="4" t="s">
        <v>125</v>
      </c>
      <c r="C209" s="4" t="s">
        <v>106</v>
      </c>
      <c r="D209" s="4" t="s">
        <v>69</v>
      </c>
      <c r="E209" s="4" t="s">
        <v>50</v>
      </c>
      <c r="F209" s="4" t="s">
        <v>113</v>
      </c>
      <c r="G209" s="4" t="s">
        <v>169</v>
      </c>
      <c r="H209" s="4" t="s">
        <v>8</v>
      </c>
      <c r="I209" s="4" t="s">
        <v>132</v>
      </c>
      <c r="J209" s="6" t="str">
        <f>C209&amp;CHAR(10)&amp;D209&amp;" "&amp;E209&amp;CHAR(10)&amp;F209&amp;CHAR(10)&amp;H209&amp;" ("&amp;B209&amp;")"</f>
        <v>GEND_GBV
45-49 Male
Sexual Violence
Numerator (Required)</v>
      </c>
      <c r="K209" s="7" t="s">
        <v>440</v>
      </c>
      <c r="L209" s="4">
        <v>16</v>
      </c>
      <c r="N209" s="4" t="s">
        <v>1716</v>
      </c>
      <c r="O209" s="4" t="s">
        <v>179</v>
      </c>
      <c r="P209" s="4" t="s">
        <v>208</v>
      </c>
      <c r="Q209" s="4" t="s">
        <v>169</v>
      </c>
      <c r="R209" s="4" t="s">
        <v>169</v>
      </c>
      <c r="S209" s="4" t="s">
        <v>194</v>
      </c>
      <c r="T209" s="4" t="str">
        <f>LOWER(N209&amp;"."&amp;O209&amp;"."&amp;P209&amp;"."&amp;Q209&amp;"."&amp;R209&amp;"."&amp;S209)</f>
        <v>tx_pvls_result_returned.35_39.female...n</v>
      </c>
      <c r="U209" s="4" t="s">
        <v>1825</v>
      </c>
      <c r="Y209" s="4" t="str">
        <f t="shared" si="15"/>
        <v>tx_pvls_result_returned.35_39.female...n</v>
      </c>
      <c r="Z209" s="4" t="str">
        <f t="shared" si="16"/>
        <v>GEND_GBV
45-49 Male
Sexual Violence
Numerator (Required)</v>
      </c>
      <c r="AA209" s="4" t="str">
        <f t="shared" si="17"/>
        <v>tx_pvls_result_returned.35_39.female...n</v>
      </c>
      <c r="AB209" s="4" t="str">
        <f t="shared" si="18"/>
        <v>GEND_GBV 45-49 Male Sexual Violence Numerator (Required)</v>
      </c>
      <c r="AC209" s="4" t="str">
        <f t="shared" si="19"/>
        <v>tx_pvls_result_returned.35_39.female...n</v>
      </c>
    </row>
    <row r="210" spans="1:29" ht="60" x14ac:dyDescent="0.25">
      <c r="A210" s="4" t="s">
        <v>116</v>
      </c>
      <c r="B210" s="4" t="s">
        <v>125</v>
      </c>
      <c r="C210" s="4" t="s">
        <v>106</v>
      </c>
      <c r="D210" s="4" t="s">
        <v>1050</v>
      </c>
      <c r="E210" s="4" t="s">
        <v>17</v>
      </c>
      <c r="F210" s="4" t="s">
        <v>113</v>
      </c>
      <c r="G210" s="4" t="s">
        <v>169</v>
      </c>
      <c r="H210" s="4" t="s">
        <v>8</v>
      </c>
      <c r="I210" s="4" t="s">
        <v>132</v>
      </c>
      <c r="J210" s="6" t="str">
        <f>C210&amp;CHAR(10)&amp;D210&amp;" "&amp;E210&amp;CHAR(10)&amp;F210&amp;CHAR(10)&amp;H210&amp;" ("&amp;B210&amp;")"</f>
        <v>GEND_GBV
50+ Female
Sexual Violence
Numerator (Required)</v>
      </c>
      <c r="K210" s="7" t="s">
        <v>1128</v>
      </c>
      <c r="L210" s="4">
        <v>17</v>
      </c>
      <c r="N210" s="4" t="s">
        <v>1716</v>
      </c>
      <c r="O210" s="4" t="s">
        <v>179</v>
      </c>
      <c r="P210" s="4" t="s">
        <v>208</v>
      </c>
      <c r="Q210" s="4" t="s">
        <v>169</v>
      </c>
      <c r="R210" s="4" t="s">
        <v>169</v>
      </c>
      <c r="S210" s="4" t="s">
        <v>196</v>
      </c>
      <c r="T210" s="4" t="str">
        <f>LOWER(N210&amp;"."&amp;O210&amp;"."&amp;P210&amp;"."&amp;Q210&amp;"."&amp;R210&amp;"."&amp;S210)</f>
        <v>tx_pvls_result_returned.35_39.female...d</v>
      </c>
      <c r="U210" s="4" t="s">
        <v>1799</v>
      </c>
      <c r="Y210" s="4" t="str">
        <f t="shared" si="15"/>
        <v>tx_pvls_result_returned.35_39.female...d</v>
      </c>
      <c r="Z210" s="4" t="str">
        <f t="shared" si="16"/>
        <v>GEND_GBV
50+ Female
Sexual Violence
Numerator (Required)</v>
      </c>
      <c r="AA210" s="4" t="str">
        <f t="shared" si="17"/>
        <v>tx_pvls_result_returned.35_39.female...d</v>
      </c>
      <c r="AB210" s="4" t="str">
        <f t="shared" si="18"/>
        <v>GEND_GBV 50+ Female Sexual Violence Numerator (Required)</v>
      </c>
      <c r="AC210" s="4" t="str">
        <f t="shared" si="19"/>
        <v>tx_pvls_result_returned.35_39.female...d</v>
      </c>
    </row>
    <row r="211" spans="1:29" ht="60" x14ac:dyDescent="0.25">
      <c r="A211" s="4" t="s">
        <v>116</v>
      </c>
      <c r="B211" s="4" t="s">
        <v>125</v>
      </c>
      <c r="C211" s="4" t="s">
        <v>106</v>
      </c>
      <c r="D211" s="4" t="s">
        <v>1050</v>
      </c>
      <c r="E211" s="4" t="s">
        <v>50</v>
      </c>
      <c r="F211" s="4" t="s">
        <v>113</v>
      </c>
      <c r="G211" s="4" t="s">
        <v>169</v>
      </c>
      <c r="H211" s="4" t="s">
        <v>8</v>
      </c>
      <c r="I211" s="4" t="s">
        <v>132</v>
      </c>
      <c r="J211" s="6" t="str">
        <f>C211&amp;CHAR(10)&amp;D211&amp;" "&amp;E211&amp;CHAR(10)&amp;F211&amp;CHAR(10)&amp;H211&amp;" ("&amp;B211&amp;")"</f>
        <v>GEND_GBV
50+ Male
Sexual Violence
Numerator (Required)</v>
      </c>
      <c r="K211" s="7" t="s">
        <v>1129</v>
      </c>
      <c r="L211" s="4">
        <v>17</v>
      </c>
      <c r="N211" s="4" t="s">
        <v>1716</v>
      </c>
      <c r="O211" s="4" t="s">
        <v>178</v>
      </c>
      <c r="P211" s="4" t="s">
        <v>207</v>
      </c>
      <c r="Q211" s="4" t="s">
        <v>169</v>
      </c>
      <c r="R211" s="4" t="s">
        <v>169</v>
      </c>
      <c r="S211" s="4" t="s">
        <v>194</v>
      </c>
      <c r="T211" s="4" t="str">
        <f>LOWER(N211&amp;"."&amp;O211&amp;"."&amp;P211&amp;"."&amp;Q211&amp;"."&amp;R211&amp;"."&amp;S211)</f>
        <v>tx_pvls_result_returned.30_34.male...n</v>
      </c>
      <c r="U211" s="4" t="s">
        <v>1824</v>
      </c>
      <c r="Y211" s="4" t="str">
        <f t="shared" si="15"/>
        <v>tx_pvls_result_returned.30_34.male...n</v>
      </c>
      <c r="Z211" s="4" t="str">
        <f t="shared" si="16"/>
        <v>GEND_GBV
50+ Male
Sexual Violence
Numerator (Required)</v>
      </c>
      <c r="AA211" s="4" t="str">
        <f t="shared" si="17"/>
        <v>tx_pvls_result_returned.30_34.male...n</v>
      </c>
      <c r="AB211" s="4" t="str">
        <f t="shared" si="18"/>
        <v>GEND_GBV 50+ Male Sexual Violence Numerator (Required)</v>
      </c>
      <c r="AC211" s="4" t="str">
        <f t="shared" si="19"/>
        <v>tx_pvls_result_returned.30_34.male...n</v>
      </c>
    </row>
    <row r="212" spans="1:29" ht="60" x14ac:dyDescent="0.25">
      <c r="A212" s="4" t="s">
        <v>116</v>
      </c>
      <c r="B212" s="4" t="s">
        <v>125</v>
      </c>
      <c r="C212" s="4" t="s">
        <v>106</v>
      </c>
      <c r="D212" s="4" t="s">
        <v>122</v>
      </c>
      <c r="E212" s="4" t="s">
        <v>17</v>
      </c>
      <c r="F212" s="4" t="s">
        <v>113</v>
      </c>
      <c r="G212" s="4" t="s">
        <v>169</v>
      </c>
      <c r="H212" s="4" t="s">
        <v>8</v>
      </c>
      <c r="I212" s="4" t="s">
        <v>132</v>
      </c>
      <c r="J212" s="6" t="str">
        <f>C212&amp;CHAR(10)&amp;D212&amp;" "&amp;E212&amp;CHAR(10)&amp;F212&amp;CHAR(10)&amp;H212&amp;" ("&amp;B212&amp;")"</f>
        <v>GEND_GBV
Unknown Age Female
Sexual Violence
Numerator (Required)</v>
      </c>
      <c r="K212" s="7" t="s">
        <v>447</v>
      </c>
      <c r="L212" s="4">
        <v>22</v>
      </c>
      <c r="N212" s="4" t="s">
        <v>1716</v>
      </c>
      <c r="O212" s="4" t="s">
        <v>178</v>
      </c>
      <c r="P212" s="4" t="s">
        <v>207</v>
      </c>
      <c r="Q212" s="4" t="s">
        <v>169</v>
      </c>
      <c r="R212" s="4" t="s">
        <v>169</v>
      </c>
      <c r="S212" s="4" t="s">
        <v>196</v>
      </c>
      <c r="T212" s="4" t="str">
        <f>LOWER(N212&amp;"."&amp;O212&amp;"."&amp;P212&amp;"."&amp;Q212&amp;"."&amp;R212&amp;"."&amp;S212)</f>
        <v>tx_pvls_result_returned.30_34.male...d</v>
      </c>
      <c r="U212" s="4" t="s">
        <v>1798</v>
      </c>
      <c r="Y212" s="4" t="str">
        <f t="shared" si="15"/>
        <v>tx_pvls_result_returned.30_34.male...d</v>
      </c>
      <c r="Z212" s="4" t="str">
        <f t="shared" si="16"/>
        <v>GEND_GBV
Unknown Age Female
Sexual Violence
Numerator (Required)</v>
      </c>
      <c r="AA212" s="4" t="str">
        <f t="shared" si="17"/>
        <v>tx_pvls_result_returned.30_34.male...d</v>
      </c>
      <c r="AB212" s="4" t="str">
        <f t="shared" si="18"/>
        <v>GEND_GBV Unknown Age Female Sexual Violence Numerator (Required)</v>
      </c>
      <c r="AC212" s="4" t="str">
        <f t="shared" si="19"/>
        <v>tx_pvls_result_returned.30_34.male...d</v>
      </c>
    </row>
    <row r="213" spans="1:29" ht="60" x14ac:dyDescent="0.25">
      <c r="A213" s="4" t="s">
        <v>116</v>
      </c>
      <c r="B213" s="4" t="s">
        <v>125</v>
      </c>
      <c r="C213" s="4" t="s">
        <v>106</v>
      </c>
      <c r="D213" s="4" t="s">
        <v>122</v>
      </c>
      <c r="E213" s="4" t="s">
        <v>50</v>
      </c>
      <c r="F213" s="4" t="s">
        <v>113</v>
      </c>
      <c r="G213" s="4" t="s">
        <v>169</v>
      </c>
      <c r="H213" s="4" t="s">
        <v>8</v>
      </c>
      <c r="I213" s="4" t="s">
        <v>132</v>
      </c>
      <c r="J213" s="6" t="str">
        <f>C213&amp;CHAR(10)&amp;D213&amp;" "&amp;E213&amp;CHAR(10)&amp;F213&amp;CHAR(10)&amp;H213&amp;" ("&amp;B213&amp;")"</f>
        <v>GEND_GBV
Unknown Age Male
Sexual Violence
Numerator (Required)</v>
      </c>
      <c r="K213" s="7" t="s">
        <v>448</v>
      </c>
      <c r="L213" s="4">
        <v>22</v>
      </c>
      <c r="N213" s="4" t="s">
        <v>1716</v>
      </c>
      <c r="O213" s="4" t="s">
        <v>178</v>
      </c>
      <c r="P213" s="4" t="s">
        <v>208</v>
      </c>
      <c r="Q213" s="4" t="s">
        <v>169</v>
      </c>
      <c r="R213" s="4" t="s">
        <v>169</v>
      </c>
      <c r="S213" s="4" t="s">
        <v>194</v>
      </c>
      <c r="T213" s="4" t="str">
        <f>LOWER(N213&amp;"."&amp;O213&amp;"."&amp;P213&amp;"."&amp;Q213&amp;"."&amp;R213&amp;"."&amp;S213)</f>
        <v>tx_pvls_result_returned.30_34.female...n</v>
      </c>
      <c r="U213" s="4" t="s">
        <v>1823</v>
      </c>
      <c r="Y213" s="4" t="str">
        <f t="shared" si="15"/>
        <v>tx_pvls_result_returned.30_34.female...n</v>
      </c>
      <c r="Z213" s="4" t="str">
        <f t="shared" si="16"/>
        <v>GEND_GBV
Unknown Age Male
Sexual Violence
Numerator (Required)</v>
      </c>
      <c r="AA213" s="4" t="str">
        <f t="shared" si="17"/>
        <v>tx_pvls_result_returned.30_34.female...n</v>
      </c>
      <c r="AB213" s="4" t="str">
        <f t="shared" si="18"/>
        <v>GEND_GBV Unknown Age Male Sexual Violence Numerator (Required)</v>
      </c>
      <c r="AC213" s="4" t="str">
        <f t="shared" si="19"/>
        <v>tx_pvls_result_returned.30_34.female...n</v>
      </c>
    </row>
    <row r="214" spans="1:29" ht="45" x14ac:dyDescent="0.25">
      <c r="A214" s="4" t="s">
        <v>104</v>
      </c>
      <c r="B214" s="4" t="s">
        <v>125</v>
      </c>
      <c r="C214" s="4" t="s">
        <v>103</v>
      </c>
      <c r="D214" s="4" t="s">
        <v>47</v>
      </c>
      <c r="E214" s="4" t="s">
        <v>17</v>
      </c>
      <c r="F214" s="4" t="s">
        <v>169</v>
      </c>
      <c r="G214" s="4" t="s">
        <v>169</v>
      </c>
      <c r="H214" s="4" t="s">
        <v>8</v>
      </c>
      <c r="I214" s="4" t="s">
        <v>133</v>
      </c>
      <c r="J214" s="6" t="str">
        <f>C214&amp;CHAR(10)&amp;D214&amp;" "&amp;E214&amp;CHAR(10)&amp;H214&amp;" ("&amp;B214&amp;")"</f>
        <v>OVC_ENROLL
&lt;1 Female
Numerator (Required)</v>
      </c>
      <c r="K214" s="7" t="s">
        <v>449</v>
      </c>
      <c r="L214" s="4">
        <v>4</v>
      </c>
      <c r="N214" s="4" t="s">
        <v>1716</v>
      </c>
      <c r="O214" s="4" t="s">
        <v>178</v>
      </c>
      <c r="P214" s="4" t="s">
        <v>208</v>
      </c>
      <c r="Q214" s="4" t="s">
        <v>169</v>
      </c>
      <c r="R214" s="4" t="s">
        <v>169</v>
      </c>
      <c r="S214" s="4" t="s">
        <v>196</v>
      </c>
      <c r="T214" s="4" t="str">
        <f>LOWER(N214&amp;"."&amp;O214&amp;"."&amp;P214&amp;"."&amp;Q214&amp;"."&amp;R214&amp;"."&amp;S214)</f>
        <v>tx_pvls_result_returned.30_34.female...d</v>
      </c>
      <c r="U214" s="4" t="s">
        <v>1797</v>
      </c>
      <c r="Y214" s="4" t="str">
        <f t="shared" si="15"/>
        <v>tx_pvls_result_returned.30_34.female...d</v>
      </c>
      <c r="Z214" s="4" t="str">
        <f t="shared" si="16"/>
        <v>OVC_ENROLL
&lt;1 Female
Numerator (Required)</v>
      </c>
      <c r="AA214" s="4" t="str">
        <f t="shared" si="17"/>
        <v>tx_pvls_result_returned.30_34.female...d</v>
      </c>
      <c r="AB214" s="4" t="str">
        <f t="shared" si="18"/>
        <v>OVC_ENROLL &lt;1 Female Numerator (Required)</v>
      </c>
      <c r="AC214" s="4" t="str">
        <f t="shared" si="19"/>
        <v>tx_pvls_result_returned.30_34.female...d</v>
      </c>
    </row>
    <row r="215" spans="1:29" ht="45" x14ac:dyDescent="0.25">
      <c r="A215" s="4" t="s">
        <v>104</v>
      </c>
      <c r="B215" s="4" t="s">
        <v>125</v>
      </c>
      <c r="C215" s="4" t="s">
        <v>103</v>
      </c>
      <c r="D215" s="4" t="s">
        <v>47</v>
      </c>
      <c r="E215" s="4" t="s">
        <v>50</v>
      </c>
      <c r="F215" s="4" t="s">
        <v>169</v>
      </c>
      <c r="G215" s="4" t="s">
        <v>169</v>
      </c>
      <c r="H215" s="4" t="s">
        <v>8</v>
      </c>
      <c r="I215" s="4" t="s">
        <v>133</v>
      </c>
      <c r="J215" s="6" t="str">
        <f>C215&amp;CHAR(10)&amp;D215&amp;" "&amp;E215&amp;CHAR(10)&amp;H215&amp;" ("&amp;B215&amp;")"</f>
        <v>OVC_ENROLL
&lt;1 Male
Numerator (Required)</v>
      </c>
      <c r="K215" s="7" t="s">
        <v>450</v>
      </c>
      <c r="L215" s="4">
        <v>4</v>
      </c>
      <c r="N215" s="4" t="s">
        <v>1716</v>
      </c>
      <c r="O215" s="4" t="s">
        <v>177</v>
      </c>
      <c r="P215" s="4" t="s">
        <v>207</v>
      </c>
      <c r="Q215" s="4" t="s">
        <v>169</v>
      </c>
      <c r="R215" s="4" t="s">
        <v>169</v>
      </c>
      <c r="S215" s="4" t="s">
        <v>194</v>
      </c>
      <c r="T215" s="4" t="str">
        <f>LOWER(N215&amp;"."&amp;O215&amp;"."&amp;P215&amp;"."&amp;Q215&amp;"."&amp;R215&amp;"."&amp;S215)</f>
        <v>tx_pvls_result_returned.25_29.male...n</v>
      </c>
      <c r="U215" s="4" t="s">
        <v>1822</v>
      </c>
      <c r="Y215" s="4" t="str">
        <f t="shared" si="15"/>
        <v>tx_pvls_result_returned.25_29.male...n</v>
      </c>
      <c r="Z215" s="4" t="str">
        <f t="shared" si="16"/>
        <v>OVC_ENROLL
&lt;1 Male
Numerator (Required)</v>
      </c>
      <c r="AA215" s="4" t="str">
        <f t="shared" si="17"/>
        <v>tx_pvls_result_returned.25_29.male...n</v>
      </c>
      <c r="AB215" s="4" t="str">
        <f t="shared" si="18"/>
        <v>OVC_ENROLL &lt;1 Male Numerator (Required)</v>
      </c>
      <c r="AC215" s="4" t="str">
        <f t="shared" si="19"/>
        <v>tx_pvls_result_returned.25_29.male...n</v>
      </c>
    </row>
    <row r="216" spans="1:29" ht="45" x14ac:dyDescent="0.25">
      <c r="A216" s="4" t="s">
        <v>104</v>
      </c>
      <c r="B216" s="4" t="s">
        <v>125</v>
      </c>
      <c r="C216" s="4" t="s">
        <v>103</v>
      </c>
      <c r="D216" s="4" t="s">
        <v>61</v>
      </c>
      <c r="E216" s="4" t="s">
        <v>17</v>
      </c>
      <c r="F216" s="4" t="s">
        <v>169</v>
      </c>
      <c r="G216" s="4" t="s">
        <v>169</v>
      </c>
      <c r="H216" s="4" t="s">
        <v>8</v>
      </c>
      <c r="I216" s="4" t="s">
        <v>133</v>
      </c>
      <c r="J216" s="6" t="str">
        <f>C216&amp;CHAR(10)&amp;D216&amp;" "&amp;E216&amp;CHAR(10)&amp;H216&amp;" ("&amp;B216&amp;")"</f>
        <v>OVC_ENROLL
1-4 Female
Numerator (Required)</v>
      </c>
      <c r="K216" s="7" t="s">
        <v>453</v>
      </c>
      <c r="L216" s="4">
        <v>5</v>
      </c>
      <c r="N216" s="4" t="s">
        <v>1716</v>
      </c>
      <c r="O216" s="4" t="s">
        <v>177</v>
      </c>
      <c r="P216" s="4" t="s">
        <v>207</v>
      </c>
      <c r="Q216" s="4" t="s">
        <v>169</v>
      </c>
      <c r="R216" s="4" t="s">
        <v>169</v>
      </c>
      <c r="S216" s="4" t="s">
        <v>196</v>
      </c>
      <c r="T216" s="4" t="str">
        <f>LOWER(N216&amp;"."&amp;O216&amp;"."&amp;P216&amp;"."&amp;Q216&amp;"."&amp;R216&amp;"."&amp;S216)</f>
        <v>tx_pvls_result_returned.25_29.male...d</v>
      </c>
      <c r="U216" s="4" t="s">
        <v>1796</v>
      </c>
      <c r="Y216" s="4" t="str">
        <f t="shared" si="15"/>
        <v>tx_pvls_result_returned.25_29.male...d</v>
      </c>
      <c r="Z216" s="4" t="str">
        <f t="shared" si="16"/>
        <v>OVC_ENROLL
1-4 Female
Numerator (Required)</v>
      </c>
      <c r="AA216" s="4" t="str">
        <f t="shared" si="17"/>
        <v>tx_pvls_result_returned.25_29.male...d</v>
      </c>
      <c r="AB216" s="4" t="str">
        <f t="shared" si="18"/>
        <v>OVC_ENROLL 1-4 Female Numerator (Required)</v>
      </c>
      <c r="AC216" s="4" t="str">
        <f t="shared" si="19"/>
        <v>tx_pvls_result_returned.25_29.male...d</v>
      </c>
    </row>
    <row r="217" spans="1:29" ht="45" x14ac:dyDescent="0.25">
      <c r="A217" s="4" t="s">
        <v>104</v>
      </c>
      <c r="B217" s="4" t="s">
        <v>125</v>
      </c>
      <c r="C217" s="4" t="s">
        <v>103</v>
      </c>
      <c r="D217" s="4" t="s">
        <v>61</v>
      </c>
      <c r="E217" s="4" t="s">
        <v>50</v>
      </c>
      <c r="F217" s="4" t="s">
        <v>169</v>
      </c>
      <c r="G217" s="4" t="s">
        <v>169</v>
      </c>
      <c r="H217" s="4" t="s">
        <v>8</v>
      </c>
      <c r="I217" s="4" t="s">
        <v>133</v>
      </c>
      <c r="J217" s="6" t="str">
        <f>C217&amp;CHAR(10)&amp;D217&amp;" "&amp;E217&amp;CHAR(10)&amp;H217&amp;" ("&amp;B217&amp;")"</f>
        <v>OVC_ENROLL
1-4 Male
Numerator (Required)</v>
      </c>
      <c r="K217" s="7" t="s">
        <v>454</v>
      </c>
      <c r="L217" s="4">
        <v>5</v>
      </c>
      <c r="N217" s="4" t="s">
        <v>1716</v>
      </c>
      <c r="O217" s="4" t="s">
        <v>177</v>
      </c>
      <c r="P217" s="4" t="s">
        <v>208</v>
      </c>
      <c r="Q217" s="4" t="s">
        <v>169</v>
      </c>
      <c r="R217" s="4" t="s">
        <v>169</v>
      </c>
      <c r="S217" s="4" t="s">
        <v>194</v>
      </c>
      <c r="T217" s="4" t="str">
        <f>LOWER(N217&amp;"."&amp;O217&amp;"."&amp;P217&amp;"."&amp;Q217&amp;"."&amp;R217&amp;"."&amp;S217)</f>
        <v>tx_pvls_result_returned.25_29.female...n</v>
      </c>
      <c r="U217" s="4" t="s">
        <v>1821</v>
      </c>
      <c r="Y217" s="4" t="str">
        <f t="shared" si="15"/>
        <v>tx_pvls_result_returned.25_29.female...n</v>
      </c>
      <c r="Z217" s="4" t="str">
        <f t="shared" si="16"/>
        <v>OVC_ENROLL
1-4 Male
Numerator (Required)</v>
      </c>
      <c r="AA217" s="4" t="str">
        <f t="shared" si="17"/>
        <v>tx_pvls_result_returned.25_29.female...n</v>
      </c>
      <c r="AB217" s="4" t="str">
        <f t="shared" si="18"/>
        <v>OVC_ENROLL 1-4 Male Numerator (Required)</v>
      </c>
      <c r="AC217" s="4" t="str">
        <f t="shared" si="19"/>
        <v>tx_pvls_result_returned.25_29.female...n</v>
      </c>
    </row>
    <row r="218" spans="1:29" ht="45" x14ac:dyDescent="0.25">
      <c r="A218" s="4" t="s">
        <v>104</v>
      </c>
      <c r="B218" s="4" t="s">
        <v>125</v>
      </c>
      <c r="C218" s="4" t="s">
        <v>103</v>
      </c>
      <c r="D218" s="4" t="s">
        <v>80</v>
      </c>
      <c r="E218" s="4" t="s">
        <v>17</v>
      </c>
      <c r="F218" s="4" t="s">
        <v>169</v>
      </c>
      <c r="G218" s="4" t="s">
        <v>169</v>
      </c>
      <c r="H218" s="4" t="s">
        <v>8</v>
      </c>
      <c r="I218" s="4" t="s">
        <v>133</v>
      </c>
      <c r="J218" s="6" t="str">
        <f>C218&amp;CHAR(10)&amp;D218&amp;" "&amp;E218&amp;CHAR(10)&amp;H218&amp;" ("&amp;B218&amp;")"</f>
        <v>OVC_ENROLL
5-9 Female
Numerator (Required)</v>
      </c>
      <c r="K218" s="7" t="s">
        <v>457</v>
      </c>
      <c r="L218" s="4">
        <v>6</v>
      </c>
      <c r="N218" s="4" t="s">
        <v>1716</v>
      </c>
      <c r="O218" s="4" t="s">
        <v>177</v>
      </c>
      <c r="P218" s="4" t="s">
        <v>208</v>
      </c>
      <c r="Q218" s="4" t="s">
        <v>169</v>
      </c>
      <c r="R218" s="4" t="s">
        <v>169</v>
      </c>
      <c r="S218" s="4" t="s">
        <v>196</v>
      </c>
      <c r="T218" s="4" t="str">
        <f>LOWER(N218&amp;"."&amp;O218&amp;"."&amp;P218&amp;"."&amp;Q218&amp;"."&amp;R218&amp;"."&amp;S218)</f>
        <v>tx_pvls_result_returned.25_29.female...d</v>
      </c>
      <c r="U218" s="4" t="s">
        <v>1795</v>
      </c>
      <c r="Y218" s="4" t="str">
        <f t="shared" si="15"/>
        <v>tx_pvls_result_returned.25_29.female...d</v>
      </c>
      <c r="Z218" s="4" t="str">
        <f t="shared" si="16"/>
        <v>OVC_ENROLL
5-9 Female
Numerator (Required)</v>
      </c>
      <c r="AA218" s="4" t="str">
        <f t="shared" si="17"/>
        <v>tx_pvls_result_returned.25_29.female...d</v>
      </c>
      <c r="AB218" s="4" t="str">
        <f t="shared" si="18"/>
        <v>OVC_ENROLL 5-9 Female Numerator (Required)</v>
      </c>
      <c r="AC218" s="4" t="str">
        <f t="shared" si="19"/>
        <v>tx_pvls_result_returned.25_29.female...d</v>
      </c>
    </row>
    <row r="219" spans="1:29" ht="45" x14ac:dyDescent="0.25">
      <c r="A219" s="4" t="s">
        <v>104</v>
      </c>
      <c r="B219" s="4" t="s">
        <v>125</v>
      </c>
      <c r="C219" s="4" t="s">
        <v>103</v>
      </c>
      <c r="D219" s="4" t="s">
        <v>80</v>
      </c>
      <c r="E219" s="4" t="s">
        <v>50</v>
      </c>
      <c r="F219" s="4" t="s">
        <v>169</v>
      </c>
      <c r="G219" s="4" t="s">
        <v>169</v>
      </c>
      <c r="H219" s="4" t="s">
        <v>8</v>
      </c>
      <c r="I219" s="4" t="s">
        <v>133</v>
      </c>
      <c r="J219" s="6" t="str">
        <f>C219&amp;CHAR(10)&amp;D219&amp;" "&amp;E219&amp;CHAR(10)&amp;H219&amp;" ("&amp;B219&amp;")"</f>
        <v>OVC_ENROLL
5-9 Male
Numerator (Required)</v>
      </c>
      <c r="K219" s="7" t="s">
        <v>458</v>
      </c>
      <c r="L219" s="4">
        <v>6</v>
      </c>
      <c r="N219" s="4" t="s">
        <v>1716</v>
      </c>
      <c r="O219" s="4" t="s">
        <v>176</v>
      </c>
      <c r="P219" s="4" t="s">
        <v>207</v>
      </c>
      <c r="Q219" s="4" t="s">
        <v>169</v>
      </c>
      <c r="R219" s="4" t="s">
        <v>169</v>
      </c>
      <c r="S219" s="4" t="s">
        <v>194</v>
      </c>
      <c r="T219" s="4" t="str">
        <f>LOWER(N219&amp;"."&amp;O219&amp;"."&amp;P219&amp;"."&amp;Q219&amp;"."&amp;R219&amp;"."&amp;S219)</f>
        <v>tx_pvls_result_returned.20_24.male...n</v>
      </c>
      <c r="U219" s="4" t="s">
        <v>1820</v>
      </c>
      <c r="Y219" s="4" t="str">
        <f t="shared" si="15"/>
        <v>tx_pvls_result_returned.20_24.male...n</v>
      </c>
      <c r="Z219" s="4" t="str">
        <f t="shared" si="16"/>
        <v>OVC_ENROLL
5-9 Male
Numerator (Required)</v>
      </c>
      <c r="AA219" s="4" t="str">
        <f t="shared" si="17"/>
        <v>tx_pvls_result_returned.20_24.male...n</v>
      </c>
      <c r="AB219" s="4" t="str">
        <f t="shared" si="18"/>
        <v>OVC_ENROLL 5-9 Male Numerator (Required)</v>
      </c>
      <c r="AC219" s="4" t="str">
        <f t="shared" si="19"/>
        <v>tx_pvls_result_returned.20_24.male...n</v>
      </c>
    </row>
    <row r="220" spans="1:29" ht="45" x14ac:dyDescent="0.25">
      <c r="A220" s="4" t="s">
        <v>104</v>
      </c>
      <c r="B220" s="4" t="s">
        <v>125</v>
      </c>
      <c r="C220" s="4" t="s">
        <v>103</v>
      </c>
      <c r="D220" s="4" t="s">
        <v>49</v>
      </c>
      <c r="E220" s="4" t="s">
        <v>17</v>
      </c>
      <c r="F220" s="4" t="s">
        <v>169</v>
      </c>
      <c r="G220" s="4" t="s">
        <v>169</v>
      </c>
      <c r="H220" s="4" t="s">
        <v>8</v>
      </c>
      <c r="I220" s="4" t="s">
        <v>133</v>
      </c>
      <c r="J220" s="6" t="str">
        <f>C220&amp;CHAR(10)&amp;D220&amp;" "&amp;E220&amp;CHAR(10)&amp;H220&amp;" ("&amp;B220&amp;")"</f>
        <v>OVC_ENROLL
10-14 Female
Numerator (Required)</v>
      </c>
      <c r="K220" s="7" t="s">
        <v>451</v>
      </c>
      <c r="L220" s="4">
        <v>8</v>
      </c>
      <c r="N220" s="4" t="s">
        <v>1716</v>
      </c>
      <c r="O220" s="4" t="s">
        <v>176</v>
      </c>
      <c r="P220" s="4" t="s">
        <v>207</v>
      </c>
      <c r="Q220" s="4" t="s">
        <v>169</v>
      </c>
      <c r="R220" s="4" t="s">
        <v>169</v>
      </c>
      <c r="S220" s="4" t="s">
        <v>196</v>
      </c>
      <c r="T220" s="4" t="str">
        <f>LOWER(N220&amp;"."&amp;O220&amp;"."&amp;P220&amp;"."&amp;Q220&amp;"."&amp;R220&amp;"."&amp;S220)</f>
        <v>tx_pvls_result_returned.20_24.male...d</v>
      </c>
      <c r="U220" s="4" t="s">
        <v>1794</v>
      </c>
      <c r="Y220" s="4" t="str">
        <f t="shared" si="15"/>
        <v>tx_pvls_result_returned.20_24.male...d</v>
      </c>
      <c r="Z220" s="4" t="str">
        <f t="shared" si="16"/>
        <v>OVC_ENROLL
10-14 Female
Numerator (Required)</v>
      </c>
      <c r="AA220" s="4" t="str">
        <f t="shared" si="17"/>
        <v>tx_pvls_result_returned.20_24.male...d</v>
      </c>
      <c r="AB220" s="4" t="str">
        <f t="shared" si="18"/>
        <v>OVC_ENROLL 10-14 Female Numerator (Required)</v>
      </c>
      <c r="AC220" s="4" t="str">
        <f t="shared" si="19"/>
        <v>tx_pvls_result_returned.20_24.male...d</v>
      </c>
    </row>
    <row r="221" spans="1:29" ht="45" x14ac:dyDescent="0.25">
      <c r="A221" s="4" t="s">
        <v>104</v>
      </c>
      <c r="B221" s="4" t="s">
        <v>125</v>
      </c>
      <c r="C221" s="4" t="s">
        <v>103</v>
      </c>
      <c r="D221" s="4" t="s">
        <v>49</v>
      </c>
      <c r="E221" s="4" t="s">
        <v>50</v>
      </c>
      <c r="F221" s="4" t="s">
        <v>169</v>
      </c>
      <c r="G221" s="4" t="s">
        <v>169</v>
      </c>
      <c r="H221" s="4" t="s">
        <v>8</v>
      </c>
      <c r="I221" s="4" t="s">
        <v>133</v>
      </c>
      <c r="J221" s="6" t="str">
        <f>C221&amp;CHAR(10)&amp;D221&amp;" "&amp;E221&amp;CHAR(10)&amp;H221&amp;" ("&amp;B221&amp;")"</f>
        <v>OVC_ENROLL
10-14 Male
Numerator (Required)</v>
      </c>
      <c r="K221" s="7" t="s">
        <v>452</v>
      </c>
      <c r="L221" s="4">
        <v>8</v>
      </c>
      <c r="N221" s="4" t="s">
        <v>1716</v>
      </c>
      <c r="O221" s="4" t="s">
        <v>176</v>
      </c>
      <c r="P221" s="4" t="s">
        <v>208</v>
      </c>
      <c r="Q221" s="4" t="s">
        <v>169</v>
      </c>
      <c r="R221" s="4" t="s">
        <v>169</v>
      </c>
      <c r="S221" s="4" t="s">
        <v>194</v>
      </c>
      <c r="T221" s="4" t="str">
        <f>LOWER(N221&amp;"."&amp;O221&amp;"."&amp;P221&amp;"."&amp;Q221&amp;"."&amp;R221&amp;"."&amp;S221)</f>
        <v>tx_pvls_result_returned.20_24.female...n</v>
      </c>
      <c r="U221" s="4" t="s">
        <v>1819</v>
      </c>
      <c r="Y221" s="4" t="str">
        <f t="shared" si="15"/>
        <v>tx_pvls_result_returned.20_24.female...n</v>
      </c>
      <c r="Z221" s="4" t="str">
        <f t="shared" si="16"/>
        <v>OVC_ENROLL
10-14 Male
Numerator (Required)</v>
      </c>
      <c r="AA221" s="4" t="str">
        <f t="shared" si="17"/>
        <v>tx_pvls_result_returned.20_24.female...n</v>
      </c>
      <c r="AB221" s="4" t="str">
        <f t="shared" si="18"/>
        <v>OVC_ENROLL 10-14 Male Numerator (Required)</v>
      </c>
      <c r="AC221" s="4" t="str">
        <f t="shared" si="19"/>
        <v>tx_pvls_result_returned.20_24.female...n</v>
      </c>
    </row>
    <row r="222" spans="1:29" ht="45" x14ac:dyDescent="0.25">
      <c r="A222" s="4" t="s">
        <v>104</v>
      </c>
      <c r="B222" s="4" t="s">
        <v>125</v>
      </c>
      <c r="C222" s="4" t="s">
        <v>103</v>
      </c>
      <c r="D222" s="4" t="s">
        <v>97</v>
      </c>
      <c r="E222" s="4" t="s">
        <v>17</v>
      </c>
      <c r="F222" s="4" t="s">
        <v>169</v>
      </c>
      <c r="G222" s="4" t="s">
        <v>169</v>
      </c>
      <c r="H222" s="4" t="s">
        <v>8</v>
      </c>
      <c r="I222" s="4" t="s">
        <v>133</v>
      </c>
      <c r="J222" s="6" t="str">
        <f>C222&amp;CHAR(10)&amp;D222&amp;" "&amp;E222&amp;CHAR(10)&amp;H222&amp;" ("&amp;B222&amp;")"</f>
        <v>OVC_ENROLL
15-17 Female
Numerator (Required)</v>
      </c>
      <c r="K222" s="7" t="s">
        <v>455</v>
      </c>
      <c r="L222" s="4">
        <v>9</v>
      </c>
      <c r="N222" s="4" t="s">
        <v>1716</v>
      </c>
      <c r="O222" s="4" t="s">
        <v>176</v>
      </c>
      <c r="P222" s="4" t="s">
        <v>208</v>
      </c>
      <c r="Q222" s="4" t="s">
        <v>169</v>
      </c>
      <c r="R222" s="4" t="s">
        <v>169</v>
      </c>
      <c r="S222" s="4" t="s">
        <v>196</v>
      </c>
      <c r="T222" s="4" t="str">
        <f>LOWER(N222&amp;"."&amp;O222&amp;"."&amp;P222&amp;"."&amp;Q222&amp;"."&amp;R222&amp;"."&amp;S222)</f>
        <v>tx_pvls_result_returned.20_24.female...d</v>
      </c>
      <c r="U222" s="4" t="s">
        <v>1793</v>
      </c>
      <c r="Y222" s="4" t="str">
        <f t="shared" si="15"/>
        <v>tx_pvls_result_returned.20_24.female...d</v>
      </c>
      <c r="Z222" s="4" t="str">
        <f t="shared" si="16"/>
        <v>OVC_ENROLL
15-17 Female
Numerator (Required)</v>
      </c>
      <c r="AA222" s="4" t="str">
        <f t="shared" si="17"/>
        <v>tx_pvls_result_returned.20_24.female...d</v>
      </c>
      <c r="AB222" s="4" t="str">
        <f t="shared" si="18"/>
        <v>OVC_ENROLL 15-17 Female Numerator (Required)</v>
      </c>
      <c r="AC222" s="4" t="str">
        <f t="shared" si="19"/>
        <v>tx_pvls_result_returned.20_24.female...d</v>
      </c>
    </row>
    <row r="223" spans="1:29" ht="45" x14ac:dyDescent="0.25">
      <c r="A223" s="4" t="s">
        <v>104</v>
      </c>
      <c r="B223" s="4" t="s">
        <v>125</v>
      </c>
      <c r="C223" s="4" t="s">
        <v>103</v>
      </c>
      <c r="D223" s="4" t="s">
        <v>97</v>
      </c>
      <c r="E223" s="4" t="s">
        <v>50</v>
      </c>
      <c r="F223" s="4" t="s">
        <v>169</v>
      </c>
      <c r="G223" s="4" t="s">
        <v>169</v>
      </c>
      <c r="H223" s="4" t="s">
        <v>8</v>
      </c>
      <c r="I223" s="4" t="s">
        <v>133</v>
      </c>
      <c r="J223" s="6" t="str">
        <f>C223&amp;CHAR(10)&amp;D223&amp;" "&amp;E223&amp;CHAR(10)&amp;H223&amp;" ("&amp;B223&amp;")"</f>
        <v>OVC_ENROLL
15-17 Male
Numerator (Required)</v>
      </c>
      <c r="K223" s="7" t="s">
        <v>456</v>
      </c>
      <c r="L223" s="4">
        <v>9</v>
      </c>
      <c r="N223" s="4" t="s">
        <v>1716</v>
      </c>
      <c r="O223" s="4" t="s">
        <v>175</v>
      </c>
      <c r="P223" s="4" t="s">
        <v>207</v>
      </c>
      <c r="Q223" s="4" t="s">
        <v>169</v>
      </c>
      <c r="R223" s="4" t="s">
        <v>169</v>
      </c>
      <c r="S223" s="4" t="s">
        <v>194</v>
      </c>
      <c r="T223" s="4" t="str">
        <f>LOWER(N223&amp;"."&amp;O223&amp;"."&amp;P223&amp;"."&amp;Q223&amp;"."&amp;R223&amp;"."&amp;S223)</f>
        <v>tx_pvls_result_returned.15_19.male...n</v>
      </c>
      <c r="U223" s="4" t="s">
        <v>1818</v>
      </c>
      <c r="Y223" s="4" t="str">
        <f t="shared" si="15"/>
        <v>tx_pvls_result_returned.15_19.male...n</v>
      </c>
      <c r="Z223" s="4" t="str">
        <f t="shared" si="16"/>
        <v>OVC_ENROLL
15-17 Male
Numerator (Required)</v>
      </c>
      <c r="AA223" s="4" t="str">
        <f t="shared" si="17"/>
        <v>tx_pvls_result_returned.15_19.male...n</v>
      </c>
      <c r="AB223" s="4" t="str">
        <f t="shared" si="18"/>
        <v>OVC_ENROLL 15-17 Male Numerator (Required)</v>
      </c>
      <c r="AC223" s="4" t="str">
        <f t="shared" si="19"/>
        <v>tx_pvls_result_returned.15_19.male...n</v>
      </c>
    </row>
    <row r="224" spans="1:29" ht="45" x14ac:dyDescent="0.25">
      <c r="A224" s="4" t="s">
        <v>104</v>
      </c>
      <c r="B224" s="4" t="s">
        <v>125</v>
      </c>
      <c r="C224" s="4" t="s">
        <v>105</v>
      </c>
      <c r="D224" s="4" t="s">
        <v>47</v>
      </c>
      <c r="E224" s="4" t="s">
        <v>17</v>
      </c>
      <c r="F224" s="4" t="s">
        <v>169</v>
      </c>
      <c r="G224" s="4" t="s">
        <v>169</v>
      </c>
      <c r="H224" s="4" t="s">
        <v>8</v>
      </c>
      <c r="I224" s="4" t="s">
        <v>133</v>
      </c>
      <c r="J224" s="6" t="str">
        <f>C224&amp;CHAR(10)&amp;D224&amp;" "&amp;E224&amp;CHAR(10)&amp;H224&amp;" ("&amp;B224&amp;")"</f>
        <v>OVC_OFFER
&lt;1 Female
Numerator (Required)</v>
      </c>
      <c r="K224" s="7" t="s">
        <v>459</v>
      </c>
      <c r="L224" s="4">
        <v>4</v>
      </c>
      <c r="N224" s="4" t="s">
        <v>1716</v>
      </c>
      <c r="O224" s="4" t="s">
        <v>175</v>
      </c>
      <c r="P224" s="4" t="s">
        <v>207</v>
      </c>
      <c r="Q224" s="4" t="s">
        <v>169</v>
      </c>
      <c r="R224" s="4" t="s">
        <v>169</v>
      </c>
      <c r="S224" s="4" t="s">
        <v>196</v>
      </c>
      <c r="T224" s="4" t="str">
        <f>LOWER(N224&amp;"."&amp;O224&amp;"."&amp;P224&amp;"."&amp;Q224&amp;"."&amp;R224&amp;"."&amp;S224)</f>
        <v>tx_pvls_result_returned.15_19.male...d</v>
      </c>
      <c r="U224" s="4" t="s">
        <v>1792</v>
      </c>
      <c r="Y224" s="4" t="str">
        <f t="shared" si="15"/>
        <v>tx_pvls_result_returned.15_19.male...d</v>
      </c>
      <c r="Z224" s="4" t="str">
        <f t="shared" si="16"/>
        <v>OVC_OFFER
&lt;1 Female
Numerator (Required)</v>
      </c>
      <c r="AA224" s="4" t="str">
        <f t="shared" si="17"/>
        <v>tx_pvls_result_returned.15_19.male...d</v>
      </c>
      <c r="AB224" s="4" t="str">
        <f t="shared" si="18"/>
        <v>OVC_OFFER &lt;1 Female Numerator (Required)</v>
      </c>
      <c r="AC224" s="4" t="str">
        <f t="shared" si="19"/>
        <v>tx_pvls_result_returned.15_19.male...d</v>
      </c>
    </row>
    <row r="225" spans="1:29" ht="45" x14ac:dyDescent="0.25">
      <c r="A225" s="4" t="s">
        <v>104</v>
      </c>
      <c r="B225" s="4" t="s">
        <v>125</v>
      </c>
      <c r="C225" s="4" t="s">
        <v>105</v>
      </c>
      <c r="D225" s="4" t="s">
        <v>47</v>
      </c>
      <c r="E225" s="4" t="s">
        <v>50</v>
      </c>
      <c r="F225" s="4" t="s">
        <v>169</v>
      </c>
      <c r="G225" s="4" t="s">
        <v>169</v>
      </c>
      <c r="H225" s="4" t="s">
        <v>8</v>
      </c>
      <c r="I225" s="4" t="s">
        <v>133</v>
      </c>
      <c r="J225" s="6" t="str">
        <f>C225&amp;CHAR(10)&amp;D225&amp;" "&amp;E225&amp;CHAR(10)&amp;H225&amp;" ("&amp;B225&amp;")"</f>
        <v>OVC_OFFER
&lt;1 Male
Numerator (Required)</v>
      </c>
      <c r="K225" s="7" t="s">
        <v>460</v>
      </c>
      <c r="L225" s="4">
        <v>4</v>
      </c>
      <c r="N225" s="4" t="s">
        <v>1716</v>
      </c>
      <c r="O225" s="4" t="s">
        <v>175</v>
      </c>
      <c r="P225" s="4" t="s">
        <v>208</v>
      </c>
      <c r="Q225" s="4" t="s">
        <v>169</v>
      </c>
      <c r="R225" s="4" t="s">
        <v>169</v>
      </c>
      <c r="S225" s="4" t="s">
        <v>194</v>
      </c>
      <c r="T225" s="4" t="str">
        <f>LOWER(N225&amp;"."&amp;O225&amp;"."&amp;P225&amp;"."&amp;Q225&amp;"."&amp;R225&amp;"."&amp;S225)</f>
        <v>tx_pvls_result_returned.15_19.female...n</v>
      </c>
      <c r="U225" s="4" t="s">
        <v>1817</v>
      </c>
      <c r="Y225" s="4" t="str">
        <f t="shared" si="15"/>
        <v>tx_pvls_result_returned.15_19.female...n</v>
      </c>
      <c r="Z225" s="4" t="str">
        <f t="shared" si="16"/>
        <v>OVC_OFFER
&lt;1 Male
Numerator (Required)</v>
      </c>
      <c r="AA225" s="4" t="str">
        <f t="shared" si="17"/>
        <v>tx_pvls_result_returned.15_19.female...n</v>
      </c>
      <c r="AB225" s="4" t="str">
        <f t="shared" si="18"/>
        <v>OVC_OFFER &lt;1 Male Numerator (Required)</v>
      </c>
      <c r="AC225" s="4" t="str">
        <f t="shared" si="19"/>
        <v>tx_pvls_result_returned.15_19.female...n</v>
      </c>
    </row>
    <row r="226" spans="1:29" ht="45" x14ac:dyDescent="0.25">
      <c r="A226" s="4" t="s">
        <v>104</v>
      </c>
      <c r="B226" s="4" t="s">
        <v>125</v>
      </c>
      <c r="C226" s="4" t="s">
        <v>105</v>
      </c>
      <c r="D226" s="4" t="s">
        <v>61</v>
      </c>
      <c r="E226" s="4" t="s">
        <v>17</v>
      </c>
      <c r="F226" s="4" t="s">
        <v>169</v>
      </c>
      <c r="G226" s="4" t="s">
        <v>169</v>
      </c>
      <c r="H226" s="4" t="s">
        <v>8</v>
      </c>
      <c r="I226" s="4" t="s">
        <v>133</v>
      </c>
      <c r="J226" s="6" t="str">
        <f>C226&amp;CHAR(10)&amp;D226&amp;" "&amp;E226&amp;CHAR(10)&amp;H226&amp;" ("&amp;B226&amp;")"</f>
        <v>OVC_OFFER
1-4 Female
Numerator (Required)</v>
      </c>
      <c r="K226" s="7" t="s">
        <v>463</v>
      </c>
      <c r="L226" s="4">
        <v>5</v>
      </c>
      <c r="N226" s="4" t="s">
        <v>1716</v>
      </c>
      <c r="O226" s="4" t="s">
        <v>175</v>
      </c>
      <c r="P226" s="4" t="s">
        <v>208</v>
      </c>
      <c r="Q226" s="4" t="s">
        <v>169</v>
      </c>
      <c r="R226" s="4" t="s">
        <v>169</v>
      </c>
      <c r="S226" s="4" t="s">
        <v>196</v>
      </c>
      <c r="T226" s="4" t="str">
        <f>LOWER(N226&amp;"."&amp;O226&amp;"."&amp;P226&amp;"."&amp;Q226&amp;"."&amp;R226&amp;"."&amp;S226)</f>
        <v>tx_pvls_result_returned.15_19.female...d</v>
      </c>
      <c r="U226" s="4" t="s">
        <v>1791</v>
      </c>
      <c r="Y226" s="4" t="str">
        <f t="shared" si="15"/>
        <v>tx_pvls_result_returned.15_19.female...d</v>
      </c>
      <c r="Z226" s="4" t="str">
        <f t="shared" si="16"/>
        <v>OVC_OFFER
1-4 Female
Numerator (Required)</v>
      </c>
      <c r="AA226" s="4" t="str">
        <f t="shared" si="17"/>
        <v>tx_pvls_result_returned.15_19.female...d</v>
      </c>
      <c r="AB226" s="4" t="str">
        <f t="shared" si="18"/>
        <v>OVC_OFFER 1-4 Female Numerator (Required)</v>
      </c>
      <c r="AC226" s="4" t="str">
        <f t="shared" si="19"/>
        <v>tx_pvls_result_returned.15_19.female...d</v>
      </c>
    </row>
    <row r="227" spans="1:29" ht="45" x14ac:dyDescent="0.25">
      <c r="A227" s="4" t="s">
        <v>104</v>
      </c>
      <c r="B227" s="4" t="s">
        <v>125</v>
      </c>
      <c r="C227" s="4" t="s">
        <v>105</v>
      </c>
      <c r="D227" s="4" t="s">
        <v>61</v>
      </c>
      <c r="E227" s="4" t="s">
        <v>50</v>
      </c>
      <c r="F227" s="4" t="s">
        <v>169</v>
      </c>
      <c r="G227" s="4" t="s">
        <v>169</v>
      </c>
      <c r="H227" s="4" t="s">
        <v>8</v>
      </c>
      <c r="I227" s="4" t="s">
        <v>133</v>
      </c>
      <c r="J227" s="6" t="str">
        <f>C227&amp;CHAR(10)&amp;D227&amp;" "&amp;E227&amp;CHAR(10)&amp;H227&amp;" ("&amp;B227&amp;")"</f>
        <v>OVC_OFFER
1-4 Male
Numerator (Required)</v>
      </c>
      <c r="K227" s="7" t="s">
        <v>464</v>
      </c>
      <c r="L227" s="4">
        <v>5</v>
      </c>
      <c r="N227" s="4" t="s">
        <v>1716</v>
      </c>
      <c r="O227" s="4" t="s">
        <v>174</v>
      </c>
      <c r="P227" s="4" t="s">
        <v>207</v>
      </c>
      <c r="Q227" s="4" t="s">
        <v>169</v>
      </c>
      <c r="R227" s="4" t="s">
        <v>169</v>
      </c>
      <c r="S227" s="4" t="s">
        <v>194</v>
      </c>
      <c r="T227" s="4" t="str">
        <f>LOWER(N227&amp;"."&amp;O227&amp;"."&amp;P227&amp;"."&amp;Q227&amp;"."&amp;R227&amp;"."&amp;S227)</f>
        <v>tx_pvls_result_returned.10_14.male...n</v>
      </c>
      <c r="U227" s="4" t="s">
        <v>1816</v>
      </c>
      <c r="Y227" s="4" t="str">
        <f t="shared" si="15"/>
        <v>tx_pvls_result_returned.10_14.male...n</v>
      </c>
      <c r="Z227" s="4" t="str">
        <f t="shared" si="16"/>
        <v>OVC_OFFER
1-4 Male
Numerator (Required)</v>
      </c>
      <c r="AA227" s="4" t="str">
        <f t="shared" si="17"/>
        <v>tx_pvls_result_returned.10_14.male...n</v>
      </c>
      <c r="AB227" s="4" t="str">
        <f t="shared" si="18"/>
        <v>OVC_OFFER 1-4 Male Numerator (Required)</v>
      </c>
      <c r="AC227" s="4" t="str">
        <f t="shared" si="19"/>
        <v>tx_pvls_result_returned.10_14.male...n</v>
      </c>
    </row>
    <row r="228" spans="1:29" ht="45" x14ac:dyDescent="0.25">
      <c r="A228" s="4" t="s">
        <v>104</v>
      </c>
      <c r="B228" s="4" t="s">
        <v>125</v>
      </c>
      <c r="C228" s="4" t="s">
        <v>105</v>
      </c>
      <c r="D228" s="4" t="s">
        <v>80</v>
      </c>
      <c r="E228" s="4" t="s">
        <v>17</v>
      </c>
      <c r="F228" s="4" t="s">
        <v>169</v>
      </c>
      <c r="G228" s="4" t="s">
        <v>169</v>
      </c>
      <c r="H228" s="4" t="s">
        <v>8</v>
      </c>
      <c r="I228" s="4" t="s">
        <v>133</v>
      </c>
      <c r="J228" s="6" t="str">
        <f>C228&amp;CHAR(10)&amp;D228&amp;" "&amp;E228&amp;CHAR(10)&amp;H228&amp;" ("&amp;B228&amp;")"</f>
        <v>OVC_OFFER
5-9 Female
Numerator (Required)</v>
      </c>
      <c r="K228" s="7" t="s">
        <v>467</v>
      </c>
      <c r="L228" s="4">
        <v>6</v>
      </c>
      <c r="N228" s="4" t="s">
        <v>1716</v>
      </c>
      <c r="O228" s="4" t="s">
        <v>174</v>
      </c>
      <c r="P228" s="4" t="s">
        <v>207</v>
      </c>
      <c r="Q228" s="4" t="s">
        <v>169</v>
      </c>
      <c r="R228" s="4" t="s">
        <v>169</v>
      </c>
      <c r="S228" s="4" t="s">
        <v>196</v>
      </c>
      <c r="T228" s="4" t="str">
        <f>LOWER(N228&amp;"."&amp;O228&amp;"."&amp;P228&amp;"."&amp;Q228&amp;"."&amp;R228&amp;"."&amp;S228)</f>
        <v>tx_pvls_result_returned.10_14.male...d</v>
      </c>
      <c r="U228" s="4" t="s">
        <v>1790</v>
      </c>
      <c r="Y228" s="4" t="str">
        <f t="shared" si="15"/>
        <v>tx_pvls_result_returned.10_14.male...d</v>
      </c>
      <c r="Z228" s="4" t="str">
        <f t="shared" si="16"/>
        <v>OVC_OFFER
5-9 Female
Numerator (Required)</v>
      </c>
      <c r="AA228" s="4" t="str">
        <f t="shared" si="17"/>
        <v>tx_pvls_result_returned.10_14.male...d</v>
      </c>
      <c r="AB228" s="4" t="str">
        <f t="shared" si="18"/>
        <v>OVC_OFFER 5-9 Female Numerator (Required)</v>
      </c>
      <c r="AC228" s="4" t="str">
        <f t="shared" si="19"/>
        <v>tx_pvls_result_returned.10_14.male...d</v>
      </c>
    </row>
    <row r="229" spans="1:29" ht="45" x14ac:dyDescent="0.25">
      <c r="A229" s="4" t="s">
        <v>104</v>
      </c>
      <c r="B229" s="4" t="s">
        <v>125</v>
      </c>
      <c r="C229" s="4" t="s">
        <v>105</v>
      </c>
      <c r="D229" s="4" t="s">
        <v>80</v>
      </c>
      <c r="E229" s="4" t="s">
        <v>50</v>
      </c>
      <c r="F229" s="4" t="s">
        <v>169</v>
      </c>
      <c r="G229" s="4" t="s">
        <v>169</v>
      </c>
      <c r="H229" s="4" t="s">
        <v>8</v>
      </c>
      <c r="I229" s="4" t="s">
        <v>133</v>
      </c>
      <c r="J229" s="6" t="str">
        <f>C229&amp;CHAR(10)&amp;D229&amp;" "&amp;E229&amp;CHAR(10)&amp;H229&amp;" ("&amp;B229&amp;")"</f>
        <v>OVC_OFFER
5-9 Male
Numerator (Required)</v>
      </c>
      <c r="K229" s="7" t="s">
        <v>468</v>
      </c>
      <c r="L229" s="4">
        <v>6</v>
      </c>
      <c r="N229" s="4" t="s">
        <v>1716</v>
      </c>
      <c r="O229" s="4" t="s">
        <v>174</v>
      </c>
      <c r="P229" s="4" t="s">
        <v>208</v>
      </c>
      <c r="Q229" s="4" t="s">
        <v>169</v>
      </c>
      <c r="R229" s="4" t="s">
        <v>169</v>
      </c>
      <c r="S229" s="4" t="s">
        <v>194</v>
      </c>
      <c r="T229" s="4" t="str">
        <f>LOWER(N229&amp;"."&amp;O229&amp;"."&amp;P229&amp;"."&amp;Q229&amp;"."&amp;R229&amp;"."&amp;S229)</f>
        <v>tx_pvls_result_returned.10_14.female...n</v>
      </c>
      <c r="U229" s="4" t="s">
        <v>1815</v>
      </c>
      <c r="Y229" s="4" t="str">
        <f t="shared" si="15"/>
        <v>tx_pvls_result_returned.10_14.female...n</v>
      </c>
      <c r="Z229" s="4" t="str">
        <f t="shared" si="16"/>
        <v>OVC_OFFER
5-9 Male
Numerator (Required)</v>
      </c>
      <c r="AA229" s="4" t="str">
        <f t="shared" si="17"/>
        <v>tx_pvls_result_returned.10_14.female...n</v>
      </c>
      <c r="AB229" s="4" t="str">
        <f t="shared" si="18"/>
        <v>OVC_OFFER 5-9 Male Numerator (Required)</v>
      </c>
      <c r="AC229" s="4" t="str">
        <f t="shared" si="19"/>
        <v>tx_pvls_result_returned.10_14.female...n</v>
      </c>
    </row>
    <row r="230" spans="1:29" ht="45" x14ac:dyDescent="0.25">
      <c r="A230" s="4" t="s">
        <v>104</v>
      </c>
      <c r="B230" s="4" t="s">
        <v>125</v>
      </c>
      <c r="C230" s="4" t="s">
        <v>105</v>
      </c>
      <c r="D230" s="4" t="s">
        <v>49</v>
      </c>
      <c r="E230" s="4" t="s">
        <v>17</v>
      </c>
      <c r="F230" s="4" t="s">
        <v>169</v>
      </c>
      <c r="G230" s="4" t="s">
        <v>169</v>
      </c>
      <c r="H230" s="4" t="s">
        <v>8</v>
      </c>
      <c r="I230" s="4" t="s">
        <v>133</v>
      </c>
      <c r="J230" s="6" t="str">
        <f>C230&amp;CHAR(10)&amp;D230&amp;" "&amp;E230&amp;CHAR(10)&amp;H230&amp;" ("&amp;B230&amp;")"</f>
        <v>OVC_OFFER
10-14 Female
Numerator (Required)</v>
      </c>
      <c r="K230" s="7" t="s">
        <v>461</v>
      </c>
      <c r="L230" s="4">
        <v>8</v>
      </c>
      <c r="N230" s="4" t="s">
        <v>1716</v>
      </c>
      <c r="O230" s="4" t="s">
        <v>174</v>
      </c>
      <c r="P230" s="4" t="s">
        <v>208</v>
      </c>
      <c r="Q230" s="4" t="s">
        <v>169</v>
      </c>
      <c r="R230" s="4" t="s">
        <v>169</v>
      </c>
      <c r="S230" s="4" t="s">
        <v>196</v>
      </c>
      <c r="T230" s="4" t="str">
        <f>LOWER(N230&amp;"."&amp;O230&amp;"."&amp;P230&amp;"."&amp;Q230&amp;"."&amp;R230&amp;"."&amp;S230)</f>
        <v>tx_pvls_result_returned.10_14.female...d</v>
      </c>
      <c r="U230" s="4" t="s">
        <v>1789</v>
      </c>
      <c r="Y230" s="4" t="str">
        <f t="shared" si="15"/>
        <v>tx_pvls_result_returned.10_14.female...d</v>
      </c>
      <c r="Z230" s="4" t="str">
        <f t="shared" si="16"/>
        <v>OVC_OFFER
10-14 Female
Numerator (Required)</v>
      </c>
      <c r="AA230" s="4" t="str">
        <f t="shared" si="17"/>
        <v>tx_pvls_result_returned.10_14.female...d</v>
      </c>
      <c r="AB230" s="4" t="str">
        <f t="shared" si="18"/>
        <v>OVC_OFFER 10-14 Female Numerator (Required)</v>
      </c>
      <c r="AC230" s="4" t="str">
        <f t="shared" si="19"/>
        <v>tx_pvls_result_returned.10_14.female...d</v>
      </c>
    </row>
    <row r="231" spans="1:29" ht="45" x14ac:dyDescent="0.25">
      <c r="A231" s="4" t="s">
        <v>104</v>
      </c>
      <c r="B231" s="4" t="s">
        <v>125</v>
      </c>
      <c r="C231" s="4" t="s">
        <v>105</v>
      </c>
      <c r="D231" s="4" t="s">
        <v>49</v>
      </c>
      <c r="E231" s="4" t="s">
        <v>50</v>
      </c>
      <c r="F231" s="4" t="s">
        <v>169</v>
      </c>
      <c r="G231" s="4" t="s">
        <v>169</v>
      </c>
      <c r="H231" s="4" t="s">
        <v>8</v>
      </c>
      <c r="I231" s="4" t="s">
        <v>133</v>
      </c>
      <c r="J231" s="6" t="str">
        <f>C231&amp;CHAR(10)&amp;D231&amp;" "&amp;E231&amp;CHAR(10)&amp;H231&amp;" ("&amp;B231&amp;")"</f>
        <v>OVC_OFFER
10-14 Male
Numerator (Required)</v>
      </c>
      <c r="K231" s="7" t="s">
        <v>462</v>
      </c>
      <c r="L231" s="4">
        <v>8</v>
      </c>
      <c r="N231" s="4" t="s">
        <v>1716</v>
      </c>
      <c r="O231" s="4" t="s">
        <v>184</v>
      </c>
      <c r="P231" s="4" t="s">
        <v>207</v>
      </c>
      <c r="Q231" s="4" t="s">
        <v>169</v>
      </c>
      <c r="R231" s="4" t="s">
        <v>169</v>
      </c>
      <c r="S231" s="4" t="s">
        <v>194</v>
      </c>
      <c r="T231" s="4" t="str">
        <f>LOWER(N231&amp;"."&amp;O231&amp;"."&amp;P231&amp;"."&amp;Q231&amp;"."&amp;R231&amp;"."&amp;S231)</f>
        <v>tx_pvls_result_returned.1_4.male...n</v>
      </c>
      <c r="U231" s="4" t="s">
        <v>1812</v>
      </c>
      <c r="Y231" s="4" t="str">
        <f t="shared" si="15"/>
        <v>tx_pvls_result_returned.1_4.male...n</v>
      </c>
      <c r="Z231" s="4" t="str">
        <f t="shared" si="16"/>
        <v>OVC_OFFER
10-14 Male
Numerator (Required)</v>
      </c>
      <c r="AA231" s="4" t="str">
        <f t="shared" si="17"/>
        <v>tx_pvls_result_returned.1_4.male...n</v>
      </c>
      <c r="AB231" s="4" t="str">
        <f t="shared" si="18"/>
        <v>OVC_OFFER 10-14 Male Numerator (Required)</v>
      </c>
      <c r="AC231" s="4" t="str">
        <f t="shared" si="19"/>
        <v>tx_pvls_result_returned.1_4.male...n</v>
      </c>
    </row>
    <row r="232" spans="1:29" ht="45" x14ac:dyDescent="0.25">
      <c r="A232" s="4" t="s">
        <v>104</v>
      </c>
      <c r="B232" s="4" t="s">
        <v>125</v>
      </c>
      <c r="C232" s="4" t="s">
        <v>105</v>
      </c>
      <c r="D232" s="4" t="s">
        <v>97</v>
      </c>
      <c r="E232" s="4" t="s">
        <v>17</v>
      </c>
      <c r="F232" s="4" t="s">
        <v>169</v>
      </c>
      <c r="G232" s="4" t="s">
        <v>169</v>
      </c>
      <c r="H232" s="4" t="s">
        <v>8</v>
      </c>
      <c r="I232" s="4" t="s">
        <v>133</v>
      </c>
      <c r="J232" s="6" t="str">
        <f>C232&amp;CHAR(10)&amp;D232&amp;" "&amp;E232&amp;CHAR(10)&amp;H232&amp;" ("&amp;B232&amp;")"</f>
        <v>OVC_OFFER
15-17 Female
Numerator (Required)</v>
      </c>
      <c r="K232" s="7" t="s">
        <v>465</v>
      </c>
      <c r="L232" s="4">
        <v>9</v>
      </c>
      <c r="N232" s="4" t="s">
        <v>1716</v>
      </c>
      <c r="O232" s="4" t="s">
        <v>184</v>
      </c>
      <c r="P232" s="4" t="s">
        <v>207</v>
      </c>
      <c r="Q232" s="4" t="s">
        <v>169</v>
      </c>
      <c r="R232" s="4" t="s">
        <v>169</v>
      </c>
      <c r="S232" s="4" t="s">
        <v>196</v>
      </c>
      <c r="T232" s="4" t="str">
        <f>LOWER(N232&amp;"."&amp;O232&amp;"."&amp;P232&amp;"."&amp;Q232&amp;"."&amp;R232&amp;"."&amp;S232)</f>
        <v>tx_pvls_result_returned.1_4.male...d</v>
      </c>
      <c r="U232" s="4" t="s">
        <v>1786</v>
      </c>
      <c r="Y232" s="4" t="str">
        <f t="shared" si="15"/>
        <v>tx_pvls_result_returned.1_4.male...d</v>
      </c>
      <c r="Z232" s="4" t="str">
        <f t="shared" si="16"/>
        <v>OVC_OFFER
15-17 Female
Numerator (Required)</v>
      </c>
      <c r="AA232" s="4" t="str">
        <f t="shared" si="17"/>
        <v>tx_pvls_result_returned.1_4.male...d</v>
      </c>
      <c r="AB232" s="4" t="str">
        <f t="shared" si="18"/>
        <v>OVC_OFFER 15-17 Female Numerator (Required)</v>
      </c>
      <c r="AC232" s="4" t="str">
        <f t="shared" si="19"/>
        <v>tx_pvls_result_returned.1_4.male...d</v>
      </c>
    </row>
    <row r="233" spans="1:29" ht="45" x14ac:dyDescent="0.25">
      <c r="A233" s="4" t="s">
        <v>104</v>
      </c>
      <c r="B233" s="4" t="s">
        <v>125</v>
      </c>
      <c r="C233" s="4" t="s">
        <v>105</v>
      </c>
      <c r="D233" s="4" t="s">
        <v>97</v>
      </c>
      <c r="E233" s="4" t="s">
        <v>50</v>
      </c>
      <c r="F233" s="4" t="s">
        <v>169</v>
      </c>
      <c r="G233" s="4" t="s">
        <v>169</v>
      </c>
      <c r="H233" s="4" t="s">
        <v>8</v>
      </c>
      <c r="I233" s="4" t="s">
        <v>133</v>
      </c>
      <c r="J233" s="6" t="str">
        <f>C233&amp;CHAR(10)&amp;D233&amp;" "&amp;E233&amp;CHAR(10)&amp;H233&amp;" ("&amp;B233&amp;")"</f>
        <v>OVC_OFFER
15-17 Male
Numerator (Required)</v>
      </c>
      <c r="K233" s="7" t="s">
        <v>466</v>
      </c>
      <c r="L233" s="4">
        <v>9</v>
      </c>
      <c r="N233" s="4" t="s">
        <v>1716</v>
      </c>
      <c r="O233" s="4" t="s">
        <v>184</v>
      </c>
      <c r="P233" s="4" t="s">
        <v>208</v>
      </c>
      <c r="Q233" s="4" t="s">
        <v>169</v>
      </c>
      <c r="R233" s="4" t="s">
        <v>169</v>
      </c>
      <c r="S233" s="4" t="s">
        <v>194</v>
      </c>
      <c r="T233" s="4" t="str">
        <f>LOWER(N233&amp;"."&amp;O233&amp;"."&amp;P233&amp;"."&amp;Q233&amp;"."&amp;R233&amp;"."&amp;S233)</f>
        <v>tx_pvls_result_returned.1_4.female...n</v>
      </c>
      <c r="U233" s="4" t="s">
        <v>1811</v>
      </c>
      <c r="Y233" s="4" t="str">
        <f t="shared" ref="Y233:Y234" si="20">U233</f>
        <v>tx_pvls_result_returned.1_4.female...n</v>
      </c>
      <c r="Z233" s="4" t="str">
        <f t="shared" ref="Z233:Z234" si="21">J233</f>
        <v>OVC_OFFER
15-17 Male
Numerator (Required)</v>
      </c>
      <c r="AA233" s="4" t="str">
        <f t="shared" ref="AA233:AA234" si="22">U233</f>
        <v>tx_pvls_result_returned.1_4.female...n</v>
      </c>
      <c r="AB233" s="4" t="str">
        <f t="shared" ref="AB233:AB234" si="23">K233</f>
        <v>OVC_OFFER 15-17 Male Numerator (Required)</v>
      </c>
      <c r="AC233" s="4" t="str">
        <f t="shared" ref="AC233:AC234" si="24">AA233</f>
        <v>tx_pvls_result_returned.1_4.female...n</v>
      </c>
    </row>
    <row r="234" spans="1:29" ht="45" x14ac:dyDescent="0.25">
      <c r="A234" s="4" t="s">
        <v>104</v>
      </c>
      <c r="B234" s="4" t="s">
        <v>125</v>
      </c>
      <c r="C234" s="4" t="s">
        <v>102</v>
      </c>
      <c r="D234" s="4" t="s">
        <v>47</v>
      </c>
      <c r="E234" s="4" t="s">
        <v>17</v>
      </c>
      <c r="F234" s="4" t="s">
        <v>169</v>
      </c>
      <c r="G234" s="4" t="s">
        <v>169</v>
      </c>
      <c r="H234" s="4" t="s">
        <v>8</v>
      </c>
      <c r="I234" s="4" t="s">
        <v>133</v>
      </c>
      <c r="J234" s="6" t="str">
        <f>C234&amp;CHAR(10)&amp;D234&amp;" "&amp;E234&amp;CHAR(10)&amp;H234&amp;" ("&amp;B234&amp;")"</f>
        <v>OVC_VL_ELIGIBLE
&lt;1 Female
Numerator (Required)</v>
      </c>
      <c r="K234" s="7" t="s">
        <v>469</v>
      </c>
      <c r="L234" s="4">
        <v>4</v>
      </c>
      <c r="N234" s="4" t="s">
        <v>1716</v>
      </c>
      <c r="O234" s="4" t="s">
        <v>184</v>
      </c>
      <c r="P234" s="4" t="s">
        <v>208</v>
      </c>
      <c r="Q234" s="4" t="s">
        <v>169</v>
      </c>
      <c r="R234" s="4" t="s">
        <v>169</v>
      </c>
      <c r="S234" s="4" t="s">
        <v>196</v>
      </c>
      <c r="T234" s="4" t="str">
        <f>LOWER(N234&amp;"."&amp;O234&amp;"."&amp;P234&amp;"."&amp;Q234&amp;"."&amp;R234&amp;"."&amp;S234)</f>
        <v>tx_pvls_result_returned.1_4.female...d</v>
      </c>
      <c r="U234" s="4" t="s">
        <v>1785</v>
      </c>
      <c r="Y234" s="4" t="str">
        <f t="shared" si="20"/>
        <v>tx_pvls_result_returned.1_4.female...d</v>
      </c>
      <c r="Z234" s="4" t="str">
        <f t="shared" si="21"/>
        <v>OVC_VL_ELIGIBLE
&lt;1 Female
Numerator (Required)</v>
      </c>
      <c r="AA234" s="4" t="str">
        <f t="shared" si="22"/>
        <v>tx_pvls_result_returned.1_4.female...d</v>
      </c>
      <c r="AB234" s="4" t="str">
        <f t="shared" si="23"/>
        <v>OVC_VL_ELIGIBLE &lt;1 Female Numerator (Required)</v>
      </c>
      <c r="AC234" s="4" t="str">
        <f t="shared" si="24"/>
        <v>tx_pvls_result_returned.1_4.female...d</v>
      </c>
    </row>
    <row r="235" spans="1:29" ht="45" x14ac:dyDescent="0.25">
      <c r="A235" s="4" t="s">
        <v>104</v>
      </c>
      <c r="B235" s="4" t="s">
        <v>125</v>
      </c>
      <c r="C235" s="4" t="s">
        <v>102</v>
      </c>
      <c r="D235" s="4" t="s">
        <v>47</v>
      </c>
      <c r="E235" s="4" t="s">
        <v>50</v>
      </c>
      <c r="F235" s="4" t="s">
        <v>169</v>
      </c>
      <c r="G235" s="4" t="s">
        <v>169</v>
      </c>
      <c r="H235" s="4" t="s">
        <v>8</v>
      </c>
      <c r="I235" s="4" t="s">
        <v>133</v>
      </c>
      <c r="J235" s="6" t="str">
        <f>C235&amp;CHAR(10)&amp;D235&amp;" "&amp;E235&amp;CHAR(10)&amp;H235&amp;" ("&amp;B235&amp;")"</f>
        <v>OVC_VL_ELIGIBLE
&lt;1 Male
Numerator (Required)</v>
      </c>
      <c r="K235" s="7" t="s">
        <v>470</v>
      </c>
      <c r="L235" s="4">
        <v>4</v>
      </c>
      <c r="N235" s="4" t="s">
        <v>1716</v>
      </c>
      <c r="O235" s="4" t="s">
        <v>169</v>
      </c>
      <c r="P235" s="4" t="s">
        <v>208</v>
      </c>
      <c r="Q235" s="4" t="s">
        <v>44</v>
      </c>
      <c r="R235" s="4" t="s">
        <v>169</v>
      </c>
      <c r="S235" s="4" t="s">
        <v>194</v>
      </c>
      <c r="T235" s="4" t="str">
        <f>LOWER(N235&amp;"."&amp;O235&amp;"."&amp;P235&amp;"."&amp;Q235&amp;"."&amp;R235&amp;"."&amp;S235)</f>
        <v>tx_pvls_result_returned..female.pregnant..n</v>
      </c>
      <c r="U235" s="4" t="s">
        <v>1848</v>
      </c>
      <c r="Y235" s="4" t="str">
        <f t="shared" si="15"/>
        <v>tx_pvls_result_returned..female.pregnant..n</v>
      </c>
      <c r="Z235" s="4" t="str">
        <f t="shared" si="16"/>
        <v>OVC_VL_ELIGIBLE
&lt;1 Male
Numerator (Required)</v>
      </c>
      <c r="AA235" s="4" t="str">
        <f t="shared" si="17"/>
        <v>tx_pvls_result_returned..female.pregnant..n</v>
      </c>
      <c r="AB235" s="4" t="str">
        <f t="shared" si="18"/>
        <v>OVC_VL_ELIGIBLE &lt;1 Male Numerator (Required)</v>
      </c>
      <c r="AC235" s="4" t="str">
        <f t="shared" si="19"/>
        <v>tx_pvls_result_returned..female.pregnant..n</v>
      </c>
    </row>
    <row r="236" spans="1:29" ht="45" x14ac:dyDescent="0.25">
      <c r="A236" s="4" t="s">
        <v>104</v>
      </c>
      <c r="B236" s="4" t="s">
        <v>125</v>
      </c>
      <c r="C236" s="4" t="s">
        <v>102</v>
      </c>
      <c r="D236" s="4" t="s">
        <v>61</v>
      </c>
      <c r="E236" s="4" t="s">
        <v>17</v>
      </c>
      <c r="F236" s="4" t="s">
        <v>169</v>
      </c>
      <c r="G236" s="4" t="s">
        <v>169</v>
      </c>
      <c r="H236" s="4" t="s">
        <v>8</v>
      </c>
      <c r="I236" s="4" t="s">
        <v>133</v>
      </c>
      <c r="J236" s="6" t="str">
        <f>C236&amp;CHAR(10)&amp;D236&amp;" "&amp;E236&amp;CHAR(10)&amp;H236&amp;" ("&amp;B236&amp;")"</f>
        <v>OVC_VL_ELIGIBLE
1-4 Female
Numerator (Required)</v>
      </c>
      <c r="K236" s="7" t="s">
        <v>473</v>
      </c>
      <c r="L236" s="4">
        <v>5</v>
      </c>
      <c r="N236" s="4" t="s">
        <v>1716</v>
      </c>
      <c r="O236" s="4" t="s">
        <v>169</v>
      </c>
      <c r="P236" s="4" t="s">
        <v>208</v>
      </c>
      <c r="Q236" s="4" t="s">
        <v>44</v>
      </c>
      <c r="R236" s="4" t="s">
        <v>169</v>
      </c>
      <c r="S236" s="4" t="s">
        <v>196</v>
      </c>
      <c r="T236" s="4" t="str">
        <f>LOWER(N236&amp;"."&amp;O236&amp;"."&amp;P236&amp;"."&amp;Q236&amp;"."&amp;R236&amp;"."&amp;S236)</f>
        <v>tx_pvls_result_returned..female.pregnant..d</v>
      </c>
      <c r="U236" s="4" t="s">
        <v>1846</v>
      </c>
      <c r="Y236" s="4" t="str">
        <f t="shared" si="15"/>
        <v>tx_pvls_result_returned..female.pregnant..d</v>
      </c>
      <c r="Z236" s="4" t="str">
        <f t="shared" si="16"/>
        <v>OVC_VL_ELIGIBLE
1-4 Female
Numerator (Required)</v>
      </c>
      <c r="AA236" s="4" t="str">
        <f t="shared" si="17"/>
        <v>tx_pvls_result_returned..female.pregnant..d</v>
      </c>
      <c r="AB236" s="4" t="str">
        <f t="shared" si="18"/>
        <v>OVC_VL_ELIGIBLE 1-4 Female Numerator (Required)</v>
      </c>
      <c r="AC236" s="4" t="str">
        <f t="shared" si="19"/>
        <v>tx_pvls_result_returned..female.pregnant..d</v>
      </c>
    </row>
    <row r="237" spans="1:29" ht="45" x14ac:dyDescent="0.25">
      <c r="A237" s="4" t="s">
        <v>104</v>
      </c>
      <c r="B237" s="4" t="s">
        <v>125</v>
      </c>
      <c r="C237" s="4" t="s">
        <v>102</v>
      </c>
      <c r="D237" s="4" t="s">
        <v>61</v>
      </c>
      <c r="E237" s="4" t="s">
        <v>50</v>
      </c>
      <c r="F237" s="4" t="s">
        <v>169</v>
      </c>
      <c r="G237" s="4" t="s">
        <v>169</v>
      </c>
      <c r="H237" s="4" t="s">
        <v>8</v>
      </c>
      <c r="I237" s="4" t="s">
        <v>133</v>
      </c>
      <c r="J237" s="6" t="str">
        <f>C237&amp;CHAR(10)&amp;D237&amp;" "&amp;E237&amp;CHAR(10)&amp;H237&amp;" ("&amp;B237&amp;")"</f>
        <v>OVC_VL_ELIGIBLE
1-4 Male
Numerator (Required)</v>
      </c>
      <c r="K237" s="7" t="s">
        <v>474</v>
      </c>
      <c r="L237" s="4">
        <v>5</v>
      </c>
      <c r="N237" s="4" t="s">
        <v>1716</v>
      </c>
      <c r="O237" s="4" t="s">
        <v>169</v>
      </c>
      <c r="P237" s="4" t="s">
        <v>208</v>
      </c>
      <c r="Q237" s="4" t="s">
        <v>18</v>
      </c>
      <c r="R237" s="4" t="s">
        <v>169</v>
      </c>
      <c r="S237" s="4" t="s">
        <v>194</v>
      </c>
      <c r="T237" s="4" t="str">
        <f>LOWER(N237&amp;"."&amp;O237&amp;"."&amp;P237&amp;"."&amp;Q237&amp;"."&amp;R237&amp;"."&amp;S237)</f>
        <v>tx_pvls_result_returned..female.breastfeeding..n</v>
      </c>
      <c r="U237" s="4" t="s">
        <v>1847</v>
      </c>
      <c r="Y237" s="4" t="str">
        <f t="shared" si="15"/>
        <v>tx_pvls_result_returned..female.breastfeeding..n</v>
      </c>
      <c r="Z237" s="4" t="str">
        <f t="shared" si="16"/>
        <v>OVC_VL_ELIGIBLE
1-4 Male
Numerator (Required)</v>
      </c>
      <c r="AA237" s="4" t="str">
        <f t="shared" si="17"/>
        <v>tx_pvls_result_returned..female.breastfeeding..n</v>
      </c>
      <c r="AB237" s="4" t="str">
        <f t="shared" si="18"/>
        <v>OVC_VL_ELIGIBLE 1-4 Male Numerator (Required)</v>
      </c>
      <c r="AC237" s="4" t="str">
        <f t="shared" si="19"/>
        <v>tx_pvls_result_returned..female.breastfeeding..n</v>
      </c>
    </row>
    <row r="238" spans="1:29" ht="45" x14ac:dyDescent="0.25">
      <c r="A238" s="4" t="s">
        <v>104</v>
      </c>
      <c r="B238" s="4" t="s">
        <v>125</v>
      </c>
      <c r="C238" s="4" t="s">
        <v>102</v>
      </c>
      <c r="D238" s="4" t="s">
        <v>80</v>
      </c>
      <c r="E238" s="4" t="s">
        <v>17</v>
      </c>
      <c r="F238" s="4" t="s">
        <v>169</v>
      </c>
      <c r="G238" s="4" t="s">
        <v>169</v>
      </c>
      <c r="H238" s="4" t="s">
        <v>8</v>
      </c>
      <c r="I238" s="4" t="s">
        <v>133</v>
      </c>
      <c r="J238" s="6" t="str">
        <f>C238&amp;CHAR(10)&amp;D238&amp;" "&amp;E238&amp;CHAR(10)&amp;H238&amp;" ("&amp;B238&amp;")"</f>
        <v>OVC_VL_ELIGIBLE
5-9 Female
Numerator (Required)</v>
      </c>
      <c r="K238" s="7" t="s">
        <v>477</v>
      </c>
      <c r="L238" s="4">
        <v>6</v>
      </c>
      <c r="N238" s="4" t="s">
        <v>1716</v>
      </c>
      <c r="O238" s="4" t="s">
        <v>169</v>
      </c>
      <c r="P238" s="4" t="s">
        <v>208</v>
      </c>
      <c r="Q238" s="4" t="s">
        <v>18</v>
      </c>
      <c r="R238" s="4" t="s">
        <v>169</v>
      </c>
      <c r="S238" s="4" t="s">
        <v>196</v>
      </c>
      <c r="T238" s="4" t="str">
        <f>LOWER(N238&amp;"."&amp;O238&amp;"."&amp;P238&amp;"."&amp;Q238&amp;"."&amp;R238&amp;"."&amp;S238)</f>
        <v>tx_pvls_result_returned..female.breastfeeding..d</v>
      </c>
      <c r="U238" s="4" t="s">
        <v>1845</v>
      </c>
      <c r="Y238" s="4" t="str">
        <f t="shared" si="15"/>
        <v>tx_pvls_result_returned..female.breastfeeding..d</v>
      </c>
      <c r="Z238" s="4" t="str">
        <f t="shared" si="16"/>
        <v>OVC_VL_ELIGIBLE
5-9 Female
Numerator (Required)</v>
      </c>
      <c r="AA238" s="4" t="str">
        <f t="shared" si="17"/>
        <v>tx_pvls_result_returned..female.breastfeeding..d</v>
      </c>
      <c r="AB238" s="4" t="str">
        <f t="shared" si="18"/>
        <v>OVC_VL_ELIGIBLE 5-9 Female Numerator (Required)</v>
      </c>
      <c r="AC238" s="4" t="str">
        <f t="shared" si="19"/>
        <v>tx_pvls_result_returned..female.breastfeeding..d</v>
      </c>
    </row>
    <row r="239" spans="1:29" ht="45" x14ac:dyDescent="0.25">
      <c r="A239" s="4" t="s">
        <v>104</v>
      </c>
      <c r="B239" s="4" t="s">
        <v>125</v>
      </c>
      <c r="C239" s="4" t="s">
        <v>102</v>
      </c>
      <c r="D239" s="4" t="s">
        <v>80</v>
      </c>
      <c r="E239" s="4" t="s">
        <v>50</v>
      </c>
      <c r="F239" s="4" t="s">
        <v>169</v>
      </c>
      <c r="G239" s="4" t="s">
        <v>169</v>
      </c>
      <c r="H239" s="4" t="s">
        <v>8</v>
      </c>
      <c r="I239" s="4" t="s">
        <v>133</v>
      </c>
      <c r="J239" s="6" t="str">
        <f>C239&amp;CHAR(10)&amp;D239&amp;" "&amp;E239&amp;CHAR(10)&amp;H239&amp;" ("&amp;B239&amp;")"</f>
        <v>OVC_VL_ELIGIBLE
5-9 Male
Numerator (Required)</v>
      </c>
      <c r="K239" s="7" t="s">
        <v>478</v>
      </c>
      <c r="L239" s="4">
        <v>6</v>
      </c>
      <c r="N239" s="4" t="s">
        <v>1716</v>
      </c>
      <c r="O239" s="4" t="s">
        <v>169</v>
      </c>
      <c r="P239" s="4" t="s">
        <v>169</v>
      </c>
      <c r="Q239" s="4" t="s">
        <v>169</v>
      </c>
      <c r="R239" s="4" t="s">
        <v>202</v>
      </c>
      <c r="S239" s="4" t="s">
        <v>194</v>
      </c>
      <c r="T239" s="4" t="str">
        <f>LOWER(N239&amp;"."&amp;O239&amp;"."&amp;P239&amp;"."&amp;Q239&amp;"."&amp;R239&amp;"."&amp;S239)</f>
        <v>tx_pvls_result_returned....tg.n</v>
      </c>
      <c r="U239" s="4" t="s">
        <v>1842</v>
      </c>
      <c r="Y239" s="4" t="str">
        <f t="shared" si="15"/>
        <v>tx_pvls_result_returned....tg.n</v>
      </c>
      <c r="Z239" s="4" t="str">
        <f t="shared" si="16"/>
        <v>OVC_VL_ELIGIBLE
5-9 Male
Numerator (Required)</v>
      </c>
      <c r="AA239" s="4" t="str">
        <f t="shared" si="17"/>
        <v>tx_pvls_result_returned....tg.n</v>
      </c>
      <c r="AB239" s="4" t="str">
        <f t="shared" si="18"/>
        <v>OVC_VL_ELIGIBLE 5-9 Male Numerator (Required)</v>
      </c>
      <c r="AC239" s="4" t="str">
        <f t="shared" si="19"/>
        <v>tx_pvls_result_returned....tg.n</v>
      </c>
    </row>
    <row r="240" spans="1:29" ht="45" x14ac:dyDescent="0.25">
      <c r="A240" s="4" t="s">
        <v>104</v>
      </c>
      <c r="B240" s="4" t="s">
        <v>125</v>
      </c>
      <c r="C240" s="4" t="s">
        <v>102</v>
      </c>
      <c r="D240" s="4" t="s">
        <v>49</v>
      </c>
      <c r="E240" s="4" t="s">
        <v>17</v>
      </c>
      <c r="F240" s="4" t="s">
        <v>169</v>
      </c>
      <c r="G240" s="4" t="s">
        <v>169</v>
      </c>
      <c r="H240" s="4" t="s">
        <v>8</v>
      </c>
      <c r="I240" s="4" t="s">
        <v>133</v>
      </c>
      <c r="J240" s="6" t="str">
        <f>C240&amp;CHAR(10)&amp;D240&amp;" "&amp;E240&amp;CHAR(10)&amp;H240&amp;" ("&amp;B240&amp;")"</f>
        <v>OVC_VL_ELIGIBLE
10-14 Female
Numerator (Required)</v>
      </c>
      <c r="K240" s="7" t="s">
        <v>471</v>
      </c>
      <c r="L240" s="4">
        <v>8</v>
      </c>
      <c r="N240" s="4" t="s">
        <v>1716</v>
      </c>
      <c r="O240" s="4" t="s">
        <v>169</v>
      </c>
      <c r="P240" s="4" t="s">
        <v>169</v>
      </c>
      <c r="Q240" s="4" t="s">
        <v>169</v>
      </c>
      <c r="R240" s="4" t="s">
        <v>202</v>
      </c>
      <c r="S240" s="4" t="s">
        <v>196</v>
      </c>
      <c r="T240" s="4" t="str">
        <f>LOWER(N240&amp;"."&amp;O240&amp;"."&amp;P240&amp;"."&amp;Q240&amp;"."&amp;R240&amp;"."&amp;S240)</f>
        <v>tx_pvls_result_returned....tg.d</v>
      </c>
      <c r="U240" s="4" t="s">
        <v>1837</v>
      </c>
      <c r="Y240" s="4" t="str">
        <f t="shared" si="15"/>
        <v>tx_pvls_result_returned....tg.d</v>
      </c>
      <c r="Z240" s="4" t="str">
        <f t="shared" si="16"/>
        <v>OVC_VL_ELIGIBLE
10-14 Female
Numerator (Required)</v>
      </c>
      <c r="AA240" s="4" t="str">
        <f t="shared" si="17"/>
        <v>tx_pvls_result_returned....tg.d</v>
      </c>
      <c r="AB240" s="4" t="str">
        <f t="shared" si="18"/>
        <v>OVC_VL_ELIGIBLE 10-14 Female Numerator (Required)</v>
      </c>
      <c r="AC240" s="4" t="str">
        <f t="shared" si="19"/>
        <v>tx_pvls_result_returned....tg.d</v>
      </c>
    </row>
    <row r="241" spans="1:29" ht="45" x14ac:dyDescent="0.25">
      <c r="A241" s="4" t="s">
        <v>104</v>
      </c>
      <c r="B241" s="4" t="s">
        <v>125</v>
      </c>
      <c r="C241" s="4" t="s">
        <v>102</v>
      </c>
      <c r="D241" s="4" t="s">
        <v>49</v>
      </c>
      <c r="E241" s="4" t="s">
        <v>50</v>
      </c>
      <c r="F241" s="4" t="s">
        <v>169</v>
      </c>
      <c r="G241" s="4" t="s">
        <v>169</v>
      </c>
      <c r="H241" s="4" t="s">
        <v>8</v>
      </c>
      <c r="I241" s="4" t="s">
        <v>133</v>
      </c>
      <c r="J241" s="6" t="str">
        <f>C241&amp;CHAR(10)&amp;D241&amp;" "&amp;E241&amp;CHAR(10)&amp;H241&amp;" ("&amp;B241&amp;")"</f>
        <v>OVC_VL_ELIGIBLE
10-14 Male
Numerator (Required)</v>
      </c>
      <c r="K241" s="7" t="s">
        <v>472</v>
      </c>
      <c r="L241" s="4">
        <v>8</v>
      </c>
      <c r="N241" s="4" t="s">
        <v>1716</v>
      </c>
      <c r="O241" s="4" t="s">
        <v>169</v>
      </c>
      <c r="P241" s="4" t="s">
        <v>169</v>
      </c>
      <c r="Q241" s="4" t="s">
        <v>169</v>
      </c>
      <c r="R241" s="4" t="s">
        <v>201</v>
      </c>
      <c r="S241" s="4" t="s">
        <v>194</v>
      </c>
      <c r="T241" s="4" t="str">
        <f>LOWER(N241&amp;"."&amp;O241&amp;"."&amp;P241&amp;"."&amp;Q241&amp;"."&amp;R241&amp;"."&amp;S241)</f>
        <v>tx_pvls_result_returned....pwid.n</v>
      </c>
      <c r="U241" s="4" t="s">
        <v>1843</v>
      </c>
      <c r="Y241" s="4" t="str">
        <f t="shared" si="15"/>
        <v>tx_pvls_result_returned....pwid.n</v>
      </c>
      <c r="Z241" s="4" t="str">
        <f t="shared" si="16"/>
        <v>OVC_VL_ELIGIBLE
10-14 Male
Numerator (Required)</v>
      </c>
      <c r="AA241" s="4" t="str">
        <f t="shared" si="17"/>
        <v>tx_pvls_result_returned....pwid.n</v>
      </c>
      <c r="AB241" s="4" t="str">
        <f t="shared" si="18"/>
        <v>OVC_VL_ELIGIBLE 10-14 Male Numerator (Required)</v>
      </c>
      <c r="AC241" s="4" t="str">
        <f t="shared" si="19"/>
        <v>tx_pvls_result_returned....pwid.n</v>
      </c>
    </row>
    <row r="242" spans="1:29" ht="45" x14ac:dyDescent="0.25">
      <c r="A242" s="4" t="s">
        <v>104</v>
      </c>
      <c r="B242" s="4" t="s">
        <v>125</v>
      </c>
      <c r="C242" s="4" t="s">
        <v>102</v>
      </c>
      <c r="D242" s="4" t="s">
        <v>97</v>
      </c>
      <c r="E242" s="4" t="s">
        <v>17</v>
      </c>
      <c r="F242" s="4" t="s">
        <v>169</v>
      </c>
      <c r="G242" s="4" t="s">
        <v>169</v>
      </c>
      <c r="H242" s="4" t="s">
        <v>8</v>
      </c>
      <c r="I242" s="4" t="s">
        <v>133</v>
      </c>
      <c r="J242" s="6" t="str">
        <f>C242&amp;CHAR(10)&amp;D242&amp;" "&amp;E242&amp;CHAR(10)&amp;H242&amp;" ("&amp;B242&amp;")"</f>
        <v>OVC_VL_ELIGIBLE
15-17 Female
Numerator (Required)</v>
      </c>
      <c r="K242" s="7" t="s">
        <v>475</v>
      </c>
      <c r="L242" s="4">
        <v>9</v>
      </c>
      <c r="N242" s="4" t="s">
        <v>1716</v>
      </c>
      <c r="O242" s="4" t="s">
        <v>169</v>
      </c>
      <c r="P242" s="4" t="s">
        <v>169</v>
      </c>
      <c r="Q242" s="4" t="s">
        <v>169</v>
      </c>
      <c r="R242" s="4" t="s">
        <v>201</v>
      </c>
      <c r="S242" s="4" t="s">
        <v>196</v>
      </c>
      <c r="T242" s="4" t="str">
        <f>LOWER(N242&amp;"."&amp;O242&amp;"."&amp;P242&amp;"."&amp;Q242&amp;"."&amp;R242&amp;"."&amp;S242)</f>
        <v>tx_pvls_result_returned....pwid.d</v>
      </c>
      <c r="U242" s="4" t="s">
        <v>1838</v>
      </c>
      <c r="Y242" s="4" t="str">
        <f t="shared" si="15"/>
        <v>tx_pvls_result_returned....pwid.d</v>
      </c>
      <c r="Z242" s="4" t="str">
        <f t="shared" si="16"/>
        <v>OVC_VL_ELIGIBLE
15-17 Female
Numerator (Required)</v>
      </c>
      <c r="AA242" s="4" t="str">
        <f t="shared" si="17"/>
        <v>tx_pvls_result_returned....pwid.d</v>
      </c>
      <c r="AB242" s="4" t="str">
        <f t="shared" si="18"/>
        <v>OVC_VL_ELIGIBLE 15-17 Female Numerator (Required)</v>
      </c>
      <c r="AC242" s="4" t="str">
        <f t="shared" si="19"/>
        <v>tx_pvls_result_returned....pwid.d</v>
      </c>
    </row>
    <row r="243" spans="1:29" ht="45" x14ac:dyDescent="0.25">
      <c r="A243" s="4" t="s">
        <v>104</v>
      </c>
      <c r="B243" s="4" t="s">
        <v>125</v>
      </c>
      <c r="C243" s="4" t="s">
        <v>102</v>
      </c>
      <c r="D243" s="4" t="s">
        <v>97</v>
      </c>
      <c r="E243" s="4" t="s">
        <v>50</v>
      </c>
      <c r="F243" s="4" t="s">
        <v>169</v>
      </c>
      <c r="G243" s="4" t="s">
        <v>169</v>
      </c>
      <c r="H243" s="4" t="s">
        <v>8</v>
      </c>
      <c r="I243" s="4" t="s">
        <v>133</v>
      </c>
      <c r="J243" s="6" t="str">
        <f>C243&amp;CHAR(10)&amp;D243&amp;" "&amp;E243&amp;CHAR(10)&amp;H243&amp;" ("&amp;B243&amp;")"</f>
        <v>OVC_VL_ELIGIBLE
15-17 Male
Numerator (Required)</v>
      </c>
      <c r="K243" s="7" t="s">
        <v>476</v>
      </c>
      <c r="L243" s="4">
        <v>9</v>
      </c>
      <c r="N243" s="4" t="s">
        <v>1716</v>
      </c>
      <c r="O243" s="4" t="s">
        <v>169</v>
      </c>
      <c r="P243" s="4" t="s">
        <v>169</v>
      </c>
      <c r="Q243" s="4" t="s">
        <v>169</v>
      </c>
      <c r="R243" s="4" t="s">
        <v>1130</v>
      </c>
      <c r="S243" s="4" t="s">
        <v>194</v>
      </c>
      <c r="T243" s="4" t="str">
        <f>LOWER(N243&amp;"."&amp;O243&amp;"."&amp;P243&amp;"."&amp;Q243&amp;"."&amp;R243&amp;"."&amp;S243)</f>
        <v>tx_pvls_result_returned....prisons.n</v>
      </c>
      <c r="U243" s="4" t="s">
        <v>1844</v>
      </c>
      <c r="Y243" s="4" t="str">
        <f t="shared" si="15"/>
        <v>tx_pvls_result_returned....prisons.n</v>
      </c>
      <c r="Z243" s="4" t="str">
        <f t="shared" si="16"/>
        <v>OVC_VL_ELIGIBLE
15-17 Male
Numerator (Required)</v>
      </c>
      <c r="AA243" s="4" t="str">
        <f t="shared" si="17"/>
        <v>tx_pvls_result_returned....prisons.n</v>
      </c>
      <c r="AB243" s="4" t="str">
        <f t="shared" si="18"/>
        <v>OVC_VL_ELIGIBLE 15-17 Male Numerator (Required)</v>
      </c>
      <c r="AC243" s="4" t="str">
        <f t="shared" si="19"/>
        <v>tx_pvls_result_returned....prisons.n</v>
      </c>
    </row>
    <row r="244" spans="1:29" ht="60" x14ac:dyDescent="0.25">
      <c r="A244" s="4" t="s">
        <v>104</v>
      </c>
      <c r="B244" s="4" t="s">
        <v>125</v>
      </c>
      <c r="C244" s="4" t="s">
        <v>94</v>
      </c>
      <c r="D244" s="4" t="s">
        <v>47</v>
      </c>
      <c r="E244" s="4" t="s">
        <v>17</v>
      </c>
      <c r="F244" s="4" t="s">
        <v>98</v>
      </c>
      <c r="G244" s="4" t="s">
        <v>169</v>
      </c>
      <c r="H244" s="4" t="s">
        <v>8</v>
      </c>
      <c r="I244" s="4" t="s">
        <v>134</v>
      </c>
      <c r="J244" s="6" t="str">
        <f>C244&amp;CHAR(10)&amp;D244&amp;" "&amp;E244&amp;CHAR(10)&amp;F244&amp;CHAR(10)&amp;H244&amp;" ("&amp;B244&amp;")"</f>
        <v>OVC_VLR
&lt;1 Female
Self-Reported
Numerator (Required)</v>
      </c>
      <c r="K244" s="7" t="s">
        <v>481</v>
      </c>
      <c r="L244" s="4">
        <v>4</v>
      </c>
      <c r="N244" s="4" t="s">
        <v>1716</v>
      </c>
      <c r="O244" s="4" t="s">
        <v>169</v>
      </c>
      <c r="P244" s="4" t="s">
        <v>169</v>
      </c>
      <c r="Q244" s="4" t="s">
        <v>169</v>
      </c>
      <c r="R244" s="4" t="s">
        <v>1130</v>
      </c>
      <c r="S244" s="4" t="s">
        <v>196</v>
      </c>
      <c r="T244" s="4" t="str">
        <f>LOWER(N244&amp;"."&amp;O244&amp;"."&amp;P244&amp;"."&amp;Q244&amp;"."&amp;R244&amp;"."&amp;S244)</f>
        <v>tx_pvls_result_returned....prisons.d</v>
      </c>
      <c r="U244" s="4" t="s">
        <v>1839</v>
      </c>
      <c r="Y244" s="4" t="str">
        <f t="shared" si="15"/>
        <v>tx_pvls_result_returned....prisons.d</v>
      </c>
      <c r="Z244" s="4" t="str">
        <f t="shared" si="16"/>
        <v>OVC_VLR
&lt;1 Female
Self-Reported
Numerator (Required)</v>
      </c>
      <c r="AA244" s="4" t="str">
        <f t="shared" si="17"/>
        <v>tx_pvls_result_returned....prisons.d</v>
      </c>
      <c r="AB244" s="4" t="str">
        <f t="shared" si="18"/>
        <v>OVC_VLR &lt;1 Female Self-Reported Numerator (Required)</v>
      </c>
      <c r="AC244" s="4" t="str">
        <f t="shared" si="19"/>
        <v>tx_pvls_result_returned....prisons.d</v>
      </c>
    </row>
    <row r="245" spans="1:29" ht="60" x14ac:dyDescent="0.25">
      <c r="A245" s="4" t="s">
        <v>104</v>
      </c>
      <c r="B245" s="4" t="s">
        <v>125</v>
      </c>
      <c r="C245" s="4" t="s">
        <v>94</v>
      </c>
      <c r="D245" s="4" t="s">
        <v>47</v>
      </c>
      <c r="E245" s="4" t="s">
        <v>50</v>
      </c>
      <c r="F245" s="4" t="s">
        <v>98</v>
      </c>
      <c r="G245" s="4" t="s">
        <v>169</v>
      </c>
      <c r="H245" s="4" t="s">
        <v>8</v>
      </c>
      <c r="I245" s="4" t="s">
        <v>134</v>
      </c>
      <c r="J245" s="6" t="str">
        <f>C245&amp;CHAR(10)&amp;D245&amp;" "&amp;E245&amp;CHAR(10)&amp;F245&amp;CHAR(10)&amp;H245&amp;" ("&amp;B245&amp;")"</f>
        <v>OVC_VLR
&lt;1 Male
Self-Reported
Numerator (Required)</v>
      </c>
      <c r="K245" s="7" t="s">
        <v>482</v>
      </c>
      <c r="L245" s="4">
        <v>4</v>
      </c>
      <c r="N245" s="4" t="s">
        <v>1716</v>
      </c>
      <c r="O245" s="4" t="s">
        <v>169</v>
      </c>
      <c r="P245" s="4" t="s">
        <v>169</v>
      </c>
      <c r="Q245" s="4" t="s">
        <v>169</v>
      </c>
      <c r="R245" s="4" t="s">
        <v>200</v>
      </c>
      <c r="S245" s="4" t="s">
        <v>194</v>
      </c>
      <c r="T245" s="4" t="str">
        <f>LOWER(N245&amp;"."&amp;O245&amp;"."&amp;P245&amp;"."&amp;Q245&amp;"."&amp;R245&amp;"."&amp;S245)</f>
        <v>tx_pvls_result_returned....msm.n</v>
      </c>
      <c r="U245" s="4" t="s">
        <v>1841</v>
      </c>
      <c r="Y245" s="4" t="str">
        <f t="shared" si="15"/>
        <v>tx_pvls_result_returned....msm.n</v>
      </c>
      <c r="Z245" s="4" t="str">
        <f t="shared" si="16"/>
        <v>OVC_VLR
&lt;1 Male
Self-Reported
Numerator (Required)</v>
      </c>
      <c r="AA245" s="4" t="str">
        <f t="shared" si="17"/>
        <v>tx_pvls_result_returned....msm.n</v>
      </c>
      <c r="AB245" s="4" t="str">
        <f t="shared" si="18"/>
        <v>OVC_VLR &lt;1 Male Self-Reported Numerator (Required)</v>
      </c>
      <c r="AC245" s="4" t="str">
        <f t="shared" si="19"/>
        <v>tx_pvls_result_returned....msm.n</v>
      </c>
    </row>
    <row r="246" spans="1:29" ht="60" x14ac:dyDescent="0.25">
      <c r="A246" s="4" t="s">
        <v>104</v>
      </c>
      <c r="B246" s="4" t="s">
        <v>125</v>
      </c>
      <c r="C246" s="4" t="s">
        <v>94</v>
      </c>
      <c r="D246" s="4" t="s">
        <v>61</v>
      </c>
      <c r="E246" s="4" t="s">
        <v>17</v>
      </c>
      <c r="F246" s="4" t="s">
        <v>98</v>
      </c>
      <c r="G246" s="4" t="s">
        <v>169</v>
      </c>
      <c r="H246" s="4" t="s">
        <v>8</v>
      </c>
      <c r="I246" s="4" t="s">
        <v>134</v>
      </c>
      <c r="J246" s="6" t="str">
        <f>C246&amp;CHAR(10)&amp;D246&amp;" "&amp;E246&amp;CHAR(10)&amp;F246&amp;CHAR(10)&amp;H246&amp;" ("&amp;B246&amp;")"</f>
        <v>OVC_VLR
1-4 Female
Self-Reported
Numerator (Required)</v>
      </c>
      <c r="K246" s="7" t="s">
        <v>489</v>
      </c>
      <c r="L246" s="4">
        <v>5</v>
      </c>
      <c r="N246" s="4" t="s">
        <v>1716</v>
      </c>
      <c r="O246" s="4" t="s">
        <v>169</v>
      </c>
      <c r="P246" s="4" t="s">
        <v>169</v>
      </c>
      <c r="Q246" s="4" t="s">
        <v>169</v>
      </c>
      <c r="R246" s="4" t="s">
        <v>200</v>
      </c>
      <c r="S246" s="4" t="s">
        <v>196</v>
      </c>
      <c r="T246" s="4" t="str">
        <f>LOWER(N246&amp;"."&amp;O246&amp;"."&amp;P246&amp;"."&amp;Q246&amp;"."&amp;R246&amp;"."&amp;S246)</f>
        <v>tx_pvls_result_returned....msm.d</v>
      </c>
      <c r="U246" s="4" t="s">
        <v>1836</v>
      </c>
      <c r="Y246" s="4" t="str">
        <f t="shared" si="15"/>
        <v>tx_pvls_result_returned....msm.d</v>
      </c>
      <c r="Z246" s="4" t="str">
        <f t="shared" si="16"/>
        <v>OVC_VLR
1-4 Female
Self-Reported
Numerator (Required)</v>
      </c>
      <c r="AA246" s="4" t="str">
        <f t="shared" si="17"/>
        <v>tx_pvls_result_returned....msm.d</v>
      </c>
      <c r="AB246" s="4" t="str">
        <f t="shared" si="18"/>
        <v>OVC_VLR 1-4 Female Self-Reported Numerator (Required)</v>
      </c>
      <c r="AC246" s="4" t="str">
        <f t="shared" si="19"/>
        <v>tx_pvls_result_returned....msm.d</v>
      </c>
    </row>
    <row r="247" spans="1:29" ht="60" x14ac:dyDescent="0.25">
      <c r="A247" s="4" t="s">
        <v>104</v>
      </c>
      <c r="B247" s="4" t="s">
        <v>125</v>
      </c>
      <c r="C247" s="4" t="s">
        <v>94</v>
      </c>
      <c r="D247" s="4" t="s">
        <v>61</v>
      </c>
      <c r="E247" s="4" t="s">
        <v>50</v>
      </c>
      <c r="F247" s="4" t="s">
        <v>98</v>
      </c>
      <c r="G247" s="4" t="s">
        <v>169</v>
      </c>
      <c r="H247" s="4" t="s">
        <v>8</v>
      </c>
      <c r="I247" s="4" t="s">
        <v>134</v>
      </c>
      <c r="J247" s="6" t="str">
        <f>C247&amp;CHAR(10)&amp;D247&amp;" "&amp;E247&amp;CHAR(10)&amp;F247&amp;CHAR(10)&amp;H247&amp;" ("&amp;B247&amp;")"</f>
        <v>OVC_VLR
1-4 Male
Self-Reported
Numerator (Required)</v>
      </c>
      <c r="K247" s="7" t="s">
        <v>490</v>
      </c>
      <c r="L247" s="4">
        <v>5</v>
      </c>
      <c r="N247" s="4" t="s">
        <v>1716</v>
      </c>
      <c r="O247" s="4" t="s">
        <v>169</v>
      </c>
      <c r="P247" s="4" t="s">
        <v>169</v>
      </c>
      <c r="Q247" s="4" t="s">
        <v>169</v>
      </c>
      <c r="R247" s="4" t="s">
        <v>204</v>
      </c>
      <c r="S247" s="4" t="s">
        <v>194</v>
      </c>
      <c r="T247" s="4" t="str">
        <f>LOWER(N247&amp;"."&amp;O247&amp;"."&amp;P247&amp;"."&amp;Q247&amp;"."&amp;R247&amp;"."&amp;S247)</f>
        <v>tx_pvls_result_returned....fsw.n</v>
      </c>
      <c r="U247" s="4" t="s">
        <v>1840</v>
      </c>
      <c r="Y247" s="4" t="str">
        <f t="shared" si="15"/>
        <v>tx_pvls_result_returned....fsw.n</v>
      </c>
      <c r="Z247" s="4" t="str">
        <f t="shared" si="16"/>
        <v>OVC_VLR
1-4 Male
Self-Reported
Numerator (Required)</v>
      </c>
      <c r="AA247" s="4" t="str">
        <f t="shared" si="17"/>
        <v>tx_pvls_result_returned....fsw.n</v>
      </c>
      <c r="AB247" s="4" t="str">
        <f t="shared" si="18"/>
        <v>OVC_VLR 1-4 Male Self-Reported Numerator (Required)</v>
      </c>
      <c r="AC247" s="4" t="str">
        <f t="shared" si="19"/>
        <v>tx_pvls_result_returned....fsw.n</v>
      </c>
    </row>
    <row r="248" spans="1:29" ht="60" x14ac:dyDescent="0.25">
      <c r="A248" s="4" t="s">
        <v>104</v>
      </c>
      <c r="B248" s="4" t="s">
        <v>125</v>
      </c>
      <c r="C248" s="4" t="s">
        <v>94</v>
      </c>
      <c r="D248" s="4" t="s">
        <v>80</v>
      </c>
      <c r="E248" s="4" t="s">
        <v>17</v>
      </c>
      <c r="F248" s="4" t="s">
        <v>98</v>
      </c>
      <c r="G248" s="4" t="s">
        <v>169</v>
      </c>
      <c r="H248" s="4" t="s">
        <v>8</v>
      </c>
      <c r="I248" s="4" t="s">
        <v>134</v>
      </c>
      <c r="J248" s="6" t="str">
        <f>C248&amp;CHAR(10)&amp;D248&amp;" "&amp;E248&amp;CHAR(10)&amp;F248&amp;CHAR(10)&amp;H248&amp;" ("&amp;B248&amp;")"</f>
        <v>OVC_VLR
5-9 Female
Self-Reported
Numerator (Required)</v>
      </c>
      <c r="K248" s="7" t="s">
        <v>497</v>
      </c>
      <c r="L248" s="4">
        <v>6</v>
      </c>
      <c r="N248" s="4" t="s">
        <v>1716</v>
      </c>
      <c r="O248" s="4" t="s">
        <v>169</v>
      </c>
      <c r="P248" s="4" t="s">
        <v>169</v>
      </c>
      <c r="Q248" s="4" t="s">
        <v>169</v>
      </c>
      <c r="R248" s="4" t="s">
        <v>204</v>
      </c>
      <c r="S248" s="4" t="s">
        <v>196</v>
      </c>
      <c r="T248" s="4" t="str">
        <f>LOWER(N248&amp;"."&amp;O248&amp;"."&amp;P248&amp;"."&amp;Q248&amp;"."&amp;R248&amp;"."&amp;S248)</f>
        <v>tx_pvls_result_returned....fsw.d</v>
      </c>
      <c r="U248" s="4" t="s">
        <v>1835</v>
      </c>
      <c r="Y248" s="4" t="str">
        <f t="shared" si="15"/>
        <v>tx_pvls_result_returned....fsw.d</v>
      </c>
      <c r="Z248" s="4" t="str">
        <f t="shared" si="16"/>
        <v>OVC_VLR
5-9 Female
Self-Reported
Numerator (Required)</v>
      </c>
      <c r="AA248" s="4" t="str">
        <f t="shared" si="17"/>
        <v>tx_pvls_result_returned....fsw.d</v>
      </c>
      <c r="AB248" s="4" t="str">
        <f t="shared" si="18"/>
        <v>OVC_VLR 5-9 Female Self-Reported Numerator (Required)</v>
      </c>
      <c r="AC248" s="4" t="str">
        <f t="shared" si="19"/>
        <v>tx_pvls_result_returned....fsw.d</v>
      </c>
    </row>
    <row r="249" spans="1:29" ht="60" x14ac:dyDescent="0.25">
      <c r="A249" s="4" t="s">
        <v>104</v>
      </c>
      <c r="B249" s="4" t="s">
        <v>125</v>
      </c>
      <c r="C249" s="4" t="s">
        <v>94</v>
      </c>
      <c r="D249" s="4" t="s">
        <v>80</v>
      </c>
      <c r="E249" s="4" t="s">
        <v>50</v>
      </c>
      <c r="F249" s="4" t="s">
        <v>98</v>
      </c>
      <c r="G249" s="4" t="s">
        <v>169</v>
      </c>
      <c r="H249" s="4" t="s">
        <v>8</v>
      </c>
      <c r="I249" s="4" t="s">
        <v>134</v>
      </c>
      <c r="J249" s="6" t="str">
        <f>C249&amp;CHAR(10)&amp;D249&amp;" "&amp;E249&amp;CHAR(10)&amp;F249&amp;CHAR(10)&amp;H249&amp;" ("&amp;B249&amp;")"</f>
        <v>OVC_VLR
5-9 Male
Self-Reported
Numerator (Required)</v>
      </c>
      <c r="K249" s="7" t="s">
        <v>498</v>
      </c>
      <c r="L249" s="4">
        <v>6</v>
      </c>
      <c r="N249" s="4" t="s">
        <v>16</v>
      </c>
      <c r="O249" s="4" t="s">
        <v>193</v>
      </c>
      <c r="P249" s="4" t="s">
        <v>207</v>
      </c>
      <c r="Q249" s="4" t="s">
        <v>169</v>
      </c>
      <c r="R249" s="4" t="s">
        <v>169</v>
      </c>
      <c r="S249" s="4" t="s">
        <v>194</v>
      </c>
      <c r="T249" s="4" t="str">
        <f>LOWER(N249&amp;"."&amp;O249&amp;"."&amp;P249&amp;"."&amp;Q249&amp;"."&amp;R249&amp;"."&amp;S249)</f>
        <v>tx_pvls_eligible.unknownage.male...n</v>
      </c>
      <c r="U249" s="4" t="s">
        <v>1616</v>
      </c>
      <c r="Y249" s="4" t="str">
        <f t="shared" si="15"/>
        <v>tx_pvls_eligible.unknownage.m...n</v>
      </c>
      <c r="Z249" s="4" t="str">
        <f t="shared" si="16"/>
        <v>OVC_VLR
5-9 Male
Self-Reported
Numerator (Required)</v>
      </c>
      <c r="AA249" s="4" t="str">
        <f t="shared" si="17"/>
        <v>tx_pvls_eligible.unknownage.m...n</v>
      </c>
      <c r="AB249" s="4" t="str">
        <f t="shared" si="18"/>
        <v>OVC_VLR 5-9 Male Self-Reported Numerator (Required)</v>
      </c>
      <c r="AC249" s="4" t="str">
        <f t="shared" si="19"/>
        <v>tx_pvls_eligible.unknownage.m...n</v>
      </c>
    </row>
    <row r="250" spans="1:29" ht="60" x14ac:dyDescent="0.25">
      <c r="A250" s="4" t="s">
        <v>104</v>
      </c>
      <c r="B250" s="4" t="s">
        <v>125</v>
      </c>
      <c r="C250" s="4" t="s">
        <v>94</v>
      </c>
      <c r="D250" s="4" t="s">
        <v>49</v>
      </c>
      <c r="E250" s="4" t="s">
        <v>17</v>
      </c>
      <c r="F250" s="4" t="s">
        <v>98</v>
      </c>
      <c r="G250" s="4" t="s">
        <v>169</v>
      </c>
      <c r="H250" s="4" t="s">
        <v>8</v>
      </c>
      <c r="I250" s="4" t="s">
        <v>134</v>
      </c>
      <c r="J250" s="6" t="str">
        <f>C250&amp;CHAR(10)&amp;D250&amp;" "&amp;E250&amp;CHAR(10)&amp;F250&amp;CHAR(10)&amp;H250&amp;" ("&amp;B250&amp;")"</f>
        <v>OVC_VLR
10-14 Female
Self-Reported
Numerator (Required)</v>
      </c>
      <c r="K250" s="7" t="s">
        <v>485</v>
      </c>
      <c r="L250" s="4">
        <v>8</v>
      </c>
      <c r="N250" s="4" t="s">
        <v>16</v>
      </c>
      <c r="O250" s="4" t="s">
        <v>193</v>
      </c>
      <c r="P250" s="4" t="s">
        <v>208</v>
      </c>
      <c r="Q250" s="4" t="s">
        <v>169</v>
      </c>
      <c r="R250" s="4" t="s">
        <v>169</v>
      </c>
      <c r="S250" s="4" t="s">
        <v>194</v>
      </c>
      <c r="T250" s="4" t="str">
        <f>LOWER(N250&amp;"."&amp;O250&amp;"."&amp;P250&amp;"."&amp;Q250&amp;"."&amp;R250&amp;"."&amp;S250)</f>
        <v>tx_pvls_eligible.unknownage.female...n</v>
      </c>
      <c r="U250" s="4" t="s">
        <v>1366</v>
      </c>
      <c r="Y250" s="4" t="str">
        <f t="shared" si="15"/>
        <v>tx_pvls_eligible.unknownage.f...n</v>
      </c>
      <c r="Z250" s="4" t="str">
        <f t="shared" si="16"/>
        <v>OVC_VLR
10-14 Female
Self-Reported
Numerator (Required)</v>
      </c>
      <c r="AA250" s="4" t="str">
        <f t="shared" si="17"/>
        <v>tx_pvls_eligible.unknownage.f...n</v>
      </c>
      <c r="AB250" s="4" t="str">
        <f t="shared" si="18"/>
        <v>OVC_VLR 10-14 Female Self-Reported Numerator (Required)</v>
      </c>
      <c r="AC250" s="4" t="str">
        <f t="shared" si="19"/>
        <v>tx_pvls_eligible.unknownage.f...n</v>
      </c>
    </row>
    <row r="251" spans="1:29" ht="60" x14ac:dyDescent="0.25">
      <c r="A251" s="4" t="s">
        <v>104</v>
      </c>
      <c r="B251" s="4" t="s">
        <v>125</v>
      </c>
      <c r="C251" s="4" t="s">
        <v>94</v>
      </c>
      <c r="D251" s="4" t="s">
        <v>49</v>
      </c>
      <c r="E251" s="4" t="s">
        <v>50</v>
      </c>
      <c r="F251" s="4" t="s">
        <v>98</v>
      </c>
      <c r="G251" s="4" t="s">
        <v>169</v>
      </c>
      <c r="H251" s="4" t="s">
        <v>8</v>
      </c>
      <c r="I251" s="4" t="s">
        <v>134</v>
      </c>
      <c r="J251" s="6" t="str">
        <f>C251&amp;CHAR(10)&amp;D251&amp;" "&amp;E251&amp;CHAR(10)&amp;F251&amp;CHAR(10)&amp;H251&amp;" ("&amp;B251&amp;")"</f>
        <v>OVC_VLR
10-14 Male
Self-Reported
Numerator (Required)</v>
      </c>
      <c r="K251" s="7" t="s">
        <v>486</v>
      </c>
      <c r="L251" s="4">
        <v>8</v>
      </c>
      <c r="N251" s="4" t="s">
        <v>16</v>
      </c>
      <c r="O251" s="4" t="s">
        <v>172</v>
      </c>
      <c r="P251" s="4" t="s">
        <v>207</v>
      </c>
      <c r="Q251" s="4" t="s">
        <v>169</v>
      </c>
      <c r="R251" s="4" t="s">
        <v>169</v>
      </c>
      <c r="S251" s="4" t="s">
        <v>194</v>
      </c>
      <c r="T251" s="4" t="str">
        <f>LOWER(N251&amp;"."&amp;O251&amp;"."&amp;P251&amp;"."&amp;Q251&amp;"."&amp;R251&amp;"."&amp;S251)</f>
        <v>tx_pvls_eligible.u1.male...n</v>
      </c>
      <c r="U251" s="4" t="s">
        <v>1604</v>
      </c>
      <c r="Y251" s="4" t="str">
        <f t="shared" si="15"/>
        <v>tx_pvls_eligible.u1.m...n</v>
      </c>
      <c r="Z251" s="4" t="str">
        <f t="shared" si="16"/>
        <v>OVC_VLR
10-14 Male
Self-Reported
Numerator (Required)</v>
      </c>
      <c r="AA251" s="4" t="str">
        <f t="shared" si="17"/>
        <v>tx_pvls_eligible.u1.m...n</v>
      </c>
      <c r="AB251" s="4" t="str">
        <f t="shared" si="18"/>
        <v>OVC_VLR 10-14 Male Self-Reported Numerator (Required)</v>
      </c>
      <c r="AC251" s="4" t="str">
        <f t="shared" si="19"/>
        <v>tx_pvls_eligible.u1.m...n</v>
      </c>
    </row>
    <row r="252" spans="1:29" ht="60" x14ac:dyDescent="0.25">
      <c r="A252" s="4" t="s">
        <v>104</v>
      </c>
      <c r="B252" s="4" t="s">
        <v>125</v>
      </c>
      <c r="C252" s="4" t="s">
        <v>94</v>
      </c>
      <c r="D252" s="4" t="s">
        <v>97</v>
      </c>
      <c r="E252" s="4" t="s">
        <v>17</v>
      </c>
      <c r="F252" s="4" t="s">
        <v>98</v>
      </c>
      <c r="G252" s="4" t="s">
        <v>169</v>
      </c>
      <c r="H252" s="4" t="s">
        <v>8</v>
      </c>
      <c r="I252" s="4" t="s">
        <v>134</v>
      </c>
      <c r="J252" s="6" t="str">
        <f>C252&amp;CHAR(10)&amp;D252&amp;" "&amp;E252&amp;CHAR(10)&amp;F252&amp;CHAR(10)&amp;H252&amp;" ("&amp;B252&amp;")"</f>
        <v>OVC_VLR
15-17 Female
Self-Reported
Numerator (Required)</v>
      </c>
      <c r="K252" s="7" t="s">
        <v>493</v>
      </c>
      <c r="L252" s="4">
        <v>9</v>
      </c>
      <c r="N252" s="4" t="s">
        <v>16</v>
      </c>
      <c r="O252" s="4" t="s">
        <v>172</v>
      </c>
      <c r="P252" s="4" t="s">
        <v>208</v>
      </c>
      <c r="Q252" s="4" t="s">
        <v>169</v>
      </c>
      <c r="R252" s="4" t="s">
        <v>169</v>
      </c>
      <c r="S252" s="4" t="s">
        <v>194</v>
      </c>
      <c r="T252" s="4" t="str">
        <f>LOWER(N252&amp;"."&amp;O252&amp;"."&amp;P252&amp;"."&amp;Q252&amp;"."&amp;R252&amp;"."&amp;S252)</f>
        <v>tx_pvls_eligible.u1.female...n</v>
      </c>
      <c r="U252" s="4" t="s">
        <v>1354</v>
      </c>
      <c r="Y252" s="4" t="str">
        <f t="shared" ref="Y252:Y315" si="25">U252</f>
        <v>tx_pvls_eligible.u1.f...n</v>
      </c>
      <c r="Z252" s="4" t="str">
        <f t="shared" ref="Z252:Z315" si="26">J252</f>
        <v>OVC_VLR
15-17 Female
Self-Reported
Numerator (Required)</v>
      </c>
      <c r="AA252" s="4" t="str">
        <f t="shared" ref="AA252:AA315" si="27">U252</f>
        <v>tx_pvls_eligible.u1.f...n</v>
      </c>
      <c r="AB252" s="4" t="str">
        <f t="shared" ref="AB252:AB315" si="28">K252</f>
        <v>OVC_VLR 15-17 Female Self-Reported Numerator (Required)</v>
      </c>
      <c r="AC252" s="4" t="str">
        <f t="shared" si="19"/>
        <v>tx_pvls_eligible.u1.f...n</v>
      </c>
    </row>
    <row r="253" spans="1:29" ht="60" x14ac:dyDescent="0.25">
      <c r="A253" s="4" t="s">
        <v>104</v>
      </c>
      <c r="B253" s="4" t="s">
        <v>125</v>
      </c>
      <c r="C253" s="4" t="s">
        <v>94</v>
      </c>
      <c r="D253" s="4" t="s">
        <v>97</v>
      </c>
      <c r="E253" s="4" t="s">
        <v>50</v>
      </c>
      <c r="F253" s="4" t="s">
        <v>98</v>
      </c>
      <c r="G253" s="4" t="s">
        <v>169</v>
      </c>
      <c r="H253" s="4" t="s">
        <v>8</v>
      </c>
      <c r="I253" s="4" t="s">
        <v>134</v>
      </c>
      <c r="J253" s="6" t="str">
        <f>C253&amp;CHAR(10)&amp;D253&amp;" "&amp;E253&amp;CHAR(10)&amp;F253&amp;CHAR(10)&amp;H253&amp;" ("&amp;B253&amp;")"</f>
        <v>OVC_VLR
15-17 Male
Self-Reported
Numerator (Required)</v>
      </c>
      <c r="K253" s="7" t="s">
        <v>494</v>
      </c>
      <c r="L253" s="4">
        <v>9</v>
      </c>
      <c r="N253" s="4" t="s">
        <v>16</v>
      </c>
      <c r="O253" s="4" t="s">
        <v>1051</v>
      </c>
      <c r="P253" s="4" t="s">
        <v>207</v>
      </c>
      <c r="Q253" s="4" t="s">
        <v>169</v>
      </c>
      <c r="R253" s="4" t="s">
        <v>169</v>
      </c>
      <c r="S253" s="4" t="s">
        <v>194</v>
      </c>
      <c r="T253" s="4" t="str">
        <f>LOWER(N253&amp;"."&amp;O253&amp;"."&amp;P253&amp;"."&amp;Q253&amp;"."&amp;R253&amp;"."&amp;S253)</f>
        <v>tx_pvls_eligible.o50.male...n</v>
      </c>
      <c r="U253" s="4" t="s">
        <v>1615</v>
      </c>
      <c r="Y253" s="4" t="str">
        <f t="shared" si="25"/>
        <v>tx_pvls_eligible.o50.m...n</v>
      </c>
      <c r="Z253" s="4" t="str">
        <f t="shared" si="26"/>
        <v>OVC_VLR
15-17 Male
Self-Reported
Numerator (Required)</v>
      </c>
      <c r="AA253" s="4" t="str">
        <f t="shared" si="27"/>
        <v>tx_pvls_eligible.o50.m...n</v>
      </c>
      <c r="AB253" s="4" t="str">
        <f t="shared" si="28"/>
        <v>OVC_VLR 15-17 Male Self-Reported Numerator (Required)</v>
      </c>
      <c r="AC253" s="4" t="str">
        <f t="shared" si="19"/>
        <v>tx_pvls_eligible.o50.m...n</v>
      </c>
    </row>
    <row r="254" spans="1:29" ht="60" x14ac:dyDescent="0.25">
      <c r="A254" s="4" t="s">
        <v>104</v>
      </c>
      <c r="B254" s="4" t="s">
        <v>125</v>
      </c>
      <c r="C254" s="4" t="s">
        <v>94</v>
      </c>
      <c r="D254" s="4" t="s">
        <v>47</v>
      </c>
      <c r="E254" s="4" t="s">
        <v>17</v>
      </c>
      <c r="F254" s="4" t="s">
        <v>95</v>
      </c>
      <c r="G254" s="4" t="s">
        <v>169</v>
      </c>
      <c r="H254" s="4" t="s">
        <v>8</v>
      </c>
      <c r="I254" s="4" t="s">
        <v>134</v>
      </c>
      <c r="J254" s="6" t="str">
        <f>C254&amp;CHAR(10)&amp;D254&amp;" "&amp;E254&amp;CHAR(10)&amp;F254&amp;CHAR(10)&amp;H254&amp;" ("&amp;B254&amp;")"</f>
        <v>OVC_VLR
&lt;1 Female
Confirmed with Facility
Numerator (Required)</v>
      </c>
      <c r="K254" s="7" t="s">
        <v>479</v>
      </c>
      <c r="L254" s="4">
        <v>4</v>
      </c>
      <c r="N254" s="4" t="s">
        <v>16</v>
      </c>
      <c r="O254" s="4" t="s">
        <v>1051</v>
      </c>
      <c r="P254" s="4" t="s">
        <v>208</v>
      </c>
      <c r="Q254" s="4" t="s">
        <v>169</v>
      </c>
      <c r="R254" s="4" t="s">
        <v>169</v>
      </c>
      <c r="S254" s="4" t="s">
        <v>194</v>
      </c>
      <c r="T254" s="4" t="str">
        <f>LOWER(N254&amp;"."&amp;O254&amp;"."&amp;P254&amp;"."&amp;Q254&amp;"."&amp;R254&amp;"."&amp;S254)</f>
        <v>tx_pvls_eligible.o50.female...n</v>
      </c>
      <c r="U254" s="4" t="s">
        <v>1365</v>
      </c>
      <c r="Y254" s="4" t="str">
        <f t="shared" si="25"/>
        <v>tx_pvls_eligible.o50.f...n</v>
      </c>
      <c r="Z254" s="4" t="str">
        <f t="shared" si="26"/>
        <v>OVC_VLR
&lt;1 Female
Confirmed with Facility
Numerator (Required)</v>
      </c>
      <c r="AA254" s="4" t="str">
        <f t="shared" si="27"/>
        <v>tx_pvls_eligible.o50.f...n</v>
      </c>
      <c r="AB254" s="4" t="str">
        <f t="shared" si="28"/>
        <v>OVC_VLR &lt;1 Female Confirmed with Facility Numerator (Required)</v>
      </c>
      <c r="AC254" s="4" t="str">
        <f t="shared" si="19"/>
        <v>tx_pvls_eligible.o50.f...n</v>
      </c>
    </row>
    <row r="255" spans="1:29" ht="60" x14ac:dyDescent="0.25">
      <c r="A255" s="4" t="s">
        <v>104</v>
      </c>
      <c r="B255" s="4" t="s">
        <v>125</v>
      </c>
      <c r="C255" s="4" t="s">
        <v>94</v>
      </c>
      <c r="D255" s="4" t="s">
        <v>47</v>
      </c>
      <c r="E255" s="4" t="s">
        <v>50</v>
      </c>
      <c r="F255" s="4" t="s">
        <v>95</v>
      </c>
      <c r="G255" s="4" t="s">
        <v>169</v>
      </c>
      <c r="H255" s="4" t="s">
        <v>8</v>
      </c>
      <c r="I255" s="4" t="s">
        <v>134</v>
      </c>
      <c r="J255" s="6" t="str">
        <f>C255&amp;CHAR(10)&amp;D255&amp;" "&amp;E255&amp;CHAR(10)&amp;F255&amp;CHAR(10)&amp;H255&amp;" ("&amp;B255&amp;")"</f>
        <v>OVC_VLR
&lt;1 Male
Confirmed with Facility
Numerator (Required)</v>
      </c>
      <c r="K255" s="7" t="s">
        <v>480</v>
      </c>
      <c r="L255" s="4">
        <v>4</v>
      </c>
      <c r="N255" s="4" t="s">
        <v>16</v>
      </c>
      <c r="O255" s="4" t="s">
        <v>186</v>
      </c>
      <c r="P255" s="4" t="s">
        <v>207</v>
      </c>
      <c r="Q255" s="4" t="s">
        <v>169</v>
      </c>
      <c r="R255" s="4" t="s">
        <v>169</v>
      </c>
      <c r="S255" s="4" t="s">
        <v>194</v>
      </c>
      <c r="T255" s="4" t="str">
        <f>LOWER(N255&amp;"."&amp;O255&amp;"."&amp;P255&amp;"."&amp;Q255&amp;"."&amp;R255&amp;"."&amp;S255)</f>
        <v>tx_pvls_eligible.5_9.male...n</v>
      </c>
      <c r="U255" s="4" t="s">
        <v>1606</v>
      </c>
      <c r="Y255" s="4" t="str">
        <f t="shared" si="25"/>
        <v>tx_pvls_eligible.5_9.m...n</v>
      </c>
      <c r="Z255" s="4" t="str">
        <f t="shared" si="26"/>
        <v>OVC_VLR
&lt;1 Male
Confirmed with Facility
Numerator (Required)</v>
      </c>
      <c r="AA255" s="4" t="str">
        <f t="shared" si="27"/>
        <v>tx_pvls_eligible.5_9.m...n</v>
      </c>
      <c r="AB255" s="4" t="str">
        <f t="shared" si="28"/>
        <v>OVC_VLR &lt;1 Male Confirmed with Facility Numerator (Required)</v>
      </c>
      <c r="AC255" s="4" t="str">
        <f t="shared" si="19"/>
        <v>tx_pvls_eligible.5_9.m...n</v>
      </c>
    </row>
    <row r="256" spans="1:29" ht="60" x14ac:dyDescent="0.25">
      <c r="A256" s="4" t="s">
        <v>104</v>
      </c>
      <c r="B256" s="4" t="s">
        <v>125</v>
      </c>
      <c r="C256" s="4" t="s">
        <v>94</v>
      </c>
      <c r="D256" s="4" t="s">
        <v>61</v>
      </c>
      <c r="E256" s="4" t="s">
        <v>17</v>
      </c>
      <c r="F256" s="4" t="s">
        <v>95</v>
      </c>
      <c r="G256" s="4" t="s">
        <v>169</v>
      </c>
      <c r="H256" s="4" t="s">
        <v>8</v>
      </c>
      <c r="I256" s="4" t="s">
        <v>134</v>
      </c>
      <c r="J256" s="6" t="str">
        <f>C256&amp;CHAR(10)&amp;D256&amp;" "&amp;E256&amp;CHAR(10)&amp;F256&amp;CHAR(10)&amp;H256&amp;" ("&amp;B256&amp;")"</f>
        <v>OVC_VLR
1-4 Female
Confirmed with Facility
Numerator (Required)</v>
      </c>
      <c r="K256" s="7" t="s">
        <v>487</v>
      </c>
      <c r="L256" s="4">
        <v>5</v>
      </c>
      <c r="N256" s="4" t="s">
        <v>16</v>
      </c>
      <c r="O256" s="4" t="s">
        <v>186</v>
      </c>
      <c r="P256" s="4" t="s">
        <v>208</v>
      </c>
      <c r="Q256" s="4" t="s">
        <v>169</v>
      </c>
      <c r="R256" s="4" t="s">
        <v>169</v>
      </c>
      <c r="S256" s="4" t="s">
        <v>194</v>
      </c>
      <c r="T256" s="4" t="str">
        <f>LOWER(N256&amp;"."&amp;O256&amp;"."&amp;P256&amp;"."&amp;Q256&amp;"."&amp;R256&amp;"."&amp;S256)</f>
        <v>tx_pvls_eligible.5_9.female...n</v>
      </c>
      <c r="U256" s="4" t="s">
        <v>1356</v>
      </c>
      <c r="Y256" s="4" t="str">
        <f t="shared" si="25"/>
        <v>tx_pvls_eligible.5_9.f...n</v>
      </c>
      <c r="Z256" s="4" t="str">
        <f t="shared" si="26"/>
        <v>OVC_VLR
1-4 Female
Confirmed with Facility
Numerator (Required)</v>
      </c>
      <c r="AA256" s="4" t="str">
        <f t="shared" si="27"/>
        <v>tx_pvls_eligible.5_9.f...n</v>
      </c>
      <c r="AB256" s="4" t="str">
        <f t="shared" si="28"/>
        <v>OVC_VLR 1-4 Female Confirmed with Facility Numerator (Required)</v>
      </c>
      <c r="AC256" s="4" t="str">
        <f t="shared" si="19"/>
        <v>tx_pvls_eligible.5_9.f...n</v>
      </c>
    </row>
    <row r="257" spans="1:29" ht="60" x14ac:dyDescent="0.25">
      <c r="A257" s="4" t="s">
        <v>104</v>
      </c>
      <c r="B257" s="4" t="s">
        <v>125</v>
      </c>
      <c r="C257" s="4" t="s">
        <v>94</v>
      </c>
      <c r="D257" s="4" t="s">
        <v>61</v>
      </c>
      <c r="E257" s="4" t="s">
        <v>50</v>
      </c>
      <c r="F257" s="4" t="s">
        <v>95</v>
      </c>
      <c r="G257" s="4" t="s">
        <v>169</v>
      </c>
      <c r="H257" s="4" t="s">
        <v>8</v>
      </c>
      <c r="I257" s="4" t="s">
        <v>134</v>
      </c>
      <c r="J257" s="6" t="str">
        <f>C257&amp;CHAR(10)&amp;D257&amp;" "&amp;E257&amp;CHAR(10)&amp;F257&amp;CHAR(10)&amp;H257&amp;" ("&amp;B257&amp;")"</f>
        <v>OVC_VLR
1-4 Male
Confirmed with Facility
Numerator (Required)</v>
      </c>
      <c r="K257" s="7" t="s">
        <v>488</v>
      </c>
      <c r="L257" s="4">
        <v>5</v>
      </c>
      <c r="N257" s="4" t="s">
        <v>16</v>
      </c>
      <c r="O257" s="4" t="s">
        <v>181</v>
      </c>
      <c r="P257" s="4" t="s">
        <v>207</v>
      </c>
      <c r="Q257" s="4" t="s">
        <v>169</v>
      </c>
      <c r="R257" s="4" t="s">
        <v>169</v>
      </c>
      <c r="S257" s="4" t="s">
        <v>194</v>
      </c>
      <c r="T257" s="4" t="str">
        <f>LOWER(N257&amp;"."&amp;O257&amp;"."&amp;P257&amp;"."&amp;Q257&amp;"."&amp;R257&amp;"."&amp;S257)</f>
        <v>tx_pvls_eligible.45_49.male...n</v>
      </c>
      <c r="U257" s="4" t="s">
        <v>1614</v>
      </c>
      <c r="Y257" s="4" t="str">
        <f t="shared" si="25"/>
        <v>tx_pvls_eligible.45_49.m...n</v>
      </c>
      <c r="Z257" s="4" t="str">
        <f t="shared" si="26"/>
        <v>OVC_VLR
1-4 Male
Confirmed with Facility
Numerator (Required)</v>
      </c>
      <c r="AA257" s="4" t="str">
        <f t="shared" si="27"/>
        <v>tx_pvls_eligible.45_49.m...n</v>
      </c>
      <c r="AB257" s="4" t="str">
        <f t="shared" si="28"/>
        <v>OVC_VLR 1-4 Male Confirmed with Facility Numerator (Required)</v>
      </c>
      <c r="AC257" s="4" t="str">
        <f t="shared" si="19"/>
        <v>tx_pvls_eligible.45_49.m...n</v>
      </c>
    </row>
    <row r="258" spans="1:29" ht="60" x14ac:dyDescent="0.25">
      <c r="A258" s="4" t="s">
        <v>104</v>
      </c>
      <c r="B258" s="4" t="s">
        <v>125</v>
      </c>
      <c r="C258" s="4" t="s">
        <v>94</v>
      </c>
      <c r="D258" s="4" t="s">
        <v>80</v>
      </c>
      <c r="E258" s="4" t="s">
        <v>17</v>
      </c>
      <c r="F258" s="4" t="s">
        <v>95</v>
      </c>
      <c r="G258" s="4" t="s">
        <v>169</v>
      </c>
      <c r="H258" s="4" t="s">
        <v>8</v>
      </c>
      <c r="I258" s="4" t="s">
        <v>134</v>
      </c>
      <c r="J258" s="6" t="str">
        <f>C258&amp;CHAR(10)&amp;D258&amp;" "&amp;E258&amp;CHAR(10)&amp;F258&amp;CHAR(10)&amp;H258&amp;" ("&amp;B258&amp;")"</f>
        <v>OVC_VLR
5-9 Female
Confirmed with Facility
Numerator (Required)</v>
      </c>
      <c r="K258" s="7" t="s">
        <v>495</v>
      </c>
      <c r="L258" s="4">
        <v>6</v>
      </c>
      <c r="N258" s="4" t="s">
        <v>16</v>
      </c>
      <c r="O258" s="4" t="s">
        <v>181</v>
      </c>
      <c r="P258" s="4" t="s">
        <v>208</v>
      </c>
      <c r="Q258" s="4" t="s">
        <v>169</v>
      </c>
      <c r="R258" s="4" t="s">
        <v>169</v>
      </c>
      <c r="S258" s="4" t="s">
        <v>194</v>
      </c>
      <c r="T258" s="4" t="str">
        <f>LOWER(N258&amp;"."&amp;O258&amp;"."&amp;P258&amp;"."&amp;Q258&amp;"."&amp;R258&amp;"."&amp;S258)</f>
        <v>tx_pvls_eligible.45_49.female...n</v>
      </c>
      <c r="U258" s="4" t="s">
        <v>1364</v>
      </c>
      <c r="Y258" s="4" t="str">
        <f t="shared" si="25"/>
        <v>tx_pvls_eligible.45_49.f...n</v>
      </c>
      <c r="Z258" s="4" t="str">
        <f t="shared" si="26"/>
        <v>OVC_VLR
5-9 Female
Confirmed with Facility
Numerator (Required)</v>
      </c>
      <c r="AA258" s="4" t="str">
        <f t="shared" si="27"/>
        <v>tx_pvls_eligible.45_49.f...n</v>
      </c>
      <c r="AB258" s="4" t="str">
        <f t="shared" si="28"/>
        <v>OVC_VLR 5-9 Female Confirmed with Facility Numerator (Required)</v>
      </c>
      <c r="AC258" s="4" t="str">
        <f t="shared" si="19"/>
        <v>tx_pvls_eligible.45_49.f...n</v>
      </c>
    </row>
    <row r="259" spans="1:29" ht="60" x14ac:dyDescent="0.25">
      <c r="A259" s="4" t="s">
        <v>104</v>
      </c>
      <c r="B259" s="4" t="s">
        <v>125</v>
      </c>
      <c r="C259" s="4" t="s">
        <v>94</v>
      </c>
      <c r="D259" s="4" t="s">
        <v>80</v>
      </c>
      <c r="E259" s="4" t="s">
        <v>50</v>
      </c>
      <c r="F259" s="4" t="s">
        <v>95</v>
      </c>
      <c r="G259" s="4" t="s">
        <v>169</v>
      </c>
      <c r="H259" s="4" t="s">
        <v>8</v>
      </c>
      <c r="I259" s="4" t="s">
        <v>134</v>
      </c>
      <c r="J259" s="6" t="str">
        <f>C259&amp;CHAR(10)&amp;D259&amp;" "&amp;E259&amp;CHAR(10)&amp;F259&amp;CHAR(10)&amp;H259&amp;" ("&amp;B259&amp;")"</f>
        <v>OVC_VLR
5-9 Male
Confirmed with Facility
Numerator (Required)</v>
      </c>
      <c r="K259" s="7" t="s">
        <v>496</v>
      </c>
      <c r="L259" s="4">
        <v>6</v>
      </c>
      <c r="N259" s="4" t="s">
        <v>16</v>
      </c>
      <c r="O259" s="4" t="s">
        <v>180</v>
      </c>
      <c r="P259" s="4" t="s">
        <v>207</v>
      </c>
      <c r="Q259" s="4" t="s">
        <v>169</v>
      </c>
      <c r="R259" s="4" t="s">
        <v>169</v>
      </c>
      <c r="S259" s="4" t="s">
        <v>194</v>
      </c>
      <c r="T259" s="4" t="str">
        <f>LOWER(N259&amp;"."&amp;O259&amp;"."&amp;P259&amp;"."&amp;Q259&amp;"."&amp;R259&amp;"."&amp;S259)</f>
        <v>tx_pvls_eligible.40_44.male...n</v>
      </c>
      <c r="U259" s="4" t="s">
        <v>1613</v>
      </c>
      <c r="Y259" s="4" t="str">
        <f t="shared" si="25"/>
        <v>tx_pvls_eligible.40_44.m...n</v>
      </c>
      <c r="Z259" s="4" t="str">
        <f t="shared" si="26"/>
        <v>OVC_VLR
5-9 Male
Confirmed with Facility
Numerator (Required)</v>
      </c>
      <c r="AA259" s="4" t="str">
        <f t="shared" si="27"/>
        <v>tx_pvls_eligible.40_44.m...n</v>
      </c>
      <c r="AB259" s="4" t="str">
        <f t="shared" si="28"/>
        <v>OVC_VLR 5-9 Male Confirmed with Facility Numerator (Required)</v>
      </c>
      <c r="AC259" s="4" t="str">
        <f t="shared" si="19"/>
        <v>tx_pvls_eligible.40_44.m...n</v>
      </c>
    </row>
    <row r="260" spans="1:29" ht="60" x14ac:dyDescent="0.25">
      <c r="A260" s="4" t="s">
        <v>104</v>
      </c>
      <c r="B260" s="4" t="s">
        <v>125</v>
      </c>
      <c r="C260" s="4" t="s">
        <v>94</v>
      </c>
      <c r="D260" s="4" t="s">
        <v>49</v>
      </c>
      <c r="E260" s="4" t="s">
        <v>17</v>
      </c>
      <c r="F260" s="4" t="s">
        <v>95</v>
      </c>
      <c r="G260" s="4" t="s">
        <v>169</v>
      </c>
      <c r="H260" s="4" t="s">
        <v>8</v>
      </c>
      <c r="I260" s="4" t="s">
        <v>134</v>
      </c>
      <c r="J260" s="6" t="str">
        <f>C260&amp;CHAR(10)&amp;D260&amp;" "&amp;E260&amp;CHAR(10)&amp;F260&amp;CHAR(10)&amp;H260&amp;" ("&amp;B260&amp;")"</f>
        <v>OVC_VLR
10-14 Female
Confirmed with Facility
Numerator (Required)</v>
      </c>
      <c r="K260" s="7" t="s">
        <v>483</v>
      </c>
      <c r="L260" s="4">
        <v>8</v>
      </c>
      <c r="N260" s="4" t="s">
        <v>16</v>
      </c>
      <c r="O260" s="4" t="s">
        <v>180</v>
      </c>
      <c r="P260" s="4" t="s">
        <v>208</v>
      </c>
      <c r="Q260" s="4" t="s">
        <v>169</v>
      </c>
      <c r="R260" s="4" t="s">
        <v>169</v>
      </c>
      <c r="S260" s="4" t="s">
        <v>194</v>
      </c>
      <c r="T260" s="4" t="str">
        <f>LOWER(N260&amp;"."&amp;O260&amp;"."&amp;P260&amp;"."&amp;Q260&amp;"."&amp;R260&amp;"."&amp;S260)</f>
        <v>tx_pvls_eligible.40_44.female...n</v>
      </c>
      <c r="U260" s="4" t="s">
        <v>1363</v>
      </c>
      <c r="Y260" s="4" t="str">
        <f t="shared" si="25"/>
        <v>tx_pvls_eligible.40_44.f...n</v>
      </c>
      <c r="Z260" s="4" t="str">
        <f t="shared" si="26"/>
        <v>OVC_VLR
10-14 Female
Confirmed with Facility
Numerator (Required)</v>
      </c>
      <c r="AA260" s="4" t="str">
        <f t="shared" si="27"/>
        <v>tx_pvls_eligible.40_44.f...n</v>
      </c>
      <c r="AB260" s="4" t="str">
        <f t="shared" si="28"/>
        <v>OVC_VLR 10-14 Female Confirmed with Facility Numerator (Required)</v>
      </c>
      <c r="AC260" s="4" t="str">
        <f t="shared" si="19"/>
        <v>tx_pvls_eligible.40_44.f...n</v>
      </c>
    </row>
    <row r="261" spans="1:29" ht="60" x14ac:dyDescent="0.25">
      <c r="A261" s="4" t="s">
        <v>104</v>
      </c>
      <c r="B261" s="4" t="s">
        <v>125</v>
      </c>
      <c r="C261" s="4" t="s">
        <v>94</v>
      </c>
      <c r="D261" s="4" t="s">
        <v>49</v>
      </c>
      <c r="E261" s="4" t="s">
        <v>50</v>
      </c>
      <c r="F261" s="4" t="s">
        <v>95</v>
      </c>
      <c r="G261" s="4" t="s">
        <v>169</v>
      </c>
      <c r="H261" s="4" t="s">
        <v>8</v>
      </c>
      <c r="I261" s="4" t="s">
        <v>134</v>
      </c>
      <c r="J261" s="6" t="str">
        <f>C261&amp;CHAR(10)&amp;D261&amp;" "&amp;E261&amp;CHAR(10)&amp;F261&amp;CHAR(10)&amp;H261&amp;" ("&amp;B261&amp;")"</f>
        <v>OVC_VLR
10-14 Male
Confirmed with Facility
Numerator (Required)</v>
      </c>
      <c r="K261" s="7" t="s">
        <v>484</v>
      </c>
      <c r="L261" s="4">
        <v>8</v>
      </c>
      <c r="N261" s="4" t="s">
        <v>16</v>
      </c>
      <c r="O261" s="4" t="s">
        <v>179</v>
      </c>
      <c r="P261" s="4" t="s">
        <v>207</v>
      </c>
      <c r="Q261" s="4" t="s">
        <v>169</v>
      </c>
      <c r="R261" s="4" t="s">
        <v>169</v>
      </c>
      <c r="S261" s="4" t="s">
        <v>194</v>
      </c>
      <c r="T261" s="4" t="str">
        <f>LOWER(N261&amp;"."&amp;O261&amp;"."&amp;P261&amp;"."&amp;Q261&amp;"."&amp;R261&amp;"."&amp;S261)</f>
        <v>tx_pvls_eligible.35_39.male...n</v>
      </c>
      <c r="U261" s="4" t="s">
        <v>1612</v>
      </c>
      <c r="Y261" s="4" t="str">
        <f t="shared" si="25"/>
        <v>tx_pvls_eligible.35_39.m...n</v>
      </c>
      <c r="Z261" s="4" t="str">
        <f t="shared" si="26"/>
        <v>OVC_VLR
10-14 Male
Confirmed with Facility
Numerator (Required)</v>
      </c>
      <c r="AA261" s="4" t="str">
        <f t="shared" si="27"/>
        <v>tx_pvls_eligible.35_39.m...n</v>
      </c>
      <c r="AB261" s="4" t="str">
        <f t="shared" si="28"/>
        <v>OVC_VLR 10-14 Male Confirmed with Facility Numerator (Required)</v>
      </c>
      <c r="AC261" s="4" t="str">
        <f t="shared" ref="AC261:AC324" si="29">AA261</f>
        <v>tx_pvls_eligible.35_39.m...n</v>
      </c>
    </row>
    <row r="262" spans="1:29" ht="60" x14ac:dyDescent="0.25">
      <c r="A262" s="4" t="s">
        <v>104</v>
      </c>
      <c r="B262" s="4" t="s">
        <v>125</v>
      </c>
      <c r="C262" s="4" t="s">
        <v>94</v>
      </c>
      <c r="D262" s="4" t="s">
        <v>97</v>
      </c>
      <c r="E262" s="4" t="s">
        <v>17</v>
      </c>
      <c r="F262" s="4" t="s">
        <v>95</v>
      </c>
      <c r="G262" s="4" t="s">
        <v>169</v>
      </c>
      <c r="H262" s="4" t="s">
        <v>8</v>
      </c>
      <c r="I262" s="4" t="s">
        <v>134</v>
      </c>
      <c r="J262" s="6" t="str">
        <f>C262&amp;CHAR(10)&amp;D262&amp;" "&amp;E262&amp;CHAR(10)&amp;F262&amp;CHAR(10)&amp;H262&amp;" ("&amp;B262&amp;")"</f>
        <v>OVC_VLR
15-17 Female
Confirmed with Facility
Numerator (Required)</v>
      </c>
      <c r="K262" s="7" t="s">
        <v>491</v>
      </c>
      <c r="L262" s="4">
        <v>9</v>
      </c>
      <c r="N262" s="4" t="s">
        <v>16</v>
      </c>
      <c r="O262" s="4" t="s">
        <v>179</v>
      </c>
      <c r="P262" s="4" t="s">
        <v>208</v>
      </c>
      <c r="Q262" s="4" t="s">
        <v>169</v>
      </c>
      <c r="R262" s="4" t="s">
        <v>169</v>
      </c>
      <c r="S262" s="4" t="s">
        <v>194</v>
      </c>
      <c r="T262" s="4" t="str">
        <f>LOWER(N262&amp;"."&amp;O262&amp;"."&amp;P262&amp;"."&amp;Q262&amp;"."&amp;R262&amp;"."&amp;S262)</f>
        <v>tx_pvls_eligible.35_39.female...n</v>
      </c>
      <c r="U262" s="4" t="s">
        <v>1362</v>
      </c>
      <c r="Y262" s="4" t="str">
        <f t="shared" si="25"/>
        <v>tx_pvls_eligible.35_39.f...n</v>
      </c>
      <c r="Z262" s="4" t="str">
        <f t="shared" si="26"/>
        <v>OVC_VLR
15-17 Female
Confirmed with Facility
Numerator (Required)</v>
      </c>
      <c r="AA262" s="4" t="str">
        <f t="shared" si="27"/>
        <v>tx_pvls_eligible.35_39.f...n</v>
      </c>
      <c r="AB262" s="4" t="str">
        <f t="shared" si="28"/>
        <v>OVC_VLR 15-17 Female Confirmed with Facility Numerator (Required)</v>
      </c>
      <c r="AC262" s="4" t="str">
        <f t="shared" si="29"/>
        <v>tx_pvls_eligible.35_39.f...n</v>
      </c>
    </row>
    <row r="263" spans="1:29" ht="60" x14ac:dyDescent="0.25">
      <c r="A263" s="4" t="s">
        <v>104</v>
      </c>
      <c r="B263" s="4" t="s">
        <v>125</v>
      </c>
      <c r="C263" s="4" t="s">
        <v>94</v>
      </c>
      <c r="D263" s="4" t="s">
        <v>97</v>
      </c>
      <c r="E263" s="4" t="s">
        <v>50</v>
      </c>
      <c r="F263" s="4" t="s">
        <v>95</v>
      </c>
      <c r="G263" s="4" t="s">
        <v>169</v>
      </c>
      <c r="H263" s="4" t="s">
        <v>8</v>
      </c>
      <c r="I263" s="4" t="s">
        <v>134</v>
      </c>
      <c r="J263" s="6" t="str">
        <f>C263&amp;CHAR(10)&amp;D263&amp;" "&amp;E263&amp;CHAR(10)&amp;F263&amp;CHAR(10)&amp;H263&amp;" ("&amp;B263&amp;")"</f>
        <v>OVC_VLR
15-17 Male
Confirmed with Facility
Numerator (Required)</v>
      </c>
      <c r="K263" s="7" t="s">
        <v>492</v>
      </c>
      <c r="L263" s="4">
        <v>9</v>
      </c>
      <c r="N263" s="4" t="s">
        <v>16</v>
      </c>
      <c r="O263" s="4" t="s">
        <v>178</v>
      </c>
      <c r="P263" s="4" t="s">
        <v>207</v>
      </c>
      <c r="Q263" s="4" t="s">
        <v>169</v>
      </c>
      <c r="R263" s="4" t="s">
        <v>169</v>
      </c>
      <c r="S263" s="4" t="s">
        <v>194</v>
      </c>
      <c r="T263" s="4" t="str">
        <f>LOWER(N263&amp;"."&amp;O263&amp;"."&amp;P263&amp;"."&amp;Q263&amp;"."&amp;R263&amp;"."&amp;S263)</f>
        <v>tx_pvls_eligible.30_34.male...n</v>
      </c>
      <c r="U263" s="4" t="s">
        <v>1611</v>
      </c>
      <c r="Y263" s="4" t="str">
        <f t="shared" si="25"/>
        <v>tx_pvls_eligible.30_34.m...n</v>
      </c>
      <c r="Z263" s="4" t="str">
        <f t="shared" si="26"/>
        <v>OVC_VLR
15-17 Male
Confirmed with Facility
Numerator (Required)</v>
      </c>
      <c r="AA263" s="4" t="str">
        <f t="shared" si="27"/>
        <v>tx_pvls_eligible.30_34.m...n</v>
      </c>
      <c r="AB263" s="4" t="str">
        <f t="shared" si="28"/>
        <v>OVC_VLR 15-17 Male Confirmed with Facility Numerator (Required)</v>
      </c>
      <c r="AC263" s="4" t="str">
        <f t="shared" si="29"/>
        <v>tx_pvls_eligible.30_34.m...n</v>
      </c>
    </row>
    <row r="264" spans="1:29" ht="60" x14ac:dyDescent="0.25">
      <c r="A264" s="4" t="s">
        <v>104</v>
      </c>
      <c r="B264" s="4" t="s">
        <v>125</v>
      </c>
      <c r="C264" s="4" t="s">
        <v>96</v>
      </c>
      <c r="D264" s="4" t="s">
        <v>47</v>
      </c>
      <c r="E264" s="4" t="s">
        <v>17</v>
      </c>
      <c r="F264" s="4" t="s">
        <v>95</v>
      </c>
      <c r="G264" s="4" t="s">
        <v>169</v>
      </c>
      <c r="H264" s="4" t="s">
        <v>8</v>
      </c>
      <c r="I264" s="4" t="s">
        <v>134</v>
      </c>
      <c r="J264" s="6" t="str">
        <f>C264&amp;CHAR(10)&amp;D264&amp;" "&amp;E264&amp;CHAR(10)&amp;F264&amp;CHAR(10)&amp;H264&amp;" ("&amp;B264&amp;")"</f>
        <v>OVC_VLS
&lt;1 Female
Confirmed with Facility
Numerator (Required)</v>
      </c>
      <c r="K264" s="7" t="s">
        <v>499</v>
      </c>
      <c r="L264" s="4">
        <v>4</v>
      </c>
      <c r="N264" s="4" t="s">
        <v>16</v>
      </c>
      <c r="O264" s="4" t="s">
        <v>178</v>
      </c>
      <c r="P264" s="4" t="s">
        <v>208</v>
      </c>
      <c r="Q264" s="4" t="s">
        <v>169</v>
      </c>
      <c r="R264" s="4" t="s">
        <v>169</v>
      </c>
      <c r="S264" s="4" t="s">
        <v>194</v>
      </c>
      <c r="T264" s="4" t="str">
        <f>LOWER(N264&amp;"."&amp;O264&amp;"."&amp;P264&amp;"."&amp;Q264&amp;"."&amp;R264&amp;"."&amp;S264)</f>
        <v>tx_pvls_eligible.30_34.female...n</v>
      </c>
      <c r="U264" s="4" t="s">
        <v>1361</v>
      </c>
      <c r="Y264" s="4" t="str">
        <f t="shared" si="25"/>
        <v>tx_pvls_eligible.30_34.f...n</v>
      </c>
      <c r="Z264" s="4" t="str">
        <f t="shared" si="26"/>
        <v>OVC_VLS
&lt;1 Female
Confirmed with Facility
Numerator (Required)</v>
      </c>
      <c r="AA264" s="4" t="str">
        <f t="shared" si="27"/>
        <v>tx_pvls_eligible.30_34.f...n</v>
      </c>
      <c r="AB264" s="4" t="str">
        <f t="shared" si="28"/>
        <v>OVC_VLS &lt;1 Female Confirmed with Facility Numerator (Required)</v>
      </c>
      <c r="AC264" s="4" t="str">
        <f t="shared" si="29"/>
        <v>tx_pvls_eligible.30_34.f...n</v>
      </c>
    </row>
    <row r="265" spans="1:29" ht="60" x14ac:dyDescent="0.25">
      <c r="A265" s="4" t="s">
        <v>104</v>
      </c>
      <c r="B265" s="4" t="s">
        <v>125</v>
      </c>
      <c r="C265" s="4" t="s">
        <v>96</v>
      </c>
      <c r="D265" s="4" t="s">
        <v>47</v>
      </c>
      <c r="E265" s="4" t="s">
        <v>50</v>
      </c>
      <c r="F265" s="4" t="s">
        <v>95</v>
      </c>
      <c r="G265" s="4" t="s">
        <v>169</v>
      </c>
      <c r="H265" s="4" t="s">
        <v>8</v>
      </c>
      <c r="I265" s="4" t="s">
        <v>134</v>
      </c>
      <c r="J265" s="6" t="str">
        <f>C265&amp;CHAR(10)&amp;D265&amp;" "&amp;E265&amp;CHAR(10)&amp;F265&amp;CHAR(10)&amp;H265&amp;" ("&amp;B265&amp;")"</f>
        <v>OVC_VLS
&lt;1 Male
Confirmed with Facility
Numerator (Required)</v>
      </c>
      <c r="K265" s="7" t="s">
        <v>500</v>
      </c>
      <c r="L265" s="4">
        <v>4</v>
      </c>
      <c r="N265" s="4" t="s">
        <v>16</v>
      </c>
      <c r="O265" s="4" t="s">
        <v>177</v>
      </c>
      <c r="P265" s="4" t="s">
        <v>207</v>
      </c>
      <c r="Q265" s="4" t="s">
        <v>169</v>
      </c>
      <c r="R265" s="4" t="s">
        <v>169</v>
      </c>
      <c r="S265" s="4" t="s">
        <v>194</v>
      </c>
      <c r="T265" s="4" t="str">
        <f>LOWER(N265&amp;"."&amp;O265&amp;"."&amp;P265&amp;"."&amp;Q265&amp;"."&amp;R265&amp;"."&amp;S265)</f>
        <v>tx_pvls_eligible.25_29.male...n</v>
      </c>
      <c r="U265" s="4" t="s">
        <v>1610</v>
      </c>
      <c r="Y265" s="4" t="str">
        <f t="shared" si="25"/>
        <v>tx_pvls_eligible.25_29.m...n</v>
      </c>
      <c r="Z265" s="4" t="str">
        <f t="shared" si="26"/>
        <v>OVC_VLS
&lt;1 Male
Confirmed with Facility
Numerator (Required)</v>
      </c>
      <c r="AA265" s="4" t="str">
        <f t="shared" si="27"/>
        <v>tx_pvls_eligible.25_29.m...n</v>
      </c>
      <c r="AB265" s="4" t="str">
        <f t="shared" si="28"/>
        <v>OVC_VLS &lt;1 Male Confirmed with Facility Numerator (Required)</v>
      </c>
      <c r="AC265" s="4" t="str">
        <f t="shared" si="29"/>
        <v>tx_pvls_eligible.25_29.m...n</v>
      </c>
    </row>
    <row r="266" spans="1:29" ht="60" x14ac:dyDescent="0.25">
      <c r="A266" s="4" t="s">
        <v>104</v>
      </c>
      <c r="B266" s="4" t="s">
        <v>125</v>
      </c>
      <c r="C266" s="4" t="s">
        <v>96</v>
      </c>
      <c r="D266" s="4" t="s">
        <v>61</v>
      </c>
      <c r="E266" s="4" t="s">
        <v>17</v>
      </c>
      <c r="F266" s="4" t="s">
        <v>95</v>
      </c>
      <c r="G266" s="4" t="s">
        <v>169</v>
      </c>
      <c r="H266" s="4" t="s">
        <v>8</v>
      </c>
      <c r="I266" s="4" t="s">
        <v>134</v>
      </c>
      <c r="J266" s="6" t="str">
        <f>C266&amp;CHAR(10)&amp;D266&amp;" "&amp;E266&amp;CHAR(10)&amp;F266&amp;CHAR(10)&amp;H266&amp;" ("&amp;B266&amp;")"</f>
        <v>OVC_VLS
1-4 Female
Confirmed with Facility
Numerator (Required)</v>
      </c>
      <c r="K266" s="7" t="s">
        <v>507</v>
      </c>
      <c r="L266" s="4">
        <v>5</v>
      </c>
      <c r="N266" s="4" t="s">
        <v>16</v>
      </c>
      <c r="O266" s="4" t="s">
        <v>177</v>
      </c>
      <c r="P266" s="4" t="s">
        <v>208</v>
      </c>
      <c r="Q266" s="4" t="s">
        <v>169</v>
      </c>
      <c r="R266" s="4" t="s">
        <v>169</v>
      </c>
      <c r="S266" s="4" t="s">
        <v>194</v>
      </c>
      <c r="T266" s="4" t="str">
        <f>LOWER(N266&amp;"."&amp;O266&amp;"."&amp;P266&amp;"."&amp;Q266&amp;"."&amp;R266&amp;"."&amp;S266)</f>
        <v>tx_pvls_eligible.25_29.female...n</v>
      </c>
      <c r="U266" s="4" t="s">
        <v>1360</v>
      </c>
      <c r="Y266" s="4" t="str">
        <f t="shared" si="25"/>
        <v>tx_pvls_eligible.25_29.f...n</v>
      </c>
      <c r="Z266" s="4" t="str">
        <f t="shared" si="26"/>
        <v>OVC_VLS
1-4 Female
Confirmed with Facility
Numerator (Required)</v>
      </c>
      <c r="AA266" s="4" t="str">
        <f t="shared" si="27"/>
        <v>tx_pvls_eligible.25_29.f...n</v>
      </c>
      <c r="AB266" s="4" t="str">
        <f t="shared" si="28"/>
        <v>OVC_VLS 1-4 Female Confirmed with Facility Numerator (Required)</v>
      </c>
      <c r="AC266" s="4" t="str">
        <f t="shared" si="29"/>
        <v>tx_pvls_eligible.25_29.f...n</v>
      </c>
    </row>
    <row r="267" spans="1:29" ht="60" x14ac:dyDescent="0.25">
      <c r="A267" s="4" t="s">
        <v>104</v>
      </c>
      <c r="B267" s="4" t="s">
        <v>125</v>
      </c>
      <c r="C267" s="4" t="s">
        <v>96</v>
      </c>
      <c r="D267" s="4" t="s">
        <v>61</v>
      </c>
      <c r="E267" s="4" t="s">
        <v>50</v>
      </c>
      <c r="F267" s="4" t="s">
        <v>95</v>
      </c>
      <c r="G267" s="4" t="s">
        <v>169</v>
      </c>
      <c r="H267" s="4" t="s">
        <v>8</v>
      </c>
      <c r="I267" s="4" t="s">
        <v>134</v>
      </c>
      <c r="J267" s="6" t="str">
        <f>C267&amp;CHAR(10)&amp;D267&amp;" "&amp;E267&amp;CHAR(10)&amp;F267&amp;CHAR(10)&amp;H267&amp;" ("&amp;B267&amp;")"</f>
        <v>OVC_VLS
1-4 Male
Confirmed with Facility
Numerator (Required)</v>
      </c>
      <c r="K267" s="7" t="s">
        <v>508</v>
      </c>
      <c r="L267" s="4">
        <v>5</v>
      </c>
      <c r="N267" s="4" t="s">
        <v>16</v>
      </c>
      <c r="O267" s="4" t="s">
        <v>176</v>
      </c>
      <c r="P267" s="4" t="s">
        <v>207</v>
      </c>
      <c r="Q267" s="4" t="s">
        <v>169</v>
      </c>
      <c r="R267" s="4" t="s">
        <v>169</v>
      </c>
      <c r="S267" s="4" t="s">
        <v>194</v>
      </c>
      <c r="T267" s="4" t="str">
        <f>LOWER(N267&amp;"."&amp;O267&amp;"."&amp;P267&amp;"."&amp;Q267&amp;"."&amp;R267&amp;"."&amp;S267)</f>
        <v>tx_pvls_eligible.20_24.male...n</v>
      </c>
      <c r="U267" s="4" t="s">
        <v>1609</v>
      </c>
      <c r="Y267" s="4" t="str">
        <f t="shared" si="25"/>
        <v>tx_pvls_eligible.20_24.m...n</v>
      </c>
      <c r="Z267" s="4" t="str">
        <f t="shared" si="26"/>
        <v>OVC_VLS
1-4 Male
Confirmed with Facility
Numerator (Required)</v>
      </c>
      <c r="AA267" s="4" t="str">
        <f t="shared" si="27"/>
        <v>tx_pvls_eligible.20_24.m...n</v>
      </c>
      <c r="AB267" s="4" t="str">
        <f t="shared" si="28"/>
        <v>OVC_VLS 1-4 Male Confirmed with Facility Numerator (Required)</v>
      </c>
      <c r="AC267" s="4" t="str">
        <f t="shared" si="29"/>
        <v>tx_pvls_eligible.20_24.m...n</v>
      </c>
    </row>
    <row r="268" spans="1:29" ht="60" x14ac:dyDescent="0.25">
      <c r="A268" s="4" t="s">
        <v>104</v>
      </c>
      <c r="B268" s="4" t="s">
        <v>125</v>
      </c>
      <c r="C268" s="4" t="s">
        <v>96</v>
      </c>
      <c r="D268" s="4" t="s">
        <v>80</v>
      </c>
      <c r="E268" s="4" t="s">
        <v>17</v>
      </c>
      <c r="F268" s="4" t="s">
        <v>95</v>
      </c>
      <c r="G268" s="4" t="s">
        <v>169</v>
      </c>
      <c r="H268" s="4" t="s">
        <v>8</v>
      </c>
      <c r="I268" s="4" t="s">
        <v>134</v>
      </c>
      <c r="J268" s="6" t="str">
        <f>C268&amp;CHAR(10)&amp;D268&amp;" "&amp;E268&amp;CHAR(10)&amp;F268&amp;CHAR(10)&amp;H268&amp;" ("&amp;B268&amp;")"</f>
        <v>OVC_VLS
5-9 Female
Confirmed with Facility
Numerator (Required)</v>
      </c>
      <c r="K268" s="7" t="s">
        <v>515</v>
      </c>
      <c r="L268" s="4">
        <v>6</v>
      </c>
      <c r="N268" s="4" t="s">
        <v>16</v>
      </c>
      <c r="O268" s="4" t="s">
        <v>176</v>
      </c>
      <c r="P268" s="4" t="s">
        <v>208</v>
      </c>
      <c r="Q268" s="4" t="s">
        <v>169</v>
      </c>
      <c r="R268" s="4" t="s">
        <v>169</v>
      </c>
      <c r="S268" s="4" t="s">
        <v>194</v>
      </c>
      <c r="T268" s="4" t="str">
        <f>LOWER(N268&amp;"."&amp;O268&amp;"."&amp;P268&amp;"."&amp;Q268&amp;"."&amp;R268&amp;"."&amp;S268)</f>
        <v>tx_pvls_eligible.20_24.female...n</v>
      </c>
      <c r="U268" s="4" t="s">
        <v>1359</v>
      </c>
      <c r="Y268" s="4" t="str">
        <f t="shared" si="25"/>
        <v>tx_pvls_eligible.20_24.f...n</v>
      </c>
      <c r="Z268" s="4" t="str">
        <f t="shared" si="26"/>
        <v>OVC_VLS
5-9 Female
Confirmed with Facility
Numerator (Required)</v>
      </c>
      <c r="AA268" s="4" t="str">
        <f t="shared" si="27"/>
        <v>tx_pvls_eligible.20_24.f...n</v>
      </c>
      <c r="AB268" s="4" t="str">
        <f t="shared" si="28"/>
        <v>OVC_VLS 5-9 Female Confirmed with Facility Numerator (Required)</v>
      </c>
      <c r="AC268" s="4" t="str">
        <f t="shared" si="29"/>
        <v>tx_pvls_eligible.20_24.f...n</v>
      </c>
    </row>
    <row r="269" spans="1:29" ht="60" x14ac:dyDescent="0.25">
      <c r="A269" s="4" t="s">
        <v>104</v>
      </c>
      <c r="B269" s="4" t="s">
        <v>125</v>
      </c>
      <c r="C269" s="4" t="s">
        <v>96</v>
      </c>
      <c r="D269" s="4" t="s">
        <v>80</v>
      </c>
      <c r="E269" s="4" t="s">
        <v>50</v>
      </c>
      <c r="F269" s="4" t="s">
        <v>95</v>
      </c>
      <c r="G269" s="4" t="s">
        <v>169</v>
      </c>
      <c r="H269" s="4" t="s">
        <v>8</v>
      </c>
      <c r="I269" s="4" t="s">
        <v>134</v>
      </c>
      <c r="J269" s="6" t="str">
        <f>C269&amp;CHAR(10)&amp;D269&amp;" "&amp;E269&amp;CHAR(10)&amp;F269&amp;CHAR(10)&amp;H269&amp;" ("&amp;B269&amp;")"</f>
        <v>OVC_VLS
5-9 Male
Confirmed with Facility
Numerator (Required)</v>
      </c>
      <c r="K269" s="7" t="s">
        <v>516</v>
      </c>
      <c r="L269" s="4">
        <v>6</v>
      </c>
      <c r="N269" s="4" t="s">
        <v>16</v>
      </c>
      <c r="O269" s="4" t="s">
        <v>175</v>
      </c>
      <c r="P269" s="4" t="s">
        <v>207</v>
      </c>
      <c r="Q269" s="4" t="s">
        <v>169</v>
      </c>
      <c r="R269" s="4" t="s">
        <v>169</v>
      </c>
      <c r="S269" s="4" t="s">
        <v>194</v>
      </c>
      <c r="T269" s="4" t="str">
        <f>LOWER(N269&amp;"."&amp;O269&amp;"."&amp;P269&amp;"."&amp;Q269&amp;"."&amp;R269&amp;"."&amp;S269)</f>
        <v>tx_pvls_eligible.15_19.male...n</v>
      </c>
      <c r="U269" s="4" t="s">
        <v>1608</v>
      </c>
      <c r="Y269" s="4" t="str">
        <f t="shared" si="25"/>
        <v>tx_pvls_eligible.15_19.m...n</v>
      </c>
      <c r="Z269" s="4" t="str">
        <f t="shared" si="26"/>
        <v>OVC_VLS
5-9 Male
Confirmed with Facility
Numerator (Required)</v>
      </c>
      <c r="AA269" s="4" t="str">
        <f t="shared" si="27"/>
        <v>tx_pvls_eligible.15_19.m...n</v>
      </c>
      <c r="AB269" s="4" t="str">
        <f t="shared" si="28"/>
        <v>OVC_VLS 5-9 Male Confirmed with Facility Numerator (Required)</v>
      </c>
      <c r="AC269" s="4" t="str">
        <f t="shared" si="29"/>
        <v>tx_pvls_eligible.15_19.m...n</v>
      </c>
    </row>
    <row r="270" spans="1:29" ht="60" x14ac:dyDescent="0.25">
      <c r="A270" s="4" t="s">
        <v>104</v>
      </c>
      <c r="B270" s="4" t="s">
        <v>125</v>
      </c>
      <c r="C270" s="4" t="s">
        <v>96</v>
      </c>
      <c r="D270" s="4" t="s">
        <v>49</v>
      </c>
      <c r="E270" s="4" t="s">
        <v>17</v>
      </c>
      <c r="F270" s="4" t="s">
        <v>95</v>
      </c>
      <c r="G270" s="4" t="s">
        <v>169</v>
      </c>
      <c r="H270" s="4" t="s">
        <v>8</v>
      </c>
      <c r="I270" s="4" t="s">
        <v>134</v>
      </c>
      <c r="J270" s="6" t="str">
        <f>C270&amp;CHAR(10)&amp;D270&amp;" "&amp;E270&amp;CHAR(10)&amp;F270&amp;CHAR(10)&amp;H270&amp;" ("&amp;B270&amp;")"</f>
        <v>OVC_VLS
10-14 Female
Confirmed with Facility
Numerator (Required)</v>
      </c>
      <c r="K270" s="7" t="s">
        <v>503</v>
      </c>
      <c r="L270" s="4">
        <v>8</v>
      </c>
      <c r="N270" s="4" t="s">
        <v>16</v>
      </c>
      <c r="O270" s="4" t="s">
        <v>175</v>
      </c>
      <c r="P270" s="4" t="s">
        <v>208</v>
      </c>
      <c r="Q270" s="4" t="s">
        <v>169</v>
      </c>
      <c r="R270" s="4" t="s">
        <v>169</v>
      </c>
      <c r="S270" s="4" t="s">
        <v>194</v>
      </c>
      <c r="T270" s="4" t="str">
        <f>LOWER(N270&amp;"."&amp;O270&amp;"."&amp;P270&amp;"."&amp;Q270&amp;"."&amp;R270&amp;"."&amp;S270)</f>
        <v>tx_pvls_eligible.15_19.female...n</v>
      </c>
      <c r="U270" s="4" t="s">
        <v>1358</v>
      </c>
      <c r="Y270" s="4" t="str">
        <f t="shared" si="25"/>
        <v>tx_pvls_eligible.15_19.f...n</v>
      </c>
      <c r="Z270" s="4" t="str">
        <f t="shared" si="26"/>
        <v>OVC_VLS
10-14 Female
Confirmed with Facility
Numerator (Required)</v>
      </c>
      <c r="AA270" s="4" t="str">
        <f t="shared" si="27"/>
        <v>tx_pvls_eligible.15_19.f...n</v>
      </c>
      <c r="AB270" s="4" t="str">
        <f t="shared" si="28"/>
        <v>OVC_VLS 10-14 Female Confirmed with Facility Numerator (Required)</v>
      </c>
      <c r="AC270" s="4" t="str">
        <f t="shared" si="29"/>
        <v>tx_pvls_eligible.15_19.f...n</v>
      </c>
    </row>
    <row r="271" spans="1:29" ht="60" x14ac:dyDescent="0.25">
      <c r="A271" s="4" t="s">
        <v>104</v>
      </c>
      <c r="B271" s="4" t="s">
        <v>125</v>
      </c>
      <c r="C271" s="4" t="s">
        <v>96</v>
      </c>
      <c r="D271" s="4" t="s">
        <v>49</v>
      </c>
      <c r="E271" s="4" t="s">
        <v>50</v>
      </c>
      <c r="F271" s="4" t="s">
        <v>95</v>
      </c>
      <c r="G271" s="4" t="s">
        <v>169</v>
      </c>
      <c r="H271" s="4" t="s">
        <v>8</v>
      </c>
      <c r="I271" s="4" t="s">
        <v>134</v>
      </c>
      <c r="J271" s="6" t="str">
        <f>C271&amp;CHAR(10)&amp;D271&amp;" "&amp;E271&amp;CHAR(10)&amp;F271&amp;CHAR(10)&amp;H271&amp;" ("&amp;B271&amp;")"</f>
        <v>OVC_VLS
10-14 Male
Confirmed with Facility
Numerator (Required)</v>
      </c>
      <c r="K271" s="7" t="s">
        <v>504</v>
      </c>
      <c r="L271" s="4">
        <v>8</v>
      </c>
      <c r="N271" s="4" t="s">
        <v>16</v>
      </c>
      <c r="O271" s="4" t="s">
        <v>174</v>
      </c>
      <c r="P271" s="4" t="s">
        <v>207</v>
      </c>
      <c r="Q271" s="4" t="s">
        <v>169</v>
      </c>
      <c r="R271" s="4" t="s">
        <v>169</v>
      </c>
      <c r="S271" s="4" t="s">
        <v>194</v>
      </c>
      <c r="T271" s="4" t="str">
        <f>LOWER(N271&amp;"."&amp;O271&amp;"."&amp;P271&amp;"."&amp;Q271&amp;"."&amp;R271&amp;"."&amp;S271)</f>
        <v>tx_pvls_eligible.10_14.male...n</v>
      </c>
      <c r="U271" s="4" t="s">
        <v>1607</v>
      </c>
      <c r="Y271" s="4" t="str">
        <f t="shared" si="25"/>
        <v>tx_pvls_eligible.10_14.m...n</v>
      </c>
      <c r="Z271" s="4" t="str">
        <f t="shared" si="26"/>
        <v>OVC_VLS
10-14 Male
Confirmed with Facility
Numerator (Required)</v>
      </c>
      <c r="AA271" s="4" t="str">
        <f t="shared" si="27"/>
        <v>tx_pvls_eligible.10_14.m...n</v>
      </c>
      <c r="AB271" s="4" t="str">
        <f t="shared" si="28"/>
        <v>OVC_VLS 10-14 Male Confirmed with Facility Numerator (Required)</v>
      </c>
      <c r="AC271" s="4" t="str">
        <f t="shared" si="29"/>
        <v>tx_pvls_eligible.10_14.m...n</v>
      </c>
    </row>
    <row r="272" spans="1:29" ht="60" x14ac:dyDescent="0.25">
      <c r="A272" s="4" t="s">
        <v>104</v>
      </c>
      <c r="B272" s="4" t="s">
        <v>125</v>
      </c>
      <c r="C272" s="4" t="s">
        <v>96</v>
      </c>
      <c r="D272" s="4" t="s">
        <v>97</v>
      </c>
      <c r="E272" s="4" t="s">
        <v>17</v>
      </c>
      <c r="F272" s="4" t="s">
        <v>95</v>
      </c>
      <c r="G272" s="4" t="s">
        <v>169</v>
      </c>
      <c r="H272" s="4" t="s">
        <v>8</v>
      </c>
      <c r="I272" s="4" t="s">
        <v>134</v>
      </c>
      <c r="J272" s="6" t="str">
        <f>C272&amp;CHAR(10)&amp;D272&amp;" "&amp;E272&amp;CHAR(10)&amp;F272&amp;CHAR(10)&amp;H272&amp;" ("&amp;B272&amp;")"</f>
        <v>OVC_VLS
15-17 Female
Confirmed with Facility
Numerator (Required)</v>
      </c>
      <c r="K272" s="7" t="s">
        <v>511</v>
      </c>
      <c r="L272" s="4">
        <v>9</v>
      </c>
      <c r="N272" s="4" t="s">
        <v>16</v>
      </c>
      <c r="O272" s="4" t="s">
        <v>174</v>
      </c>
      <c r="P272" s="4" t="s">
        <v>208</v>
      </c>
      <c r="Q272" s="4" t="s">
        <v>169</v>
      </c>
      <c r="R272" s="4" t="s">
        <v>169</v>
      </c>
      <c r="S272" s="4" t="s">
        <v>194</v>
      </c>
      <c r="T272" s="4" t="str">
        <f>LOWER(N272&amp;"."&amp;O272&amp;"."&amp;P272&amp;"."&amp;Q272&amp;"."&amp;R272&amp;"."&amp;S272)</f>
        <v>tx_pvls_eligible.10_14.female...n</v>
      </c>
      <c r="U272" s="4" t="s">
        <v>1357</v>
      </c>
      <c r="Y272" s="4" t="str">
        <f t="shared" si="25"/>
        <v>tx_pvls_eligible.10_14.f...n</v>
      </c>
      <c r="Z272" s="4" t="str">
        <f t="shared" si="26"/>
        <v>OVC_VLS
15-17 Female
Confirmed with Facility
Numerator (Required)</v>
      </c>
      <c r="AA272" s="4" t="str">
        <f t="shared" si="27"/>
        <v>tx_pvls_eligible.10_14.f...n</v>
      </c>
      <c r="AB272" s="4" t="str">
        <f t="shared" si="28"/>
        <v>OVC_VLS 15-17 Female Confirmed with Facility Numerator (Required)</v>
      </c>
      <c r="AC272" s="4" t="str">
        <f t="shared" si="29"/>
        <v>tx_pvls_eligible.10_14.f...n</v>
      </c>
    </row>
    <row r="273" spans="1:29" ht="60" x14ac:dyDescent="0.25">
      <c r="A273" s="4" t="s">
        <v>104</v>
      </c>
      <c r="B273" s="4" t="s">
        <v>125</v>
      </c>
      <c r="C273" s="4" t="s">
        <v>96</v>
      </c>
      <c r="D273" s="4" t="s">
        <v>97</v>
      </c>
      <c r="E273" s="4" t="s">
        <v>50</v>
      </c>
      <c r="F273" s="4" t="s">
        <v>95</v>
      </c>
      <c r="G273" s="4" t="s">
        <v>169</v>
      </c>
      <c r="H273" s="4" t="s">
        <v>8</v>
      </c>
      <c r="I273" s="4" t="s">
        <v>134</v>
      </c>
      <c r="J273" s="6" t="str">
        <f>C273&amp;CHAR(10)&amp;D273&amp;" "&amp;E273&amp;CHAR(10)&amp;F273&amp;CHAR(10)&amp;H273&amp;" ("&amp;B273&amp;")"</f>
        <v>OVC_VLS
15-17 Male
Confirmed with Facility
Numerator (Required)</v>
      </c>
      <c r="K273" s="7" t="s">
        <v>512</v>
      </c>
      <c r="L273" s="4">
        <v>9</v>
      </c>
      <c r="N273" s="4" t="s">
        <v>16</v>
      </c>
      <c r="O273" s="4" t="s">
        <v>184</v>
      </c>
      <c r="P273" s="4" t="s">
        <v>207</v>
      </c>
      <c r="Q273" s="4" t="s">
        <v>169</v>
      </c>
      <c r="R273" s="4" t="s">
        <v>169</v>
      </c>
      <c r="S273" s="4" t="s">
        <v>194</v>
      </c>
      <c r="T273" s="4" t="str">
        <f>LOWER(N273&amp;"."&amp;O273&amp;"."&amp;P273&amp;"."&amp;Q273&amp;"."&amp;R273&amp;"."&amp;S273)</f>
        <v>tx_pvls_eligible.1_4.male...n</v>
      </c>
      <c r="U273" s="4" t="s">
        <v>1605</v>
      </c>
      <c r="Y273" s="4" t="str">
        <f t="shared" si="25"/>
        <v>tx_pvls_eligible.1_4.m...n</v>
      </c>
      <c r="Z273" s="4" t="str">
        <f t="shared" si="26"/>
        <v>OVC_VLS
15-17 Male
Confirmed with Facility
Numerator (Required)</v>
      </c>
      <c r="AA273" s="4" t="str">
        <f t="shared" si="27"/>
        <v>tx_pvls_eligible.1_4.m...n</v>
      </c>
      <c r="AB273" s="4" t="str">
        <f t="shared" si="28"/>
        <v>OVC_VLS 15-17 Male Confirmed with Facility Numerator (Required)</v>
      </c>
      <c r="AC273" s="4" t="str">
        <f t="shared" si="29"/>
        <v>tx_pvls_eligible.1_4.m...n</v>
      </c>
    </row>
    <row r="274" spans="1:29" ht="60" x14ac:dyDescent="0.25">
      <c r="A274" s="4" t="s">
        <v>104</v>
      </c>
      <c r="B274" s="4" t="s">
        <v>125</v>
      </c>
      <c r="C274" s="4" t="s">
        <v>96</v>
      </c>
      <c r="D274" s="4" t="s">
        <v>47</v>
      </c>
      <c r="E274" s="4" t="s">
        <v>17</v>
      </c>
      <c r="F274" s="4" t="s">
        <v>98</v>
      </c>
      <c r="G274" s="4" t="s">
        <v>169</v>
      </c>
      <c r="H274" s="4" t="s">
        <v>8</v>
      </c>
      <c r="I274" s="4" t="s">
        <v>134</v>
      </c>
      <c r="J274" s="6" t="str">
        <f>C274&amp;CHAR(10)&amp;D274&amp;" "&amp;E274&amp;CHAR(10)&amp;F274&amp;CHAR(10)&amp;H274&amp;" ("&amp;B274&amp;")"</f>
        <v>OVC_VLS
&lt;1 Female
Self-Reported
Numerator (Required)</v>
      </c>
      <c r="K274" s="7" t="s">
        <v>501</v>
      </c>
      <c r="L274" s="4">
        <v>4</v>
      </c>
      <c r="N274" s="4" t="s">
        <v>16</v>
      </c>
      <c r="O274" s="4" t="s">
        <v>184</v>
      </c>
      <c r="P274" s="4" t="s">
        <v>208</v>
      </c>
      <c r="Q274" s="4" t="s">
        <v>169</v>
      </c>
      <c r="R274" s="4" t="s">
        <v>169</v>
      </c>
      <c r="S274" s="4" t="s">
        <v>194</v>
      </c>
      <c r="T274" s="4" t="str">
        <f>LOWER(N274&amp;"."&amp;O274&amp;"."&amp;P274&amp;"."&amp;Q274&amp;"."&amp;R274&amp;"."&amp;S274)</f>
        <v>tx_pvls_eligible.1_4.female...n</v>
      </c>
      <c r="U274" s="4" t="s">
        <v>1355</v>
      </c>
      <c r="Y274" s="4" t="str">
        <f t="shared" si="25"/>
        <v>tx_pvls_eligible.1_4.f...n</v>
      </c>
      <c r="Z274" s="4" t="str">
        <f t="shared" si="26"/>
        <v>OVC_VLS
&lt;1 Female
Self-Reported
Numerator (Required)</v>
      </c>
      <c r="AA274" s="4" t="str">
        <f t="shared" si="27"/>
        <v>tx_pvls_eligible.1_4.f...n</v>
      </c>
      <c r="AB274" s="4" t="str">
        <f t="shared" si="28"/>
        <v>OVC_VLS &lt;1 Female Self-Reported Numerator (Required)</v>
      </c>
      <c r="AC274" s="4" t="str">
        <f t="shared" si="29"/>
        <v>tx_pvls_eligible.1_4.f...n</v>
      </c>
    </row>
    <row r="275" spans="1:29" ht="60" x14ac:dyDescent="0.25">
      <c r="A275" s="4" t="s">
        <v>104</v>
      </c>
      <c r="B275" s="4" t="s">
        <v>125</v>
      </c>
      <c r="C275" s="4" t="s">
        <v>96</v>
      </c>
      <c r="D275" s="4" t="s">
        <v>47</v>
      </c>
      <c r="E275" s="4" t="s">
        <v>50</v>
      </c>
      <c r="F275" s="4" t="s">
        <v>98</v>
      </c>
      <c r="G275" s="4" t="s">
        <v>169</v>
      </c>
      <c r="H275" s="4" t="s">
        <v>8</v>
      </c>
      <c r="I275" s="4" t="s">
        <v>134</v>
      </c>
      <c r="J275" s="6" t="str">
        <f>C275&amp;CHAR(10)&amp;D275&amp;" "&amp;E275&amp;CHAR(10)&amp;F275&amp;CHAR(10)&amp;H275&amp;" ("&amp;B275&amp;")"</f>
        <v>OVC_VLS
&lt;1 Male
Self-Reported
Numerator (Required)</v>
      </c>
      <c r="K275" s="7" t="s">
        <v>502</v>
      </c>
      <c r="L275" s="4">
        <v>4</v>
      </c>
      <c r="N275" s="4" t="s">
        <v>16</v>
      </c>
      <c r="O275" s="4" t="s">
        <v>169</v>
      </c>
      <c r="P275" s="4" t="s">
        <v>208</v>
      </c>
      <c r="Q275" s="4" t="s">
        <v>44</v>
      </c>
      <c r="R275" s="4" t="s">
        <v>169</v>
      </c>
      <c r="S275" s="4" t="s">
        <v>194</v>
      </c>
      <c r="T275" s="4" t="str">
        <f>LOWER(N275&amp;"."&amp;O275&amp;"."&amp;P275&amp;"."&amp;Q275&amp;"."&amp;R275&amp;"."&amp;S275)</f>
        <v>tx_pvls_eligible..female.pregnant..n</v>
      </c>
      <c r="U275" s="4" t="s">
        <v>1368</v>
      </c>
      <c r="Y275" s="4" t="str">
        <f t="shared" si="25"/>
        <v>tx_pvls_eligible..f.pregnant..n</v>
      </c>
      <c r="Z275" s="4" t="str">
        <f t="shared" si="26"/>
        <v>OVC_VLS
&lt;1 Male
Self-Reported
Numerator (Required)</v>
      </c>
      <c r="AA275" s="4" t="str">
        <f t="shared" si="27"/>
        <v>tx_pvls_eligible..f.pregnant..n</v>
      </c>
      <c r="AB275" s="4" t="str">
        <f t="shared" si="28"/>
        <v>OVC_VLS &lt;1 Male Self-Reported Numerator (Required)</v>
      </c>
      <c r="AC275" s="4" t="str">
        <f t="shared" si="29"/>
        <v>tx_pvls_eligible..f.pregnant..n</v>
      </c>
    </row>
    <row r="276" spans="1:29" ht="60" x14ac:dyDescent="0.25">
      <c r="A276" s="4" t="s">
        <v>104</v>
      </c>
      <c r="B276" s="4" t="s">
        <v>125</v>
      </c>
      <c r="C276" s="4" t="s">
        <v>96</v>
      </c>
      <c r="D276" s="4" t="s">
        <v>61</v>
      </c>
      <c r="E276" s="4" t="s">
        <v>17</v>
      </c>
      <c r="F276" s="4" t="s">
        <v>98</v>
      </c>
      <c r="G276" s="4" t="s">
        <v>169</v>
      </c>
      <c r="H276" s="4" t="s">
        <v>8</v>
      </c>
      <c r="I276" s="4" t="s">
        <v>134</v>
      </c>
      <c r="J276" s="6" t="str">
        <f>C276&amp;CHAR(10)&amp;D276&amp;" "&amp;E276&amp;CHAR(10)&amp;F276&amp;CHAR(10)&amp;H276&amp;" ("&amp;B276&amp;")"</f>
        <v>OVC_VLS
1-4 Female
Self-Reported
Numerator (Required)</v>
      </c>
      <c r="K276" s="7" t="s">
        <v>509</v>
      </c>
      <c r="L276" s="4">
        <v>5</v>
      </c>
      <c r="N276" s="4" t="s">
        <v>16</v>
      </c>
      <c r="O276" s="4" t="s">
        <v>169</v>
      </c>
      <c r="P276" s="4" t="s">
        <v>208</v>
      </c>
      <c r="Q276" s="4" t="s">
        <v>18</v>
      </c>
      <c r="R276" s="4" t="s">
        <v>169</v>
      </c>
      <c r="S276" s="4" t="s">
        <v>194</v>
      </c>
      <c r="T276" s="4" t="str">
        <f>LOWER(N276&amp;"."&amp;O276&amp;"."&amp;P276&amp;"."&amp;Q276&amp;"."&amp;R276&amp;"."&amp;S276)</f>
        <v>tx_pvls_eligible..female.breastfeeding..n</v>
      </c>
      <c r="U276" s="4" t="s">
        <v>1367</v>
      </c>
      <c r="Y276" s="4" t="str">
        <f t="shared" si="25"/>
        <v>tx_pvls_eligible..f.breastfeeding..n</v>
      </c>
      <c r="Z276" s="4" t="str">
        <f t="shared" si="26"/>
        <v>OVC_VLS
1-4 Female
Self-Reported
Numerator (Required)</v>
      </c>
      <c r="AA276" s="4" t="str">
        <f t="shared" si="27"/>
        <v>tx_pvls_eligible..f.breastfeeding..n</v>
      </c>
      <c r="AB276" s="4" t="str">
        <f t="shared" si="28"/>
        <v>OVC_VLS 1-4 Female Self-Reported Numerator (Required)</v>
      </c>
      <c r="AC276" s="4" t="str">
        <f t="shared" si="29"/>
        <v>tx_pvls_eligible..f.breastfeeding..n</v>
      </c>
    </row>
    <row r="277" spans="1:29" ht="60" x14ac:dyDescent="0.25">
      <c r="A277" s="4" t="s">
        <v>104</v>
      </c>
      <c r="B277" s="4" t="s">
        <v>125</v>
      </c>
      <c r="C277" s="4" t="s">
        <v>96</v>
      </c>
      <c r="D277" s="4" t="s">
        <v>61</v>
      </c>
      <c r="E277" s="4" t="s">
        <v>50</v>
      </c>
      <c r="F277" s="4" t="s">
        <v>98</v>
      </c>
      <c r="G277" s="4" t="s">
        <v>169</v>
      </c>
      <c r="H277" s="4" t="s">
        <v>8</v>
      </c>
      <c r="I277" s="4" t="s">
        <v>134</v>
      </c>
      <c r="J277" s="6" t="str">
        <f>C277&amp;CHAR(10)&amp;D277&amp;" "&amp;E277&amp;CHAR(10)&amp;F277&amp;CHAR(10)&amp;H277&amp;" ("&amp;B277&amp;")"</f>
        <v>OVC_VLS
1-4 Male
Self-Reported
Numerator (Required)</v>
      </c>
      <c r="K277" s="7" t="s">
        <v>510</v>
      </c>
      <c r="L277" s="4">
        <v>5</v>
      </c>
      <c r="N277" s="4" t="s">
        <v>16</v>
      </c>
      <c r="O277" s="4" t="s">
        <v>169</v>
      </c>
      <c r="P277" s="4" t="s">
        <v>169</v>
      </c>
      <c r="Q277" s="4" t="s">
        <v>169</v>
      </c>
      <c r="R277" s="4" t="s">
        <v>202</v>
      </c>
      <c r="S277" s="4" t="s">
        <v>194</v>
      </c>
      <c r="T277" s="4" t="str">
        <f>LOWER(N277&amp;"."&amp;O277&amp;"."&amp;P277&amp;"."&amp;Q277&amp;"."&amp;R277&amp;"."&amp;S277)</f>
        <v>tx_pvls_eligible....tg.n</v>
      </c>
      <c r="U277" s="4" t="s">
        <v>240</v>
      </c>
      <c r="Y277" s="4" t="str">
        <f t="shared" si="25"/>
        <v>tx_pvls_eligible....tg.n</v>
      </c>
      <c r="Z277" s="4" t="str">
        <f t="shared" si="26"/>
        <v>OVC_VLS
1-4 Male
Self-Reported
Numerator (Required)</v>
      </c>
      <c r="AA277" s="4" t="str">
        <f t="shared" si="27"/>
        <v>tx_pvls_eligible....tg.n</v>
      </c>
      <c r="AB277" s="4" t="str">
        <f t="shared" si="28"/>
        <v>OVC_VLS 1-4 Male Self-Reported Numerator (Required)</v>
      </c>
      <c r="AC277" s="4" t="str">
        <f t="shared" si="29"/>
        <v>tx_pvls_eligible....tg.n</v>
      </c>
    </row>
    <row r="278" spans="1:29" ht="60" x14ac:dyDescent="0.25">
      <c r="A278" s="4" t="s">
        <v>104</v>
      </c>
      <c r="B278" s="4" t="s">
        <v>125</v>
      </c>
      <c r="C278" s="4" t="s">
        <v>96</v>
      </c>
      <c r="D278" s="4" t="s">
        <v>80</v>
      </c>
      <c r="E278" s="4" t="s">
        <v>17</v>
      </c>
      <c r="F278" s="4" t="s">
        <v>98</v>
      </c>
      <c r="G278" s="4" t="s">
        <v>169</v>
      </c>
      <c r="H278" s="4" t="s">
        <v>8</v>
      </c>
      <c r="I278" s="4" t="s">
        <v>134</v>
      </c>
      <c r="J278" s="6" t="str">
        <f>C278&amp;CHAR(10)&amp;D278&amp;" "&amp;E278&amp;CHAR(10)&amp;F278&amp;CHAR(10)&amp;H278&amp;" ("&amp;B278&amp;")"</f>
        <v>OVC_VLS
5-9 Female
Self-Reported
Numerator (Required)</v>
      </c>
      <c r="K278" s="7" t="s">
        <v>517</v>
      </c>
      <c r="L278" s="4">
        <v>6</v>
      </c>
      <c r="N278" s="4" t="s">
        <v>16</v>
      </c>
      <c r="O278" s="4" t="s">
        <v>169</v>
      </c>
      <c r="P278" s="4" t="s">
        <v>169</v>
      </c>
      <c r="Q278" s="4" t="s">
        <v>169</v>
      </c>
      <c r="R278" s="4" t="s">
        <v>201</v>
      </c>
      <c r="S278" s="4" t="s">
        <v>194</v>
      </c>
      <c r="T278" s="4" t="str">
        <f>LOWER(N278&amp;"."&amp;O278&amp;"."&amp;P278&amp;"."&amp;Q278&amp;"."&amp;R278&amp;"."&amp;S278)</f>
        <v>tx_pvls_eligible....pwid.n</v>
      </c>
      <c r="U278" s="4" t="s">
        <v>238</v>
      </c>
      <c r="Y278" s="4" t="str">
        <f t="shared" si="25"/>
        <v>tx_pvls_eligible....pwid.n</v>
      </c>
      <c r="Z278" s="4" t="str">
        <f t="shared" si="26"/>
        <v>OVC_VLS
5-9 Female
Self-Reported
Numerator (Required)</v>
      </c>
      <c r="AA278" s="4" t="str">
        <f t="shared" si="27"/>
        <v>tx_pvls_eligible....pwid.n</v>
      </c>
      <c r="AB278" s="4" t="str">
        <f t="shared" si="28"/>
        <v>OVC_VLS 5-9 Female Self-Reported Numerator (Required)</v>
      </c>
      <c r="AC278" s="4" t="str">
        <f t="shared" si="29"/>
        <v>tx_pvls_eligible....pwid.n</v>
      </c>
    </row>
    <row r="279" spans="1:29" ht="60" x14ac:dyDescent="0.25">
      <c r="A279" s="4" t="s">
        <v>104</v>
      </c>
      <c r="B279" s="4" t="s">
        <v>125</v>
      </c>
      <c r="C279" s="4" t="s">
        <v>96</v>
      </c>
      <c r="D279" s="4" t="s">
        <v>80</v>
      </c>
      <c r="E279" s="4" t="s">
        <v>50</v>
      </c>
      <c r="F279" s="4" t="s">
        <v>98</v>
      </c>
      <c r="G279" s="4" t="s">
        <v>169</v>
      </c>
      <c r="H279" s="4" t="s">
        <v>8</v>
      </c>
      <c r="I279" s="4" t="s">
        <v>134</v>
      </c>
      <c r="J279" s="6" t="str">
        <f>C279&amp;CHAR(10)&amp;D279&amp;" "&amp;E279&amp;CHAR(10)&amp;F279&amp;CHAR(10)&amp;H279&amp;" ("&amp;B279&amp;")"</f>
        <v>OVC_VLS
5-9 Male
Self-Reported
Numerator (Required)</v>
      </c>
      <c r="K279" s="7" t="s">
        <v>518</v>
      </c>
      <c r="L279" s="4">
        <v>6</v>
      </c>
      <c r="N279" s="4" t="s">
        <v>16</v>
      </c>
      <c r="O279" s="4" t="s">
        <v>169</v>
      </c>
      <c r="P279" s="4" t="s">
        <v>169</v>
      </c>
      <c r="Q279" s="4" t="s">
        <v>169</v>
      </c>
      <c r="R279" s="4" t="s">
        <v>1130</v>
      </c>
      <c r="S279" s="4" t="s">
        <v>194</v>
      </c>
      <c r="T279" s="4" t="str">
        <f>LOWER(N279&amp;"."&amp;O279&amp;"."&amp;P279&amp;"."&amp;Q279&amp;"."&amp;R279&amp;"."&amp;S279)</f>
        <v>tx_pvls_eligible....prisons.n</v>
      </c>
      <c r="U279" s="4" t="s">
        <v>1136</v>
      </c>
      <c r="Y279" s="4" t="str">
        <f t="shared" si="25"/>
        <v>tx_pvls_eligible....prisons.n</v>
      </c>
      <c r="Z279" s="4" t="str">
        <f t="shared" si="26"/>
        <v>OVC_VLS
5-9 Male
Self-Reported
Numerator (Required)</v>
      </c>
      <c r="AA279" s="4" t="str">
        <f t="shared" si="27"/>
        <v>tx_pvls_eligible....prisons.n</v>
      </c>
      <c r="AB279" s="4" t="str">
        <f t="shared" si="28"/>
        <v>OVC_VLS 5-9 Male Self-Reported Numerator (Required)</v>
      </c>
      <c r="AC279" s="4" t="str">
        <f t="shared" si="29"/>
        <v>tx_pvls_eligible....prisons.n</v>
      </c>
    </row>
    <row r="280" spans="1:29" ht="60" x14ac:dyDescent="0.25">
      <c r="A280" s="4" t="s">
        <v>104</v>
      </c>
      <c r="B280" s="4" t="s">
        <v>125</v>
      </c>
      <c r="C280" s="4" t="s">
        <v>96</v>
      </c>
      <c r="D280" s="4" t="s">
        <v>49</v>
      </c>
      <c r="E280" s="4" t="s">
        <v>17</v>
      </c>
      <c r="F280" s="4" t="s">
        <v>98</v>
      </c>
      <c r="G280" s="4" t="s">
        <v>169</v>
      </c>
      <c r="H280" s="4" t="s">
        <v>8</v>
      </c>
      <c r="I280" s="4" t="s">
        <v>134</v>
      </c>
      <c r="J280" s="6" t="str">
        <f>C280&amp;CHAR(10)&amp;D280&amp;" "&amp;E280&amp;CHAR(10)&amp;F280&amp;CHAR(10)&amp;H280&amp;" ("&amp;B280&amp;")"</f>
        <v>OVC_VLS
10-14 Female
Self-Reported
Numerator (Required)</v>
      </c>
      <c r="K280" s="7" t="s">
        <v>505</v>
      </c>
      <c r="L280" s="4">
        <v>8</v>
      </c>
      <c r="N280" s="4" t="s">
        <v>16</v>
      </c>
      <c r="O280" s="4" t="s">
        <v>169</v>
      </c>
      <c r="P280" s="4" t="s">
        <v>169</v>
      </c>
      <c r="Q280" s="4" t="s">
        <v>169</v>
      </c>
      <c r="R280" s="4" t="s">
        <v>200</v>
      </c>
      <c r="S280" s="4" t="s">
        <v>194</v>
      </c>
      <c r="T280" s="4" t="str">
        <f>LOWER(N280&amp;"."&amp;O280&amp;"."&amp;P280&amp;"."&amp;Q280&amp;"."&amp;R280&amp;"."&amp;S280)</f>
        <v>tx_pvls_eligible....msm.n</v>
      </c>
      <c r="U280" s="4" t="s">
        <v>239</v>
      </c>
      <c r="Y280" s="4" t="str">
        <f t="shared" si="25"/>
        <v>tx_pvls_eligible....msm.n</v>
      </c>
      <c r="Z280" s="4" t="str">
        <f t="shared" si="26"/>
        <v>OVC_VLS
10-14 Female
Self-Reported
Numerator (Required)</v>
      </c>
      <c r="AA280" s="4" t="str">
        <f t="shared" si="27"/>
        <v>tx_pvls_eligible....msm.n</v>
      </c>
      <c r="AB280" s="4" t="str">
        <f t="shared" si="28"/>
        <v>OVC_VLS 10-14 Female Self-Reported Numerator (Required)</v>
      </c>
      <c r="AC280" s="4" t="str">
        <f t="shared" si="29"/>
        <v>tx_pvls_eligible....msm.n</v>
      </c>
    </row>
    <row r="281" spans="1:29" ht="60" x14ac:dyDescent="0.25">
      <c r="A281" s="4" t="s">
        <v>104</v>
      </c>
      <c r="B281" s="4" t="s">
        <v>125</v>
      </c>
      <c r="C281" s="4" t="s">
        <v>96</v>
      </c>
      <c r="D281" s="4" t="s">
        <v>49</v>
      </c>
      <c r="E281" s="4" t="s">
        <v>50</v>
      </c>
      <c r="F281" s="4" t="s">
        <v>98</v>
      </c>
      <c r="G281" s="4" t="s">
        <v>169</v>
      </c>
      <c r="H281" s="4" t="s">
        <v>8</v>
      </c>
      <c r="I281" s="4" t="s">
        <v>134</v>
      </c>
      <c r="J281" s="6" t="str">
        <f>C281&amp;CHAR(10)&amp;D281&amp;" "&amp;E281&amp;CHAR(10)&amp;F281&amp;CHAR(10)&amp;H281&amp;" ("&amp;B281&amp;")"</f>
        <v>OVC_VLS
10-14 Male
Self-Reported
Numerator (Required)</v>
      </c>
      <c r="K281" s="7" t="s">
        <v>506</v>
      </c>
      <c r="L281" s="4">
        <v>8</v>
      </c>
      <c r="N281" s="4" t="s">
        <v>16</v>
      </c>
      <c r="O281" s="4" t="s">
        <v>169</v>
      </c>
      <c r="P281" s="4" t="s">
        <v>169</v>
      </c>
      <c r="Q281" s="4" t="s">
        <v>169</v>
      </c>
      <c r="R281" s="4" t="s">
        <v>204</v>
      </c>
      <c r="S281" s="4" t="s">
        <v>194</v>
      </c>
      <c r="T281" s="4" t="str">
        <f>LOWER(N281&amp;"."&amp;O281&amp;"."&amp;P281&amp;"."&amp;Q281&amp;"."&amp;R281&amp;"."&amp;S281)</f>
        <v>tx_pvls_eligible....fsw.n</v>
      </c>
      <c r="U281" s="4" t="s">
        <v>241</v>
      </c>
      <c r="Y281" s="4" t="str">
        <f t="shared" si="25"/>
        <v>tx_pvls_eligible....fsw.n</v>
      </c>
      <c r="Z281" s="4" t="str">
        <f t="shared" si="26"/>
        <v>OVC_VLS
10-14 Male
Self-Reported
Numerator (Required)</v>
      </c>
      <c r="AA281" s="4" t="str">
        <f t="shared" si="27"/>
        <v>tx_pvls_eligible....fsw.n</v>
      </c>
      <c r="AB281" s="4" t="str">
        <f t="shared" si="28"/>
        <v>OVC_VLS 10-14 Male Self-Reported Numerator (Required)</v>
      </c>
      <c r="AC281" s="4" t="str">
        <f t="shared" si="29"/>
        <v>tx_pvls_eligible....fsw.n</v>
      </c>
    </row>
    <row r="282" spans="1:29" ht="60" x14ac:dyDescent="0.25">
      <c r="A282" s="4" t="s">
        <v>104</v>
      </c>
      <c r="B282" s="4" t="s">
        <v>125</v>
      </c>
      <c r="C282" s="4" t="s">
        <v>96</v>
      </c>
      <c r="D282" s="4" t="s">
        <v>97</v>
      </c>
      <c r="E282" s="4" t="s">
        <v>17</v>
      </c>
      <c r="F282" s="4" t="s">
        <v>98</v>
      </c>
      <c r="G282" s="4" t="s">
        <v>169</v>
      </c>
      <c r="H282" s="4" t="s">
        <v>8</v>
      </c>
      <c r="I282" s="4" t="s">
        <v>134</v>
      </c>
      <c r="J282" s="6" t="str">
        <f>C282&amp;CHAR(10)&amp;D282&amp;" "&amp;E282&amp;CHAR(10)&amp;F282&amp;CHAR(10)&amp;H282&amp;" ("&amp;B282&amp;")"</f>
        <v>OVC_VLS
15-17 Female
Self-Reported
Numerator (Required)</v>
      </c>
      <c r="K282" s="7" t="s">
        <v>513</v>
      </c>
      <c r="L282" s="4">
        <v>9</v>
      </c>
      <c r="N282" s="4" t="s">
        <v>36</v>
      </c>
      <c r="O282" s="4" t="s">
        <v>193</v>
      </c>
      <c r="P282" s="4" t="s">
        <v>207</v>
      </c>
      <c r="Q282" s="4" t="s">
        <v>169</v>
      </c>
      <c r="R282" s="4" t="s">
        <v>169</v>
      </c>
      <c r="S282" s="4" t="s">
        <v>194</v>
      </c>
      <c r="T282" s="4" t="str">
        <f>LOWER(N282&amp;"."&amp;O282&amp;"."&amp;P282&amp;"."&amp;Q282&amp;"."&amp;R282&amp;"."&amp;S282)</f>
        <v>tx_new_verify.unknownage.male...n</v>
      </c>
      <c r="U282" s="4" t="s">
        <v>1576</v>
      </c>
      <c r="Y282" s="4" t="str">
        <f t="shared" si="25"/>
        <v>tx_new_verify.unknownage.m...n</v>
      </c>
      <c r="Z282" s="4" t="str">
        <f t="shared" si="26"/>
        <v>OVC_VLS
15-17 Female
Self-Reported
Numerator (Required)</v>
      </c>
      <c r="AA282" s="4" t="str">
        <f t="shared" si="27"/>
        <v>tx_new_verify.unknownage.m...n</v>
      </c>
      <c r="AB282" s="4" t="str">
        <f t="shared" si="28"/>
        <v>OVC_VLS 15-17 Female Self-Reported Numerator (Required)</v>
      </c>
      <c r="AC282" s="4" t="str">
        <f t="shared" si="29"/>
        <v>tx_new_verify.unknownage.m...n</v>
      </c>
    </row>
    <row r="283" spans="1:29" ht="60" x14ac:dyDescent="0.25">
      <c r="A283" s="4" t="s">
        <v>104</v>
      </c>
      <c r="B283" s="4" t="s">
        <v>125</v>
      </c>
      <c r="C283" s="4" t="s">
        <v>96</v>
      </c>
      <c r="D283" s="4" t="s">
        <v>97</v>
      </c>
      <c r="E283" s="4" t="s">
        <v>50</v>
      </c>
      <c r="F283" s="4" t="s">
        <v>98</v>
      </c>
      <c r="G283" s="4" t="s">
        <v>169</v>
      </c>
      <c r="H283" s="4" t="s">
        <v>8</v>
      </c>
      <c r="I283" s="4" t="s">
        <v>134</v>
      </c>
      <c r="J283" s="6" t="str">
        <f>C283&amp;CHAR(10)&amp;D283&amp;" "&amp;E283&amp;CHAR(10)&amp;F283&amp;CHAR(10)&amp;H283&amp;" ("&amp;B283&amp;")"</f>
        <v>OVC_VLS
15-17 Male
Self-Reported
Numerator (Required)</v>
      </c>
      <c r="K283" s="7" t="s">
        <v>514</v>
      </c>
      <c r="L283" s="4">
        <v>9</v>
      </c>
      <c r="N283" s="4" t="s">
        <v>36</v>
      </c>
      <c r="O283" s="4" t="s">
        <v>193</v>
      </c>
      <c r="P283" s="4" t="s">
        <v>208</v>
      </c>
      <c r="Q283" s="4" t="s">
        <v>169</v>
      </c>
      <c r="R283" s="4" t="s">
        <v>169</v>
      </c>
      <c r="S283" s="4" t="s">
        <v>194</v>
      </c>
      <c r="T283" s="4" t="str">
        <f>LOWER(N283&amp;"."&amp;O283&amp;"."&amp;P283&amp;"."&amp;Q283&amp;"."&amp;R283&amp;"."&amp;S283)</f>
        <v>tx_new_verify.unknownage.female...n</v>
      </c>
      <c r="U283" s="4" t="s">
        <v>1326</v>
      </c>
      <c r="Y283" s="4" t="str">
        <f t="shared" si="25"/>
        <v>tx_new_verify.unknownage.f...n</v>
      </c>
      <c r="Z283" s="4" t="str">
        <f t="shared" si="26"/>
        <v>OVC_VLS
15-17 Male
Self-Reported
Numerator (Required)</v>
      </c>
      <c r="AA283" s="4" t="str">
        <f t="shared" si="27"/>
        <v>tx_new_verify.unknownage.f...n</v>
      </c>
      <c r="AB283" s="4" t="str">
        <f t="shared" si="28"/>
        <v>OVC_VLS 15-17 Male Self-Reported Numerator (Required)</v>
      </c>
      <c r="AC283" s="4" t="str">
        <f t="shared" si="29"/>
        <v>tx_new_verify.unknownage.f...n</v>
      </c>
    </row>
    <row r="284" spans="1:29" ht="45" x14ac:dyDescent="0.25">
      <c r="A284" s="4" t="s">
        <v>117</v>
      </c>
      <c r="B284" s="4" t="s">
        <v>135</v>
      </c>
      <c r="C284" s="4" t="s">
        <v>6</v>
      </c>
      <c r="D284" s="4" t="s">
        <v>7</v>
      </c>
      <c r="E284" s="4" t="s">
        <v>169</v>
      </c>
      <c r="F284" s="4" t="s">
        <v>9</v>
      </c>
      <c r="G284" s="4" t="s">
        <v>169</v>
      </c>
      <c r="H284" s="4" t="s">
        <v>8</v>
      </c>
      <c r="I284" s="4" t="s">
        <v>136</v>
      </c>
      <c r="J284" s="6" t="str">
        <f>C284&amp;CHAR(10)&amp;D284&amp;" "&amp;F284&amp;CHAR(10)&amp;H284&amp;" ("&amp;B284&amp;")"</f>
        <v>PMTCT_EID_ELIGIBLE
&lt;2 months EID Eligible
Numerator (Optional)</v>
      </c>
      <c r="K284" s="7" t="s">
        <v>519</v>
      </c>
      <c r="L284" s="4">
        <v>1</v>
      </c>
      <c r="N284" s="4" t="s">
        <v>36</v>
      </c>
      <c r="O284" s="4" t="s">
        <v>173</v>
      </c>
      <c r="P284" s="4" t="s">
        <v>207</v>
      </c>
      <c r="Q284" s="4" t="s">
        <v>169</v>
      </c>
      <c r="R284" s="4" t="s">
        <v>169</v>
      </c>
      <c r="S284" s="4" t="s">
        <v>194</v>
      </c>
      <c r="T284" s="4" t="str">
        <f>LOWER(N284&amp;"."&amp;O284&amp;"."&amp;P284&amp;"."&amp;Q284&amp;"."&amp;R284&amp;"."&amp;S284)</f>
        <v>tx_new_verify.u20.male...n</v>
      </c>
      <c r="U284" s="4" t="s">
        <v>1568</v>
      </c>
      <c r="Y284" s="4" t="str">
        <f t="shared" si="25"/>
        <v>tx_new_verify.u20.m...n</v>
      </c>
      <c r="Z284" s="4" t="str">
        <f t="shared" si="26"/>
        <v>PMTCT_EID_ELIGIBLE
&lt;2 months EID Eligible
Numerator (Optional)</v>
      </c>
      <c r="AA284" s="4" t="str">
        <f t="shared" si="27"/>
        <v>tx_new_verify.u20.m...n</v>
      </c>
      <c r="AB284" s="4" t="str">
        <f t="shared" si="28"/>
        <v>PMTCT_EID_ELIGIBLE &lt;2 months EID Eligible Numerator (Optional)</v>
      </c>
      <c r="AC284" s="4" t="str">
        <f t="shared" si="29"/>
        <v>tx_new_verify.u20.m...n</v>
      </c>
    </row>
    <row r="285" spans="1:29" ht="45" x14ac:dyDescent="0.25">
      <c r="A285" s="4" t="s">
        <v>117</v>
      </c>
      <c r="B285" s="4" t="s">
        <v>135</v>
      </c>
      <c r="C285" s="4" t="s">
        <v>6</v>
      </c>
      <c r="D285" s="4" t="s">
        <v>11</v>
      </c>
      <c r="E285" s="4" t="s">
        <v>169</v>
      </c>
      <c r="F285" s="4" t="s">
        <v>9</v>
      </c>
      <c r="G285" s="4" t="s">
        <v>169</v>
      </c>
      <c r="H285" s="4" t="s">
        <v>8</v>
      </c>
      <c r="I285" s="4" t="s">
        <v>136</v>
      </c>
      <c r="J285" s="6" t="str">
        <f>C285&amp;CHAR(10)&amp;D285&amp;" "&amp;F285&amp;CHAR(10)&amp;H285&amp;" ("&amp;B285&amp;")"</f>
        <v>PMTCT_EID_ELIGIBLE
2-12 months EID Eligible
Numerator (Optional)</v>
      </c>
      <c r="K285" s="7" t="s">
        <v>521</v>
      </c>
      <c r="L285" s="4">
        <v>2</v>
      </c>
      <c r="N285" s="4" t="s">
        <v>36</v>
      </c>
      <c r="O285" s="4" t="s">
        <v>173</v>
      </c>
      <c r="P285" s="4" t="s">
        <v>208</v>
      </c>
      <c r="Q285" s="4" t="s">
        <v>169</v>
      </c>
      <c r="R285" s="4" t="s">
        <v>169</v>
      </c>
      <c r="S285" s="4" t="s">
        <v>194</v>
      </c>
      <c r="T285" s="4" t="str">
        <f>LOWER(N285&amp;"."&amp;O285&amp;"."&amp;P285&amp;"."&amp;Q285&amp;"."&amp;R285&amp;"."&amp;S285)</f>
        <v>tx_new_verify.u20.female...n</v>
      </c>
      <c r="U285" s="4" t="s">
        <v>1318</v>
      </c>
      <c r="Y285" s="4" t="str">
        <f t="shared" si="25"/>
        <v>tx_new_verify.u20.f...n</v>
      </c>
      <c r="Z285" s="4" t="str">
        <f t="shared" si="26"/>
        <v>PMTCT_EID_ELIGIBLE
2-12 months EID Eligible
Numerator (Optional)</v>
      </c>
      <c r="AA285" s="4" t="str">
        <f t="shared" si="27"/>
        <v>tx_new_verify.u20.f...n</v>
      </c>
      <c r="AB285" s="4" t="str">
        <f t="shared" si="28"/>
        <v>PMTCT_EID_ELIGIBLE 2-12 months EID Eligible Numerator (Optional)</v>
      </c>
      <c r="AC285" s="4" t="str">
        <f t="shared" si="29"/>
        <v>tx_new_verify.u20.f...n</v>
      </c>
    </row>
    <row r="286" spans="1:29" ht="45" x14ac:dyDescent="0.25">
      <c r="A286" s="4" t="s">
        <v>117</v>
      </c>
      <c r="B286" s="4" t="s">
        <v>125</v>
      </c>
      <c r="C286" s="4" t="s">
        <v>6</v>
      </c>
      <c r="D286" s="4" t="s">
        <v>10</v>
      </c>
      <c r="E286" s="4" t="s">
        <v>169</v>
      </c>
      <c r="F286" s="4" t="s">
        <v>9</v>
      </c>
      <c r="G286" s="4" t="s">
        <v>169</v>
      </c>
      <c r="H286" s="4" t="s">
        <v>8</v>
      </c>
      <c r="I286" s="4" t="s">
        <v>136</v>
      </c>
      <c r="J286" s="6" t="str">
        <f>C286&amp;CHAR(10)&amp;D286&amp;" "&amp;F286&amp;CHAR(10)&amp;H286&amp;" ("&amp;B286&amp;")"</f>
        <v>PMTCT_EID_ELIGIBLE
0-12 months EID Eligible
Numerator (Required)</v>
      </c>
      <c r="K286" s="7" t="s">
        <v>520</v>
      </c>
      <c r="L286" s="4">
        <v>3</v>
      </c>
      <c r="N286" s="4" t="s">
        <v>36</v>
      </c>
      <c r="O286" s="4" t="s">
        <v>1051</v>
      </c>
      <c r="P286" s="4" t="s">
        <v>207</v>
      </c>
      <c r="Q286" s="4" t="s">
        <v>169</v>
      </c>
      <c r="R286" s="4" t="s">
        <v>169</v>
      </c>
      <c r="S286" s="4" t="s">
        <v>194</v>
      </c>
      <c r="T286" s="4" t="str">
        <f>LOWER(N286&amp;"."&amp;O286&amp;"."&amp;P286&amp;"."&amp;Q286&amp;"."&amp;R286&amp;"."&amp;S286)</f>
        <v>tx_new_verify.o50.male...n</v>
      </c>
      <c r="U286" s="4" t="s">
        <v>1575</v>
      </c>
      <c r="Y286" s="4" t="str">
        <f t="shared" si="25"/>
        <v>tx_new_verify.o50.m...n</v>
      </c>
      <c r="Z286" s="4" t="str">
        <f t="shared" si="26"/>
        <v>PMTCT_EID_ELIGIBLE
0-12 months EID Eligible
Numerator (Required)</v>
      </c>
      <c r="AA286" s="4" t="str">
        <f t="shared" si="27"/>
        <v>tx_new_verify.o50.m...n</v>
      </c>
      <c r="AB286" s="4" t="str">
        <f t="shared" si="28"/>
        <v>PMTCT_EID_ELIGIBLE 0-12 months EID Eligible Numerator (Required)</v>
      </c>
      <c r="AC286" s="4" t="str">
        <f t="shared" si="29"/>
        <v>tx_new_verify.o50.m...n</v>
      </c>
    </row>
    <row r="287" spans="1:29" ht="45" x14ac:dyDescent="0.25">
      <c r="A287" s="4" t="s">
        <v>117</v>
      </c>
      <c r="B287" s="4" t="s">
        <v>125</v>
      </c>
      <c r="C287" s="4" t="s">
        <v>1715</v>
      </c>
      <c r="D287" s="4" t="s">
        <v>7</v>
      </c>
      <c r="E287" s="4" t="s">
        <v>169</v>
      </c>
      <c r="F287" s="4" t="s">
        <v>15</v>
      </c>
      <c r="G287" s="4" t="s">
        <v>169</v>
      </c>
      <c r="H287" s="4" t="s">
        <v>8</v>
      </c>
      <c r="I287" s="4" t="s">
        <v>136</v>
      </c>
      <c r="J287" s="6" t="str">
        <f>C287&amp;CHAR(10)&amp;D287&amp;" "&amp;F287&amp;CHAR(10)&amp;H287&amp;" ("&amp;B287&amp;")"</f>
        <v>PMTCT_EID_RESULT_RETURNED
&lt;2 months EID Result Reported to Caregiver
Numerator (Required)</v>
      </c>
      <c r="K287" s="7" t="s">
        <v>522</v>
      </c>
      <c r="L287" s="4">
        <v>1</v>
      </c>
      <c r="N287" s="4" t="s">
        <v>36</v>
      </c>
      <c r="O287" s="4" t="s">
        <v>1051</v>
      </c>
      <c r="P287" s="4" t="s">
        <v>208</v>
      </c>
      <c r="Q287" s="4" t="s">
        <v>169</v>
      </c>
      <c r="R287" s="4" t="s">
        <v>169</v>
      </c>
      <c r="S287" s="4" t="s">
        <v>194</v>
      </c>
      <c r="T287" s="4" t="str">
        <f>LOWER(N287&amp;"."&amp;O287&amp;"."&amp;P287&amp;"."&amp;Q287&amp;"."&amp;R287&amp;"."&amp;S287)</f>
        <v>tx_new_verify.o50.female...n</v>
      </c>
      <c r="U287" s="4" t="s">
        <v>1325</v>
      </c>
      <c r="Y287" s="4" t="str">
        <f t="shared" si="25"/>
        <v>tx_new_verify.o50.f...n</v>
      </c>
      <c r="Z287" s="4" t="str">
        <f t="shared" si="26"/>
        <v>PMTCT_EID_RESULT_RETURNED
&lt;2 months EID Result Reported to Caregiver
Numerator (Required)</v>
      </c>
      <c r="AA287" s="4" t="str">
        <f t="shared" si="27"/>
        <v>tx_new_verify.o50.f...n</v>
      </c>
      <c r="AB287" s="4" t="str">
        <f t="shared" si="28"/>
        <v>PMTCT_EID_SAMPLE_DOCUMENTED &lt;2 months EID Result Reported to Caregiver Numerator (Required)</v>
      </c>
      <c r="AC287" s="4" t="str">
        <f t="shared" si="29"/>
        <v>tx_new_verify.o50.f...n</v>
      </c>
    </row>
    <row r="288" spans="1:29" ht="45" x14ac:dyDescent="0.25">
      <c r="A288" s="4" t="s">
        <v>117</v>
      </c>
      <c r="B288" s="4" t="s">
        <v>125</v>
      </c>
      <c r="C288" s="4" t="s">
        <v>1715</v>
      </c>
      <c r="D288" s="4" t="s">
        <v>11</v>
      </c>
      <c r="E288" s="4" t="s">
        <v>169</v>
      </c>
      <c r="F288" s="4" t="s">
        <v>15</v>
      </c>
      <c r="G288" s="4" t="s">
        <v>169</v>
      </c>
      <c r="H288" s="4" t="s">
        <v>8</v>
      </c>
      <c r="I288" s="4" t="s">
        <v>136</v>
      </c>
      <c r="J288" s="6" t="str">
        <f>C288&amp;CHAR(10)&amp;D288&amp;" "&amp;F288&amp;CHAR(10)&amp;H288&amp;" ("&amp;B288&amp;")"</f>
        <v>PMTCT_EID_RESULT_RETURNED
2-12 months EID Result Reported to Caregiver
Numerator (Required)</v>
      </c>
      <c r="K288" s="7" t="s">
        <v>523</v>
      </c>
      <c r="L288" s="4">
        <v>2</v>
      </c>
      <c r="N288" s="4" t="s">
        <v>36</v>
      </c>
      <c r="O288" s="4" t="s">
        <v>181</v>
      </c>
      <c r="P288" s="4" t="s">
        <v>207</v>
      </c>
      <c r="Q288" s="4" t="s">
        <v>169</v>
      </c>
      <c r="R288" s="4" t="s">
        <v>169</v>
      </c>
      <c r="S288" s="4" t="s">
        <v>194</v>
      </c>
      <c r="T288" s="4" t="str">
        <f>LOWER(N288&amp;"."&amp;O288&amp;"."&amp;P288&amp;"."&amp;Q288&amp;"."&amp;R288&amp;"."&amp;S288)</f>
        <v>tx_new_verify.45_49.male...n</v>
      </c>
      <c r="U288" s="4" t="s">
        <v>1574</v>
      </c>
      <c r="Y288" s="4" t="str">
        <f t="shared" si="25"/>
        <v>tx_new_verify.45_49.m...n</v>
      </c>
      <c r="Z288" s="4" t="str">
        <f t="shared" si="26"/>
        <v>PMTCT_EID_RESULT_RETURNED
2-12 months EID Result Reported to Caregiver
Numerator (Required)</v>
      </c>
      <c r="AA288" s="4" t="str">
        <f t="shared" si="27"/>
        <v>tx_new_verify.45_49.m...n</v>
      </c>
      <c r="AB288" s="4" t="str">
        <f t="shared" si="28"/>
        <v>PMTCT_EID_SAMPLE_DOCUMENTED 2-12 months EID Result Reported to Caregiver Numerator (Required)</v>
      </c>
      <c r="AC288" s="4" t="str">
        <f t="shared" si="29"/>
        <v>tx_new_verify.45_49.m...n</v>
      </c>
    </row>
    <row r="289" spans="1:29" ht="45" x14ac:dyDescent="0.25">
      <c r="A289" s="4" t="s">
        <v>118</v>
      </c>
      <c r="B289" s="4" t="s">
        <v>125</v>
      </c>
      <c r="C289" s="4" t="s">
        <v>56</v>
      </c>
      <c r="D289" s="4" t="s">
        <v>49</v>
      </c>
      <c r="E289" s="4" t="s">
        <v>17</v>
      </c>
      <c r="F289" s="4" t="s">
        <v>169</v>
      </c>
      <c r="G289" s="4" t="s">
        <v>169</v>
      </c>
      <c r="H289" s="4" t="s">
        <v>8</v>
      </c>
      <c r="I289" s="4" t="s">
        <v>133</v>
      </c>
      <c r="J289" s="6" t="str">
        <f>C289&amp;CHAR(10)&amp;D289&amp;" "&amp;E289&amp;CHAR(10)&amp;H289&amp;" ("&amp;B289&amp;")"</f>
        <v>PrEP_1MONTH
10-14 Female
Numerator (Required)</v>
      </c>
      <c r="K289" s="7" t="s">
        <v>1084</v>
      </c>
      <c r="L289" s="4">
        <v>8</v>
      </c>
      <c r="N289" s="4" t="s">
        <v>36</v>
      </c>
      <c r="O289" s="4" t="s">
        <v>181</v>
      </c>
      <c r="P289" s="4" t="s">
        <v>208</v>
      </c>
      <c r="Q289" s="4" t="s">
        <v>169</v>
      </c>
      <c r="R289" s="4" t="s">
        <v>169</v>
      </c>
      <c r="S289" s="4" t="s">
        <v>194</v>
      </c>
      <c r="T289" s="4" t="str">
        <f>LOWER(N289&amp;"."&amp;O289&amp;"."&amp;P289&amp;"."&amp;Q289&amp;"."&amp;R289&amp;"."&amp;S289)</f>
        <v>tx_new_verify.45_49.female...n</v>
      </c>
      <c r="U289" s="4" t="s">
        <v>1324</v>
      </c>
      <c r="Y289" s="4" t="str">
        <f t="shared" si="25"/>
        <v>tx_new_verify.45_49.f...n</v>
      </c>
      <c r="Z289" s="4" t="str">
        <f t="shared" si="26"/>
        <v>PrEP_1MONTH
10-14 Female
Numerator (Required)</v>
      </c>
      <c r="AA289" s="4" t="str">
        <f t="shared" si="27"/>
        <v>tx_new_verify.45_49.f...n</v>
      </c>
      <c r="AB289" s="4" t="str">
        <f t="shared" si="28"/>
        <v>PrEP_1MONTH 10-14 Female Numerator (Required)</v>
      </c>
      <c r="AC289" s="4" t="str">
        <f t="shared" si="29"/>
        <v>tx_new_verify.45_49.f...n</v>
      </c>
    </row>
    <row r="290" spans="1:29" ht="45" x14ac:dyDescent="0.25">
      <c r="A290" s="4" t="s">
        <v>118</v>
      </c>
      <c r="B290" s="4" t="s">
        <v>125</v>
      </c>
      <c r="C290" s="4" t="s">
        <v>56</v>
      </c>
      <c r="D290" s="4" t="s">
        <v>49</v>
      </c>
      <c r="E290" s="4" t="s">
        <v>50</v>
      </c>
      <c r="F290" s="4" t="s">
        <v>169</v>
      </c>
      <c r="G290" s="4" t="s">
        <v>169</v>
      </c>
      <c r="H290" s="4" t="s">
        <v>8</v>
      </c>
      <c r="I290" s="4" t="s">
        <v>133</v>
      </c>
      <c r="J290" s="6" t="str">
        <f>C290&amp;CHAR(10)&amp;D290&amp;" "&amp;E290&amp;CHAR(10)&amp;H290&amp;" ("&amp;B290&amp;")"</f>
        <v>PrEP_1MONTH
10-14 Male
Numerator (Required)</v>
      </c>
      <c r="K290" s="7" t="s">
        <v>1085</v>
      </c>
      <c r="L290" s="4">
        <v>8</v>
      </c>
      <c r="N290" s="4" t="s">
        <v>36</v>
      </c>
      <c r="O290" s="4" t="s">
        <v>180</v>
      </c>
      <c r="P290" s="4" t="s">
        <v>207</v>
      </c>
      <c r="Q290" s="4" t="s">
        <v>169</v>
      </c>
      <c r="R290" s="4" t="s">
        <v>169</v>
      </c>
      <c r="S290" s="4" t="s">
        <v>194</v>
      </c>
      <c r="T290" s="4" t="str">
        <f>LOWER(N290&amp;"."&amp;O290&amp;"."&amp;P290&amp;"."&amp;Q290&amp;"."&amp;R290&amp;"."&amp;S290)</f>
        <v>tx_new_verify.40_44.male...n</v>
      </c>
      <c r="U290" s="4" t="s">
        <v>1573</v>
      </c>
      <c r="Y290" s="4" t="str">
        <f t="shared" si="25"/>
        <v>tx_new_verify.40_44.m...n</v>
      </c>
      <c r="Z290" s="4" t="str">
        <f t="shared" si="26"/>
        <v>PrEP_1MONTH
10-14 Male
Numerator (Required)</v>
      </c>
      <c r="AA290" s="4" t="str">
        <f t="shared" si="27"/>
        <v>tx_new_verify.40_44.m...n</v>
      </c>
      <c r="AB290" s="4" t="str">
        <f t="shared" si="28"/>
        <v>PrEP_1MONTH 10-14 Male Numerator (Required)</v>
      </c>
      <c r="AC290" s="4" t="str">
        <f t="shared" si="29"/>
        <v>tx_new_verify.40_44.m...n</v>
      </c>
    </row>
    <row r="291" spans="1:29" ht="45" x14ac:dyDescent="0.25">
      <c r="A291" s="4" t="s">
        <v>118</v>
      </c>
      <c r="B291" s="4" t="s">
        <v>125</v>
      </c>
      <c r="C291" s="4" t="s">
        <v>56</v>
      </c>
      <c r="D291" s="4" t="s">
        <v>58</v>
      </c>
      <c r="E291" s="4" t="s">
        <v>17</v>
      </c>
      <c r="F291" s="4" t="s">
        <v>169</v>
      </c>
      <c r="G291" s="4" t="s">
        <v>169</v>
      </c>
      <c r="H291" s="4" t="s">
        <v>8</v>
      </c>
      <c r="I291" s="4" t="s">
        <v>133</v>
      </c>
      <c r="J291" s="6" t="str">
        <f>C291&amp;CHAR(10)&amp;D291&amp;" "&amp;E291&amp;CHAR(10)&amp;H291&amp;" ("&amp;B291&amp;")"</f>
        <v>PrEP_1MONTH
15-19 Female
Numerator (Required)</v>
      </c>
      <c r="K291" s="7" t="s">
        <v>1086</v>
      </c>
      <c r="L291" s="4">
        <v>9</v>
      </c>
      <c r="N291" s="4" t="s">
        <v>36</v>
      </c>
      <c r="O291" s="4" t="s">
        <v>180</v>
      </c>
      <c r="P291" s="4" t="s">
        <v>208</v>
      </c>
      <c r="Q291" s="4" t="s">
        <v>169</v>
      </c>
      <c r="R291" s="4" t="s">
        <v>169</v>
      </c>
      <c r="S291" s="4" t="s">
        <v>194</v>
      </c>
      <c r="T291" s="4" t="str">
        <f>LOWER(N291&amp;"."&amp;O291&amp;"."&amp;P291&amp;"."&amp;Q291&amp;"."&amp;R291&amp;"."&amp;S291)</f>
        <v>tx_new_verify.40_44.female...n</v>
      </c>
      <c r="U291" s="4" t="s">
        <v>1323</v>
      </c>
      <c r="Y291" s="4" t="str">
        <f t="shared" si="25"/>
        <v>tx_new_verify.40_44.f...n</v>
      </c>
      <c r="Z291" s="4" t="str">
        <f t="shared" si="26"/>
        <v>PrEP_1MONTH
15-19 Female
Numerator (Required)</v>
      </c>
      <c r="AA291" s="4" t="str">
        <f t="shared" si="27"/>
        <v>tx_new_verify.40_44.f...n</v>
      </c>
      <c r="AB291" s="4" t="str">
        <f t="shared" si="28"/>
        <v>PrEP_1MONTH 15-19 Female Numerator (Required)</v>
      </c>
      <c r="AC291" s="4" t="str">
        <f t="shared" si="29"/>
        <v>tx_new_verify.40_44.f...n</v>
      </c>
    </row>
    <row r="292" spans="1:29" ht="45" x14ac:dyDescent="0.25">
      <c r="A292" s="4" t="s">
        <v>118</v>
      </c>
      <c r="B292" s="4" t="s">
        <v>125</v>
      </c>
      <c r="C292" s="4" t="s">
        <v>56</v>
      </c>
      <c r="D292" s="4" t="s">
        <v>58</v>
      </c>
      <c r="E292" s="4" t="s">
        <v>50</v>
      </c>
      <c r="F292" s="4" t="s">
        <v>169</v>
      </c>
      <c r="G292" s="4" t="s">
        <v>169</v>
      </c>
      <c r="H292" s="4" t="s">
        <v>8</v>
      </c>
      <c r="I292" s="4" t="s">
        <v>133</v>
      </c>
      <c r="J292" s="6" t="str">
        <f>C292&amp;CHAR(10)&amp;D292&amp;" "&amp;E292&amp;CHAR(10)&amp;H292&amp;" ("&amp;B292&amp;")"</f>
        <v>PrEP_1MONTH
15-19 Male
Numerator (Required)</v>
      </c>
      <c r="K292" s="7" t="s">
        <v>1087</v>
      </c>
      <c r="L292" s="4">
        <v>9</v>
      </c>
      <c r="N292" s="4" t="s">
        <v>36</v>
      </c>
      <c r="O292" s="4" t="s">
        <v>179</v>
      </c>
      <c r="P292" s="4" t="s">
        <v>207</v>
      </c>
      <c r="Q292" s="4" t="s">
        <v>169</v>
      </c>
      <c r="R292" s="4" t="s">
        <v>169</v>
      </c>
      <c r="S292" s="4" t="s">
        <v>194</v>
      </c>
      <c r="T292" s="4" t="str">
        <f>LOWER(N292&amp;"."&amp;O292&amp;"."&amp;P292&amp;"."&amp;Q292&amp;"."&amp;R292&amp;"."&amp;S292)</f>
        <v>tx_new_verify.35_39.male...n</v>
      </c>
      <c r="U292" s="4" t="s">
        <v>1572</v>
      </c>
      <c r="Y292" s="4" t="str">
        <f t="shared" si="25"/>
        <v>tx_new_verify.35_39.m...n</v>
      </c>
      <c r="Z292" s="4" t="str">
        <f t="shared" si="26"/>
        <v>PrEP_1MONTH
15-19 Male
Numerator (Required)</v>
      </c>
      <c r="AA292" s="4" t="str">
        <f t="shared" si="27"/>
        <v>tx_new_verify.35_39.m...n</v>
      </c>
      <c r="AB292" s="4" t="str">
        <f t="shared" si="28"/>
        <v>PrEP_1MONTH 15-19 Male Numerator (Required)</v>
      </c>
      <c r="AC292" s="4" t="str">
        <f t="shared" si="29"/>
        <v>tx_new_verify.35_39.m...n</v>
      </c>
    </row>
    <row r="293" spans="1:29" ht="45" x14ac:dyDescent="0.25">
      <c r="A293" s="4" t="s">
        <v>118</v>
      </c>
      <c r="B293" s="4" t="s">
        <v>125</v>
      </c>
      <c r="C293" s="4" t="s">
        <v>56</v>
      </c>
      <c r="D293" s="4" t="s">
        <v>59</v>
      </c>
      <c r="E293" s="4" t="s">
        <v>17</v>
      </c>
      <c r="F293" s="4" t="s">
        <v>169</v>
      </c>
      <c r="G293" s="4" t="s">
        <v>169</v>
      </c>
      <c r="H293" s="4" t="s">
        <v>8</v>
      </c>
      <c r="I293" s="4" t="s">
        <v>133</v>
      </c>
      <c r="J293" s="6" t="str">
        <f>C293&amp;CHAR(10)&amp;D293&amp;" "&amp;E293&amp;CHAR(10)&amp;H293&amp;" ("&amp;B293&amp;")"</f>
        <v>PrEP_1MONTH
20-24 Female
Numerator (Required)</v>
      </c>
      <c r="K293" s="7" t="s">
        <v>1088</v>
      </c>
      <c r="L293" s="4">
        <v>11</v>
      </c>
      <c r="N293" s="4" t="s">
        <v>36</v>
      </c>
      <c r="O293" s="4" t="s">
        <v>179</v>
      </c>
      <c r="P293" s="4" t="s">
        <v>208</v>
      </c>
      <c r="Q293" s="4" t="s">
        <v>169</v>
      </c>
      <c r="R293" s="4" t="s">
        <v>169</v>
      </c>
      <c r="S293" s="4" t="s">
        <v>194</v>
      </c>
      <c r="T293" s="4" t="str">
        <f>LOWER(N293&amp;"."&amp;O293&amp;"."&amp;P293&amp;"."&amp;Q293&amp;"."&amp;R293&amp;"."&amp;S293)</f>
        <v>tx_new_verify.35_39.female...n</v>
      </c>
      <c r="U293" s="4" t="s">
        <v>1322</v>
      </c>
      <c r="Y293" s="4" t="str">
        <f t="shared" si="25"/>
        <v>tx_new_verify.35_39.f...n</v>
      </c>
      <c r="Z293" s="4" t="str">
        <f t="shared" si="26"/>
        <v>PrEP_1MONTH
20-24 Female
Numerator (Required)</v>
      </c>
      <c r="AA293" s="4" t="str">
        <f t="shared" si="27"/>
        <v>tx_new_verify.35_39.f...n</v>
      </c>
      <c r="AB293" s="4" t="str">
        <f t="shared" si="28"/>
        <v>PrEP_1MONTH 20-24 Female Numerator (Required)</v>
      </c>
      <c r="AC293" s="4" t="str">
        <f t="shared" si="29"/>
        <v>tx_new_verify.35_39.f...n</v>
      </c>
    </row>
    <row r="294" spans="1:29" ht="45" x14ac:dyDescent="0.25">
      <c r="A294" s="4" t="s">
        <v>118</v>
      </c>
      <c r="B294" s="4" t="s">
        <v>125</v>
      </c>
      <c r="C294" s="4" t="s">
        <v>56</v>
      </c>
      <c r="D294" s="4" t="s">
        <v>59</v>
      </c>
      <c r="E294" s="4" t="s">
        <v>50</v>
      </c>
      <c r="F294" s="4" t="s">
        <v>169</v>
      </c>
      <c r="G294" s="4" t="s">
        <v>169</v>
      </c>
      <c r="H294" s="4" t="s">
        <v>8</v>
      </c>
      <c r="I294" s="4" t="s">
        <v>133</v>
      </c>
      <c r="J294" s="6" t="str">
        <f>C294&amp;CHAR(10)&amp;D294&amp;" "&amp;E294&amp;CHAR(10)&amp;H294&amp;" ("&amp;B294&amp;")"</f>
        <v>PrEP_1MONTH
20-24 Male
Numerator (Required)</v>
      </c>
      <c r="K294" s="7" t="s">
        <v>1089</v>
      </c>
      <c r="L294" s="4">
        <v>11</v>
      </c>
      <c r="N294" s="4" t="s">
        <v>36</v>
      </c>
      <c r="O294" s="4" t="s">
        <v>178</v>
      </c>
      <c r="P294" s="4" t="s">
        <v>207</v>
      </c>
      <c r="Q294" s="4" t="s">
        <v>169</v>
      </c>
      <c r="R294" s="4" t="s">
        <v>169</v>
      </c>
      <c r="S294" s="4" t="s">
        <v>194</v>
      </c>
      <c r="T294" s="4" t="str">
        <f>LOWER(N294&amp;"."&amp;O294&amp;"."&amp;P294&amp;"."&amp;Q294&amp;"."&amp;R294&amp;"."&amp;S294)</f>
        <v>tx_new_verify.30_34.male...n</v>
      </c>
      <c r="U294" s="4" t="s">
        <v>1571</v>
      </c>
      <c r="Y294" s="4" t="str">
        <f t="shared" si="25"/>
        <v>tx_new_verify.30_34.m...n</v>
      </c>
      <c r="Z294" s="4" t="str">
        <f t="shared" si="26"/>
        <v>PrEP_1MONTH
20-24 Male
Numerator (Required)</v>
      </c>
      <c r="AA294" s="4" t="str">
        <f t="shared" si="27"/>
        <v>tx_new_verify.30_34.m...n</v>
      </c>
      <c r="AB294" s="4" t="str">
        <f t="shared" si="28"/>
        <v>PrEP_1MONTH 20-24 Male Numerator (Required)</v>
      </c>
      <c r="AC294" s="4" t="str">
        <f t="shared" si="29"/>
        <v>tx_new_verify.30_34.m...n</v>
      </c>
    </row>
    <row r="295" spans="1:29" ht="45" x14ac:dyDescent="0.25">
      <c r="A295" s="4" t="s">
        <v>118</v>
      </c>
      <c r="B295" s="4" t="s">
        <v>125</v>
      </c>
      <c r="C295" s="4" t="s">
        <v>56</v>
      </c>
      <c r="D295" s="4" t="s">
        <v>60</v>
      </c>
      <c r="E295" s="4" t="s">
        <v>17</v>
      </c>
      <c r="F295" s="4" t="s">
        <v>169</v>
      </c>
      <c r="G295" s="4" t="s">
        <v>169</v>
      </c>
      <c r="H295" s="4" t="s">
        <v>8</v>
      </c>
      <c r="I295" s="4" t="s">
        <v>133</v>
      </c>
      <c r="J295" s="6" t="str">
        <f>C295&amp;CHAR(10)&amp;D295&amp;" "&amp;E295&amp;CHAR(10)&amp;H295&amp;" ("&amp;B295&amp;")"</f>
        <v>PrEP_1MONTH
25-29 Female
Numerator (Required)</v>
      </c>
      <c r="K295" s="7" t="s">
        <v>1090</v>
      </c>
      <c r="L295" s="4">
        <v>12</v>
      </c>
      <c r="N295" s="4" t="s">
        <v>36</v>
      </c>
      <c r="O295" s="4" t="s">
        <v>178</v>
      </c>
      <c r="P295" s="4" t="s">
        <v>208</v>
      </c>
      <c r="Q295" s="4" t="s">
        <v>169</v>
      </c>
      <c r="R295" s="4" t="s">
        <v>169</v>
      </c>
      <c r="S295" s="4" t="s">
        <v>194</v>
      </c>
      <c r="T295" s="4" t="str">
        <f>LOWER(N295&amp;"."&amp;O295&amp;"."&amp;P295&amp;"."&amp;Q295&amp;"."&amp;R295&amp;"."&amp;S295)</f>
        <v>tx_new_verify.30_34.female...n</v>
      </c>
      <c r="U295" s="4" t="s">
        <v>1321</v>
      </c>
      <c r="Y295" s="4" t="str">
        <f t="shared" si="25"/>
        <v>tx_new_verify.30_34.f...n</v>
      </c>
      <c r="Z295" s="4" t="str">
        <f t="shared" si="26"/>
        <v>PrEP_1MONTH
25-29 Female
Numerator (Required)</v>
      </c>
      <c r="AA295" s="4" t="str">
        <f t="shared" si="27"/>
        <v>tx_new_verify.30_34.f...n</v>
      </c>
      <c r="AB295" s="4" t="str">
        <f t="shared" si="28"/>
        <v>PrEP_1MONTH 25-29 Female Numerator (Required)</v>
      </c>
      <c r="AC295" s="4" t="str">
        <f t="shared" si="29"/>
        <v>tx_new_verify.30_34.f...n</v>
      </c>
    </row>
    <row r="296" spans="1:29" ht="45" x14ac:dyDescent="0.25">
      <c r="A296" s="4" t="s">
        <v>118</v>
      </c>
      <c r="B296" s="4" t="s">
        <v>125</v>
      </c>
      <c r="C296" s="4" t="s">
        <v>56</v>
      </c>
      <c r="D296" s="4" t="s">
        <v>60</v>
      </c>
      <c r="E296" s="4" t="s">
        <v>50</v>
      </c>
      <c r="F296" s="4" t="s">
        <v>169</v>
      </c>
      <c r="G296" s="4" t="s">
        <v>169</v>
      </c>
      <c r="H296" s="4" t="s">
        <v>8</v>
      </c>
      <c r="I296" s="4" t="s">
        <v>133</v>
      </c>
      <c r="J296" s="6" t="str">
        <f>C296&amp;CHAR(10)&amp;D296&amp;" "&amp;E296&amp;CHAR(10)&amp;H296&amp;" ("&amp;B296&amp;")"</f>
        <v>PrEP_1MONTH
25-29 Male
Numerator (Required)</v>
      </c>
      <c r="K296" s="7" t="s">
        <v>1091</v>
      </c>
      <c r="L296" s="4">
        <v>12</v>
      </c>
      <c r="N296" s="4" t="s">
        <v>36</v>
      </c>
      <c r="O296" s="4" t="s">
        <v>177</v>
      </c>
      <c r="P296" s="4" t="s">
        <v>207</v>
      </c>
      <c r="Q296" s="4" t="s">
        <v>169</v>
      </c>
      <c r="R296" s="4" t="s">
        <v>169</v>
      </c>
      <c r="S296" s="4" t="s">
        <v>194</v>
      </c>
      <c r="T296" s="4" t="str">
        <f>LOWER(N296&amp;"."&amp;O296&amp;"."&amp;P296&amp;"."&amp;Q296&amp;"."&amp;R296&amp;"."&amp;S296)</f>
        <v>tx_new_verify.25_29.male...n</v>
      </c>
      <c r="U296" s="4" t="s">
        <v>1570</v>
      </c>
      <c r="Y296" s="4" t="str">
        <f t="shared" si="25"/>
        <v>tx_new_verify.25_29.m...n</v>
      </c>
      <c r="Z296" s="4" t="str">
        <f t="shared" si="26"/>
        <v>PrEP_1MONTH
25-29 Male
Numerator (Required)</v>
      </c>
      <c r="AA296" s="4" t="str">
        <f t="shared" si="27"/>
        <v>tx_new_verify.25_29.m...n</v>
      </c>
      <c r="AB296" s="4" t="str">
        <f t="shared" si="28"/>
        <v>PrEP_1MONTH 25-29 Male Numerator (Required)</v>
      </c>
      <c r="AC296" s="4" t="str">
        <f t="shared" si="29"/>
        <v>tx_new_verify.25_29.m...n</v>
      </c>
    </row>
    <row r="297" spans="1:29" ht="45" x14ac:dyDescent="0.25">
      <c r="A297" s="4" t="s">
        <v>118</v>
      </c>
      <c r="B297" s="4" t="s">
        <v>125</v>
      </c>
      <c r="C297" s="4" t="s">
        <v>56</v>
      </c>
      <c r="D297" s="4" t="s">
        <v>66</v>
      </c>
      <c r="E297" s="4" t="s">
        <v>17</v>
      </c>
      <c r="F297" s="4" t="s">
        <v>169</v>
      </c>
      <c r="G297" s="4" t="s">
        <v>169</v>
      </c>
      <c r="H297" s="4" t="s">
        <v>8</v>
      </c>
      <c r="I297" s="4" t="s">
        <v>133</v>
      </c>
      <c r="J297" s="6" t="str">
        <f>C297&amp;CHAR(10)&amp;D297&amp;" "&amp;E297&amp;CHAR(10)&amp;H297&amp;" ("&amp;B297&amp;")"</f>
        <v>PrEP_1MONTH
30-34 Female
Numerator (Required)</v>
      </c>
      <c r="K297" s="7" t="s">
        <v>1092</v>
      </c>
      <c r="L297" s="4">
        <v>13</v>
      </c>
      <c r="N297" s="4" t="s">
        <v>36</v>
      </c>
      <c r="O297" s="4" t="s">
        <v>177</v>
      </c>
      <c r="P297" s="4" t="s">
        <v>208</v>
      </c>
      <c r="Q297" s="4" t="s">
        <v>169</v>
      </c>
      <c r="R297" s="4" t="s">
        <v>169</v>
      </c>
      <c r="S297" s="4" t="s">
        <v>194</v>
      </c>
      <c r="T297" s="4" t="str">
        <f>LOWER(N297&amp;"."&amp;O297&amp;"."&amp;P297&amp;"."&amp;Q297&amp;"."&amp;R297&amp;"."&amp;S297)</f>
        <v>tx_new_verify.25_29.female...n</v>
      </c>
      <c r="U297" s="4" t="s">
        <v>1320</v>
      </c>
      <c r="Y297" s="4" t="str">
        <f t="shared" si="25"/>
        <v>tx_new_verify.25_29.f...n</v>
      </c>
      <c r="Z297" s="4" t="str">
        <f t="shared" si="26"/>
        <v>PrEP_1MONTH
30-34 Female
Numerator (Required)</v>
      </c>
      <c r="AA297" s="4" t="str">
        <f t="shared" si="27"/>
        <v>tx_new_verify.25_29.f...n</v>
      </c>
      <c r="AB297" s="4" t="str">
        <f t="shared" si="28"/>
        <v>PrEP_1MONTH 30-34 Female Numerator (Required)</v>
      </c>
      <c r="AC297" s="4" t="str">
        <f t="shared" si="29"/>
        <v>tx_new_verify.25_29.f...n</v>
      </c>
    </row>
    <row r="298" spans="1:29" ht="45" x14ac:dyDescent="0.25">
      <c r="A298" s="4" t="s">
        <v>118</v>
      </c>
      <c r="B298" s="4" t="s">
        <v>125</v>
      </c>
      <c r="C298" s="4" t="s">
        <v>56</v>
      </c>
      <c r="D298" s="4" t="s">
        <v>66</v>
      </c>
      <c r="E298" s="4" t="s">
        <v>50</v>
      </c>
      <c r="F298" s="4" t="s">
        <v>169</v>
      </c>
      <c r="G298" s="4" t="s">
        <v>169</v>
      </c>
      <c r="H298" s="4" t="s">
        <v>8</v>
      </c>
      <c r="I298" s="4" t="s">
        <v>133</v>
      </c>
      <c r="J298" s="6" t="str">
        <f>C298&amp;CHAR(10)&amp;D298&amp;" "&amp;E298&amp;CHAR(10)&amp;H298&amp;" ("&amp;B298&amp;")"</f>
        <v>PrEP_1MONTH
30-34 Male
Numerator (Required)</v>
      </c>
      <c r="K298" s="7" t="s">
        <v>1093</v>
      </c>
      <c r="L298" s="4">
        <v>13</v>
      </c>
      <c r="N298" s="4" t="s">
        <v>36</v>
      </c>
      <c r="O298" s="4" t="s">
        <v>176</v>
      </c>
      <c r="P298" s="4" t="s">
        <v>207</v>
      </c>
      <c r="Q298" s="4" t="s">
        <v>169</v>
      </c>
      <c r="R298" s="4" t="s">
        <v>169</v>
      </c>
      <c r="S298" s="4" t="s">
        <v>194</v>
      </c>
      <c r="T298" s="4" t="str">
        <f>LOWER(N298&amp;"."&amp;O298&amp;"."&amp;P298&amp;"."&amp;Q298&amp;"."&amp;R298&amp;"."&amp;S298)</f>
        <v>tx_new_verify.20_24.male...n</v>
      </c>
      <c r="U298" s="4" t="s">
        <v>1569</v>
      </c>
      <c r="Y298" s="4" t="str">
        <f t="shared" si="25"/>
        <v>tx_new_verify.20_24.m...n</v>
      </c>
      <c r="Z298" s="4" t="str">
        <f t="shared" si="26"/>
        <v>PrEP_1MONTH
30-34 Male
Numerator (Required)</v>
      </c>
      <c r="AA298" s="4" t="str">
        <f t="shared" si="27"/>
        <v>tx_new_verify.20_24.m...n</v>
      </c>
      <c r="AB298" s="4" t="str">
        <f t="shared" si="28"/>
        <v>PrEP_1MONTH 30-34 Male Numerator (Required)</v>
      </c>
      <c r="AC298" s="4" t="str">
        <f t="shared" si="29"/>
        <v>tx_new_verify.20_24.m...n</v>
      </c>
    </row>
    <row r="299" spans="1:29" ht="45" x14ac:dyDescent="0.25">
      <c r="A299" s="4" t="s">
        <v>118</v>
      </c>
      <c r="B299" s="4" t="s">
        <v>125</v>
      </c>
      <c r="C299" s="4" t="s">
        <v>56</v>
      </c>
      <c r="D299" s="4" t="s">
        <v>67</v>
      </c>
      <c r="E299" s="4" t="s">
        <v>17</v>
      </c>
      <c r="F299" s="4" t="s">
        <v>169</v>
      </c>
      <c r="G299" s="4" t="s">
        <v>169</v>
      </c>
      <c r="H299" s="4" t="s">
        <v>8</v>
      </c>
      <c r="I299" s="4" t="s">
        <v>133</v>
      </c>
      <c r="J299" s="6" t="str">
        <f>C299&amp;CHAR(10)&amp;D299&amp;" "&amp;E299&amp;CHAR(10)&amp;H299&amp;" ("&amp;B299&amp;")"</f>
        <v>PrEP_1MONTH
35-39 Female
Numerator (Required)</v>
      </c>
      <c r="K299" s="7" t="s">
        <v>1094</v>
      </c>
      <c r="L299" s="4">
        <v>14</v>
      </c>
      <c r="N299" s="4" t="s">
        <v>36</v>
      </c>
      <c r="O299" s="4" t="s">
        <v>176</v>
      </c>
      <c r="P299" s="4" t="s">
        <v>208</v>
      </c>
      <c r="Q299" s="4" t="s">
        <v>169</v>
      </c>
      <c r="R299" s="4" t="s">
        <v>169</v>
      </c>
      <c r="S299" s="4" t="s">
        <v>194</v>
      </c>
      <c r="T299" s="4" t="str">
        <f>LOWER(N299&amp;"."&amp;O299&amp;"."&amp;P299&amp;"."&amp;Q299&amp;"."&amp;R299&amp;"."&amp;S299)</f>
        <v>tx_new_verify.20_24.female...n</v>
      </c>
      <c r="U299" s="4" t="s">
        <v>1319</v>
      </c>
      <c r="Y299" s="4" t="str">
        <f t="shared" si="25"/>
        <v>tx_new_verify.20_24.f...n</v>
      </c>
      <c r="Z299" s="4" t="str">
        <f t="shared" si="26"/>
        <v>PrEP_1MONTH
35-39 Female
Numerator (Required)</v>
      </c>
      <c r="AA299" s="4" t="str">
        <f t="shared" si="27"/>
        <v>tx_new_verify.20_24.f...n</v>
      </c>
      <c r="AB299" s="4" t="str">
        <f t="shared" si="28"/>
        <v>PrEP_1MONTH 35-39 Female Numerator (Required)</v>
      </c>
      <c r="AC299" s="4" t="str">
        <f t="shared" si="29"/>
        <v>tx_new_verify.20_24.f...n</v>
      </c>
    </row>
    <row r="300" spans="1:29" ht="45" x14ac:dyDescent="0.25">
      <c r="A300" s="4" t="s">
        <v>118</v>
      </c>
      <c r="B300" s="4" t="s">
        <v>125</v>
      </c>
      <c r="C300" s="4" t="s">
        <v>56</v>
      </c>
      <c r="D300" s="4" t="s">
        <v>67</v>
      </c>
      <c r="E300" s="4" t="s">
        <v>50</v>
      </c>
      <c r="F300" s="4" t="s">
        <v>169</v>
      </c>
      <c r="G300" s="4" t="s">
        <v>169</v>
      </c>
      <c r="H300" s="4" t="s">
        <v>8</v>
      </c>
      <c r="I300" s="4" t="s">
        <v>133</v>
      </c>
      <c r="J300" s="6" t="str">
        <f>C300&amp;CHAR(10)&amp;D300&amp;" "&amp;E300&amp;CHAR(10)&amp;H300&amp;" ("&amp;B300&amp;")"</f>
        <v>PrEP_1MONTH
35-39 Male
Numerator (Required)</v>
      </c>
      <c r="K300" s="7" t="s">
        <v>1095</v>
      </c>
      <c r="L300" s="4">
        <v>14</v>
      </c>
      <c r="N300" s="4" t="s">
        <v>36</v>
      </c>
      <c r="O300" s="4" t="s">
        <v>169</v>
      </c>
      <c r="P300" s="4" t="s">
        <v>169</v>
      </c>
      <c r="Q300" s="4" t="s">
        <v>70</v>
      </c>
      <c r="R300" s="4" t="s">
        <v>202</v>
      </c>
      <c r="S300" s="4" t="s">
        <v>194</v>
      </c>
      <c r="T300" s="4" t="str">
        <f>LOWER(N300&amp;"."&amp;O300&amp;"."&amp;P300&amp;"."&amp;Q300&amp;"."&amp;R300&amp;"."&amp;S300)</f>
        <v>tx_new_verify...pepfar supported.tg.n</v>
      </c>
      <c r="U300" s="4" t="s">
        <v>1026</v>
      </c>
      <c r="Y300" s="4" t="str">
        <f t="shared" si="25"/>
        <v>tx_new_verify...pepfarsupported.tg.n</v>
      </c>
      <c r="Z300" s="4" t="str">
        <f t="shared" si="26"/>
        <v>PrEP_1MONTH
35-39 Male
Numerator (Required)</v>
      </c>
      <c r="AA300" s="4" t="str">
        <f t="shared" si="27"/>
        <v>tx_new_verify...pepfarsupported.tg.n</v>
      </c>
      <c r="AB300" s="4" t="str">
        <f t="shared" si="28"/>
        <v>PrEP_1MONTH 35-39 Male Numerator (Required)</v>
      </c>
      <c r="AC300" s="4" t="str">
        <f t="shared" si="29"/>
        <v>tx_new_verify...pepfarsupported.tg.n</v>
      </c>
    </row>
    <row r="301" spans="1:29" ht="45" x14ac:dyDescent="0.25">
      <c r="A301" s="4" t="s">
        <v>118</v>
      </c>
      <c r="B301" s="4" t="s">
        <v>125</v>
      </c>
      <c r="C301" s="4" t="s">
        <v>56</v>
      </c>
      <c r="D301" s="4" t="s">
        <v>68</v>
      </c>
      <c r="E301" s="4" t="s">
        <v>17</v>
      </c>
      <c r="F301" s="4" t="s">
        <v>169</v>
      </c>
      <c r="G301" s="4" t="s">
        <v>169</v>
      </c>
      <c r="H301" s="4" t="s">
        <v>8</v>
      </c>
      <c r="I301" s="4" t="s">
        <v>133</v>
      </c>
      <c r="J301" s="6" t="str">
        <f>C301&amp;CHAR(10)&amp;D301&amp;" "&amp;E301&amp;CHAR(10)&amp;H301&amp;" ("&amp;B301&amp;")"</f>
        <v>PrEP_1MONTH
40-44 Female
Numerator (Required)</v>
      </c>
      <c r="K301" s="7" t="s">
        <v>1096</v>
      </c>
      <c r="L301" s="4">
        <v>15</v>
      </c>
      <c r="N301" s="4" t="s">
        <v>36</v>
      </c>
      <c r="O301" s="4" t="s">
        <v>169</v>
      </c>
      <c r="P301" s="4" t="s">
        <v>169</v>
      </c>
      <c r="Q301" s="4" t="s">
        <v>70</v>
      </c>
      <c r="R301" s="4" t="s">
        <v>201</v>
      </c>
      <c r="S301" s="4" t="s">
        <v>194</v>
      </c>
      <c r="T301" s="4" t="str">
        <f>LOWER(N301&amp;"."&amp;O301&amp;"."&amp;P301&amp;"."&amp;Q301&amp;"."&amp;R301&amp;"."&amp;S301)</f>
        <v>tx_new_verify...pepfar supported.pwid.n</v>
      </c>
      <c r="U301" s="4" t="s">
        <v>1024</v>
      </c>
      <c r="Y301" s="4" t="str">
        <f t="shared" si="25"/>
        <v>tx_new_verify...pepfarsupported.pwid.n</v>
      </c>
      <c r="Z301" s="4" t="str">
        <f t="shared" si="26"/>
        <v>PrEP_1MONTH
40-44 Female
Numerator (Required)</v>
      </c>
      <c r="AA301" s="4" t="str">
        <f t="shared" si="27"/>
        <v>tx_new_verify...pepfarsupported.pwid.n</v>
      </c>
      <c r="AB301" s="4" t="str">
        <f t="shared" si="28"/>
        <v>PrEP_1MONTH 40-44 Female Numerator (Required)</v>
      </c>
      <c r="AC301" s="4" t="str">
        <f t="shared" si="29"/>
        <v>tx_new_verify...pepfarsupported.pwid.n</v>
      </c>
    </row>
    <row r="302" spans="1:29" ht="45" x14ac:dyDescent="0.25">
      <c r="A302" s="4" t="s">
        <v>118</v>
      </c>
      <c r="B302" s="4" t="s">
        <v>125</v>
      </c>
      <c r="C302" s="4" t="s">
        <v>56</v>
      </c>
      <c r="D302" s="4" t="s">
        <v>68</v>
      </c>
      <c r="E302" s="4" t="s">
        <v>50</v>
      </c>
      <c r="F302" s="4" t="s">
        <v>169</v>
      </c>
      <c r="G302" s="4" t="s">
        <v>169</v>
      </c>
      <c r="H302" s="4" t="s">
        <v>8</v>
      </c>
      <c r="I302" s="4" t="s">
        <v>133</v>
      </c>
      <c r="J302" s="6" t="str">
        <f>C302&amp;CHAR(10)&amp;D302&amp;" "&amp;E302&amp;CHAR(10)&amp;H302&amp;" ("&amp;B302&amp;")"</f>
        <v>PrEP_1MONTH
40-44 Male
Numerator (Required)</v>
      </c>
      <c r="K302" s="7" t="s">
        <v>1097</v>
      </c>
      <c r="L302" s="4">
        <v>15</v>
      </c>
      <c r="N302" s="4" t="s">
        <v>36</v>
      </c>
      <c r="O302" s="4" t="s">
        <v>169</v>
      </c>
      <c r="P302" s="4" t="s">
        <v>169</v>
      </c>
      <c r="Q302" s="4" t="s">
        <v>70</v>
      </c>
      <c r="R302" s="4" t="s">
        <v>1130</v>
      </c>
      <c r="S302" s="4" t="s">
        <v>194</v>
      </c>
      <c r="T302" s="4" t="str">
        <f>LOWER(N302&amp;"."&amp;O302&amp;"."&amp;P302&amp;"."&amp;Q302&amp;"."&amp;R302&amp;"."&amp;S302)</f>
        <v>tx_new_verify...pepfar supported.prisons.n</v>
      </c>
      <c r="U302" s="4" t="s">
        <v>1149</v>
      </c>
      <c r="Y302" s="4" t="str">
        <f t="shared" si="25"/>
        <v>tx_new_verify...pepfarsupported.prisons.n</v>
      </c>
      <c r="Z302" s="4" t="str">
        <f t="shared" si="26"/>
        <v>PrEP_1MONTH
40-44 Male
Numerator (Required)</v>
      </c>
      <c r="AA302" s="4" t="str">
        <f t="shared" si="27"/>
        <v>tx_new_verify...pepfarsupported.prisons.n</v>
      </c>
      <c r="AB302" s="4" t="str">
        <f t="shared" si="28"/>
        <v>PrEP_1MONTH 40-44 Male Numerator (Required)</v>
      </c>
      <c r="AC302" s="4" t="str">
        <f t="shared" si="29"/>
        <v>tx_new_verify...pepfarsupported.prisons.n</v>
      </c>
    </row>
    <row r="303" spans="1:29" ht="45" x14ac:dyDescent="0.25">
      <c r="A303" s="4" t="s">
        <v>118</v>
      </c>
      <c r="B303" s="4" t="s">
        <v>125</v>
      </c>
      <c r="C303" s="4" t="s">
        <v>56</v>
      </c>
      <c r="D303" s="4" t="s">
        <v>69</v>
      </c>
      <c r="E303" s="4" t="s">
        <v>17</v>
      </c>
      <c r="F303" s="4" t="s">
        <v>169</v>
      </c>
      <c r="G303" s="4" t="s">
        <v>169</v>
      </c>
      <c r="H303" s="4" t="s">
        <v>8</v>
      </c>
      <c r="I303" s="4" t="s">
        <v>133</v>
      </c>
      <c r="J303" s="6" t="str">
        <f>C303&amp;CHAR(10)&amp;D303&amp;" "&amp;E303&amp;CHAR(10)&amp;H303&amp;" ("&amp;B303&amp;")"</f>
        <v>PrEP_1MONTH
45-49 Female
Numerator (Required)</v>
      </c>
      <c r="K303" s="7" t="s">
        <v>1098</v>
      </c>
      <c r="L303" s="4">
        <v>16</v>
      </c>
      <c r="N303" s="4" t="s">
        <v>36</v>
      </c>
      <c r="O303" s="4" t="s">
        <v>169</v>
      </c>
      <c r="P303" s="4" t="s">
        <v>169</v>
      </c>
      <c r="Q303" s="4" t="s">
        <v>70</v>
      </c>
      <c r="R303" s="4" t="s">
        <v>203</v>
      </c>
      <c r="S303" s="4" t="s">
        <v>194</v>
      </c>
      <c r="T303" s="4" t="str">
        <f>LOWER(N303&amp;"."&amp;O303&amp;"."&amp;P303&amp;"."&amp;Q303&amp;"."&amp;R303&amp;"."&amp;S303)</f>
        <v>tx_new_verify...pepfar supported.non kp gp.n</v>
      </c>
      <c r="U303" s="4" t="s">
        <v>1028</v>
      </c>
      <c r="Y303" s="4" t="str">
        <f t="shared" si="25"/>
        <v>tx_new_verify...pepfarsupported.nonkpgp.n</v>
      </c>
      <c r="Z303" s="4" t="str">
        <f t="shared" si="26"/>
        <v>PrEP_1MONTH
45-49 Female
Numerator (Required)</v>
      </c>
      <c r="AA303" s="4" t="str">
        <f t="shared" si="27"/>
        <v>tx_new_verify...pepfarsupported.nonkpgp.n</v>
      </c>
      <c r="AB303" s="4" t="str">
        <f t="shared" si="28"/>
        <v>PrEP_1MONTH 45-49 Female Numerator (Required)</v>
      </c>
      <c r="AC303" s="4" t="str">
        <f t="shared" si="29"/>
        <v>tx_new_verify...pepfarsupported.nonkpgp.n</v>
      </c>
    </row>
    <row r="304" spans="1:29" ht="45" x14ac:dyDescent="0.25">
      <c r="A304" s="4" t="s">
        <v>118</v>
      </c>
      <c r="B304" s="4" t="s">
        <v>125</v>
      </c>
      <c r="C304" s="4" t="s">
        <v>56</v>
      </c>
      <c r="D304" s="4" t="s">
        <v>69</v>
      </c>
      <c r="E304" s="4" t="s">
        <v>50</v>
      </c>
      <c r="F304" s="4" t="s">
        <v>169</v>
      </c>
      <c r="G304" s="4" t="s">
        <v>169</v>
      </c>
      <c r="H304" s="4" t="s">
        <v>8</v>
      </c>
      <c r="I304" s="4" t="s">
        <v>133</v>
      </c>
      <c r="J304" s="6" t="str">
        <f>C304&amp;CHAR(10)&amp;D304&amp;" "&amp;E304&amp;CHAR(10)&amp;H304&amp;" ("&amp;B304&amp;")"</f>
        <v>PrEP_1MONTH
45-49 Male
Numerator (Required)</v>
      </c>
      <c r="K304" s="7" t="s">
        <v>1099</v>
      </c>
      <c r="L304" s="4">
        <v>16</v>
      </c>
      <c r="N304" s="4" t="s">
        <v>36</v>
      </c>
      <c r="O304" s="4" t="s">
        <v>169</v>
      </c>
      <c r="P304" s="4" t="s">
        <v>169</v>
      </c>
      <c r="Q304" s="4" t="s">
        <v>70</v>
      </c>
      <c r="R304" s="4" t="s">
        <v>200</v>
      </c>
      <c r="S304" s="4" t="s">
        <v>194</v>
      </c>
      <c r="T304" s="4" t="str">
        <f>LOWER(N304&amp;"."&amp;O304&amp;"."&amp;P304&amp;"."&amp;Q304&amp;"."&amp;R304&amp;"."&amp;S304)</f>
        <v>tx_new_verify...pepfar supported.msm.n</v>
      </c>
      <c r="U304" s="4" t="s">
        <v>1025</v>
      </c>
      <c r="Y304" s="4" t="str">
        <f t="shared" si="25"/>
        <v>tx_new_verify...pepfarsupported.msm.n</v>
      </c>
      <c r="Z304" s="4" t="str">
        <f t="shared" si="26"/>
        <v>PrEP_1MONTH
45-49 Male
Numerator (Required)</v>
      </c>
      <c r="AA304" s="4" t="str">
        <f t="shared" si="27"/>
        <v>tx_new_verify...pepfarsupported.msm.n</v>
      </c>
      <c r="AB304" s="4" t="str">
        <f t="shared" si="28"/>
        <v>PrEP_1MONTH 45-49 Male Numerator (Required)</v>
      </c>
      <c r="AC304" s="4" t="str">
        <f t="shared" si="29"/>
        <v>tx_new_verify...pepfarsupported.msm.n</v>
      </c>
    </row>
    <row r="305" spans="1:29" ht="45" x14ac:dyDescent="0.25">
      <c r="A305" s="4" t="s">
        <v>118</v>
      </c>
      <c r="B305" s="4" t="s">
        <v>125</v>
      </c>
      <c r="C305" s="4" t="s">
        <v>56</v>
      </c>
      <c r="D305" s="4" t="s">
        <v>1050</v>
      </c>
      <c r="E305" s="4" t="s">
        <v>17</v>
      </c>
      <c r="F305" s="4" t="s">
        <v>169</v>
      </c>
      <c r="G305" s="4" t="s">
        <v>169</v>
      </c>
      <c r="H305" s="4" t="s">
        <v>8</v>
      </c>
      <c r="I305" s="4" t="s">
        <v>133</v>
      </c>
      <c r="J305" s="6" t="str">
        <f>C305&amp;CHAR(10)&amp;D305&amp;" "&amp;E305&amp;CHAR(10)&amp;H305&amp;" ("&amp;B305&amp;")"</f>
        <v>PrEP_1MONTH
50+ Female
Numerator (Required)</v>
      </c>
      <c r="K305" s="7" t="s">
        <v>1100</v>
      </c>
      <c r="L305" s="4">
        <v>17</v>
      </c>
      <c r="N305" s="4" t="s">
        <v>36</v>
      </c>
      <c r="O305" s="4" t="s">
        <v>169</v>
      </c>
      <c r="P305" s="4" t="s">
        <v>169</v>
      </c>
      <c r="Q305" s="4" t="s">
        <v>70</v>
      </c>
      <c r="R305" s="4" t="s">
        <v>204</v>
      </c>
      <c r="S305" s="4" t="s">
        <v>194</v>
      </c>
      <c r="T305" s="4" t="str">
        <f>LOWER(N305&amp;"."&amp;O305&amp;"."&amp;P305&amp;"."&amp;Q305&amp;"."&amp;R305&amp;"."&amp;S305)</f>
        <v>tx_new_verify...pepfar supported.fsw.n</v>
      </c>
      <c r="U305" s="4" t="s">
        <v>1027</v>
      </c>
      <c r="Y305" s="4" t="str">
        <f t="shared" si="25"/>
        <v>tx_new_verify...pepfarsupported.fsw.n</v>
      </c>
      <c r="Z305" s="4" t="str">
        <f t="shared" si="26"/>
        <v>PrEP_1MONTH
50+ Female
Numerator (Required)</v>
      </c>
      <c r="AA305" s="4" t="str">
        <f t="shared" si="27"/>
        <v>tx_new_verify...pepfarsupported.fsw.n</v>
      </c>
      <c r="AB305" s="4" t="str">
        <f t="shared" si="28"/>
        <v>PrEP_1MONTH 50+ Female Numerator (Required)</v>
      </c>
      <c r="AC305" s="4" t="str">
        <f t="shared" si="29"/>
        <v>tx_new_verify...pepfarsupported.fsw.n</v>
      </c>
    </row>
    <row r="306" spans="1:29" ht="45" x14ac:dyDescent="0.25">
      <c r="A306" s="4" t="s">
        <v>118</v>
      </c>
      <c r="B306" s="4" t="s">
        <v>125</v>
      </c>
      <c r="C306" s="4" t="s">
        <v>56</v>
      </c>
      <c r="D306" s="4" t="s">
        <v>1050</v>
      </c>
      <c r="E306" s="4" t="s">
        <v>50</v>
      </c>
      <c r="F306" s="4" t="s">
        <v>169</v>
      </c>
      <c r="G306" s="4" t="s">
        <v>169</v>
      </c>
      <c r="H306" s="4" t="s">
        <v>8</v>
      </c>
      <c r="I306" s="4" t="s">
        <v>133</v>
      </c>
      <c r="J306" s="6" t="str">
        <f>C306&amp;CHAR(10)&amp;D306&amp;" "&amp;E306&amp;CHAR(10)&amp;H306&amp;" ("&amp;B306&amp;")"</f>
        <v>PrEP_1MONTH
50+ Male
Numerator (Required)</v>
      </c>
      <c r="K306" s="7" t="s">
        <v>1101</v>
      </c>
      <c r="L306" s="4">
        <v>17</v>
      </c>
      <c r="N306" s="4" t="s">
        <v>36</v>
      </c>
      <c r="O306" s="4" t="s">
        <v>169</v>
      </c>
      <c r="P306" s="4" t="s">
        <v>169</v>
      </c>
      <c r="Q306" s="4" t="s">
        <v>70</v>
      </c>
      <c r="R306" s="4" t="s">
        <v>205</v>
      </c>
      <c r="S306" s="4" t="s">
        <v>194</v>
      </c>
      <c r="T306" s="4" t="str">
        <f>LOWER(N306&amp;"."&amp;O306&amp;"."&amp;P306&amp;"."&amp;Q306&amp;"."&amp;R306&amp;"."&amp;S306)</f>
        <v>tx_new_verify...pepfar supported.focused.n</v>
      </c>
      <c r="U306" s="4" t="s">
        <v>1029</v>
      </c>
      <c r="Y306" s="4" t="str">
        <f t="shared" si="25"/>
        <v>tx_new_verify...pepfarsupported.focused.n</v>
      </c>
      <c r="Z306" s="4" t="str">
        <f t="shared" si="26"/>
        <v>PrEP_1MONTH
50+ Male
Numerator (Required)</v>
      </c>
      <c r="AA306" s="4" t="str">
        <f t="shared" si="27"/>
        <v>tx_new_verify...pepfarsupported.focused.n</v>
      </c>
      <c r="AB306" s="4" t="str">
        <f t="shared" si="28"/>
        <v>PrEP_1MONTH 50+ Male Numerator (Required)</v>
      </c>
      <c r="AC306" s="4" t="str">
        <f t="shared" si="29"/>
        <v>tx_new_verify...pepfarsupported.focused.n</v>
      </c>
    </row>
    <row r="307" spans="1:29" ht="45" x14ac:dyDescent="0.25">
      <c r="A307" s="4" t="s">
        <v>118</v>
      </c>
      <c r="B307" s="4" t="s">
        <v>125</v>
      </c>
      <c r="C307" s="4" t="s">
        <v>56</v>
      </c>
      <c r="D307" s="4" t="s">
        <v>122</v>
      </c>
      <c r="E307" s="4" t="s">
        <v>17</v>
      </c>
      <c r="F307" s="4" t="s">
        <v>169</v>
      </c>
      <c r="G307" s="4" t="s">
        <v>169</v>
      </c>
      <c r="H307" s="4" t="s">
        <v>8</v>
      </c>
      <c r="I307" s="4" t="s">
        <v>133</v>
      </c>
      <c r="J307" s="6" t="str">
        <f>C307&amp;CHAR(10)&amp;D307&amp;" "&amp;E307&amp;CHAR(10)&amp;H307&amp;" ("&amp;B307&amp;")"</f>
        <v>PrEP_1MONTH
Unknown Age Female
Numerator (Required)</v>
      </c>
      <c r="K307" s="7" t="s">
        <v>1102</v>
      </c>
      <c r="L307" s="4">
        <v>22</v>
      </c>
      <c r="N307" s="4" t="s">
        <v>36</v>
      </c>
      <c r="O307" s="4" t="s">
        <v>169</v>
      </c>
      <c r="P307" s="4" t="s">
        <v>169</v>
      </c>
      <c r="Q307" s="4" t="s">
        <v>274</v>
      </c>
      <c r="R307" s="4" t="s">
        <v>202</v>
      </c>
      <c r="S307" s="4" t="s">
        <v>194</v>
      </c>
      <c r="T307" s="4" t="str">
        <f>LOWER(N307&amp;"."&amp;O307&amp;"."&amp;P307&amp;"."&amp;Q307&amp;"."&amp;R307&amp;"."&amp;S307)</f>
        <v>tx_new_verify...non-pepfar supported.tg.n</v>
      </c>
      <c r="U307" s="4" t="s">
        <v>1173</v>
      </c>
      <c r="Y307" s="4" t="str">
        <f t="shared" si="25"/>
        <v>tx_new_verify...non_pepfarsupported.tg.n</v>
      </c>
      <c r="Z307" s="4" t="str">
        <f t="shared" si="26"/>
        <v>PrEP_1MONTH
Unknown Age Female
Numerator (Required)</v>
      </c>
      <c r="AA307" s="4" t="str">
        <f t="shared" si="27"/>
        <v>tx_new_verify...non_pepfarsupported.tg.n</v>
      </c>
      <c r="AB307" s="4" t="str">
        <f t="shared" si="28"/>
        <v>PrEP_1MONTH Unknown Age Female Numerator (Required)</v>
      </c>
      <c r="AC307" s="4" t="str">
        <f t="shared" si="29"/>
        <v>tx_new_verify...non_pepfarsupported.tg.n</v>
      </c>
    </row>
    <row r="308" spans="1:29" ht="45" x14ac:dyDescent="0.25">
      <c r="A308" s="4" t="s">
        <v>118</v>
      </c>
      <c r="B308" s="4" t="s">
        <v>125</v>
      </c>
      <c r="C308" s="4" t="s">
        <v>56</v>
      </c>
      <c r="D308" s="4" t="s">
        <v>122</v>
      </c>
      <c r="E308" s="4" t="s">
        <v>50</v>
      </c>
      <c r="F308" s="4" t="s">
        <v>169</v>
      </c>
      <c r="G308" s="4" t="s">
        <v>169</v>
      </c>
      <c r="H308" s="4" t="s">
        <v>8</v>
      </c>
      <c r="I308" s="4" t="s">
        <v>133</v>
      </c>
      <c r="J308" s="6" t="str">
        <f>C308&amp;CHAR(10)&amp;D308&amp;" "&amp;E308&amp;CHAR(10)&amp;H308&amp;" ("&amp;B308&amp;")"</f>
        <v>PrEP_1MONTH
Unknown Age Male
Numerator (Required)</v>
      </c>
      <c r="K308" s="7" t="s">
        <v>1103</v>
      </c>
      <c r="L308" s="4">
        <v>22</v>
      </c>
      <c r="N308" s="4" t="s">
        <v>36</v>
      </c>
      <c r="O308" s="4" t="s">
        <v>169</v>
      </c>
      <c r="P308" s="4" t="s">
        <v>169</v>
      </c>
      <c r="Q308" s="4" t="s">
        <v>274</v>
      </c>
      <c r="R308" s="4" t="s">
        <v>201</v>
      </c>
      <c r="S308" s="4" t="s">
        <v>194</v>
      </c>
      <c r="T308" s="4" t="str">
        <f>LOWER(N308&amp;"."&amp;O308&amp;"."&amp;P308&amp;"."&amp;Q308&amp;"."&amp;R308&amp;"."&amp;S308)</f>
        <v>tx_new_verify...non-pepfar supported.pwid.n</v>
      </c>
      <c r="U308" s="4" t="s">
        <v>1174</v>
      </c>
      <c r="Y308" s="4" t="str">
        <f t="shared" si="25"/>
        <v>tx_new_verify...non_pepfarsupported.pwid.n</v>
      </c>
      <c r="Z308" s="4" t="str">
        <f t="shared" si="26"/>
        <v>PrEP_1MONTH
Unknown Age Male
Numerator (Required)</v>
      </c>
      <c r="AA308" s="4" t="str">
        <f t="shared" si="27"/>
        <v>tx_new_verify...non_pepfarsupported.pwid.n</v>
      </c>
      <c r="AB308" s="4" t="str">
        <f t="shared" si="28"/>
        <v>PrEP_1MONTH Unknown Age Male Numerator (Required)</v>
      </c>
      <c r="AC308" s="4" t="str">
        <f t="shared" si="29"/>
        <v>tx_new_verify...non_pepfarsupported.pwid.n</v>
      </c>
    </row>
    <row r="309" spans="1:29" ht="45" x14ac:dyDescent="0.25">
      <c r="A309" s="4" t="s">
        <v>118</v>
      </c>
      <c r="B309" s="4" t="s">
        <v>125</v>
      </c>
      <c r="C309" s="4" t="s">
        <v>56</v>
      </c>
      <c r="G309" s="4" t="s">
        <v>34</v>
      </c>
      <c r="H309" s="4" t="s">
        <v>8</v>
      </c>
      <c r="I309" s="4" t="s">
        <v>139</v>
      </c>
      <c r="J309" s="6" t="str">
        <f>C309&amp;CHAR(10)&amp;G309&amp;CHAR(10)&amp;H309&amp;" ("&amp;B309&amp;")"</f>
        <v>PrEP_1MONTH
Female sex workers (FSW)
Numerator (Required)</v>
      </c>
      <c r="K309" s="7" t="s">
        <v>1119</v>
      </c>
      <c r="L309" s="4">
        <v>1</v>
      </c>
      <c r="N309" s="4" t="s">
        <v>36</v>
      </c>
      <c r="O309" s="4" t="s">
        <v>169</v>
      </c>
      <c r="P309" s="4" t="s">
        <v>169</v>
      </c>
      <c r="Q309" s="4" t="s">
        <v>274</v>
      </c>
      <c r="R309" s="4" t="s">
        <v>1130</v>
      </c>
      <c r="S309" s="4" t="s">
        <v>194</v>
      </c>
      <c r="T309" s="4" t="str">
        <f>LOWER(N309&amp;"."&amp;O309&amp;"."&amp;P309&amp;"."&amp;Q309&amp;"."&amp;R309&amp;"."&amp;S309)</f>
        <v>tx_new_verify...non-pepfar supported.prisons.n</v>
      </c>
      <c r="U309" s="4" t="s">
        <v>1175</v>
      </c>
      <c r="Y309" s="4" t="str">
        <f t="shared" si="25"/>
        <v>tx_new_verify...non_pepfarsupported.prisons.n</v>
      </c>
      <c r="Z309" s="4" t="str">
        <f t="shared" si="26"/>
        <v>PrEP_1MONTH
Female sex workers (FSW)
Numerator (Required)</v>
      </c>
      <c r="AA309" s="4" t="str">
        <f t="shared" si="27"/>
        <v>tx_new_verify...non_pepfarsupported.prisons.n</v>
      </c>
      <c r="AB309" s="4" t="str">
        <f t="shared" si="28"/>
        <v>PrEP_1MONTH Female sex workers (FSW) Numerator (Required)</v>
      </c>
      <c r="AC309" s="4" t="str">
        <f t="shared" si="29"/>
        <v>tx_new_verify...non_pepfarsupported.prisons.n</v>
      </c>
    </row>
    <row r="310" spans="1:29" ht="45" x14ac:dyDescent="0.25">
      <c r="A310" s="4" t="s">
        <v>118</v>
      </c>
      <c r="B310" s="4" t="s">
        <v>125</v>
      </c>
      <c r="C310" s="4" t="s">
        <v>56</v>
      </c>
      <c r="G310" s="4" t="s">
        <v>32</v>
      </c>
      <c r="H310" s="4" t="s">
        <v>8</v>
      </c>
      <c r="I310" s="4" t="s">
        <v>139</v>
      </c>
      <c r="J310" s="6" t="str">
        <f>C310&amp;CHAR(10)&amp;G310&amp;CHAR(10)&amp;H310&amp;" ("&amp;B310&amp;")"</f>
        <v>PrEP_1MONTH
Men who have sex with men (MSM)
Numerator (Required)</v>
      </c>
      <c r="K310" s="7" t="s">
        <v>1118</v>
      </c>
      <c r="L310" s="4">
        <v>2</v>
      </c>
      <c r="N310" s="4" t="s">
        <v>36</v>
      </c>
      <c r="O310" s="4" t="s">
        <v>169</v>
      </c>
      <c r="P310" s="4" t="s">
        <v>169</v>
      </c>
      <c r="Q310" s="4" t="s">
        <v>274</v>
      </c>
      <c r="R310" s="4" t="s">
        <v>203</v>
      </c>
      <c r="S310" s="4" t="s">
        <v>194</v>
      </c>
      <c r="T310" s="4" t="str">
        <f>LOWER(N310&amp;"."&amp;O310&amp;"."&amp;P310&amp;"."&amp;Q310&amp;"."&amp;R310&amp;"."&amp;S310)</f>
        <v>tx_new_verify...non-pepfar supported.non kp gp.n</v>
      </c>
      <c r="U310" s="4" t="s">
        <v>1176</v>
      </c>
      <c r="Y310" s="4" t="str">
        <f t="shared" si="25"/>
        <v>tx_new_verify...non_pepfarsupported.nonkpgp.n</v>
      </c>
      <c r="Z310" s="4" t="str">
        <f t="shared" si="26"/>
        <v>PrEP_1MONTH
Men who have sex with men (MSM)
Numerator (Required)</v>
      </c>
      <c r="AA310" s="4" t="str">
        <f t="shared" si="27"/>
        <v>tx_new_verify...non_pepfarsupported.nonkpgp.n</v>
      </c>
      <c r="AB310" s="4" t="str">
        <f t="shared" si="28"/>
        <v>PrEP_1MONTH Men who have sex with men (MSM) Numerator (Required)</v>
      </c>
      <c r="AC310" s="4" t="str">
        <f t="shared" si="29"/>
        <v>tx_new_verify...non_pepfarsupported.nonkpgp.n</v>
      </c>
    </row>
    <row r="311" spans="1:29" ht="45" x14ac:dyDescent="0.25">
      <c r="A311" s="4" t="s">
        <v>118</v>
      </c>
      <c r="B311" s="4" t="s">
        <v>125</v>
      </c>
      <c r="C311" s="4" t="s">
        <v>56</v>
      </c>
      <c r="G311" s="4" t="s">
        <v>33</v>
      </c>
      <c r="H311" s="4" t="s">
        <v>8</v>
      </c>
      <c r="I311" s="4" t="s">
        <v>139</v>
      </c>
      <c r="J311" s="6" t="str">
        <f>C311&amp;CHAR(10)&amp;G311&amp;CHAR(10)&amp;H311&amp;" ("&amp;B311&amp;")"</f>
        <v>PrEP_1MONTH
Transgender people (TG)
Numerator (Required)</v>
      </c>
      <c r="K311" s="7" t="s">
        <v>1113</v>
      </c>
      <c r="L311" s="4">
        <v>3</v>
      </c>
      <c r="N311" s="4" t="s">
        <v>36</v>
      </c>
      <c r="O311" s="4" t="s">
        <v>169</v>
      </c>
      <c r="P311" s="4" t="s">
        <v>169</v>
      </c>
      <c r="Q311" s="4" t="s">
        <v>274</v>
      </c>
      <c r="R311" s="4" t="s">
        <v>200</v>
      </c>
      <c r="S311" s="4" t="s">
        <v>194</v>
      </c>
      <c r="T311" s="4" t="str">
        <f>LOWER(N311&amp;"."&amp;O311&amp;"."&amp;P311&amp;"."&amp;Q311&amp;"."&amp;R311&amp;"."&amp;S311)</f>
        <v>tx_new_verify...non-pepfar supported.msm.n</v>
      </c>
      <c r="U311" s="4" t="s">
        <v>1172</v>
      </c>
      <c r="Y311" s="4" t="str">
        <f t="shared" si="25"/>
        <v>tx_new_verify...non_pepfarsupported.msm.n</v>
      </c>
      <c r="Z311" s="4" t="str">
        <f t="shared" si="26"/>
        <v>PrEP_1MONTH
Transgender people (TG)
Numerator (Required)</v>
      </c>
      <c r="AA311" s="4" t="str">
        <f t="shared" si="27"/>
        <v>tx_new_verify...non_pepfarsupported.msm.n</v>
      </c>
      <c r="AB311" s="4" t="str">
        <f t="shared" si="28"/>
        <v>PrEP_1MONTH Transgender people (TG) Numerator (Required)</v>
      </c>
      <c r="AC311" s="4" t="str">
        <f t="shared" si="29"/>
        <v>tx_new_verify...non_pepfarsupported.msm.n</v>
      </c>
    </row>
    <row r="312" spans="1:29" ht="45" x14ac:dyDescent="0.25">
      <c r="A312" s="4" t="s">
        <v>118</v>
      </c>
      <c r="B312" s="4" t="s">
        <v>125</v>
      </c>
      <c r="C312" s="4" t="s">
        <v>56</v>
      </c>
      <c r="G312" s="4" t="s">
        <v>30</v>
      </c>
      <c r="H312" s="4" t="s">
        <v>8</v>
      </c>
      <c r="I312" s="4" t="s">
        <v>139</v>
      </c>
      <c r="J312" s="6" t="str">
        <f>C312&amp;CHAR(10)&amp;G312&amp;CHAR(10)&amp;H312&amp;" ("&amp;B312&amp;")"</f>
        <v>PrEP_1MONTH
People who inject drugs (PWID)
Numerator (Required)</v>
      </c>
      <c r="K312" s="7" t="s">
        <v>1114</v>
      </c>
      <c r="L312" s="4">
        <v>4</v>
      </c>
      <c r="N312" s="4" t="s">
        <v>36</v>
      </c>
      <c r="O312" s="4" t="s">
        <v>169</v>
      </c>
      <c r="P312" s="4" t="s">
        <v>169</v>
      </c>
      <c r="Q312" s="4" t="s">
        <v>274</v>
      </c>
      <c r="R312" s="4" t="s">
        <v>204</v>
      </c>
      <c r="S312" s="4" t="s">
        <v>194</v>
      </c>
      <c r="T312" s="4" t="str">
        <f>LOWER(N312&amp;"."&amp;O312&amp;"."&amp;P312&amp;"."&amp;Q312&amp;"."&amp;R312&amp;"."&amp;S312)</f>
        <v>tx_new_verify...non-pepfar supported.fsw.n</v>
      </c>
      <c r="U312" s="4" t="s">
        <v>1171</v>
      </c>
      <c r="Y312" s="4" t="str">
        <f t="shared" si="25"/>
        <v>tx_new_verify...non_pepfarsupported.fsw.n</v>
      </c>
      <c r="Z312" s="4" t="str">
        <f t="shared" si="26"/>
        <v>PrEP_1MONTH
People who inject drugs (PWID)
Numerator (Required)</v>
      </c>
      <c r="AA312" s="4" t="str">
        <f t="shared" si="27"/>
        <v>tx_new_verify...non_pepfarsupported.fsw.n</v>
      </c>
      <c r="AB312" s="4" t="str">
        <f t="shared" si="28"/>
        <v>PrEP_1MONTH People who inject drugs (PWID) Numerator (Required)</v>
      </c>
      <c r="AC312" s="4" t="str">
        <f t="shared" si="29"/>
        <v>tx_new_verify...non_pepfarsupported.fsw.n</v>
      </c>
    </row>
    <row r="313" spans="1:29" ht="45" x14ac:dyDescent="0.25">
      <c r="A313" s="4" t="s">
        <v>118</v>
      </c>
      <c r="B313" s="4" t="s">
        <v>125</v>
      </c>
      <c r="C313" s="4" t="s">
        <v>56</v>
      </c>
      <c r="G313" s="4" t="s">
        <v>138</v>
      </c>
      <c r="H313" s="4" t="s">
        <v>8</v>
      </c>
      <c r="I313" s="4" t="s">
        <v>139</v>
      </c>
      <c r="J313" s="6" t="str">
        <f>C313&amp;CHAR(10)&amp;G313&amp;CHAR(10)&amp;H313&amp;" ("&amp;B313&amp;")"</f>
        <v>PrEP_1MONTH
People in prison and other closed settings
Numerator (Required)</v>
      </c>
      <c r="K313" s="7" t="s">
        <v>1115</v>
      </c>
      <c r="L313" s="4">
        <v>5</v>
      </c>
      <c r="N313" s="4" t="s">
        <v>36</v>
      </c>
      <c r="O313" s="4" t="s">
        <v>169</v>
      </c>
      <c r="P313" s="4" t="s">
        <v>169</v>
      </c>
      <c r="Q313" s="4" t="s">
        <v>274</v>
      </c>
      <c r="R313" s="4" t="s">
        <v>205</v>
      </c>
      <c r="S313" s="4" t="s">
        <v>194</v>
      </c>
      <c r="T313" s="4" t="str">
        <f>LOWER(N313&amp;"."&amp;O313&amp;"."&amp;P313&amp;"."&amp;Q313&amp;"."&amp;R313&amp;"."&amp;S313)</f>
        <v>tx_new_verify...non-pepfar supported.focused.n</v>
      </c>
      <c r="U313" s="4" t="s">
        <v>1177</v>
      </c>
      <c r="Y313" s="4" t="str">
        <f t="shared" si="25"/>
        <v>tx_new_verify...non_pepfarsupported.focused.n</v>
      </c>
      <c r="Z313" s="4" t="str">
        <f t="shared" si="26"/>
        <v>PrEP_1MONTH
People in prison and other closed settings
Numerator (Required)</v>
      </c>
      <c r="AA313" s="4" t="str">
        <f t="shared" si="27"/>
        <v>tx_new_verify...non_pepfarsupported.focused.n</v>
      </c>
      <c r="AB313" s="4" t="str">
        <f t="shared" si="28"/>
        <v>PrEP_1MONTH People in prison and other closed settings Numerator (Required)</v>
      </c>
      <c r="AC313" s="4" t="str">
        <f t="shared" si="29"/>
        <v>tx_new_verify...non_pepfarsupported.focused.n</v>
      </c>
    </row>
    <row r="314" spans="1:29" ht="45" x14ac:dyDescent="0.25">
      <c r="A314" s="4" t="s">
        <v>118</v>
      </c>
      <c r="B314" s="4" t="s">
        <v>125</v>
      </c>
      <c r="C314" s="4" t="s">
        <v>56</v>
      </c>
      <c r="G314" s="4" t="s">
        <v>35</v>
      </c>
      <c r="H314" s="4" t="s">
        <v>8</v>
      </c>
      <c r="I314" s="4" t="s">
        <v>139</v>
      </c>
      <c r="J314" s="6" t="str">
        <f>C314&amp;CHAR(10)&amp;G314&amp;CHAR(10)&amp;H314&amp;" ("&amp;B314&amp;")"</f>
        <v>PrEP_1MONTH
Non-KP (general population)
Numerator (Required)</v>
      </c>
      <c r="K314" s="7" t="s">
        <v>1117</v>
      </c>
      <c r="L314" s="4">
        <v>6</v>
      </c>
      <c r="N314" s="4" t="s">
        <v>36</v>
      </c>
      <c r="O314" s="4" t="s">
        <v>169</v>
      </c>
      <c r="P314" s="4" t="s">
        <v>169</v>
      </c>
      <c r="Q314" s="4" t="s">
        <v>169</v>
      </c>
      <c r="R314" s="4" t="s">
        <v>202</v>
      </c>
      <c r="S314" s="4" t="s">
        <v>194</v>
      </c>
      <c r="T314" s="4" t="str">
        <f>LOWER(N314&amp;"."&amp;O314&amp;"."&amp;P314&amp;"."&amp;Q314&amp;"."&amp;R314&amp;"."&amp;S314)</f>
        <v>tx_new_verify....tg.n</v>
      </c>
      <c r="U314" s="4" t="s">
        <v>260</v>
      </c>
      <c r="Y314" s="4" t="str">
        <f t="shared" si="25"/>
        <v>tx_new_verify....tg.n</v>
      </c>
      <c r="Z314" s="4" t="str">
        <f t="shared" si="26"/>
        <v>PrEP_1MONTH
Non-KP (general population)
Numerator (Required)</v>
      </c>
      <c r="AA314" s="4" t="str">
        <f t="shared" si="27"/>
        <v>tx_new_verify....tg.n</v>
      </c>
      <c r="AB314" s="4" t="str">
        <f t="shared" si="28"/>
        <v>PrEP_1MONTH Non-KP (general population) Numerator (Required)</v>
      </c>
      <c r="AC314" s="4" t="str">
        <f t="shared" si="29"/>
        <v>tx_new_verify....tg.n</v>
      </c>
    </row>
    <row r="315" spans="1:29" ht="60" x14ac:dyDescent="0.25">
      <c r="A315" s="4" t="s">
        <v>118</v>
      </c>
      <c r="B315" s="4" t="s">
        <v>125</v>
      </c>
      <c r="C315" s="4" t="s">
        <v>56</v>
      </c>
      <c r="G315" s="4" t="s">
        <v>108</v>
      </c>
      <c r="H315" s="4" t="s">
        <v>8</v>
      </c>
      <c r="I315" s="4" t="s">
        <v>139</v>
      </c>
      <c r="J315" s="6" t="str">
        <f>C315&amp;CHAR(10)&amp;G315&amp;CHAR(10)&amp;H315&amp;" ("&amp;B315&amp;")"</f>
        <v>PrEP_1MONTH
Non-KP (seronegative persons in serodifferent partnerships)
Numerator (Required)</v>
      </c>
      <c r="K315" s="7" t="s">
        <v>1116</v>
      </c>
      <c r="L315" s="4">
        <v>7</v>
      </c>
      <c r="N315" s="4" t="s">
        <v>36</v>
      </c>
      <c r="O315" s="4" t="s">
        <v>169</v>
      </c>
      <c r="P315" s="4" t="s">
        <v>169</v>
      </c>
      <c r="Q315" s="4" t="s">
        <v>169</v>
      </c>
      <c r="R315" s="4" t="s">
        <v>201</v>
      </c>
      <c r="S315" s="4" t="s">
        <v>194</v>
      </c>
      <c r="T315" s="4" t="str">
        <f>LOWER(N315&amp;"."&amp;O315&amp;"."&amp;P315&amp;"."&amp;Q315&amp;"."&amp;R315&amp;"."&amp;S315)</f>
        <v>tx_new_verify....pwid.n</v>
      </c>
      <c r="U315" s="4" t="s">
        <v>258</v>
      </c>
      <c r="Y315" s="4" t="str">
        <f t="shared" si="25"/>
        <v>tx_new_verify....pwid.n</v>
      </c>
      <c r="Z315" s="4" t="str">
        <f t="shared" si="26"/>
        <v>PrEP_1MONTH
Non-KP (seronegative persons in serodifferent partnerships)
Numerator (Required)</v>
      </c>
      <c r="AA315" s="4" t="str">
        <f t="shared" si="27"/>
        <v>tx_new_verify....pwid.n</v>
      </c>
      <c r="AB315" s="4" t="str">
        <f t="shared" si="28"/>
        <v>PrEP_1MONTH Non-KP (seronegative persons in serodifferent partnerships) Numerator (Required)</v>
      </c>
      <c r="AC315" s="4" t="str">
        <f t="shared" si="29"/>
        <v>tx_new_verify....pwid.n</v>
      </c>
    </row>
    <row r="316" spans="1:29" ht="45" x14ac:dyDescent="0.25">
      <c r="A316" s="4" t="s">
        <v>118</v>
      </c>
      <c r="B316" s="4" t="s">
        <v>125</v>
      </c>
      <c r="C316" s="4" t="s">
        <v>56</v>
      </c>
      <c r="E316" s="4" t="s">
        <v>17</v>
      </c>
      <c r="F316" s="4" t="s">
        <v>18</v>
      </c>
      <c r="G316" s="4" t="s">
        <v>169</v>
      </c>
      <c r="H316" s="4" t="s">
        <v>8</v>
      </c>
      <c r="I316" s="4" t="s">
        <v>140</v>
      </c>
      <c r="J316" s="6" t="str">
        <f>C316&amp;CHAR(10)&amp;F316&amp;CHAR(10)&amp;H316&amp;" ("&amp;B316&amp;")"</f>
        <v>PrEP_1MONTH
Breastfeeding
Numerator (Required)</v>
      </c>
      <c r="K316" s="7" t="s">
        <v>1124</v>
      </c>
      <c r="N316" s="4" t="s">
        <v>36</v>
      </c>
      <c r="O316" s="4" t="s">
        <v>169</v>
      </c>
      <c r="P316" s="4" t="s">
        <v>169</v>
      </c>
      <c r="Q316" s="4" t="s">
        <v>169</v>
      </c>
      <c r="R316" s="4" t="s">
        <v>1130</v>
      </c>
      <c r="S316" s="4" t="s">
        <v>194</v>
      </c>
      <c r="T316" s="4" t="str">
        <f>LOWER(N316&amp;"."&amp;O316&amp;"."&amp;P316&amp;"."&amp;Q316&amp;"."&amp;R316&amp;"."&amp;S316)</f>
        <v>tx_new_verify....prisons.n</v>
      </c>
      <c r="U316" s="4" t="s">
        <v>1132</v>
      </c>
      <c r="Y316" s="4" t="str">
        <f t="shared" ref="Y316:Y379" si="30">U316</f>
        <v>tx_new_verify....prisons.n</v>
      </c>
      <c r="Z316" s="4" t="str">
        <f t="shared" ref="Z316:Z379" si="31">J316</f>
        <v>PrEP_1MONTH
Breastfeeding
Numerator (Required)</v>
      </c>
      <c r="AA316" s="4" t="str">
        <f t="shared" ref="AA316:AA379" si="32">U316</f>
        <v>tx_new_verify....prisons.n</v>
      </c>
      <c r="AB316" s="4" t="str">
        <f t="shared" ref="AB316:AB379" si="33">K316</f>
        <v>PrEP_1MONTH Breastfeeding Numerator (Required)</v>
      </c>
      <c r="AC316" s="4" t="str">
        <f t="shared" si="29"/>
        <v>tx_new_verify....prisons.n</v>
      </c>
    </row>
    <row r="317" spans="1:29" ht="45" x14ac:dyDescent="0.25">
      <c r="A317" s="4" t="s">
        <v>118</v>
      </c>
      <c r="B317" s="4" t="s">
        <v>125</v>
      </c>
      <c r="C317" s="4" t="s">
        <v>56</v>
      </c>
      <c r="E317" s="4" t="s">
        <v>17</v>
      </c>
      <c r="F317" s="4" t="s">
        <v>44</v>
      </c>
      <c r="G317" s="4" t="s">
        <v>169</v>
      </c>
      <c r="H317" s="4" t="s">
        <v>8</v>
      </c>
      <c r="I317" s="4" t="s">
        <v>140</v>
      </c>
      <c r="J317" s="6" t="str">
        <f>C317&amp;CHAR(10)&amp;F317&amp;CHAR(10)&amp;H317&amp;" ("&amp;B317&amp;")"</f>
        <v>PrEP_1MONTH
Pregnant
Numerator (Required)</v>
      </c>
      <c r="K317" s="7" t="s">
        <v>1125</v>
      </c>
      <c r="N317" s="4" t="s">
        <v>36</v>
      </c>
      <c r="O317" s="4" t="s">
        <v>169</v>
      </c>
      <c r="P317" s="4" t="s">
        <v>169</v>
      </c>
      <c r="Q317" s="4" t="s">
        <v>169</v>
      </c>
      <c r="R317" s="4" t="s">
        <v>203</v>
      </c>
      <c r="S317" s="4" t="s">
        <v>194</v>
      </c>
      <c r="T317" s="4" t="str">
        <f>LOWER(N317&amp;"."&amp;O317&amp;"."&amp;P317&amp;"."&amp;Q317&amp;"."&amp;R317&amp;"."&amp;S317)</f>
        <v>tx_new_verify....non kp gp.n</v>
      </c>
      <c r="U317" s="4" t="s">
        <v>1030</v>
      </c>
      <c r="Y317" s="4" t="str">
        <f t="shared" si="30"/>
        <v>tx_new_verify....nonkpgp.n</v>
      </c>
      <c r="Z317" s="4" t="str">
        <f t="shared" si="31"/>
        <v>PrEP_1MONTH
Pregnant
Numerator (Required)</v>
      </c>
      <c r="AA317" s="4" t="str">
        <f t="shared" si="32"/>
        <v>tx_new_verify....nonkpgp.n</v>
      </c>
      <c r="AB317" s="4" t="str">
        <f t="shared" si="33"/>
        <v>PrEP_1MONTH Pregnant Numerator (Required)</v>
      </c>
      <c r="AC317" s="4" t="str">
        <f t="shared" si="29"/>
        <v>tx_new_verify....nonkpgp.n</v>
      </c>
    </row>
    <row r="318" spans="1:29" ht="45" x14ac:dyDescent="0.25">
      <c r="A318" s="4" t="s">
        <v>118</v>
      </c>
      <c r="B318" s="4" t="s">
        <v>125</v>
      </c>
      <c r="C318" s="4" t="s">
        <v>147</v>
      </c>
      <c r="D318" s="4" t="s">
        <v>49</v>
      </c>
      <c r="E318" s="4" t="s">
        <v>17</v>
      </c>
      <c r="F318" s="4" t="s">
        <v>169</v>
      </c>
      <c r="G318" s="4" t="s">
        <v>169</v>
      </c>
      <c r="H318" s="4" t="s">
        <v>8</v>
      </c>
      <c r="I318" s="4" t="s">
        <v>133</v>
      </c>
      <c r="J318" s="6" t="str">
        <f>C318&amp;CHAR(10)&amp;D318&amp;" "&amp;E318&amp;CHAR(10)&amp;H318&amp;" ("&amp;B318&amp;")"</f>
        <v>PrEP_CT_VERIFY
10-14 Female
Numerator (Required)</v>
      </c>
      <c r="K318" s="7" t="s">
        <v>536</v>
      </c>
      <c r="L318" s="4">
        <v>8</v>
      </c>
      <c r="N318" s="4" t="s">
        <v>36</v>
      </c>
      <c r="O318" s="4" t="s">
        <v>169</v>
      </c>
      <c r="P318" s="4" t="s">
        <v>169</v>
      </c>
      <c r="Q318" s="4" t="s">
        <v>169</v>
      </c>
      <c r="R318" s="4" t="s">
        <v>200</v>
      </c>
      <c r="S318" s="4" t="s">
        <v>194</v>
      </c>
      <c r="T318" s="4" t="str">
        <f>LOWER(N318&amp;"."&amp;O318&amp;"."&amp;P318&amp;"."&amp;Q318&amp;"."&amp;R318&amp;"."&amp;S318)</f>
        <v>tx_new_verify....msm.n</v>
      </c>
      <c r="U318" s="4" t="s">
        <v>259</v>
      </c>
      <c r="Y318" s="4" t="str">
        <f t="shared" si="30"/>
        <v>tx_new_verify....msm.n</v>
      </c>
      <c r="Z318" s="4" t="str">
        <f t="shared" si="31"/>
        <v>PrEP_CT_VERIFY
10-14 Female
Numerator (Required)</v>
      </c>
      <c r="AA318" s="4" t="str">
        <f t="shared" si="32"/>
        <v>tx_new_verify....msm.n</v>
      </c>
      <c r="AB318" s="4" t="str">
        <f t="shared" si="33"/>
        <v>PrEP_CT_VERIFY 10-14 Female Numerator (Required)</v>
      </c>
      <c r="AC318" s="4" t="str">
        <f t="shared" si="29"/>
        <v>tx_new_verify....msm.n</v>
      </c>
    </row>
    <row r="319" spans="1:29" ht="45" x14ac:dyDescent="0.25">
      <c r="A319" s="4" t="s">
        <v>118</v>
      </c>
      <c r="B319" s="4" t="s">
        <v>125</v>
      </c>
      <c r="C319" s="4" t="s">
        <v>147</v>
      </c>
      <c r="D319" s="4" t="s">
        <v>49</v>
      </c>
      <c r="E319" s="4" t="s">
        <v>50</v>
      </c>
      <c r="F319" s="4" t="s">
        <v>169</v>
      </c>
      <c r="G319" s="4" t="s">
        <v>169</v>
      </c>
      <c r="H319" s="4" t="s">
        <v>8</v>
      </c>
      <c r="I319" s="4" t="s">
        <v>133</v>
      </c>
      <c r="J319" s="6" t="str">
        <f>C319&amp;CHAR(10)&amp;D319&amp;" "&amp;E319&amp;CHAR(10)&amp;H319&amp;" ("&amp;B319&amp;")"</f>
        <v>PrEP_CT_VERIFY
10-14 Male
Numerator (Required)</v>
      </c>
      <c r="K319" s="7" t="s">
        <v>537</v>
      </c>
      <c r="L319" s="4">
        <v>8</v>
      </c>
      <c r="N319" s="4" t="s">
        <v>36</v>
      </c>
      <c r="O319" s="4" t="s">
        <v>169</v>
      </c>
      <c r="P319" s="4" t="s">
        <v>169</v>
      </c>
      <c r="Q319" s="4" t="s">
        <v>169</v>
      </c>
      <c r="R319" s="4" t="s">
        <v>204</v>
      </c>
      <c r="S319" s="4" t="s">
        <v>194</v>
      </c>
      <c r="T319" s="4" t="str">
        <f>LOWER(N319&amp;"."&amp;O319&amp;"."&amp;P319&amp;"."&amp;Q319&amp;"."&amp;R319&amp;"."&amp;S319)</f>
        <v>tx_new_verify....fsw.n</v>
      </c>
      <c r="U319" s="4" t="s">
        <v>261</v>
      </c>
      <c r="Y319" s="4" t="str">
        <f t="shared" si="30"/>
        <v>tx_new_verify....fsw.n</v>
      </c>
      <c r="Z319" s="4" t="str">
        <f t="shared" si="31"/>
        <v>PrEP_CT_VERIFY
10-14 Male
Numerator (Required)</v>
      </c>
      <c r="AA319" s="4" t="str">
        <f t="shared" si="32"/>
        <v>tx_new_verify....fsw.n</v>
      </c>
      <c r="AB319" s="4" t="str">
        <f t="shared" si="33"/>
        <v>PrEP_CT_VERIFY 10-14 Male Numerator (Required)</v>
      </c>
      <c r="AC319" s="4" t="str">
        <f t="shared" si="29"/>
        <v>tx_new_verify....fsw.n</v>
      </c>
    </row>
    <row r="320" spans="1:29" ht="45" x14ac:dyDescent="0.25">
      <c r="A320" s="4" t="s">
        <v>118</v>
      </c>
      <c r="B320" s="4" t="s">
        <v>125</v>
      </c>
      <c r="C320" s="4" t="s">
        <v>147</v>
      </c>
      <c r="D320" s="4" t="s">
        <v>58</v>
      </c>
      <c r="E320" s="4" t="s">
        <v>17</v>
      </c>
      <c r="F320" s="4" t="s">
        <v>169</v>
      </c>
      <c r="G320" s="4" t="s">
        <v>169</v>
      </c>
      <c r="H320" s="4" t="s">
        <v>8</v>
      </c>
      <c r="I320" s="4" t="s">
        <v>133</v>
      </c>
      <c r="J320" s="6" t="str">
        <f>C320&amp;CHAR(10)&amp;D320&amp;" "&amp;E320&amp;CHAR(10)&amp;H320&amp;" ("&amp;B320&amp;")"</f>
        <v>PrEP_CT_VERIFY
15-19 Female
Numerator (Required)</v>
      </c>
      <c r="K320" s="7" t="s">
        <v>538</v>
      </c>
      <c r="L320" s="4">
        <v>9</v>
      </c>
      <c r="N320" s="4" t="s">
        <v>36</v>
      </c>
      <c r="O320" s="4" t="s">
        <v>169</v>
      </c>
      <c r="P320" s="4" t="s">
        <v>169</v>
      </c>
      <c r="Q320" s="4" t="s">
        <v>169</v>
      </c>
      <c r="R320" s="4" t="s">
        <v>205</v>
      </c>
      <c r="S320" s="4" t="s">
        <v>194</v>
      </c>
      <c r="T320" s="4" t="str">
        <f>LOWER(N320&amp;"."&amp;O320&amp;"."&amp;P320&amp;"."&amp;Q320&amp;"."&amp;R320&amp;"."&amp;S320)</f>
        <v>tx_new_verify....focused.n</v>
      </c>
      <c r="U320" s="4" t="s">
        <v>262</v>
      </c>
      <c r="Y320" s="4" t="str">
        <f t="shared" si="30"/>
        <v>tx_new_verify....focused.n</v>
      </c>
      <c r="Z320" s="4" t="str">
        <f t="shared" si="31"/>
        <v>PrEP_CT_VERIFY
15-19 Female
Numerator (Required)</v>
      </c>
      <c r="AA320" s="4" t="str">
        <f t="shared" si="32"/>
        <v>tx_new_verify....focused.n</v>
      </c>
      <c r="AB320" s="4" t="str">
        <f t="shared" si="33"/>
        <v>PrEP_CT_VERIFY 15-19 Female Numerator (Required)</v>
      </c>
      <c r="AC320" s="4" t="str">
        <f t="shared" si="29"/>
        <v>tx_new_verify....focused.n</v>
      </c>
    </row>
    <row r="321" spans="1:29" ht="45" x14ac:dyDescent="0.25">
      <c r="A321" s="4" t="s">
        <v>118</v>
      </c>
      <c r="B321" s="4" t="s">
        <v>125</v>
      </c>
      <c r="C321" s="4" t="s">
        <v>147</v>
      </c>
      <c r="D321" s="4" t="s">
        <v>58</v>
      </c>
      <c r="E321" s="4" t="s">
        <v>50</v>
      </c>
      <c r="F321" s="4" t="s">
        <v>169</v>
      </c>
      <c r="G321" s="4" t="s">
        <v>169</v>
      </c>
      <c r="H321" s="4" t="s">
        <v>8</v>
      </c>
      <c r="I321" s="4" t="s">
        <v>133</v>
      </c>
      <c r="J321" s="6" t="str">
        <f>C321&amp;CHAR(10)&amp;D321&amp;" "&amp;E321&amp;CHAR(10)&amp;H321&amp;" ("&amp;B321&amp;")"</f>
        <v>PrEP_CT_VERIFY
15-19 Male
Numerator (Required)</v>
      </c>
      <c r="K321" s="7" t="s">
        <v>539</v>
      </c>
      <c r="L321" s="4">
        <v>9</v>
      </c>
      <c r="N321" s="4" t="s">
        <v>26</v>
      </c>
      <c r="O321" s="4" t="s">
        <v>193</v>
      </c>
      <c r="P321" s="4" t="s">
        <v>207</v>
      </c>
      <c r="Q321" s="4" t="s">
        <v>169</v>
      </c>
      <c r="R321" s="4" t="s">
        <v>169</v>
      </c>
      <c r="S321" s="4" t="s">
        <v>194</v>
      </c>
      <c r="T321" s="4" t="str">
        <f>LOWER(N321&amp;"."&amp;O321&amp;"."&amp;P321&amp;"."&amp;Q321&amp;"."&amp;R321&amp;"."&amp;S321)</f>
        <v>tx_curr_verify.unknownage.male...n</v>
      </c>
      <c r="U321" s="4" t="s">
        <v>1567</v>
      </c>
      <c r="Y321" s="4" t="str">
        <f t="shared" si="30"/>
        <v>tx_curr_verify.unknownage.m...n</v>
      </c>
      <c r="Z321" s="4" t="str">
        <f t="shared" si="31"/>
        <v>PrEP_CT_VERIFY
15-19 Male
Numerator (Required)</v>
      </c>
      <c r="AA321" s="4" t="str">
        <f t="shared" si="32"/>
        <v>tx_curr_verify.unknownage.m...n</v>
      </c>
      <c r="AB321" s="4" t="str">
        <f t="shared" si="33"/>
        <v>PrEP_CT_VERIFY 15-19 Male Numerator (Required)</v>
      </c>
      <c r="AC321" s="4" t="str">
        <f t="shared" si="29"/>
        <v>tx_curr_verify.unknownage.m...n</v>
      </c>
    </row>
    <row r="322" spans="1:29" ht="45" x14ac:dyDescent="0.25">
      <c r="A322" s="4" t="s">
        <v>118</v>
      </c>
      <c r="B322" s="4" t="s">
        <v>125</v>
      </c>
      <c r="C322" s="4" t="s">
        <v>147</v>
      </c>
      <c r="D322" s="4" t="s">
        <v>59</v>
      </c>
      <c r="E322" s="4" t="s">
        <v>17</v>
      </c>
      <c r="F322" s="4" t="s">
        <v>169</v>
      </c>
      <c r="G322" s="4" t="s">
        <v>169</v>
      </c>
      <c r="H322" s="4" t="s">
        <v>8</v>
      </c>
      <c r="I322" s="4" t="s">
        <v>133</v>
      </c>
      <c r="J322" s="6" t="str">
        <f>C322&amp;CHAR(10)&amp;D322&amp;" "&amp;E322&amp;CHAR(10)&amp;H322&amp;" ("&amp;B322&amp;")"</f>
        <v>PrEP_CT_VERIFY
20-24 Female
Numerator (Required)</v>
      </c>
      <c r="K322" s="7" t="s">
        <v>540</v>
      </c>
      <c r="L322" s="4">
        <v>11</v>
      </c>
      <c r="N322" s="4" t="s">
        <v>26</v>
      </c>
      <c r="O322" s="4" t="s">
        <v>193</v>
      </c>
      <c r="P322" s="4" t="s">
        <v>208</v>
      </c>
      <c r="Q322" s="4" t="s">
        <v>169</v>
      </c>
      <c r="R322" s="4" t="s">
        <v>169</v>
      </c>
      <c r="S322" s="4" t="s">
        <v>194</v>
      </c>
      <c r="T322" s="4" t="str">
        <f>LOWER(N322&amp;"."&amp;O322&amp;"."&amp;P322&amp;"."&amp;Q322&amp;"."&amp;R322&amp;"."&amp;S322)</f>
        <v>tx_curr_verify.unknownage.female...n</v>
      </c>
      <c r="U322" s="4" t="s">
        <v>1317</v>
      </c>
      <c r="Y322" s="4" t="str">
        <f t="shared" si="30"/>
        <v>tx_curr_verify.unknownage.f...n</v>
      </c>
      <c r="Z322" s="4" t="str">
        <f t="shared" si="31"/>
        <v>PrEP_CT_VERIFY
20-24 Female
Numerator (Required)</v>
      </c>
      <c r="AA322" s="4" t="str">
        <f t="shared" si="32"/>
        <v>tx_curr_verify.unknownage.f...n</v>
      </c>
      <c r="AB322" s="4" t="str">
        <f t="shared" si="33"/>
        <v>PrEP_CT_VERIFY 20-24 Female Numerator (Required)</v>
      </c>
      <c r="AC322" s="4" t="str">
        <f t="shared" si="29"/>
        <v>tx_curr_verify.unknownage.f...n</v>
      </c>
    </row>
    <row r="323" spans="1:29" ht="45" x14ac:dyDescent="0.25">
      <c r="A323" s="4" t="s">
        <v>118</v>
      </c>
      <c r="B323" s="4" t="s">
        <v>125</v>
      </c>
      <c r="C323" s="4" t="s">
        <v>147</v>
      </c>
      <c r="D323" s="4" t="s">
        <v>59</v>
      </c>
      <c r="E323" s="4" t="s">
        <v>50</v>
      </c>
      <c r="F323" s="4" t="s">
        <v>169</v>
      </c>
      <c r="G323" s="4" t="s">
        <v>169</v>
      </c>
      <c r="H323" s="4" t="s">
        <v>8</v>
      </c>
      <c r="I323" s="4" t="s">
        <v>133</v>
      </c>
      <c r="J323" s="6" t="str">
        <f>C323&amp;CHAR(10)&amp;D323&amp;" "&amp;E323&amp;CHAR(10)&amp;H323&amp;" ("&amp;B323&amp;")"</f>
        <v>PrEP_CT_VERIFY
20-24 Male
Numerator (Required)</v>
      </c>
      <c r="K323" s="7" t="s">
        <v>541</v>
      </c>
      <c r="L323" s="4">
        <v>11</v>
      </c>
      <c r="N323" s="4" t="s">
        <v>26</v>
      </c>
      <c r="O323" s="4" t="s">
        <v>173</v>
      </c>
      <c r="P323" s="4" t="s">
        <v>207</v>
      </c>
      <c r="Q323" s="4" t="s">
        <v>169</v>
      </c>
      <c r="R323" s="4" t="s">
        <v>169</v>
      </c>
      <c r="S323" s="4" t="s">
        <v>194</v>
      </c>
      <c r="T323" s="4" t="str">
        <f>LOWER(N323&amp;"."&amp;O323&amp;"."&amp;P323&amp;"."&amp;Q323&amp;"."&amp;R323&amp;"."&amp;S323)</f>
        <v>tx_curr_verify.u20.male...n</v>
      </c>
      <c r="U323" s="4" t="s">
        <v>1556</v>
      </c>
      <c r="Y323" s="4" t="str">
        <f t="shared" si="30"/>
        <v>tx_curr_verify.u20.m...n</v>
      </c>
      <c r="Z323" s="4" t="str">
        <f t="shared" si="31"/>
        <v>PrEP_CT_VERIFY
20-24 Male
Numerator (Required)</v>
      </c>
      <c r="AA323" s="4" t="str">
        <f t="shared" si="32"/>
        <v>tx_curr_verify.u20.m...n</v>
      </c>
      <c r="AB323" s="4" t="str">
        <f t="shared" si="33"/>
        <v>PrEP_CT_VERIFY 20-24 Male Numerator (Required)</v>
      </c>
      <c r="AC323" s="4" t="str">
        <f t="shared" si="29"/>
        <v>tx_curr_verify.u20.m...n</v>
      </c>
    </row>
    <row r="324" spans="1:29" ht="45" x14ac:dyDescent="0.25">
      <c r="A324" s="4" t="s">
        <v>118</v>
      </c>
      <c r="B324" s="4" t="s">
        <v>125</v>
      </c>
      <c r="C324" s="4" t="s">
        <v>147</v>
      </c>
      <c r="D324" s="4" t="s">
        <v>60</v>
      </c>
      <c r="E324" s="4" t="s">
        <v>17</v>
      </c>
      <c r="F324" s="4" t="s">
        <v>169</v>
      </c>
      <c r="G324" s="4" t="s">
        <v>169</v>
      </c>
      <c r="H324" s="4" t="s">
        <v>8</v>
      </c>
      <c r="I324" s="4" t="s">
        <v>133</v>
      </c>
      <c r="J324" s="6" t="str">
        <f>C324&amp;CHAR(10)&amp;D324&amp;" "&amp;E324&amp;CHAR(10)&amp;H324&amp;" ("&amp;B324&amp;")"</f>
        <v>PrEP_CT_VERIFY
25-29 Female
Numerator (Required)</v>
      </c>
      <c r="K324" s="7" t="s">
        <v>542</v>
      </c>
      <c r="L324" s="4">
        <v>12</v>
      </c>
      <c r="N324" s="4" t="s">
        <v>26</v>
      </c>
      <c r="O324" s="4" t="s">
        <v>173</v>
      </c>
      <c r="P324" s="4" t="s">
        <v>208</v>
      </c>
      <c r="Q324" s="4" t="s">
        <v>169</v>
      </c>
      <c r="R324" s="4" t="s">
        <v>169</v>
      </c>
      <c r="S324" s="4" t="s">
        <v>194</v>
      </c>
      <c r="T324" s="4" t="str">
        <f>LOWER(N324&amp;"."&amp;O324&amp;"."&amp;P324&amp;"."&amp;Q324&amp;"."&amp;R324&amp;"."&amp;S324)</f>
        <v>tx_curr_verify.u20.female...n</v>
      </c>
      <c r="U324" s="4" t="s">
        <v>1306</v>
      </c>
      <c r="Y324" s="4" t="str">
        <f t="shared" si="30"/>
        <v>tx_curr_verify.u20.f...n</v>
      </c>
      <c r="Z324" s="4" t="str">
        <f t="shared" si="31"/>
        <v>PrEP_CT_VERIFY
25-29 Female
Numerator (Required)</v>
      </c>
      <c r="AA324" s="4" t="str">
        <f t="shared" si="32"/>
        <v>tx_curr_verify.u20.f...n</v>
      </c>
      <c r="AB324" s="4" t="str">
        <f t="shared" si="33"/>
        <v>PrEP_CT_VERIFY 25-29 Female Numerator (Required)</v>
      </c>
      <c r="AC324" s="4" t="str">
        <f t="shared" si="29"/>
        <v>tx_curr_verify.u20.f...n</v>
      </c>
    </row>
    <row r="325" spans="1:29" ht="45" x14ac:dyDescent="0.25">
      <c r="A325" s="4" t="s">
        <v>118</v>
      </c>
      <c r="B325" s="4" t="s">
        <v>125</v>
      </c>
      <c r="C325" s="4" t="s">
        <v>147</v>
      </c>
      <c r="D325" s="4" t="s">
        <v>60</v>
      </c>
      <c r="E325" s="4" t="s">
        <v>50</v>
      </c>
      <c r="F325" s="4" t="s">
        <v>169</v>
      </c>
      <c r="G325" s="4" t="s">
        <v>169</v>
      </c>
      <c r="H325" s="4" t="s">
        <v>8</v>
      </c>
      <c r="I325" s="4" t="s">
        <v>133</v>
      </c>
      <c r="J325" s="6" t="str">
        <f>C325&amp;CHAR(10)&amp;D325&amp;" "&amp;E325&amp;CHAR(10)&amp;H325&amp;" ("&amp;B325&amp;")"</f>
        <v>PrEP_CT_VERIFY
25-29 Male
Numerator (Required)</v>
      </c>
      <c r="K325" s="7" t="s">
        <v>543</v>
      </c>
      <c r="L325" s="4">
        <v>12</v>
      </c>
      <c r="N325" s="4" t="s">
        <v>26</v>
      </c>
      <c r="O325" s="4" t="s">
        <v>1060</v>
      </c>
      <c r="P325" s="4" t="s">
        <v>207</v>
      </c>
      <c r="Q325" s="4" t="s">
        <v>169</v>
      </c>
      <c r="R325" s="4" t="s">
        <v>169</v>
      </c>
      <c r="S325" s="4" t="s">
        <v>194</v>
      </c>
      <c r="T325" s="4" t="str">
        <f>LOWER(N325&amp;"."&amp;O325&amp;"."&amp;P325&amp;"."&amp;Q325&amp;"."&amp;R325&amp;"."&amp;S325)</f>
        <v>tx_curr_verify.o65.male...n</v>
      </c>
      <c r="U325" s="4" t="s">
        <v>1566</v>
      </c>
      <c r="Y325" s="4" t="str">
        <f t="shared" si="30"/>
        <v>tx_curr_verify.o65.m...n</v>
      </c>
      <c r="Z325" s="4" t="str">
        <f t="shared" si="31"/>
        <v>PrEP_CT_VERIFY
25-29 Male
Numerator (Required)</v>
      </c>
      <c r="AA325" s="4" t="str">
        <f t="shared" si="32"/>
        <v>tx_curr_verify.o65.m...n</v>
      </c>
      <c r="AB325" s="4" t="str">
        <f t="shared" si="33"/>
        <v>PrEP_CT_VERIFY 25-29 Male Numerator (Required)</v>
      </c>
      <c r="AC325" s="4" t="str">
        <f t="shared" ref="AC325:AC386" si="34">AA325</f>
        <v>tx_curr_verify.o65.m...n</v>
      </c>
    </row>
    <row r="326" spans="1:29" ht="45" x14ac:dyDescent="0.25">
      <c r="A326" s="4" t="s">
        <v>118</v>
      </c>
      <c r="B326" s="4" t="s">
        <v>125</v>
      </c>
      <c r="C326" s="4" t="s">
        <v>147</v>
      </c>
      <c r="D326" s="4" t="s">
        <v>66</v>
      </c>
      <c r="E326" s="4" t="s">
        <v>17</v>
      </c>
      <c r="F326" s="4" t="s">
        <v>169</v>
      </c>
      <c r="G326" s="4" t="s">
        <v>169</v>
      </c>
      <c r="H326" s="4" t="s">
        <v>8</v>
      </c>
      <c r="I326" s="4" t="s">
        <v>133</v>
      </c>
      <c r="J326" s="6" t="str">
        <f>C326&amp;CHAR(10)&amp;D326&amp;" "&amp;E326&amp;CHAR(10)&amp;H326&amp;" ("&amp;B326&amp;")"</f>
        <v>PrEP_CT_VERIFY
30-34 Female
Numerator (Required)</v>
      </c>
      <c r="K326" s="7" t="s">
        <v>544</v>
      </c>
      <c r="L326" s="4">
        <v>13</v>
      </c>
      <c r="N326" s="4" t="s">
        <v>26</v>
      </c>
      <c r="O326" s="4" t="s">
        <v>1060</v>
      </c>
      <c r="P326" s="4" t="s">
        <v>208</v>
      </c>
      <c r="Q326" s="4" t="s">
        <v>169</v>
      </c>
      <c r="R326" s="4" t="s">
        <v>169</v>
      </c>
      <c r="S326" s="4" t="s">
        <v>194</v>
      </c>
      <c r="T326" s="4" t="str">
        <f>LOWER(N326&amp;"."&amp;O326&amp;"."&amp;P326&amp;"."&amp;Q326&amp;"."&amp;R326&amp;"."&amp;S326)</f>
        <v>tx_curr_verify.o65.female...n</v>
      </c>
      <c r="U326" s="4" t="s">
        <v>1316</v>
      </c>
      <c r="Y326" s="4" t="str">
        <f t="shared" si="30"/>
        <v>tx_curr_verify.o65.f...n</v>
      </c>
      <c r="Z326" s="4" t="str">
        <f t="shared" si="31"/>
        <v>PrEP_CT_VERIFY
30-34 Female
Numerator (Required)</v>
      </c>
      <c r="AA326" s="4" t="str">
        <f t="shared" si="32"/>
        <v>tx_curr_verify.o65.f...n</v>
      </c>
      <c r="AB326" s="4" t="str">
        <f t="shared" si="33"/>
        <v>PrEP_CT_VERIFY 30-34 Female Numerator (Required)</v>
      </c>
      <c r="AC326" s="4" t="str">
        <f t="shared" si="34"/>
        <v>tx_curr_verify.o65.f...n</v>
      </c>
    </row>
    <row r="327" spans="1:29" ht="45" x14ac:dyDescent="0.25">
      <c r="A327" s="4" t="s">
        <v>118</v>
      </c>
      <c r="B327" s="4" t="s">
        <v>125</v>
      </c>
      <c r="C327" s="4" t="s">
        <v>147</v>
      </c>
      <c r="D327" s="4" t="s">
        <v>66</v>
      </c>
      <c r="E327" s="4" t="s">
        <v>50</v>
      </c>
      <c r="F327" s="4" t="s">
        <v>169</v>
      </c>
      <c r="G327" s="4" t="s">
        <v>169</v>
      </c>
      <c r="H327" s="4" t="s">
        <v>8</v>
      </c>
      <c r="I327" s="4" t="s">
        <v>133</v>
      </c>
      <c r="J327" s="6" t="str">
        <f>C327&amp;CHAR(10)&amp;D327&amp;" "&amp;E327&amp;CHAR(10)&amp;H327&amp;" ("&amp;B327&amp;")"</f>
        <v>PrEP_CT_VERIFY
30-34 Male
Numerator (Required)</v>
      </c>
      <c r="K327" s="7" t="s">
        <v>545</v>
      </c>
      <c r="L327" s="4">
        <v>13</v>
      </c>
      <c r="N327" s="4" t="s">
        <v>26</v>
      </c>
      <c r="O327" s="4" t="s">
        <v>1063</v>
      </c>
      <c r="P327" s="4" t="s">
        <v>207</v>
      </c>
      <c r="Q327" s="4" t="s">
        <v>169</v>
      </c>
      <c r="R327" s="4" t="s">
        <v>169</v>
      </c>
      <c r="S327" s="4" t="s">
        <v>194</v>
      </c>
      <c r="T327" s="4" t="str">
        <f>LOWER(N327&amp;"."&amp;O327&amp;"."&amp;P327&amp;"."&amp;Q327&amp;"."&amp;R327&amp;"."&amp;S327)</f>
        <v>tx_curr_verify.60_64.male...n</v>
      </c>
      <c r="U327" s="4" t="s">
        <v>1565</v>
      </c>
      <c r="Y327" s="4" t="str">
        <f t="shared" si="30"/>
        <v>tx_curr_verify.60_64.m...n</v>
      </c>
      <c r="Z327" s="4" t="str">
        <f t="shared" si="31"/>
        <v>PrEP_CT_VERIFY
30-34 Male
Numerator (Required)</v>
      </c>
      <c r="AA327" s="4" t="str">
        <f t="shared" si="32"/>
        <v>tx_curr_verify.60_64.m...n</v>
      </c>
      <c r="AB327" s="4" t="str">
        <f t="shared" si="33"/>
        <v>PrEP_CT_VERIFY 30-34 Male Numerator (Required)</v>
      </c>
      <c r="AC327" s="4" t="str">
        <f t="shared" si="34"/>
        <v>tx_curr_verify.60_64.m...n</v>
      </c>
    </row>
    <row r="328" spans="1:29" ht="45" x14ac:dyDescent="0.25">
      <c r="A328" s="4" t="s">
        <v>118</v>
      </c>
      <c r="B328" s="4" t="s">
        <v>125</v>
      </c>
      <c r="C328" s="4" t="s">
        <v>147</v>
      </c>
      <c r="D328" s="4" t="s">
        <v>67</v>
      </c>
      <c r="E328" s="4" t="s">
        <v>17</v>
      </c>
      <c r="F328" s="4" t="s">
        <v>169</v>
      </c>
      <c r="G328" s="4" t="s">
        <v>169</v>
      </c>
      <c r="H328" s="4" t="s">
        <v>8</v>
      </c>
      <c r="I328" s="4" t="s">
        <v>133</v>
      </c>
      <c r="J328" s="6" t="str">
        <f>C328&amp;CHAR(10)&amp;D328&amp;" "&amp;E328&amp;CHAR(10)&amp;H328&amp;" ("&amp;B328&amp;")"</f>
        <v>PrEP_CT_VERIFY
35-39 Female
Numerator (Required)</v>
      </c>
      <c r="K328" s="7" t="s">
        <v>546</v>
      </c>
      <c r="L328" s="4">
        <v>14</v>
      </c>
      <c r="N328" s="4" t="s">
        <v>26</v>
      </c>
      <c r="O328" s="4" t="s">
        <v>1063</v>
      </c>
      <c r="P328" s="4" t="s">
        <v>208</v>
      </c>
      <c r="Q328" s="4" t="s">
        <v>169</v>
      </c>
      <c r="R328" s="4" t="s">
        <v>169</v>
      </c>
      <c r="S328" s="4" t="s">
        <v>194</v>
      </c>
      <c r="T328" s="4" t="str">
        <f>LOWER(N328&amp;"."&amp;O328&amp;"."&amp;P328&amp;"."&amp;Q328&amp;"."&amp;R328&amp;"."&amp;S328)</f>
        <v>tx_curr_verify.60_64.female...n</v>
      </c>
      <c r="U328" s="4" t="s">
        <v>1315</v>
      </c>
      <c r="Y328" s="4" t="str">
        <f t="shared" si="30"/>
        <v>tx_curr_verify.60_64.f...n</v>
      </c>
      <c r="Z328" s="4" t="str">
        <f t="shared" si="31"/>
        <v>PrEP_CT_VERIFY
35-39 Female
Numerator (Required)</v>
      </c>
      <c r="AA328" s="4" t="str">
        <f t="shared" si="32"/>
        <v>tx_curr_verify.60_64.f...n</v>
      </c>
      <c r="AB328" s="4" t="str">
        <f t="shared" si="33"/>
        <v>PrEP_CT_VERIFY 35-39 Female Numerator (Required)</v>
      </c>
      <c r="AC328" s="4" t="str">
        <f t="shared" si="34"/>
        <v>tx_curr_verify.60_64.f...n</v>
      </c>
    </row>
    <row r="329" spans="1:29" ht="45" x14ac:dyDescent="0.25">
      <c r="A329" s="4" t="s">
        <v>118</v>
      </c>
      <c r="B329" s="4" t="s">
        <v>125</v>
      </c>
      <c r="C329" s="4" t="s">
        <v>147</v>
      </c>
      <c r="D329" s="4" t="s">
        <v>67</v>
      </c>
      <c r="E329" s="4" t="s">
        <v>50</v>
      </c>
      <c r="F329" s="4" t="s">
        <v>169</v>
      </c>
      <c r="G329" s="4" t="s">
        <v>169</v>
      </c>
      <c r="H329" s="4" t="s">
        <v>8</v>
      </c>
      <c r="I329" s="4" t="s">
        <v>133</v>
      </c>
      <c r="J329" s="6" t="str">
        <f>C329&amp;CHAR(10)&amp;D329&amp;" "&amp;E329&amp;CHAR(10)&amp;H329&amp;" ("&amp;B329&amp;")"</f>
        <v>PrEP_CT_VERIFY
35-39 Male
Numerator (Required)</v>
      </c>
      <c r="K329" s="7" t="s">
        <v>547</v>
      </c>
      <c r="L329" s="4">
        <v>14</v>
      </c>
      <c r="N329" s="4" t="s">
        <v>26</v>
      </c>
      <c r="O329" s="4" t="s">
        <v>183</v>
      </c>
      <c r="P329" s="4" t="s">
        <v>207</v>
      </c>
      <c r="Q329" s="4" t="s">
        <v>169</v>
      </c>
      <c r="R329" s="4" t="s">
        <v>169</v>
      </c>
      <c r="S329" s="4" t="s">
        <v>194</v>
      </c>
      <c r="T329" s="4" t="str">
        <f>LOWER(N329&amp;"."&amp;O329&amp;"."&amp;P329&amp;"."&amp;Q329&amp;"."&amp;R329&amp;"."&amp;S329)</f>
        <v>tx_curr_verify.55_59.male...n</v>
      </c>
      <c r="U329" s="4" t="s">
        <v>1564</v>
      </c>
      <c r="Y329" s="4" t="str">
        <f t="shared" si="30"/>
        <v>tx_curr_verify.55_59.m...n</v>
      </c>
      <c r="Z329" s="4" t="str">
        <f t="shared" si="31"/>
        <v>PrEP_CT_VERIFY
35-39 Male
Numerator (Required)</v>
      </c>
      <c r="AA329" s="4" t="str">
        <f t="shared" si="32"/>
        <v>tx_curr_verify.55_59.m...n</v>
      </c>
      <c r="AB329" s="4" t="str">
        <f t="shared" si="33"/>
        <v>PrEP_CT_VERIFY 35-39 Male Numerator (Required)</v>
      </c>
      <c r="AC329" s="4" t="str">
        <f t="shared" si="34"/>
        <v>tx_curr_verify.55_59.m...n</v>
      </c>
    </row>
    <row r="330" spans="1:29" ht="45" x14ac:dyDescent="0.25">
      <c r="A330" s="4" t="s">
        <v>118</v>
      </c>
      <c r="B330" s="4" t="s">
        <v>125</v>
      </c>
      <c r="C330" s="4" t="s">
        <v>147</v>
      </c>
      <c r="D330" s="4" t="s">
        <v>68</v>
      </c>
      <c r="E330" s="4" t="s">
        <v>17</v>
      </c>
      <c r="F330" s="4" t="s">
        <v>169</v>
      </c>
      <c r="G330" s="4" t="s">
        <v>169</v>
      </c>
      <c r="H330" s="4" t="s">
        <v>8</v>
      </c>
      <c r="I330" s="4" t="s">
        <v>133</v>
      </c>
      <c r="J330" s="6" t="str">
        <f>C330&amp;CHAR(10)&amp;D330&amp;" "&amp;E330&amp;CHAR(10)&amp;H330&amp;" ("&amp;B330&amp;")"</f>
        <v>PrEP_CT_VERIFY
40-44 Female
Numerator (Required)</v>
      </c>
      <c r="K330" s="7" t="s">
        <v>548</v>
      </c>
      <c r="L330" s="4">
        <v>15</v>
      </c>
      <c r="N330" s="4" t="s">
        <v>26</v>
      </c>
      <c r="O330" s="4" t="s">
        <v>183</v>
      </c>
      <c r="P330" s="4" t="s">
        <v>208</v>
      </c>
      <c r="Q330" s="4" t="s">
        <v>169</v>
      </c>
      <c r="R330" s="4" t="s">
        <v>169</v>
      </c>
      <c r="S330" s="4" t="s">
        <v>194</v>
      </c>
      <c r="T330" s="4" t="str">
        <f>LOWER(N330&amp;"."&amp;O330&amp;"."&amp;P330&amp;"."&amp;Q330&amp;"."&amp;R330&amp;"."&amp;S330)</f>
        <v>tx_curr_verify.55_59.female...n</v>
      </c>
      <c r="U330" s="4" t="s">
        <v>1314</v>
      </c>
      <c r="Y330" s="4" t="str">
        <f t="shared" si="30"/>
        <v>tx_curr_verify.55_59.f...n</v>
      </c>
      <c r="Z330" s="4" t="str">
        <f t="shared" si="31"/>
        <v>PrEP_CT_VERIFY
40-44 Female
Numerator (Required)</v>
      </c>
      <c r="AA330" s="4" t="str">
        <f t="shared" si="32"/>
        <v>tx_curr_verify.55_59.f...n</v>
      </c>
      <c r="AB330" s="4" t="str">
        <f t="shared" si="33"/>
        <v>PrEP_CT_VERIFY 40-44 Female Numerator (Required)</v>
      </c>
      <c r="AC330" s="4" t="str">
        <f t="shared" si="34"/>
        <v>tx_curr_verify.55_59.f...n</v>
      </c>
    </row>
    <row r="331" spans="1:29" ht="45" x14ac:dyDescent="0.25">
      <c r="A331" s="4" t="s">
        <v>118</v>
      </c>
      <c r="B331" s="4" t="s">
        <v>125</v>
      </c>
      <c r="C331" s="4" t="s">
        <v>147</v>
      </c>
      <c r="D331" s="4" t="s">
        <v>68</v>
      </c>
      <c r="E331" s="4" t="s">
        <v>50</v>
      </c>
      <c r="F331" s="4" t="s">
        <v>169</v>
      </c>
      <c r="G331" s="4" t="s">
        <v>169</v>
      </c>
      <c r="H331" s="4" t="s">
        <v>8</v>
      </c>
      <c r="I331" s="4" t="s">
        <v>133</v>
      </c>
      <c r="J331" s="6" t="str">
        <f>C331&amp;CHAR(10)&amp;D331&amp;" "&amp;E331&amp;CHAR(10)&amp;H331&amp;" ("&amp;B331&amp;")"</f>
        <v>PrEP_CT_VERIFY
40-44 Male
Numerator (Required)</v>
      </c>
      <c r="K331" s="7" t="s">
        <v>549</v>
      </c>
      <c r="L331" s="4">
        <v>15</v>
      </c>
      <c r="N331" s="4" t="s">
        <v>26</v>
      </c>
      <c r="O331" s="4" t="s">
        <v>182</v>
      </c>
      <c r="P331" s="4" t="s">
        <v>207</v>
      </c>
      <c r="Q331" s="4" t="s">
        <v>169</v>
      </c>
      <c r="R331" s="4" t="s">
        <v>169</v>
      </c>
      <c r="S331" s="4" t="s">
        <v>194</v>
      </c>
      <c r="T331" s="4" t="str">
        <f>LOWER(N331&amp;"."&amp;O331&amp;"."&amp;P331&amp;"."&amp;Q331&amp;"."&amp;R331&amp;"."&amp;S331)</f>
        <v>tx_curr_verify.50_54.male...n</v>
      </c>
      <c r="U331" s="4" t="s">
        <v>1563</v>
      </c>
      <c r="Y331" s="4" t="str">
        <f t="shared" si="30"/>
        <v>tx_curr_verify.50_54.m...n</v>
      </c>
      <c r="Z331" s="4" t="str">
        <f t="shared" si="31"/>
        <v>PrEP_CT_VERIFY
40-44 Male
Numerator (Required)</v>
      </c>
      <c r="AA331" s="4" t="str">
        <f t="shared" si="32"/>
        <v>tx_curr_verify.50_54.m...n</v>
      </c>
      <c r="AB331" s="4" t="str">
        <f t="shared" si="33"/>
        <v>PrEP_CT_VERIFY 40-44 Male Numerator (Required)</v>
      </c>
      <c r="AC331" s="4" t="str">
        <f t="shared" si="34"/>
        <v>tx_curr_verify.50_54.m...n</v>
      </c>
    </row>
    <row r="332" spans="1:29" ht="45" x14ac:dyDescent="0.25">
      <c r="A332" s="4" t="s">
        <v>118</v>
      </c>
      <c r="B332" s="4" t="s">
        <v>125</v>
      </c>
      <c r="C332" s="4" t="s">
        <v>147</v>
      </c>
      <c r="D332" s="4" t="s">
        <v>69</v>
      </c>
      <c r="E332" s="4" t="s">
        <v>17</v>
      </c>
      <c r="F332" s="4" t="s">
        <v>169</v>
      </c>
      <c r="G332" s="4" t="s">
        <v>169</v>
      </c>
      <c r="H332" s="4" t="s">
        <v>8</v>
      </c>
      <c r="I332" s="4" t="s">
        <v>133</v>
      </c>
      <c r="J332" s="6" t="str">
        <f>C332&amp;CHAR(10)&amp;D332&amp;" "&amp;E332&amp;CHAR(10)&amp;H332&amp;" ("&amp;B332&amp;")"</f>
        <v>PrEP_CT_VERIFY
45-49 Female
Numerator (Required)</v>
      </c>
      <c r="K332" s="7" t="s">
        <v>550</v>
      </c>
      <c r="L332" s="4">
        <v>16</v>
      </c>
      <c r="N332" s="4" t="s">
        <v>26</v>
      </c>
      <c r="O332" s="4" t="s">
        <v>182</v>
      </c>
      <c r="P332" s="4" t="s">
        <v>208</v>
      </c>
      <c r="Q332" s="4" t="s">
        <v>169</v>
      </c>
      <c r="R332" s="4" t="s">
        <v>169</v>
      </c>
      <c r="S332" s="4" t="s">
        <v>194</v>
      </c>
      <c r="T332" s="4" t="str">
        <f>LOWER(N332&amp;"."&amp;O332&amp;"."&amp;P332&amp;"."&amp;Q332&amp;"."&amp;R332&amp;"."&amp;S332)</f>
        <v>tx_curr_verify.50_54.female...n</v>
      </c>
      <c r="U332" s="4" t="s">
        <v>1313</v>
      </c>
      <c r="Y332" s="4" t="str">
        <f t="shared" si="30"/>
        <v>tx_curr_verify.50_54.f...n</v>
      </c>
      <c r="Z332" s="4" t="str">
        <f t="shared" si="31"/>
        <v>PrEP_CT_VERIFY
45-49 Female
Numerator (Required)</v>
      </c>
      <c r="AA332" s="4" t="str">
        <f t="shared" si="32"/>
        <v>tx_curr_verify.50_54.f...n</v>
      </c>
      <c r="AB332" s="4" t="str">
        <f t="shared" si="33"/>
        <v>PrEP_CT_VERIFY 45-49 Female Numerator (Required)</v>
      </c>
      <c r="AC332" s="4" t="str">
        <f t="shared" si="34"/>
        <v>tx_curr_verify.50_54.f...n</v>
      </c>
    </row>
    <row r="333" spans="1:29" ht="45" x14ac:dyDescent="0.25">
      <c r="A333" s="4" t="s">
        <v>118</v>
      </c>
      <c r="B333" s="4" t="s">
        <v>125</v>
      </c>
      <c r="C333" s="4" t="s">
        <v>147</v>
      </c>
      <c r="D333" s="4" t="s">
        <v>69</v>
      </c>
      <c r="E333" s="4" t="s">
        <v>50</v>
      </c>
      <c r="F333" s="4" t="s">
        <v>169</v>
      </c>
      <c r="G333" s="4" t="s">
        <v>169</v>
      </c>
      <c r="H333" s="4" t="s">
        <v>8</v>
      </c>
      <c r="I333" s="4" t="s">
        <v>133</v>
      </c>
      <c r="J333" s="6" t="str">
        <f>C333&amp;CHAR(10)&amp;D333&amp;" "&amp;E333&amp;CHAR(10)&amp;H333&amp;" ("&amp;B333&amp;")"</f>
        <v>PrEP_CT_VERIFY
45-49 Male
Numerator (Required)</v>
      </c>
      <c r="K333" s="7" t="s">
        <v>551</v>
      </c>
      <c r="L333" s="4">
        <v>16</v>
      </c>
      <c r="N333" s="4" t="s">
        <v>26</v>
      </c>
      <c r="O333" s="4" t="s">
        <v>181</v>
      </c>
      <c r="P333" s="4" t="s">
        <v>207</v>
      </c>
      <c r="Q333" s="4" t="s">
        <v>169</v>
      </c>
      <c r="R333" s="4" t="s">
        <v>169</v>
      </c>
      <c r="S333" s="4" t="s">
        <v>194</v>
      </c>
      <c r="T333" s="4" t="str">
        <f>LOWER(N333&amp;"."&amp;O333&amp;"."&amp;P333&amp;"."&amp;Q333&amp;"."&amp;R333&amp;"."&amp;S333)</f>
        <v>tx_curr_verify.45_49.male...n</v>
      </c>
      <c r="U333" s="4" t="s">
        <v>1562</v>
      </c>
      <c r="Y333" s="4" t="str">
        <f t="shared" si="30"/>
        <v>tx_curr_verify.45_49.m...n</v>
      </c>
      <c r="Z333" s="4" t="str">
        <f t="shared" si="31"/>
        <v>PrEP_CT_VERIFY
45-49 Male
Numerator (Required)</v>
      </c>
      <c r="AA333" s="4" t="str">
        <f t="shared" si="32"/>
        <v>tx_curr_verify.45_49.m...n</v>
      </c>
      <c r="AB333" s="4" t="str">
        <f t="shared" si="33"/>
        <v>PrEP_CT_VERIFY 45-49 Male Numerator (Required)</v>
      </c>
      <c r="AC333" s="4" t="str">
        <f t="shared" si="34"/>
        <v>tx_curr_verify.45_49.m...n</v>
      </c>
    </row>
    <row r="334" spans="1:29" ht="45" x14ac:dyDescent="0.25">
      <c r="A334" s="4" t="s">
        <v>118</v>
      </c>
      <c r="B334" s="4" t="s">
        <v>125</v>
      </c>
      <c r="C334" s="4" t="s">
        <v>147</v>
      </c>
      <c r="D334" s="4" t="s">
        <v>1050</v>
      </c>
      <c r="E334" s="4" t="s">
        <v>17</v>
      </c>
      <c r="F334" s="4" t="s">
        <v>169</v>
      </c>
      <c r="G334" s="4" t="s">
        <v>169</v>
      </c>
      <c r="H334" s="4" t="s">
        <v>8</v>
      </c>
      <c r="I334" s="4" t="s">
        <v>133</v>
      </c>
      <c r="J334" s="6" t="str">
        <f>C334&amp;CHAR(10)&amp;D334&amp;" "&amp;E334&amp;CHAR(10)&amp;H334&amp;" ("&amp;B334&amp;")"</f>
        <v>PrEP_CT_VERIFY
50+ Female
Numerator (Required)</v>
      </c>
      <c r="K334" s="7" t="s">
        <v>1104</v>
      </c>
      <c r="L334" s="4">
        <v>17</v>
      </c>
      <c r="N334" s="4" t="s">
        <v>26</v>
      </c>
      <c r="O334" s="4" t="s">
        <v>181</v>
      </c>
      <c r="P334" s="4" t="s">
        <v>208</v>
      </c>
      <c r="Q334" s="4" t="s">
        <v>169</v>
      </c>
      <c r="R334" s="4" t="s">
        <v>169</v>
      </c>
      <c r="S334" s="4" t="s">
        <v>194</v>
      </c>
      <c r="T334" s="4" t="str">
        <f>LOWER(N334&amp;"."&amp;O334&amp;"."&amp;P334&amp;"."&amp;Q334&amp;"."&amp;R334&amp;"."&amp;S334)</f>
        <v>tx_curr_verify.45_49.female...n</v>
      </c>
      <c r="U334" s="4" t="s">
        <v>1312</v>
      </c>
      <c r="Y334" s="4" t="str">
        <f t="shared" si="30"/>
        <v>tx_curr_verify.45_49.f...n</v>
      </c>
      <c r="Z334" s="4" t="str">
        <f t="shared" si="31"/>
        <v>PrEP_CT_VERIFY
50+ Female
Numerator (Required)</v>
      </c>
      <c r="AA334" s="4" t="str">
        <f t="shared" si="32"/>
        <v>tx_curr_verify.45_49.f...n</v>
      </c>
      <c r="AB334" s="4" t="str">
        <f t="shared" si="33"/>
        <v>PrEP_CT_VERIFY 50+ Female Numerator (Required)</v>
      </c>
      <c r="AC334" s="4" t="str">
        <f t="shared" si="34"/>
        <v>tx_curr_verify.45_49.f...n</v>
      </c>
    </row>
    <row r="335" spans="1:29" ht="45" x14ac:dyDescent="0.25">
      <c r="A335" s="4" t="s">
        <v>118</v>
      </c>
      <c r="B335" s="4" t="s">
        <v>125</v>
      </c>
      <c r="C335" s="4" t="s">
        <v>147</v>
      </c>
      <c r="D335" s="4" t="s">
        <v>1050</v>
      </c>
      <c r="E335" s="4" t="s">
        <v>50</v>
      </c>
      <c r="F335" s="4" t="s">
        <v>169</v>
      </c>
      <c r="G335" s="4" t="s">
        <v>169</v>
      </c>
      <c r="H335" s="4" t="s">
        <v>8</v>
      </c>
      <c r="I335" s="4" t="s">
        <v>133</v>
      </c>
      <c r="J335" s="6" t="str">
        <f>C335&amp;CHAR(10)&amp;D335&amp;" "&amp;E335&amp;CHAR(10)&amp;H335&amp;" ("&amp;B335&amp;")"</f>
        <v>PrEP_CT_VERIFY
50+ Male
Numerator (Required)</v>
      </c>
      <c r="K335" s="7" t="s">
        <v>1105</v>
      </c>
      <c r="L335" s="4">
        <v>17</v>
      </c>
      <c r="N335" s="4" t="s">
        <v>26</v>
      </c>
      <c r="O335" s="4" t="s">
        <v>180</v>
      </c>
      <c r="P335" s="4" t="s">
        <v>207</v>
      </c>
      <c r="Q335" s="4" t="s">
        <v>169</v>
      </c>
      <c r="R335" s="4" t="s">
        <v>169</v>
      </c>
      <c r="S335" s="4" t="s">
        <v>194</v>
      </c>
      <c r="T335" s="4" t="str">
        <f>LOWER(N335&amp;"."&amp;O335&amp;"."&amp;P335&amp;"."&amp;Q335&amp;"."&amp;R335&amp;"."&amp;S335)</f>
        <v>tx_curr_verify.40_44.male...n</v>
      </c>
      <c r="U335" s="4" t="s">
        <v>1561</v>
      </c>
      <c r="Y335" s="4" t="str">
        <f t="shared" si="30"/>
        <v>tx_curr_verify.40_44.m...n</v>
      </c>
      <c r="Z335" s="4" t="str">
        <f t="shared" si="31"/>
        <v>PrEP_CT_VERIFY
50+ Male
Numerator (Required)</v>
      </c>
      <c r="AA335" s="4" t="str">
        <f t="shared" si="32"/>
        <v>tx_curr_verify.40_44.m...n</v>
      </c>
      <c r="AB335" s="4" t="str">
        <f t="shared" si="33"/>
        <v>PrEP_CT_VERIFY 50+ Male Numerator (Required)</v>
      </c>
      <c r="AC335" s="4" t="str">
        <f t="shared" si="34"/>
        <v>tx_curr_verify.40_44.m...n</v>
      </c>
    </row>
    <row r="336" spans="1:29" ht="45" x14ac:dyDescent="0.25">
      <c r="A336" s="4" t="s">
        <v>118</v>
      </c>
      <c r="B336" s="4" t="s">
        <v>125</v>
      </c>
      <c r="C336" s="4" t="s">
        <v>147</v>
      </c>
      <c r="D336" s="4" t="s">
        <v>122</v>
      </c>
      <c r="E336" s="4" t="s">
        <v>17</v>
      </c>
      <c r="F336" s="4" t="s">
        <v>169</v>
      </c>
      <c r="G336" s="4" t="s">
        <v>169</v>
      </c>
      <c r="H336" s="4" t="s">
        <v>8</v>
      </c>
      <c r="I336" s="4" t="s">
        <v>133</v>
      </c>
      <c r="J336" s="6" t="str">
        <f>C336&amp;CHAR(10)&amp;D336&amp;" "&amp;E336&amp;CHAR(10)&amp;H336&amp;" ("&amp;B336&amp;")"</f>
        <v>PrEP_CT_VERIFY
Unknown Age Female
Numerator (Required)</v>
      </c>
      <c r="K336" s="7" t="s">
        <v>552</v>
      </c>
      <c r="L336" s="4">
        <v>22</v>
      </c>
      <c r="N336" s="4" t="s">
        <v>26</v>
      </c>
      <c r="O336" s="4" t="s">
        <v>180</v>
      </c>
      <c r="P336" s="4" t="s">
        <v>208</v>
      </c>
      <c r="Q336" s="4" t="s">
        <v>169</v>
      </c>
      <c r="R336" s="4" t="s">
        <v>169</v>
      </c>
      <c r="S336" s="4" t="s">
        <v>194</v>
      </c>
      <c r="T336" s="4" t="str">
        <f>LOWER(N336&amp;"."&amp;O336&amp;"."&amp;P336&amp;"."&amp;Q336&amp;"."&amp;R336&amp;"."&amp;S336)</f>
        <v>tx_curr_verify.40_44.female...n</v>
      </c>
      <c r="U336" s="4" t="s">
        <v>1311</v>
      </c>
      <c r="Y336" s="4" t="str">
        <f t="shared" si="30"/>
        <v>tx_curr_verify.40_44.f...n</v>
      </c>
      <c r="Z336" s="4" t="str">
        <f t="shared" si="31"/>
        <v>PrEP_CT_VERIFY
Unknown Age Female
Numerator (Required)</v>
      </c>
      <c r="AA336" s="4" t="str">
        <f t="shared" si="32"/>
        <v>tx_curr_verify.40_44.f...n</v>
      </c>
      <c r="AB336" s="4" t="str">
        <f t="shared" si="33"/>
        <v>PrEP_CT_VERIFY Unknown Age Female Numerator (Required)</v>
      </c>
      <c r="AC336" s="4" t="str">
        <f t="shared" si="34"/>
        <v>tx_curr_verify.40_44.f...n</v>
      </c>
    </row>
    <row r="337" spans="1:29" ht="45" x14ac:dyDescent="0.25">
      <c r="A337" s="4" t="s">
        <v>118</v>
      </c>
      <c r="B337" s="4" t="s">
        <v>125</v>
      </c>
      <c r="C337" s="4" t="s">
        <v>147</v>
      </c>
      <c r="D337" s="4" t="s">
        <v>122</v>
      </c>
      <c r="E337" s="4" t="s">
        <v>50</v>
      </c>
      <c r="F337" s="4" t="s">
        <v>169</v>
      </c>
      <c r="G337" s="4" t="s">
        <v>169</v>
      </c>
      <c r="H337" s="4" t="s">
        <v>8</v>
      </c>
      <c r="I337" s="4" t="s">
        <v>133</v>
      </c>
      <c r="J337" s="6" t="str">
        <f>C337&amp;CHAR(10)&amp;D337&amp;" "&amp;E337&amp;CHAR(10)&amp;H337&amp;" ("&amp;B337&amp;")"</f>
        <v>PrEP_CT_VERIFY
Unknown Age Male
Numerator (Required)</v>
      </c>
      <c r="K337" s="7" t="s">
        <v>553</v>
      </c>
      <c r="L337" s="4">
        <v>22</v>
      </c>
      <c r="N337" s="4" t="s">
        <v>26</v>
      </c>
      <c r="O337" s="4" t="s">
        <v>179</v>
      </c>
      <c r="P337" s="4" t="s">
        <v>207</v>
      </c>
      <c r="Q337" s="4" t="s">
        <v>169</v>
      </c>
      <c r="R337" s="4" t="s">
        <v>169</v>
      </c>
      <c r="S337" s="4" t="s">
        <v>194</v>
      </c>
      <c r="T337" s="4" t="str">
        <f>LOWER(N337&amp;"."&amp;O337&amp;"."&amp;P337&amp;"."&amp;Q337&amp;"."&amp;R337&amp;"."&amp;S337)</f>
        <v>tx_curr_verify.35_39.male...n</v>
      </c>
      <c r="U337" s="4" t="s">
        <v>1560</v>
      </c>
      <c r="Y337" s="4" t="str">
        <f t="shared" si="30"/>
        <v>tx_curr_verify.35_39.m...n</v>
      </c>
      <c r="Z337" s="4" t="str">
        <f t="shared" si="31"/>
        <v>PrEP_CT_VERIFY
Unknown Age Male
Numerator (Required)</v>
      </c>
      <c r="AA337" s="4" t="str">
        <f t="shared" si="32"/>
        <v>tx_curr_verify.35_39.m...n</v>
      </c>
      <c r="AB337" s="4" t="str">
        <f t="shared" si="33"/>
        <v>PrEP_CT_VERIFY Unknown Age Male Numerator (Required)</v>
      </c>
      <c r="AC337" s="4" t="str">
        <f t="shared" si="34"/>
        <v>tx_curr_verify.35_39.m...n</v>
      </c>
    </row>
    <row r="338" spans="1:29" ht="45" x14ac:dyDescent="0.25">
      <c r="A338" s="4" t="s">
        <v>118</v>
      </c>
      <c r="B338" s="4" t="s">
        <v>125</v>
      </c>
      <c r="C338" s="4" t="s">
        <v>147</v>
      </c>
      <c r="E338" s="4" t="s">
        <v>169</v>
      </c>
      <c r="F338" s="4" t="s">
        <v>150</v>
      </c>
      <c r="G338" s="4" t="s">
        <v>169</v>
      </c>
      <c r="H338" s="4" t="s">
        <v>8</v>
      </c>
      <c r="I338" s="4" t="s">
        <v>148</v>
      </c>
      <c r="J338" s="6" t="str">
        <f>C338&amp;CHAR(10)&amp;I338&amp;": "&amp;F338&amp;CHAR(10)&amp;H338&amp;" ("&amp;B338&amp;")"</f>
        <v>PrEP_CT_VERIFY
HIV Test Result: Negative
Numerator (Required)</v>
      </c>
      <c r="K338" s="7" t="s">
        <v>534</v>
      </c>
      <c r="N338" s="4" t="s">
        <v>26</v>
      </c>
      <c r="O338" s="4" t="s">
        <v>179</v>
      </c>
      <c r="P338" s="4" t="s">
        <v>208</v>
      </c>
      <c r="Q338" s="4" t="s">
        <v>169</v>
      </c>
      <c r="R338" s="4" t="s">
        <v>169</v>
      </c>
      <c r="S338" s="4" t="s">
        <v>194</v>
      </c>
      <c r="T338" s="4" t="str">
        <f>LOWER(N338&amp;"."&amp;O338&amp;"."&amp;P338&amp;"."&amp;Q338&amp;"."&amp;R338&amp;"."&amp;S338)</f>
        <v>tx_curr_verify.35_39.female...n</v>
      </c>
      <c r="U338" s="4" t="s">
        <v>1310</v>
      </c>
      <c r="Y338" s="4" t="str">
        <f t="shared" si="30"/>
        <v>tx_curr_verify.35_39.f...n</v>
      </c>
      <c r="Z338" s="4" t="str">
        <f t="shared" si="31"/>
        <v>PrEP_CT_VERIFY
HIV Test Result: Negative
Numerator (Required)</v>
      </c>
      <c r="AA338" s="4" t="str">
        <f t="shared" si="32"/>
        <v>tx_curr_verify.35_39.f...n</v>
      </c>
      <c r="AB338" s="4" t="str">
        <f t="shared" si="33"/>
        <v>PrEP_CT_VERIFY HIV Test Result: Negative Numerator (Required)</v>
      </c>
      <c r="AC338" s="4" t="str">
        <f t="shared" si="34"/>
        <v>tx_curr_verify.35_39.f...n</v>
      </c>
    </row>
    <row r="339" spans="1:29" ht="45" x14ac:dyDescent="0.25">
      <c r="A339" s="4" t="s">
        <v>118</v>
      </c>
      <c r="B339" s="4" t="s">
        <v>125</v>
      </c>
      <c r="C339" s="4" t="s">
        <v>147</v>
      </c>
      <c r="E339" s="4" t="s">
        <v>169</v>
      </c>
      <c r="F339" s="4" t="s">
        <v>71</v>
      </c>
      <c r="G339" s="4" t="s">
        <v>169</v>
      </c>
      <c r="H339" s="4" t="s">
        <v>8</v>
      </c>
      <c r="I339" s="4" t="s">
        <v>148</v>
      </c>
      <c r="J339" s="6" t="str">
        <f>C339&amp;CHAR(10)&amp;I339&amp;": "&amp;F339&amp;CHAR(10)&amp;H339&amp;" ("&amp;B339&amp;")"</f>
        <v>PrEP_CT_VERIFY
HIV Test Result: Other
Numerator (Required)</v>
      </c>
      <c r="K339" s="7" t="s">
        <v>535</v>
      </c>
      <c r="N339" s="4" t="s">
        <v>26</v>
      </c>
      <c r="O339" s="4" t="s">
        <v>178</v>
      </c>
      <c r="P339" s="4" t="s">
        <v>207</v>
      </c>
      <c r="Q339" s="4" t="s">
        <v>169</v>
      </c>
      <c r="R339" s="4" t="s">
        <v>169</v>
      </c>
      <c r="S339" s="4" t="s">
        <v>194</v>
      </c>
      <c r="T339" s="4" t="str">
        <f>LOWER(N339&amp;"."&amp;O339&amp;"."&amp;P339&amp;"."&amp;Q339&amp;"."&amp;R339&amp;"."&amp;S339)</f>
        <v>tx_curr_verify.30_34.male...n</v>
      </c>
      <c r="U339" s="4" t="s">
        <v>1559</v>
      </c>
      <c r="Y339" s="4" t="str">
        <f t="shared" si="30"/>
        <v>tx_curr_verify.30_34.m...n</v>
      </c>
      <c r="Z339" s="4" t="str">
        <f t="shared" si="31"/>
        <v>PrEP_CT_VERIFY
HIV Test Result: Other
Numerator (Required)</v>
      </c>
      <c r="AA339" s="4" t="str">
        <f t="shared" si="32"/>
        <v>tx_curr_verify.30_34.m...n</v>
      </c>
      <c r="AB339" s="4" t="str">
        <f t="shared" si="33"/>
        <v>PrEP_CT_VERIFY HIV Test Result: Other Numerator (Required)</v>
      </c>
      <c r="AC339" s="4" t="str">
        <f t="shared" si="34"/>
        <v>tx_curr_verify.30_34.m...n</v>
      </c>
    </row>
    <row r="340" spans="1:29" ht="45" x14ac:dyDescent="0.25">
      <c r="A340" s="4" t="s">
        <v>118</v>
      </c>
      <c r="B340" s="4" t="s">
        <v>125</v>
      </c>
      <c r="C340" s="4" t="s">
        <v>147</v>
      </c>
      <c r="E340" s="4" t="s">
        <v>169</v>
      </c>
      <c r="F340" s="4" t="s">
        <v>149</v>
      </c>
      <c r="G340" s="4" t="s">
        <v>169</v>
      </c>
      <c r="H340" s="4" t="s">
        <v>8</v>
      </c>
      <c r="I340" s="4" t="s">
        <v>148</v>
      </c>
      <c r="J340" s="6" t="str">
        <f>C340&amp;CHAR(10)&amp;I340&amp;": "&amp;F340&amp;CHAR(10)&amp;H340&amp;" ("&amp;B340&amp;")"</f>
        <v>PrEP_CT_VERIFY
HIV Test Result: Positive
Numerator (Required)</v>
      </c>
      <c r="K340" s="7" t="s">
        <v>533</v>
      </c>
      <c r="N340" s="4" t="s">
        <v>26</v>
      </c>
      <c r="O340" s="4" t="s">
        <v>178</v>
      </c>
      <c r="P340" s="4" t="s">
        <v>208</v>
      </c>
      <c r="Q340" s="4" t="s">
        <v>169</v>
      </c>
      <c r="R340" s="4" t="s">
        <v>169</v>
      </c>
      <c r="S340" s="4" t="s">
        <v>194</v>
      </c>
      <c r="T340" s="4" t="str">
        <f>LOWER(N340&amp;"."&amp;O340&amp;"."&amp;P340&amp;"."&amp;Q340&amp;"."&amp;R340&amp;"."&amp;S340)</f>
        <v>tx_curr_verify.30_34.female...n</v>
      </c>
      <c r="U340" s="4" t="s">
        <v>1309</v>
      </c>
      <c r="Y340" s="4" t="str">
        <f t="shared" si="30"/>
        <v>tx_curr_verify.30_34.f...n</v>
      </c>
      <c r="Z340" s="4" t="str">
        <f t="shared" si="31"/>
        <v>PrEP_CT_VERIFY
HIV Test Result: Positive
Numerator (Required)</v>
      </c>
      <c r="AA340" s="4" t="str">
        <f t="shared" si="32"/>
        <v>tx_curr_verify.30_34.f...n</v>
      </c>
      <c r="AB340" s="4" t="str">
        <f t="shared" si="33"/>
        <v>PrEP_CT_VERIFY HIV Test Result: Positive Numerator (Required)</v>
      </c>
      <c r="AC340" s="4" t="str">
        <f t="shared" si="34"/>
        <v>tx_curr_verify.30_34.f...n</v>
      </c>
    </row>
    <row r="341" spans="1:29" ht="45" x14ac:dyDescent="0.25">
      <c r="A341" s="4" t="s">
        <v>118</v>
      </c>
      <c r="B341" s="4" t="s">
        <v>125</v>
      </c>
      <c r="C341" s="4" t="s">
        <v>147</v>
      </c>
      <c r="E341" s="4" t="s">
        <v>169</v>
      </c>
      <c r="F341" s="4" t="s">
        <v>169</v>
      </c>
      <c r="G341" s="4" t="s">
        <v>34</v>
      </c>
      <c r="H341" s="4" t="s">
        <v>8</v>
      </c>
      <c r="I341" s="4" t="s">
        <v>139</v>
      </c>
      <c r="J341" s="6" t="str">
        <f>C341&amp;CHAR(10)&amp;G341&amp;CHAR(10)&amp;H341&amp;" ("&amp;B341&amp;")"</f>
        <v>PrEP_CT_VERIFY
Female sex workers (FSW)
Numerator (Required)</v>
      </c>
      <c r="K341" s="7" t="s">
        <v>529</v>
      </c>
      <c r="L341" s="4">
        <v>1</v>
      </c>
      <c r="N341" s="4" t="s">
        <v>26</v>
      </c>
      <c r="O341" s="4" t="s">
        <v>177</v>
      </c>
      <c r="P341" s="4" t="s">
        <v>207</v>
      </c>
      <c r="Q341" s="4" t="s">
        <v>169</v>
      </c>
      <c r="R341" s="4" t="s">
        <v>169</v>
      </c>
      <c r="S341" s="4" t="s">
        <v>194</v>
      </c>
      <c r="T341" s="4" t="str">
        <f>LOWER(N341&amp;"."&amp;O341&amp;"."&amp;P341&amp;"."&amp;Q341&amp;"."&amp;R341&amp;"."&amp;S341)</f>
        <v>tx_curr_verify.25_29.male...n</v>
      </c>
      <c r="U341" s="4" t="s">
        <v>1558</v>
      </c>
      <c r="Y341" s="4" t="str">
        <f t="shared" si="30"/>
        <v>tx_curr_verify.25_29.m...n</v>
      </c>
      <c r="Z341" s="4" t="str">
        <f t="shared" si="31"/>
        <v>PrEP_CT_VERIFY
Female sex workers (FSW)
Numerator (Required)</v>
      </c>
      <c r="AA341" s="4" t="str">
        <f t="shared" si="32"/>
        <v>tx_curr_verify.25_29.m...n</v>
      </c>
      <c r="AB341" s="4" t="str">
        <f t="shared" si="33"/>
        <v>PrEP_CT_VERIFY Female sex workers (FSW) Numerator (Required)</v>
      </c>
      <c r="AC341" s="4" t="str">
        <f t="shared" si="34"/>
        <v>tx_curr_verify.25_29.m...n</v>
      </c>
    </row>
    <row r="342" spans="1:29" ht="45" x14ac:dyDescent="0.25">
      <c r="A342" s="4" t="s">
        <v>118</v>
      </c>
      <c r="B342" s="4" t="s">
        <v>125</v>
      </c>
      <c r="C342" s="4" t="s">
        <v>147</v>
      </c>
      <c r="E342" s="4" t="s">
        <v>169</v>
      </c>
      <c r="F342" s="4" t="s">
        <v>169</v>
      </c>
      <c r="G342" s="4" t="s">
        <v>32</v>
      </c>
      <c r="H342" s="4" t="s">
        <v>8</v>
      </c>
      <c r="I342" s="4" t="s">
        <v>139</v>
      </c>
      <c r="J342" s="6" t="str">
        <f>C342&amp;CHAR(10)&amp;G342&amp;CHAR(10)&amp;H342&amp;" ("&amp;B342&amp;")"</f>
        <v>PrEP_CT_VERIFY
Men who have sex with men (MSM)
Numerator (Required)</v>
      </c>
      <c r="K342" s="7" t="s">
        <v>527</v>
      </c>
      <c r="L342" s="4">
        <v>2</v>
      </c>
      <c r="N342" s="4" t="s">
        <v>26</v>
      </c>
      <c r="O342" s="4" t="s">
        <v>177</v>
      </c>
      <c r="P342" s="4" t="s">
        <v>208</v>
      </c>
      <c r="Q342" s="4" t="s">
        <v>169</v>
      </c>
      <c r="R342" s="4" t="s">
        <v>169</v>
      </c>
      <c r="S342" s="4" t="s">
        <v>194</v>
      </c>
      <c r="T342" s="4" t="str">
        <f>LOWER(N342&amp;"."&amp;O342&amp;"."&amp;P342&amp;"."&amp;Q342&amp;"."&amp;R342&amp;"."&amp;S342)</f>
        <v>tx_curr_verify.25_29.female...n</v>
      </c>
      <c r="U342" s="4" t="s">
        <v>1308</v>
      </c>
      <c r="Y342" s="4" t="str">
        <f t="shared" si="30"/>
        <v>tx_curr_verify.25_29.f...n</v>
      </c>
      <c r="Z342" s="4" t="str">
        <f t="shared" si="31"/>
        <v>PrEP_CT_VERIFY
Men who have sex with men (MSM)
Numerator (Required)</v>
      </c>
      <c r="AA342" s="4" t="str">
        <f t="shared" si="32"/>
        <v>tx_curr_verify.25_29.f...n</v>
      </c>
      <c r="AB342" s="4" t="str">
        <f t="shared" si="33"/>
        <v>PrEP_CT_VERIFY Men who have sex with men (MSM) Numerator (Required)</v>
      </c>
      <c r="AC342" s="4" t="str">
        <f t="shared" si="34"/>
        <v>tx_curr_verify.25_29.f...n</v>
      </c>
    </row>
    <row r="343" spans="1:29" ht="45" x14ac:dyDescent="0.25">
      <c r="A343" s="4" t="s">
        <v>118</v>
      </c>
      <c r="B343" s="4" t="s">
        <v>125</v>
      </c>
      <c r="C343" s="4" t="s">
        <v>147</v>
      </c>
      <c r="E343" s="4" t="s">
        <v>169</v>
      </c>
      <c r="F343" s="4" t="s">
        <v>169</v>
      </c>
      <c r="G343" s="4" t="s">
        <v>33</v>
      </c>
      <c r="H343" s="4" t="s">
        <v>8</v>
      </c>
      <c r="I343" s="4" t="s">
        <v>139</v>
      </c>
      <c r="J343" s="6" t="str">
        <f>C343&amp;CHAR(10)&amp;G343&amp;CHAR(10)&amp;H343&amp;" ("&amp;B343&amp;")"</f>
        <v>PrEP_CT_VERIFY
Transgender people (TG)
Numerator (Required)</v>
      </c>
      <c r="K343" s="7" t="s">
        <v>528</v>
      </c>
      <c r="L343" s="4">
        <v>3</v>
      </c>
      <c r="N343" s="4" t="s">
        <v>26</v>
      </c>
      <c r="O343" s="4" t="s">
        <v>176</v>
      </c>
      <c r="P343" s="4" t="s">
        <v>207</v>
      </c>
      <c r="Q343" s="4" t="s">
        <v>169</v>
      </c>
      <c r="R343" s="4" t="s">
        <v>169</v>
      </c>
      <c r="S343" s="4" t="s">
        <v>194</v>
      </c>
      <c r="T343" s="4" t="str">
        <f>LOWER(N343&amp;"."&amp;O343&amp;"."&amp;P343&amp;"."&amp;Q343&amp;"."&amp;R343&amp;"."&amp;S343)</f>
        <v>tx_curr_verify.20_24.male...n</v>
      </c>
      <c r="U343" s="4" t="s">
        <v>1557</v>
      </c>
      <c r="Y343" s="4" t="str">
        <f t="shared" si="30"/>
        <v>tx_curr_verify.20_24.m...n</v>
      </c>
      <c r="Z343" s="4" t="str">
        <f t="shared" si="31"/>
        <v>PrEP_CT_VERIFY
Transgender people (TG)
Numerator (Required)</v>
      </c>
      <c r="AA343" s="4" t="str">
        <f t="shared" si="32"/>
        <v>tx_curr_verify.20_24.m...n</v>
      </c>
      <c r="AB343" s="4" t="str">
        <f t="shared" si="33"/>
        <v>PrEP_CT_VERIFY Transgender people (TG) Numerator (Required)</v>
      </c>
      <c r="AC343" s="4" t="str">
        <f t="shared" si="34"/>
        <v>tx_curr_verify.20_24.m...n</v>
      </c>
    </row>
    <row r="344" spans="1:29" ht="45" x14ac:dyDescent="0.25">
      <c r="A344" s="4" t="s">
        <v>118</v>
      </c>
      <c r="B344" s="4" t="s">
        <v>125</v>
      </c>
      <c r="C344" s="4" t="s">
        <v>147</v>
      </c>
      <c r="E344" s="4" t="s">
        <v>169</v>
      </c>
      <c r="F344" s="4" t="s">
        <v>169</v>
      </c>
      <c r="G344" s="4" t="s">
        <v>30</v>
      </c>
      <c r="H344" s="4" t="s">
        <v>8</v>
      </c>
      <c r="I344" s="4" t="s">
        <v>139</v>
      </c>
      <c r="J344" s="6" t="str">
        <f>C344&amp;CHAR(10)&amp;G344&amp;CHAR(10)&amp;H344&amp;" ("&amp;B344&amp;")"</f>
        <v>PrEP_CT_VERIFY
People who inject drugs (PWID)
Numerator (Required)</v>
      </c>
      <c r="K344" s="7" t="s">
        <v>526</v>
      </c>
      <c r="L344" s="4">
        <v>4</v>
      </c>
      <c r="N344" s="4" t="s">
        <v>26</v>
      </c>
      <c r="O344" s="4" t="s">
        <v>176</v>
      </c>
      <c r="P344" s="4" t="s">
        <v>208</v>
      </c>
      <c r="Q344" s="4" t="s">
        <v>169</v>
      </c>
      <c r="R344" s="4" t="s">
        <v>169</v>
      </c>
      <c r="S344" s="4" t="s">
        <v>194</v>
      </c>
      <c r="T344" s="4" t="str">
        <f>LOWER(N344&amp;"."&amp;O344&amp;"."&amp;P344&amp;"."&amp;Q344&amp;"."&amp;R344&amp;"."&amp;S344)</f>
        <v>tx_curr_verify.20_24.female...n</v>
      </c>
      <c r="U344" s="4" t="s">
        <v>1307</v>
      </c>
      <c r="Y344" s="4" t="str">
        <f t="shared" si="30"/>
        <v>tx_curr_verify.20_24.f...n</v>
      </c>
      <c r="Z344" s="4" t="str">
        <f t="shared" si="31"/>
        <v>PrEP_CT_VERIFY
People who inject drugs (PWID)
Numerator (Required)</v>
      </c>
      <c r="AA344" s="4" t="str">
        <f t="shared" si="32"/>
        <v>tx_curr_verify.20_24.f...n</v>
      </c>
      <c r="AB344" s="4" t="str">
        <f t="shared" si="33"/>
        <v>PrEP_CT_VERIFY People who inject drugs (PWID) Numerator (Required)</v>
      </c>
      <c r="AC344" s="4" t="str">
        <f t="shared" si="34"/>
        <v>tx_curr_verify.20_24.f...n</v>
      </c>
    </row>
    <row r="345" spans="1:29" ht="45" x14ac:dyDescent="0.25">
      <c r="A345" s="4" t="s">
        <v>118</v>
      </c>
      <c r="B345" s="4" t="s">
        <v>125</v>
      </c>
      <c r="C345" s="4" t="s">
        <v>147</v>
      </c>
      <c r="E345" s="4" t="s">
        <v>169</v>
      </c>
      <c r="F345" s="4" t="s">
        <v>169</v>
      </c>
      <c r="G345" s="4" t="s">
        <v>138</v>
      </c>
      <c r="H345" s="4" t="s">
        <v>8</v>
      </c>
      <c r="I345" s="4" t="s">
        <v>139</v>
      </c>
      <c r="J345" s="6" t="str">
        <f>C345&amp;CHAR(10)&amp;G345&amp;CHAR(10)&amp;H345&amp;" ("&amp;B345&amp;")"</f>
        <v>PrEP_CT_VERIFY
People in prison and other closed settings
Numerator (Required)</v>
      </c>
      <c r="K345" s="7" t="s">
        <v>530</v>
      </c>
      <c r="L345" s="4">
        <v>5</v>
      </c>
      <c r="N345" s="4" t="s">
        <v>26</v>
      </c>
      <c r="O345" s="4" t="s">
        <v>169</v>
      </c>
      <c r="P345" s="4" t="s">
        <v>169</v>
      </c>
      <c r="Q345" s="4" t="s">
        <v>28</v>
      </c>
      <c r="R345" s="4" t="s">
        <v>169</v>
      </c>
      <c r="S345" s="4" t="s">
        <v>194</v>
      </c>
      <c r="T345" s="4" t="str">
        <f>LOWER(N345&amp;"."&amp;O345&amp;"."&amp;P345&amp;"."&amp;Q345&amp;"."&amp;R345&amp;"."&amp;S345)</f>
        <v>tx_curr_verify...&lt;3 months..n</v>
      </c>
      <c r="U345" s="4" t="s">
        <v>236</v>
      </c>
      <c r="Y345" s="4" t="str">
        <f t="shared" si="30"/>
        <v>tx_curr_verify...u3m..n</v>
      </c>
      <c r="Z345" s="4" t="str">
        <f t="shared" si="31"/>
        <v>PrEP_CT_VERIFY
People in prison and other closed settings
Numerator (Required)</v>
      </c>
      <c r="AA345" s="4" t="str">
        <f t="shared" si="32"/>
        <v>tx_curr_verify...u3m..n</v>
      </c>
      <c r="AB345" s="4" t="str">
        <f t="shared" si="33"/>
        <v>PrEP_CT_VERIFY People in prison and other closed settings Numerator (Required)</v>
      </c>
      <c r="AC345" s="4" t="str">
        <f t="shared" si="34"/>
        <v>tx_curr_verify...u3m..n</v>
      </c>
    </row>
    <row r="346" spans="1:29" ht="45" x14ac:dyDescent="0.25">
      <c r="A346" s="4" t="s">
        <v>118</v>
      </c>
      <c r="B346" s="4" t="s">
        <v>125</v>
      </c>
      <c r="C346" s="4" t="s">
        <v>147</v>
      </c>
      <c r="E346" s="4" t="s">
        <v>169</v>
      </c>
      <c r="F346" s="4" t="s">
        <v>169</v>
      </c>
      <c r="G346" s="4" t="s">
        <v>35</v>
      </c>
      <c r="H346" s="4" t="s">
        <v>8</v>
      </c>
      <c r="I346" s="4" t="s">
        <v>139</v>
      </c>
      <c r="J346" s="6" t="str">
        <f>C346&amp;CHAR(10)&amp;G346&amp;CHAR(10)&amp;H346&amp;" ("&amp;B346&amp;")"</f>
        <v>PrEP_CT_VERIFY
Non-KP (general population)
Numerator (Required)</v>
      </c>
      <c r="K346" s="7" t="s">
        <v>532</v>
      </c>
      <c r="L346" s="4">
        <v>6</v>
      </c>
      <c r="N346" s="4" t="s">
        <v>26</v>
      </c>
      <c r="O346" s="4" t="s">
        <v>169</v>
      </c>
      <c r="P346" s="4" t="s">
        <v>169</v>
      </c>
      <c r="Q346" s="4" t="s">
        <v>70</v>
      </c>
      <c r="R346" s="4" t="s">
        <v>202</v>
      </c>
      <c r="S346" s="4" t="s">
        <v>194</v>
      </c>
      <c r="T346" s="4" t="str">
        <f>LOWER(N346&amp;"."&amp;O346&amp;"."&amp;P346&amp;"."&amp;Q346&amp;"."&amp;R346&amp;"."&amp;S346)</f>
        <v>tx_curr_verify...pepfar supported.tg.n</v>
      </c>
      <c r="U346" s="4" t="s">
        <v>1019</v>
      </c>
      <c r="Y346" s="4" t="str">
        <f t="shared" si="30"/>
        <v>tx_curr_verify...pepfarsupported.tg.n</v>
      </c>
      <c r="Z346" s="4" t="str">
        <f t="shared" si="31"/>
        <v>PrEP_CT_VERIFY
Non-KP (general population)
Numerator (Required)</v>
      </c>
      <c r="AA346" s="4" t="str">
        <f t="shared" si="32"/>
        <v>tx_curr_verify...pepfarsupported.tg.n</v>
      </c>
      <c r="AB346" s="4" t="str">
        <f t="shared" si="33"/>
        <v>PrEP_CT_VERIFY Non-KP (general population) Numerator (Required)</v>
      </c>
      <c r="AC346" s="4" t="str">
        <f t="shared" si="34"/>
        <v>tx_curr_verify...pepfarsupported.tg.n</v>
      </c>
    </row>
    <row r="347" spans="1:29" ht="60" x14ac:dyDescent="0.25">
      <c r="A347" s="4" t="s">
        <v>118</v>
      </c>
      <c r="B347" s="4" t="s">
        <v>125</v>
      </c>
      <c r="C347" s="4" t="s">
        <v>147</v>
      </c>
      <c r="E347" s="4" t="s">
        <v>169</v>
      </c>
      <c r="F347" s="4" t="s">
        <v>169</v>
      </c>
      <c r="G347" s="4" t="s">
        <v>108</v>
      </c>
      <c r="H347" s="4" t="s">
        <v>8</v>
      </c>
      <c r="I347" s="4" t="s">
        <v>139</v>
      </c>
      <c r="J347" s="6" t="str">
        <f>C347&amp;CHAR(10)&amp;G347&amp;CHAR(10)&amp;H347&amp;" ("&amp;B347&amp;")"</f>
        <v>PrEP_CT_VERIFY
Non-KP (seronegative persons in serodifferent partnerships)
Numerator (Required)</v>
      </c>
      <c r="K347" s="7" t="s">
        <v>531</v>
      </c>
      <c r="L347" s="4">
        <v>7</v>
      </c>
      <c r="N347" s="4" t="s">
        <v>26</v>
      </c>
      <c r="O347" s="4" t="s">
        <v>169</v>
      </c>
      <c r="P347" s="4" t="s">
        <v>169</v>
      </c>
      <c r="Q347" s="4" t="s">
        <v>70</v>
      </c>
      <c r="R347" s="4" t="s">
        <v>201</v>
      </c>
      <c r="S347" s="4" t="s">
        <v>194</v>
      </c>
      <c r="T347" s="4" t="str">
        <f>LOWER(N347&amp;"."&amp;O347&amp;"."&amp;P347&amp;"."&amp;Q347&amp;"."&amp;R347&amp;"."&amp;S347)</f>
        <v>tx_curr_verify...pepfar supported.pwid.n</v>
      </c>
      <c r="U347" s="4" t="s">
        <v>1017</v>
      </c>
      <c r="Y347" s="4" t="str">
        <f t="shared" si="30"/>
        <v>tx_curr_verify...pepfarsupported.pwid.n</v>
      </c>
      <c r="Z347" s="4" t="str">
        <f t="shared" si="31"/>
        <v>PrEP_CT_VERIFY
Non-KP (seronegative persons in serodifferent partnerships)
Numerator (Required)</v>
      </c>
      <c r="AA347" s="4" t="str">
        <f t="shared" si="32"/>
        <v>tx_curr_verify...pepfarsupported.pwid.n</v>
      </c>
      <c r="AB347" s="4" t="str">
        <f t="shared" si="33"/>
        <v>PrEP_CT_VERIFY Non-KP (seronegative persons in serodifferent partnerships) Numerator (Required)</v>
      </c>
      <c r="AC347" s="4" t="str">
        <f t="shared" si="34"/>
        <v>tx_curr_verify...pepfarsupported.pwid.n</v>
      </c>
    </row>
    <row r="348" spans="1:29" ht="45" x14ac:dyDescent="0.25">
      <c r="A348" s="4" t="s">
        <v>118</v>
      </c>
      <c r="B348" s="4" t="s">
        <v>125</v>
      </c>
      <c r="C348" s="4" t="s">
        <v>147</v>
      </c>
      <c r="E348" s="4" t="s">
        <v>17</v>
      </c>
      <c r="F348" s="4" t="s">
        <v>18</v>
      </c>
      <c r="G348" s="4" t="s">
        <v>169</v>
      </c>
      <c r="H348" s="4" t="s">
        <v>8</v>
      </c>
      <c r="I348" s="4" t="s">
        <v>140</v>
      </c>
      <c r="J348" s="6" t="str">
        <f>C348&amp;CHAR(10)&amp;F348&amp;CHAR(10)&amp;H348&amp;" ("&amp;B348&amp;")"</f>
        <v>PrEP_CT_VERIFY
Breastfeeding
Numerator (Required)</v>
      </c>
      <c r="K348" s="7" t="s">
        <v>524</v>
      </c>
      <c r="N348" s="4" t="s">
        <v>26</v>
      </c>
      <c r="O348" s="4" t="s">
        <v>169</v>
      </c>
      <c r="P348" s="4" t="s">
        <v>169</v>
      </c>
      <c r="Q348" s="4" t="s">
        <v>70</v>
      </c>
      <c r="R348" s="4" t="s">
        <v>1130</v>
      </c>
      <c r="S348" s="4" t="s">
        <v>194</v>
      </c>
      <c r="T348" s="4" t="str">
        <f>LOWER(N348&amp;"."&amp;O348&amp;"."&amp;P348&amp;"."&amp;Q348&amp;"."&amp;R348&amp;"."&amp;S348)</f>
        <v>tx_curr_verify...pepfar supported.prisons.n</v>
      </c>
      <c r="U348" s="4" t="s">
        <v>1148</v>
      </c>
      <c r="Y348" s="4" t="str">
        <f t="shared" si="30"/>
        <v>tx_curr_verify...pepfarsupported.prisons.n</v>
      </c>
      <c r="Z348" s="4" t="str">
        <f t="shared" si="31"/>
        <v>PrEP_CT_VERIFY
Breastfeeding
Numerator (Required)</v>
      </c>
      <c r="AA348" s="4" t="str">
        <f t="shared" si="32"/>
        <v>tx_curr_verify...pepfarsupported.prisons.n</v>
      </c>
      <c r="AB348" s="4" t="str">
        <f t="shared" si="33"/>
        <v>PrEP_CT_VERIFY Breastfeeding Numerator (Required)</v>
      </c>
      <c r="AC348" s="4" t="str">
        <f t="shared" si="34"/>
        <v>tx_curr_verify...pepfarsupported.prisons.n</v>
      </c>
    </row>
    <row r="349" spans="1:29" ht="45" x14ac:dyDescent="0.25">
      <c r="A349" s="4" t="s">
        <v>118</v>
      </c>
      <c r="B349" s="4" t="s">
        <v>125</v>
      </c>
      <c r="C349" s="4" t="s">
        <v>147</v>
      </c>
      <c r="E349" s="4" t="s">
        <v>17</v>
      </c>
      <c r="F349" s="4" t="s">
        <v>44</v>
      </c>
      <c r="G349" s="4" t="s">
        <v>169</v>
      </c>
      <c r="H349" s="4" t="s">
        <v>8</v>
      </c>
      <c r="I349" s="4" t="s">
        <v>140</v>
      </c>
      <c r="J349" s="6" t="str">
        <f>C349&amp;CHAR(10)&amp;F349&amp;CHAR(10)&amp;H349&amp;" ("&amp;B349&amp;")"</f>
        <v>PrEP_CT_VERIFY
Pregnant
Numerator (Required)</v>
      </c>
      <c r="K349" s="7" t="s">
        <v>525</v>
      </c>
      <c r="N349" s="4" t="s">
        <v>26</v>
      </c>
      <c r="O349" s="4" t="s">
        <v>169</v>
      </c>
      <c r="P349" s="4" t="s">
        <v>169</v>
      </c>
      <c r="Q349" s="4" t="s">
        <v>70</v>
      </c>
      <c r="R349" s="4" t="s">
        <v>203</v>
      </c>
      <c r="S349" s="4" t="s">
        <v>194</v>
      </c>
      <c r="T349" s="4" t="str">
        <f>LOWER(N349&amp;"."&amp;O349&amp;"."&amp;P349&amp;"."&amp;Q349&amp;"."&amp;R349&amp;"."&amp;S349)</f>
        <v>tx_curr_verify...pepfar supported.non kp gp.n</v>
      </c>
      <c r="U349" s="4" t="s">
        <v>1021</v>
      </c>
      <c r="Y349" s="4" t="str">
        <f t="shared" si="30"/>
        <v>tx_curr_verify...pepfarsupported.nonkpgp.n</v>
      </c>
      <c r="Z349" s="4" t="str">
        <f t="shared" si="31"/>
        <v>PrEP_CT_VERIFY
Pregnant
Numerator (Required)</v>
      </c>
      <c r="AA349" s="4" t="str">
        <f t="shared" si="32"/>
        <v>tx_curr_verify...pepfarsupported.nonkpgp.n</v>
      </c>
      <c r="AB349" s="4" t="str">
        <f t="shared" si="33"/>
        <v>PrEP_CT_VERIFY Pregnant Numerator (Required)</v>
      </c>
      <c r="AC349" s="4" t="str">
        <f t="shared" si="34"/>
        <v>tx_curr_verify...pepfarsupported.nonkpgp.n</v>
      </c>
    </row>
    <row r="350" spans="1:29" ht="45" x14ac:dyDescent="0.25">
      <c r="A350" s="4" t="s">
        <v>118</v>
      </c>
      <c r="B350" s="4" t="s">
        <v>125</v>
      </c>
      <c r="C350" s="4" t="s">
        <v>41</v>
      </c>
      <c r="D350" s="4" t="s">
        <v>49</v>
      </c>
      <c r="E350" s="4" t="s">
        <v>17</v>
      </c>
      <c r="F350" s="4" t="s">
        <v>169</v>
      </c>
      <c r="G350" s="4" t="s">
        <v>169</v>
      </c>
      <c r="H350" s="4" t="s">
        <v>8</v>
      </c>
      <c r="I350" s="4" t="s">
        <v>133</v>
      </c>
      <c r="J350" s="6" t="str">
        <f>C350&amp;CHAR(10)&amp;D350&amp;" "&amp;E350&amp;CHAR(10)&amp;H350&amp;" ("&amp;B350&amp;")"</f>
        <v>PrEP_ELIGIBLE
10-14 Female
Numerator (Required)</v>
      </c>
      <c r="K350" s="7" t="s">
        <v>563</v>
      </c>
      <c r="L350" s="4">
        <v>8</v>
      </c>
      <c r="N350" s="4" t="s">
        <v>26</v>
      </c>
      <c r="O350" s="4" t="s">
        <v>169</v>
      </c>
      <c r="P350" s="4" t="s">
        <v>169</v>
      </c>
      <c r="Q350" s="4" t="s">
        <v>70</v>
      </c>
      <c r="R350" s="4" t="s">
        <v>200</v>
      </c>
      <c r="S350" s="4" t="s">
        <v>194</v>
      </c>
      <c r="T350" s="4" t="str">
        <f>LOWER(N350&amp;"."&amp;O350&amp;"."&amp;P350&amp;"."&amp;Q350&amp;"."&amp;R350&amp;"."&amp;S350)</f>
        <v>tx_curr_verify...pepfar supported.msm.n</v>
      </c>
      <c r="U350" s="4" t="s">
        <v>1018</v>
      </c>
      <c r="Y350" s="4" t="str">
        <f t="shared" si="30"/>
        <v>tx_curr_verify...pepfarsupported.msm.n</v>
      </c>
      <c r="Z350" s="4" t="str">
        <f t="shared" si="31"/>
        <v>PrEP_ELIGIBLE
10-14 Female
Numerator (Required)</v>
      </c>
      <c r="AA350" s="4" t="str">
        <f t="shared" si="32"/>
        <v>tx_curr_verify...pepfarsupported.msm.n</v>
      </c>
      <c r="AB350" s="4" t="str">
        <f t="shared" si="33"/>
        <v>PrEP_ELIGIBLE 10-14 Female Numerator (Required)</v>
      </c>
      <c r="AC350" s="4" t="str">
        <f t="shared" si="34"/>
        <v>tx_curr_verify...pepfarsupported.msm.n</v>
      </c>
    </row>
    <row r="351" spans="1:29" ht="45" x14ac:dyDescent="0.25">
      <c r="A351" s="4" t="s">
        <v>118</v>
      </c>
      <c r="B351" s="4" t="s">
        <v>125</v>
      </c>
      <c r="C351" s="4" t="s">
        <v>41</v>
      </c>
      <c r="D351" s="4" t="s">
        <v>49</v>
      </c>
      <c r="E351" s="4" t="s">
        <v>50</v>
      </c>
      <c r="F351" s="4" t="s">
        <v>169</v>
      </c>
      <c r="G351" s="4" t="s">
        <v>169</v>
      </c>
      <c r="H351" s="4" t="s">
        <v>8</v>
      </c>
      <c r="I351" s="4" t="s">
        <v>133</v>
      </c>
      <c r="J351" s="6" t="str">
        <f>C351&amp;CHAR(10)&amp;D351&amp;" "&amp;E351&amp;CHAR(10)&amp;H351&amp;" ("&amp;B351&amp;")"</f>
        <v>PrEP_ELIGIBLE
10-14 Male
Numerator (Required)</v>
      </c>
      <c r="K351" s="7" t="s">
        <v>564</v>
      </c>
      <c r="L351" s="4">
        <v>8</v>
      </c>
      <c r="N351" s="4" t="s">
        <v>26</v>
      </c>
      <c r="O351" s="4" t="s">
        <v>169</v>
      </c>
      <c r="P351" s="4" t="s">
        <v>169</v>
      </c>
      <c r="Q351" s="4" t="s">
        <v>70</v>
      </c>
      <c r="R351" s="4" t="s">
        <v>204</v>
      </c>
      <c r="S351" s="4" t="s">
        <v>194</v>
      </c>
      <c r="T351" s="4" t="str">
        <f>LOWER(N351&amp;"."&amp;O351&amp;"."&amp;P351&amp;"."&amp;Q351&amp;"."&amp;R351&amp;"."&amp;S351)</f>
        <v>tx_curr_verify...pepfar supported.fsw.n</v>
      </c>
      <c r="U351" s="4" t="s">
        <v>1020</v>
      </c>
      <c r="Y351" s="4" t="str">
        <f t="shared" si="30"/>
        <v>tx_curr_verify...pepfarsupported.fsw.n</v>
      </c>
      <c r="Z351" s="4" t="str">
        <f t="shared" si="31"/>
        <v>PrEP_ELIGIBLE
10-14 Male
Numerator (Required)</v>
      </c>
      <c r="AA351" s="4" t="str">
        <f t="shared" si="32"/>
        <v>tx_curr_verify...pepfarsupported.fsw.n</v>
      </c>
      <c r="AB351" s="4" t="str">
        <f t="shared" si="33"/>
        <v>PrEP_ELIGIBLE 10-14 Male Numerator (Required)</v>
      </c>
      <c r="AC351" s="4" t="str">
        <f t="shared" si="34"/>
        <v>tx_curr_verify...pepfarsupported.fsw.n</v>
      </c>
    </row>
    <row r="352" spans="1:29" ht="45" x14ac:dyDescent="0.25">
      <c r="A352" s="4" t="s">
        <v>118</v>
      </c>
      <c r="B352" s="4" t="s">
        <v>125</v>
      </c>
      <c r="C352" s="4" t="s">
        <v>41</v>
      </c>
      <c r="D352" s="4" t="s">
        <v>58</v>
      </c>
      <c r="E352" s="4" t="s">
        <v>17</v>
      </c>
      <c r="F352" s="4" t="s">
        <v>169</v>
      </c>
      <c r="G352" s="4" t="s">
        <v>169</v>
      </c>
      <c r="H352" s="4" t="s">
        <v>8</v>
      </c>
      <c r="I352" s="4" t="s">
        <v>133</v>
      </c>
      <c r="J352" s="6" t="str">
        <f>C352&amp;CHAR(10)&amp;D352&amp;" "&amp;E352&amp;CHAR(10)&amp;H352&amp;" ("&amp;B352&amp;")"</f>
        <v>PrEP_ELIGIBLE
15-19 Female
Numerator (Required)</v>
      </c>
      <c r="K352" s="7" t="s">
        <v>565</v>
      </c>
      <c r="L352" s="4">
        <v>9</v>
      </c>
      <c r="N352" s="4" t="s">
        <v>26</v>
      </c>
      <c r="O352" s="4" t="s">
        <v>169</v>
      </c>
      <c r="P352" s="4" t="s">
        <v>169</v>
      </c>
      <c r="Q352" s="4" t="s">
        <v>70</v>
      </c>
      <c r="R352" s="4" t="s">
        <v>205</v>
      </c>
      <c r="S352" s="4" t="s">
        <v>194</v>
      </c>
      <c r="T352" s="4" t="str">
        <f>LOWER(N352&amp;"."&amp;O352&amp;"."&amp;P352&amp;"."&amp;Q352&amp;"."&amp;R352&amp;"."&amp;S352)</f>
        <v>tx_curr_verify...pepfar supported.focused.n</v>
      </c>
      <c r="U352" s="4" t="s">
        <v>1022</v>
      </c>
      <c r="Y352" s="4" t="str">
        <f t="shared" si="30"/>
        <v>tx_curr_verify...pepfarsupported.focused.n</v>
      </c>
      <c r="Z352" s="4" t="str">
        <f t="shared" si="31"/>
        <v>PrEP_ELIGIBLE
15-19 Female
Numerator (Required)</v>
      </c>
      <c r="AA352" s="4" t="str">
        <f t="shared" si="32"/>
        <v>tx_curr_verify...pepfarsupported.focused.n</v>
      </c>
      <c r="AB352" s="4" t="str">
        <f t="shared" si="33"/>
        <v>PrEP_ELIGIBLE 15-19 Female Numerator (Required)</v>
      </c>
      <c r="AC352" s="4" t="str">
        <f t="shared" si="34"/>
        <v>tx_curr_verify...pepfarsupported.focused.n</v>
      </c>
    </row>
    <row r="353" spans="1:29" ht="45" x14ac:dyDescent="0.25">
      <c r="A353" s="4" t="s">
        <v>118</v>
      </c>
      <c r="B353" s="4" t="s">
        <v>125</v>
      </c>
      <c r="C353" s="4" t="s">
        <v>41</v>
      </c>
      <c r="D353" s="4" t="s">
        <v>58</v>
      </c>
      <c r="E353" s="4" t="s">
        <v>50</v>
      </c>
      <c r="F353" s="4" t="s">
        <v>169</v>
      </c>
      <c r="G353" s="4" t="s">
        <v>169</v>
      </c>
      <c r="H353" s="4" t="s">
        <v>8</v>
      </c>
      <c r="I353" s="4" t="s">
        <v>133</v>
      </c>
      <c r="J353" s="6" t="str">
        <f>C353&amp;CHAR(10)&amp;D353&amp;" "&amp;E353&amp;CHAR(10)&amp;H353&amp;" ("&amp;B353&amp;")"</f>
        <v>PrEP_ELIGIBLE
15-19 Male
Numerator (Required)</v>
      </c>
      <c r="K353" s="7" t="s">
        <v>566</v>
      </c>
      <c r="L353" s="4">
        <v>9</v>
      </c>
      <c r="N353" s="4" t="s">
        <v>26</v>
      </c>
      <c r="O353" s="4" t="s">
        <v>169</v>
      </c>
      <c r="P353" s="4" t="s">
        <v>169</v>
      </c>
      <c r="Q353" s="4" t="s">
        <v>168</v>
      </c>
      <c r="R353" s="4" t="s">
        <v>169</v>
      </c>
      <c r="S353" s="4" t="s">
        <v>194</v>
      </c>
      <c r="T353" s="4" t="str">
        <f>LOWER(N353&amp;"."&amp;O353&amp;"."&amp;P353&amp;"."&amp;Q353&amp;"."&amp;R353&amp;"."&amp;S353)</f>
        <v>tx_curr_verify...6+ months..n</v>
      </c>
      <c r="U353" s="4" t="s">
        <v>237</v>
      </c>
      <c r="Y353" s="4" t="str">
        <f t="shared" si="30"/>
        <v>tx_curr_verify...o6m..n</v>
      </c>
      <c r="Z353" s="4" t="str">
        <f t="shared" si="31"/>
        <v>PrEP_ELIGIBLE
15-19 Male
Numerator (Required)</v>
      </c>
      <c r="AA353" s="4" t="str">
        <f t="shared" si="32"/>
        <v>tx_curr_verify...o6m..n</v>
      </c>
      <c r="AB353" s="4" t="str">
        <f t="shared" si="33"/>
        <v>PrEP_ELIGIBLE 15-19 Male Numerator (Required)</v>
      </c>
      <c r="AC353" s="4" t="str">
        <f t="shared" si="34"/>
        <v>tx_curr_verify...o6m..n</v>
      </c>
    </row>
    <row r="354" spans="1:29" ht="45" x14ac:dyDescent="0.25">
      <c r="A354" s="4" t="s">
        <v>118</v>
      </c>
      <c r="B354" s="4" t="s">
        <v>125</v>
      </c>
      <c r="C354" s="4" t="s">
        <v>41</v>
      </c>
      <c r="D354" s="4" t="s">
        <v>59</v>
      </c>
      <c r="E354" s="4" t="s">
        <v>17</v>
      </c>
      <c r="F354" s="4" t="s">
        <v>169</v>
      </c>
      <c r="G354" s="4" t="s">
        <v>169</v>
      </c>
      <c r="H354" s="4" t="s">
        <v>8</v>
      </c>
      <c r="I354" s="4" t="s">
        <v>133</v>
      </c>
      <c r="J354" s="6" t="str">
        <f>C354&amp;CHAR(10)&amp;D354&amp;" "&amp;E354&amp;CHAR(10)&amp;H354&amp;" ("&amp;B354&amp;")"</f>
        <v>PrEP_ELIGIBLE
20-24 Female
Numerator (Required)</v>
      </c>
      <c r="K354" s="7" t="s">
        <v>567</v>
      </c>
      <c r="L354" s="4">
        <v>11</v>
      </c>
      <c r="N354" s="4" t="s">
        <v>26</v>
      </c>
      <c r="O354" s="4" t="s">
        <v>169</v>
      </c>
      <c r="P354" s="4" t="s">
        <v>169</v>
      </c>
      <c r="Q354" s="4" t="s">
        <v>31</v>
      </c>
      <c r="R354" s="4" t="s">
        <v>202</v>
      </c>
      <c r="S354" s="4" t="s">
        <v>194</v>
      </c>
      <c r="T354" s="4" t="str">
        <f>LOWER(N354&amp;"."&amp;O354&amp;"."&amp;P354&amp;"."&amp;Q354&amp;"."&amp;R354&amp;"."&amp;S354)</f>
        <v>tx_curr_verify...non-pepfar supported.tg.n</v>
      </c>
      <c r="U354" s="4" t="s">
        <v>1166</v>
      </c>
      <c r="Y354" s="4" t="str">
        <f t="shared" si="30"/>
        <v>tx_curr_verify...non_pepfarsupported.tg.n</v>
      </c>
      <c r="Z354" s="4" t="str">
        <f t="shared" si="31"/>
        <v>PrEP_ELIGIBLE
20-24 Female
Numerator (Required)</v>
      </c>
      <c r="AA354" s="4" t="str">
        <f t="shared" si="32"/>
        <v>tx_curr_verify...non_pepfarsupported.tg.n</v>
      </c>
      <c r="AB354" s="4" t="str">
        <f t="shared" si="33"/>
        <v>PrEP_ELIGIBLE 20-24 Female Numerator (Required)</v>
      </c>
      <c r="AC354" s="4" t="str">
        <f t="shared" si="34"/>
        <v>tx_curr_verify...non_pepfarsupported.tg.n</v>
      </c>
    </row>
    <row r="355" spans="1:29" ht="45" x14ac:dyDescent="0.25">
      <c r="A355" s="4" t="s">
        <v>118</v>
      </c>
      <c r="B355" s="4" t="s">
        <v>125</v>
      </c>
      <c r="C355" s="4" t="s">
        <v>41</v>
      </c>
      <c r="D355" s="4" t="s">
        <v>59</v>
      </c>
      <c r="E355" s="4" t="s">
        <v>50</v>
      </c>
      <c r="F355" s="4" t="s">
        <v>169</v>
      </c>
      <c r="G355" s="4" t="s">
        <v>169</v>
      </c>
      <c r="H355" s="4" t="s">
        <v>8</v>
      </c>
      <c r="I355" s="4" t="s">
        <v>133</v>
      </c>
      <c r="J355" s="6" t="str">
        <f>C355&amp;CHAR(10)&amp;D355&amp;" "&amp;E355&amp;CHAR(10)&amp;H355&amp;" ("&amp;B355&amp;")"</f>
        <v>PrEP_ELIGIBLE
20-24 Male
Numerator (Required)</v>
      </c>
      <c r="K355" s="7" t="s">
        <v>568</v>
      </c>
      <c r="L355" s="4">
        <v>11</v>
      </c>
      <c r="N355" s="4" t="s">
        <v>26</v>
      </c>
      <c r="O355" s="4" t="s">
        <v>169</v>
      </c>
      <c r="P355" s="4" t="s">
        <v>169</v>
      </c>
      <c r="Q355" s="4" t="s">
        <v>31</v>
      </c>
      <c r="R355" s="4" t="s">
        <v>201</v>
      </c>
      <c r="S355" s="4" t="s">
        <v>194</v>
      </c>
      <c r="T355" s="4" t="str">
        <f>LOWER(N355&amp;"."&amp;O355&amp;"."&amp;P355&amp;"."&amp;Q355&amp;"."&amp;R355&amp;"."&amp;S355)</f>
        <v>tx_curr_verify...non-pepfar supported.pwid.n</v>
      </c>
      <c r="U355" s="4" t="s">
        <v>1167</v>
      </c>
      <c r="Y355" s="4" t="str">
        <f t="shared" si="30"/>
        <v>tx_curr_verify...non_pepfarsupported.pwid.n</v>
      </c>
      <c r="Z355" s="4" t="str">
        <f t="shared" si="31"/>
        <v>PrEP_ELIGIBLE
20-24 Male
Numerator (Required)</v>
      </c>
      <c r="AA355" s="4" t="str">
        <f t="shared" si="32"/>
        <v>tx_curr_verify...non_pepfarsupported.pwid.n</v>
      </c>
      <c r="AB355" s="4" t="str">
        <f t="shared" si="33"/>
        <v>PrEP_ELIGIBLE 20-24 Male Numerator (Required)</v>
      </c>
      <c r="AC355" s="4" t="str">
        <f t="shared" si="34"/>
        <v>tx_curr_verify...non_pepfarsupported.pwid.n</v>
      </c>
    </row>
    <row r="356" spans="1:29" ht="45" x14ac:dyDescent="0.25">
      <c r="A356" s="4" t="s">
        <v>118</v>
      </c>
      <c r="B356" s="4" t="s">
        <v>125</v>
      </c>
      <c r="C356" s="4" t="s">
        <v>41</v>
      </c>
      <c r="D356" s="4" t="s">
        <v>60</v>
      </c>
      <c r="E356" s="4" t="s">
        <v>17</v>
      </c>
      <c r="F356" s="4" t="s">
        <v>169</v>
      </c>
      <c r="G356" s="4" t="s">
        <v>169</v>
      </c>
      <c r="H356" s="4" t="s">
        <v>8</v>
      </c>
      <c r="I356" s="4" t="s">
        <v>133</v>
      </c>
      <c r="J356" s="6" t="str">
        <f>C356&amp;CHAR(10)&amp;D356&amp;" "&amp;E356&amp;CHAR(10)&amp;H356&amp;" ("&amp;B356&amp;")"</f>
        <v>PrEP_ELIGIBLE
25-29 Female
Numerator (Required)</v>
      </c>
      <c r="K356" s="7" t="s">
        <v>569</v>
      </c>
      <c r="L356" s="4">
        <v>12</v>
      </c>
      <c r="N356" s="4" t="s">
        <v>26</v>
      </c>
      <c r="O356" s="4" t="s">
        <v>169</v>
      </c>
      <c r="P356" s="4" t="s">
        <v>169</v>
      </c>
      <c r="Q356" s="4" t="s">
        <v>31</v>
      </c>
      <c r="R356" s="4" t="s">
        <v>1130</v>
      </c>
      <c r="S356" s="4" t="s">
        <v>194</v>
      </c>
      <c r="T356" s="4" t="str">
        <f>LOWER(N356&amp;"."&amp;O356&amp;"."&amp;P356&amp;"."&amp;Q356&amp;"."&amp;R356&amp;"."&amp;S356)</f>
        <v>tx_curr_verify...non-pepfar supported.prisons.n</v>
      </c>
      <c r="U356" s="4" t="s">
        <v>1168</v>
      </c>
      <c r="Y356" s="4" t="str">
        <f t="shared" si="30"/>
        <v>tx_curr_verify...non_pepfarsupported.prisons.n</v>
      </c>
      <c r="Z356" s="4" t="str">
        <f t="shared" si="31"/>
        <v>PrEP_ELIGIBLE
25-29 Female
Numerator (Required)</v>
      </c>
      <c r="AA356" s="4" t="str">
        <f t="shared" si="32"/>
        <v>tx_curr_verify...non_pepfarsupported.prisons.n</v>
      </c>
      <c r="AB356" s="4" t="str">
        <f t="shared" si="33"/>
        <v>PrEP_ELIGIBLE 25-29 Female Numerator (Required)</v>
      </c>
      <c r="AC356" s="4" t="str">
        <f t="shared" si="34"/>
        <v>tx_curr_verify...non_pepfarsupported.prisons.n</v>
      </c>
    </row>
    <row r="357" spans="1:29" ht="45" x14ac:dyDescent="0.25">
      <c r="A357" s="4" t="s">
        <v>118</v>
      </c>
      <c r="B357" s="4" t="s">
        <v>125</v>
      </c>
      <c r="C357" s="4" t="s">
        <v>41</v>
      </c>
      <c r="D357" s="4" t="s">
        <v>60</v>
      </c>
      <c r="E357" s="4" t="s">
        <v>50</v>
      </c>
      <c r="F357" s="4" t="s">
        <v>169</v>
      </c>
      <c r="G357" s="4" t="s">
        <v>169</v>
      </c>
      <c r="H357" s="4" t="s">
        <v>8</v>
      </c>
      <c r="I357" s="4" t="s">
        <v>133</v>
      </c>
      <c r="J357" s="6" t="str">
        <f>C357&amp;CHAR(10)&amp;D357&amp;" "&amp;E357&amp;CHAR(10)&amp;H357&amp;" ("&amp;B357&amp;")"</f>
        <v>PrEP_ELIGIBLE
25-29 Male
Numerator (Required)</v>
      </c>
      <c r="K357" s="7" t="s">
        <v>570</v>
      </c>
      <c r="L357" s="4">
        <v>12</v>
      </c>
      <c r="N357" s="4" t="s">
        <v>26</v>
      </c>
      <c r="O357" s="4" t="s">
        <v>169</v>
      </c>
      <c r="P357" s="4" t="s">
        <v>169</v>
      </c>
      <c r="Q357" s="4" t="s">
        <v>31</v>
      </c>
      <c r="R357" s="4" t="s">
        <v>203</v>
      </c>
      <c r="S357" s="4" t="s">
        <v>194</v>
      </c>
      <c r="T357" s="4" t="str">
        <f>LOWER(N357&amp;"."&amp;O357&amp;"."&amp;P357&amp;"."&amp;Q357&amp;"."&amp;R357&amp;"."&amp;S357)</f>
        <v>tx_curr_verify...non-pepfar supported.non kp gp.n</v>
      </c>
      <c r="U357" s="4" t="s">
        <v>1169</v>
      </c>
      <c r="Y357" s="4" t="str">
        <f t="shared" si="30"/>
        <v>tx_curr_verify...non_pepfarsupported.nonkpgp.n</v>
      </c>
      <c r="Z357" s="4" t="str">
        <f t="shared" si="31"/>
        <v>PrEP_ELIGIBLE
25-29 Male
Numerator (Required)</v>
      </c>
      <c r="AA357" s="4" t="str">
        <f t="shared" si="32"/>
        <v>tx_curr_verify...non_pepfarsupported.nonkpgp.n</v>
      </c>
      <c r="AB357" s="4" t="str">
        <f t="shared" si="33"/>
        <v>PrEP_ELIGIBLE 25-29 Male Numerator (Required)</v>
      </c>
      <c r="AC357" s="4" t="str">
        <f t="shared" si="34"/>
        <v>tx_curr_verify...non_pepfarsupported.nonkpgp.n</v>
      </c>
    </row>
    <row r="358" spans="1:29" ht="45" x14ac:dyDescent="0.25">
      <c r="A358" s="4" t="s">
        <v>118</v>
      </c>
      <c r="B358" s="4" t="s">
        <v>125</v>
      </c>
      <c r="C358" s="4" t="s">
        <v>41</v>
      </c>
      <c r="D358" s="4" t="s">
        <v>66</v>
      </c>
      <c r="E358" s="4" t="s">
        <v>17</v>
      </c>
      <c r="F358" s="4" t="s">
        <v>169</v>
      </c>
      <c r="G358" s="4" t="s">
        <v>169</v>
      </c>
      <c r="H358" s="4" t="s">
        <v>8</v>
      </c>
      <c r="I358" s="4" t="s">
        <v>133</v>
      </c>
      <c r="J358" s="6" t="str">
        <f>C358&amp;CHAR(10)&amp;D358&amp;" "&amp;E358&amp;CHAR(10)&amp;H358&amp;" ("&amp;B358&amp;")"</f>
        <v>PrEP_ELIGIBLE
30-34 Female
Numerator (Required)</v>
      </c>
      <c r="K358" s="7" t="s">
        <v>571</v>
      </c>
      <c r="L358" s="4">
        <v>13</v>
      </c>
      <c r="N358" s="4" t="s">
        <v>26</v>
      </c>
      <c r="O358" s="4" t="s">
        <v>169</v>
      </c>
      <c r="P358" s="4" t="s">
        <v>169</v>
      </c>
      <c r="Q358" s="4" t="s">
        <v>31</v>
      </c>
      <c r="R358" s="4" t="s">
        <v>200</v>
      </c>
      <c r="S358" s="4" t="s">
        <v>194</v>
      </c>
      <c r="T358" s="4" t="str">
        <f>LOWER(N358&amp;"."&amp;O358&amp;"."&amp;P358&amp;"."&amp;Q358&amp;"."&amp;R358&amp;"."&amp;S358)</f>
        <v>tx_curr_verify...non-pepfar supported.msm.n</v>
      </c>
      <c r="U358" s="4" t="s">
        <v>1165</v>
      </c>
      <c r="Y358" s="4" t="str">
        <f t="shared" si="30"/>
        <v>tx_curr_verify...non_pepfarsupported.msm.n</v>
      </c>
      <c r="Z358" s="4" t="str">
        <f t="shared" si="31"/>
        <v>PrEP_ELIGIBLE
30-34 Female
Numerator (Required)</v>
      </c>
      <c r="AA358" s="4" t="str">
        <f t="shared" si="32"/>
        <v>tx_curr_verify...non_pepfarsupported.msm.n</v>
      </c>
      <c r="AB358" s="4" t="str">
        <f t="shared" si="33"/>
        <v>PrEP_ELIGIBLE 30-34 Female Numerator (Required)</v>
      </c>
      <c r="AC358" s="4" t="str">
        <f t="shared" si="34"/>
        <v>tx_curr_verify...non_pepfarsupported.msm.n</v>
      </c>
    </row>
    <row r="359" spans="1:29" ht="45" x14ac:dyDescent="0.25">
      <c r="A359" s="4" t="s">
        <v>118</v>
      </c>
      <c r="B359" s="4" t="s">
        <v>125</v>
      </c>
      <c r="C359" s="4" t="s">
        <v>41</v>
      </c>
      <c r="D359" s="4" t="s">
        <v>66</v>
      </c>
      <c r="E359" s="4" t="s">
        <v>50</v>
      </c>
      <c r="F359" s="4" t="s">
        <v>169</v>
      </c>
      <c r="G359" s="4" t="s">
        <v>169</v>
      </c>
      <c r="H359" s="4" t="s">
        <v>8</v>
      </c>
      <c r="I359" s="4" t="s">
        <v>133</v>
      </c>
      <c r="J359" s="6" t="str">
        <f>C359&amp;CHAR(10)&amp;D359&amp;" "&amp;E359&amp;CHAR(10)&amp;H359&amp;" ("&amp;B359&amp;")"</f>
        <v>PrEP_ELIGIBLE
30-34 Male
Numerator (Required)</v>
      </c>
      <c r="K359" s="7" t="s">
        <v>572</v>
      </c>
      <c r="L359" s="4">
        <v>13</v>
      </c>
      <c r="N359" s="4" t="s">
        <v>26</v>
      </c>
      <c r="O359" s="4" t="s">
        <v>169</v>
      </c>
      <c r="P359" s="4" t="s">
        <v>169</v>
      </c>
      <c r="Q359" s="4" t="s">
        <v>31</v>
      </c>
      <c r="R359" s="4" t="s">
        <v>204</v>
      </c>
      <c r="S359" s="4" t="s">
        <v>194</v>
      </c>
      <c r="T359" s="4" t="str">
        <f>LOWER(N359&amp;"."&amp;O359&amp;"."&amp;P359&amp;"."&amp;Q359&amp;"."&amp;R359&amp;"."&amp;S359)</f>
        <v>tx_curr_verify...non-pepfar supported.fsw.n</v>
      </c>
      <c r="U359" s="4" t="s">
        <v>1164</v>
      </c>
      <c r="Y359" s="4" t="str">
        <f t="shared" si="30"/>
        <v>tx_curr_verify...non_pepfarsupported.fsw.n</v>
      </c>
      <c r="Z359" s="4" t="str">
        <f t="shared" si="31"/>
        <v>PrEP_ELIGIBLE
30-34 Male
Numerator (Required)</v>
      </c>
      <c r="AA359" s="4" t="str">
        <f t="shared" si="32"/>
        <v>tx_curr_verify...non_pepfarsupported.fsw.n</v>
      </c>
      <c r="AB359" s="4" t="str">
        <f t="shared" si="33"/>
        <v>PrEP_ELIGIBLE 30-34 Male Numerator (Required)</v>
      </c>
      <c r="AC359" s="4" t="str">
        <f t="shared" si="34"/>
        <v>tx_curr_verify...non_pepfarsupported.fsw.n</v>
      </c>
    </row>
    <row r="360" spans="1:29" ht="45" x14ac:dyDescent="0.25">
      <c r="A360" s="4" t="s">
        <v>118</v>
      </c>
      <c r="B360" s="4" t="s">
        <v>125</v>
      </c>
      <c r="C360" s="4" t="s">
        <v>41</v>
      </c>
      <c r="D360" s="4" t="s">
        <v>67</v>
      </c>
      <c r="E360" s="4" t="s">
        <v>17</v>
      </c>
      <c r="F360" s="4" t="s">
        <v>169</v>
      </c>
      <c r="G360" s="4" t="s">
        <v>169</v>
      </c>
      <c r="H360" s="4" t="s">
        <v>8</v>
      </c>
      <c r="I360" s="4" t="s">
        <v>133</v>
      </c>
      <c r="J360" s="6" t="str">
        <f>C360&amp;CHAR(10)&amp;D360&amp;" "&amp;E360&amp;CHAR(10)&amp;H360&amp;" ("&amp;B360&amp;")"</f>
        <v>PrEP_ELIGIBLE
35-39 Female
Numerator (Required)</v>
      </c>
      <c r="K360" s="7" t="s">
        <v>573</v>
      </c>
      <c r="L360" s="4">
        <v>14</v>
      </c>
      <c r="N360" s="4" t="s">
        <v>26</v>
      </c>
      <c r="O360" s="4" t="s">
        <v>169</v>
      </c>
      <c r="P360" s="4" t="s">
        <v>169</v>
      </c>
      <c r="Q360" s="4" t="s">
        <v>31</v>
      </c>
      <c r="R360" s="4" t="s">
        <v>205</v>
      </c>
      <c r="S360" s="4" t="s">
        <v>194</v>
      </c>
      <c r="T360" s="4" t="str">
        <f>LOWER(N360&amp;"."&amp;O360&amp;"."&amp;P360&amp;"."&amp;Q360&amp;"."&amp;R360&amp;"."&amp;S360)</f>
        <v>tx_curr_verify...non-pepfar supported.focused.n</v>
      </c>
      <c r="U360" s="4" t="s">
        <v>1170</v>
      </c>
      <c r="Y360" s="4" t="str">
        <f t="shared" si="30"/>
        <v>tx_curr_verify...non_pepfarsupported.focused.n</v>
      </c>
      <c r="Z360" s="4" t="str">
        <f t="shared" si="31"/>
        <v>PrEP_ELIGIBLE
35-39 Female
Numerator (Required)</v>
      </c>
      <c r="AA360" s="4" t="str">
        <f t="shared" si="32"/>
        <v>tx_curr_verify...non_pepfarsupported.focused.n</v>
      </c>
      <c r="AB360" s="4" t="str">
        <f t="shared" si="33"/>
        <v>PrEP_ELIGIBLE 35-39 Female Numerator (Required)</v>
      </c>
      <c r="AC360" s="4" t="str">
        <f t="shared" si="34"/>
        <v>tx_curr_verify...non_pepfarsupported.focused.n</v>
      </c>
    </row>
    <row r="361" spans="1:29" ht="45" x14ac:dyDescent="0.25">
      <c r="A361" s="4" t="s">
        <v>118</v>
      </c>
      <c r="B361" s="4" t="s">
        <v>125</v>
      </c>
      <c r="C361" s="4" t="s">
        <v>41</v>
      </c>
      <c r="D361" s="4" t="s">
        <v>67</v>
      </c>
      <c r="E361" s="4" t="s">
        <v>50</v>
      </c>
      <c r="F361" s="4" t="s">
        <v>169</v>
      </c>
      <c r="G361" s="4" t="s">
        <v>169</v>
      </c>
      <c r="H361" s="4" t="s">
        <v>8</v>
      </c>
      <c r="I361" s="4" t="s">
        <v>133</v>
      </c>
      <c r="J361" s="6" t="str">
        <f>C361&amp;CHAR(10)&amp;D361&amp;" "&amp;E361&amp;CHAR(10)&amp;H361&amp;" ("&amp;B361&amp;")"</f>
        <v>PrEP_ELIGIBLE
35-39 Male
Numerator (Required)</v>
      </c>
      <c r="K361" s="7" t="s">
        <v>574</v>
      </c>
      <c r="L361" s="4">
        <v>14</v>
      </c>
      <c r="N361" s="4" t="s">
        <v>26</v>
      </c>
      <c r="O361" s="4" t="s">
        <v>169</v>
      </c>
      <c r="P361" s="4" t="s">
        <v>169</v>
      </c>
      <c r="Q361" s="4" t="s">
        <v>29</v>
      </c>
      <c r="R361" s="4" t="s">
        <v>169</v>
      </c>
      <c r="S361" s="4" t="s">
        <v>194</v>
      </c>
      <c r="T361" s="4" t="str">
        <f>LOWER(N361&amp;"."&amp;O361&amp;"."&amp;P361&amp;"."&amp;Q361&amp;"."&amp;R361&amp;"."&amp;S361)</f>
        <v>tx_curr_verify...3-5 months..n</v>
      </c>
      <c r="U361" s="4" t="s">
        <v>1163</v>
      </c>
      <c r="Y361" s="4" t="str">
        <f t="shared" si="30"/>
        <v>tx_curr_verify...3_5m..n</v>
      </c>
      <c r="Z361" s="4" t="str">
        <f t="shared" si="31"/>
        <v>PrEP_ELIGIBLE
35-39 Male
Numerator (Required)</v>
      </c>
      <c r="AA361" s="4" t="str">
        <f t="shared" si="32"/>
        <v>tx_curr_verify...3_5m..n</v>
      </c>
      <c r="AB361" s="4" t="str">
        <f t="shared" si="33"/>
        <v>PrEP_ELIGIBLE 35-39 Male Numerator (Required)</v>
      </c>
      <c r="AC361" s="4" t="str">
        <f t="shared" si="34"/>
        <v>tx_curr_verify...3_5m..n</v>
      </c>
    </row>
    <row r="362" spans="1:29" ht="45" x14ac:dyDescent="0.25">
      <c r="A362" s="4" t="s">
        <v>118</v>
      </c>
      <c r="B362" s="4" t="s">
        <v>125</v>
      </c>
      <c r="C362" s="4" t="s">
        <v>41</v>
      </c>
      <c r="D362" s="4" t="s">
        <v>68</v>
      </c>
      <c r="E362" s="4" t="s">
        <v>17</v>
      </c>
      <c r="F362" s="4" t="s">
        <v>169</v>
      </c>
      <c r="G362" s="4" t="s">
        <v>169</v>
      </c>
      <c r="H362" s="4" t="s">
        <v>8</v>
      </c>
      <c r="I362" s="4" t="s">
        <v>133</v>
      </c>
      <c r="J362" s="6" t="str">
        <f>C362&amp;CHAR(10)&amp;D362&amp;" "&amp;E362&amp;CHAR(10)&amp;H362&amp;" ("&amp;B362&amp;")"</f>
        <v>PrEP_ELIGIBLE
40-44 Female
Numerator (Required)</v>
      </c>
      <c r="K362" s="7" t="s">
        <v>575</v>
      </c>
      <c r="L362" s="4">
        <v>15</v>
      </c>
      <c r="N362" s="4" t="s">
        <v>26</v>
      </c>
      <c r="O362" s="4" t="s">
        <v>169</v>
      </c>
      <c r="P362" s="4" t="s">
        <v>169</v>
      </c>
      <c r="Q362" s="4" t="s">
        <v>169</v>
      </c>
      <c r="R362" s="4" t="s">
        <v>202</v>
      </c>
      <c r="S362" s="4" t="s">
        <v>194</v>
      </c>
      <c r="T362" s="4" t="str">
        <f>LOWER(N362&amp;"."&amp;O362&amp;"."&amp;P362&amp;"."&amp;Q362&amp;"."&amp;R362&amp;"."&amp;S362)</f>
        <v>tx_curr_verify....tg.n</v>
      </c>
      <c r="U362" s="4" t="s">
        <v>255</v>
      </c>
      <c r="Y362" s="4" t="str">
        <f t="shared" si="30"/>
        <v>tx_curr_verify....tg.n</v>
      </c>
      <c r="Z362" s="4" t="str">
        <f t="shared" si="31"/>
        <v>PrEP_ELIGIBLE
40-44 Female
Numerator (Required)</v>
      </c>
      <c r="AA362" s="4" t="str">
        <f t="shared" si="32"/>
        <v>tx_curr_verify....tg.n</v>
      </c>
      <c r="AB362" s="4" t="str">
        <f t="shared" si="33"/>
        <v>PrEP_ELIGIBLE 40-44 Female Numerator (Required)</v>
      </c>
      <c r="AC362" s="4" t="str">
        <f t="shared" si="34"/>
        <v>tx_curr_verify....tg.n</v>
      </c>
    </row>
    <row r="363" spans="1:29" ht="45" x14ac:dyDescent="0.25">
      <c r="A363" s="4" t="s">
        <v>118</v>
      </c>
      <c r="B363" s="4" t="s">
        <v>125</v>
      </c>
      <c r="C363" s="4" t="s">
        <v>41</v>
      </c>
      <c r="D363" s="4" t="s">
        <v>68</v>
      </c>
      <c r="E363" s="4" t="s">
        <v>50</v>
      </c>
      <c r="F363" s="4" t="s">
        <v>169</v>
      </c>
      <c r="G363" s="4" t="s">
        <v>169</v>
      </c>
      <c r="H363" s="4" t="s">
        <v>8</v>
      </c>
      <c r="I363" s="4" t="s">
        <v>133</v>
      </c>
      <c r="J363" s="6" t="str">
        <f>C363&amp;CHAR(10)&amp;D363&amp;" "&amp;E363&amp;CHAR(10)&amp;H363&amp;" ("&amp;B363&amp;")"</f>
        <v>PrEP_ELIGIBLE
40-44 Male
Numerator (Required)</v>
      </c>
      <c r="K363" s="7" t="s">
        <v>576</v>
      </c>
      <c r="L363" s="4">
        <v>15</v>
      </c>
      <c r="N363" s="4" t="s">
        <v>26</v>
      </c>
      <c r="O363" s="4" t="s">
        <v>169</v>
      </c>
      <c r="P363" s="4" t="s">
        <v>169</v>
      </c>
      <c r="Q363" s="4" t="s">
        <v>169</v>
      </c>
      <c r="R363" s="4" t="s">
        <v>201</v>
      </c>
      <c r="S363" s="4" t="s">
        <v>194</v>
      </c>
      <c r="T363" s="4" t="str">
        <f>LOWER(N363&amp;"."&amp;O363&amp;"."&amp;P363&amp;"."&amp;Q363&amp;"."&amp;R363&amp;"."&amp;S363)</f>
        <v>tx_curr_verify....pwid.n</v>
      </c>
      <c r="U363" s="4" t="s">
        <v>253</v>
      </c>
      <c r="Y363" s="4" t="str">
        <f t="shared" si="30"/>
        <v>tx_curr_verify....pwid.n</v>
      </c>
      <c r="Z363" s="4" t="str">
        <f t="shared" si="31"/>
        <v>PrEP_ELIGIBLE
40-44 Male
Numerator (Required)</v>
      </c>
      <c r="AA363" s="4" t="str">
        <f t="shared" si="32"/>
        <v>tx_curr_verify....pwid.n</v>
      </c>
      <c r="AB363" s="4" t="str">
        <f t="shared" si="33"/>
        <v>PrEP_ELIGIBLE 40-44 Male Numerator (Required)</v>
      </c>
      <c r="AC363" s="4" t="str">
        <f t="shared" si="34"/>
        <v>tx_curr_verify....pwid.n</v>
      </c>
    </row>
    <row r="364" spans="1:29" ht="45" x14ac:dyDescent="0.25">
      <c r="A364" s="4" t="s">
        <v>118</v>
      </c>
      <c r="B364" s="4" t="s">
        <v>125</v>
      </c>
      <c r="C364" s="4" t="s">
        <v>41</v>
      </c>
      <c r="D364" s="4" t="s">
        <v>69</v>
      </c>
      <c r="E364" s="4" t="s">
        <v>17</v>
      </c>
      <c r="F364" s="4" t="s">
        <v>169</v>
      </c>
      <c r="G364" s="4" t="s">
        <v>169</v>
      </c>
      <c r="H364" s="4" t="s">
        <v>8</v>
      </c>
      <c r="I364" s="4" t="s">
        <v>133</v>
      </c>
      <c r="J364" s="6" t="str">
        <f>C364&amp;CHAR(10)&amp;D364&amp;" "&amp;E364&amp;CHAR(10)&amp;H364&amp;" ("&amp;B364&amp;")"</f>
        <v>PrEP_ELIGIBLE
45-49 Female
Numerator (Required)</v>
      </c>
      <c r="K364" s="7" t="s">
        <v>577</v>
      </c>
      <c r="L364" s="4">
        <v>16</v>
      </c>
      <c r="N364" s="4" t="s">
        <v>26</v>
      </c>
      <c r="O364" s="4" t="s">
        <v>169</v>
      </c>
      <c r="P364" s="4" t="s">
        <v>169</v>
      </c>
      <c r="Q364" s="4" t="s">
        <v>169</v>
      </c>
      <c r="R364" s="4" t="s">
        <v>1130</v>
      </c>
      <c r="S364" s="4" t="s">
        <v>194</v>
      </c>
      <c r="T364" s="4" t="str">
        <f>LOWER(N364&amp;"."&amp;O364&amp;"."&amp;P364&amp;"."&amp;Q364&amp;"."&amp;R364&amp;"."&amp;S364)</f>
        <v>tx_curr_verify....prisons.n</v>
      </c>
      <c r="U364" s="4" t="s">
        <v>1131</v>
      </c>
      <c r="Y364" s="4" t="str">
        <f t="shared" si="30"/>
        <v>tx_curr_verify....prisons.n</v>
      </c>
      <c r="Z364" s="4" t="str">
        <f t="shared" si="31"/>
        <v>PrEP_ELIGIBLE
45-49 Female
Numerator (Required)</v>
      </c>
      <c r="AA364" s="4" t="str">
        <f t="shared" si="32"/>
        <v>tx_curr_verify....prisons.n</v>
      </c>
      <c r="AB364" s="4" t="str">
        <f t="shared" si="33"/>
        <v>PrEP_ELIGIBLE 45-49 Female Numerator (Required)</v>
      </c>
      <c r="AC364" s="4" t="str">
        <f t="shared" si="34"/>
        <v>tx_curr_verify....prisons.n</v>
      </c>
    </row>
    <row r="365" spans="1:29" ht="45" x14ac:dyDescent="0.25">
      <c r="A365" s="4" t="s">
        <v>118</v>
      </c>
      <c r="B365" s="4" t="s">
        <v>125</v>
      </c>
      <c r="C365" s="4" t="s">
        <v>41</v>
      </c>
      <c r="D365" s="4" t="s">
        <v>69</v>
      </c>
      <c r="E365" s="4" t="s">
        <v>50</v>
      </c>
      <c r="F365" s="4" t="s">
        <v>169</v>
      </c>
      <c r="G365" s="4" t="s">
        <v>169</v>
      </c>
      <c r="H365" s="4" t="s">
        <v>8</v>
      </c>
      <c r="I365" s="4" t="s">
        <v>133</v>
      </c>
      <c r="J365" s="6" t="str">
        <f>C365&amp;CHAR(10)&amp;D365&amp;" "&amp;E365&amp;CHAR(10)&amp;H365&amp;" ("&amp;B365&amp;")"</f>
        <v>PrEP_ELIGIBLE
45-49 Male
Numerator (Required)</v>
      </c>
      <c r="K365" s="7" t="s">
        <v>578</v>
      </c>
      <c r="L365" s="4">
        <v>16</v>
      </c>
      <c r="N365" s="4" t="s">
        <v>26</v>
      </c>
      <c r="O365" s="4" t="s">
        <v>169</v>
      </c>
      <c r="P365" s="4" t="s">
        <v>169</v>
      </c>
      <c r="Q365" s="4" t="s">
        <v>169</v>
      </c>
      <c r="R365" s="4" t="s">
        <v>203</v>
      </c>
      <c r="S365" s="4" t="s">
        <v>194</v>
      </c>
      <c r="T365" s="4" t="str">
        <f>LOWER(N365&amp;"."&amp;O365&amp;"."&amp;P365&amp;"."&amp;Q365&amp;"."&amp;R365&amp;"."&amp;S365)</f>
        <v>tx_curr_verify....non kp gp.n</v>
      </c>
      <c r="U365" s="4" t="s">
        <v>1023</v>
      </c>
      <c r="Y365" s="4" t="str">
        <f t="shared" si="30"/>
        <v>tx_curr_verify....nonkpgp.n</v>
      </c>
      <c r="Z365" s="4" t="str">
        <f t="shared" si="31"/>
        <v>PrEP_ELIGIBLE
45-49 Male
Numerator (Required)</v>
      </c>
      <c r="AA365" s="4" t="str">
        <f t="shared" si="32"/>
        <v>tx_curr_verify....nonkpgp.n</v>
      </c>
      <c r="AB365" s="4" t="str">
        <f t="shared" si="33"/>
        <v>PrEP_ELIGIBLE 45-49 Male Numerator (Required)</v>
      </c>
      <c r="AC365" s="4" t="str">
        <f t="shared" si="34"/>
        <v>tx_curr_verify....nonkpgp.n</v>
      </c>
    </row>
    <row r="366" spans="1:29" ht="45" x14ac:dyDescent="0.25">
      <c r="A366" s="4" t="s">
        <v>118</v>
      </c>
      <c r="B366" s="4" t="s">
        <v>125</v>
      </c>
      <c r="C366" s="4" t="s">
        <v>41</v>
      </c>
      <c r="D366" s="4" t="s">
        <v>1050</v>
      </c>
      <c r="E366" s="4" t="s">
        <v>17</v>
      </c>
      <c r="F366" s="4" t="s">
        <v>169</v>
      </c>
      <c r="G366" s="4" t="s">
        <v>169</v>
      </c>
      <c r="H366" s="4" t="s">
        <v>8</v>
      </c>
      <c r="I366" s="4" t="s">
        <v>133</v>
      </c>
      <c r="J366" s="6" t="str">
        <f>C366&amp;CHAR(10)&amp;D366&amp;" "&amp;E366&amp;CHAR(10)&amp;H366&amp;" ("&amp;B366&amp;")"</f>
        <v>PrEP_ELIGIBLE
50+ Female
Numerator (Required)</v>
      </c>
      <c r="K366" s="7" t="s">
        <v>1106</v>
      </c>
      <c r="L366" s="4">
        <v>17</v>
      </c>
      <c r="N366" s="4" t="s">
        <v>26</v>
      </c>
      <c r="O366" s="4" t="s">
        <v>169</v>
      </c>
      <c r="P366" s="4" t="s">
        <v>169</v>
      </c>
      <c r="Q366" s="4" t="s">
        <v>169</v>
      </c>
      <c r="R366" s="4" t="s">
        <v>200</v>
      </c>
      <c r="S366" s="4" t="s">
        <v>194</v>
      </c>
      <c r="T366" s="4" t="str">
        <f>LOWER(N366&amp;"."&amp;O366&amp;"."&amp;P366&amp;"."&amp;Q366&amp;"."&amp;R366&amp;"."&amp;S366)</f>
        <v>tx_curr_verify....msm.n</v>
      </c>
      <c r="U366" s="4" t="s">
        <v>254</v>
      </c>
      <c r="Y366" s="4" t="str">
        <f t="shared" si="30"/>
        <v>tx_curr_verify....msm.n</v>
      </c>
      <c r="Z366" s="4" t="str">
        <f t="shared" si="31"/>
        <v>PrEP_ELIGIBLE
50+ Female
Numerator (Required)</v>
      </c>
      <c r="AA366" s="4" t="str">
        <f t="shared" si="32"/>
        <v>tx_curr_verify....msm.n</v>
      </c>
      <c r="AB366" s="4" t="str">
        <f t="shared" si="33"/>
        <v>PrEP_ELIGIBLE 50+ Female Numerator (Required)</v>
      </c>
      <c r="AC366" s="4" t="str">
        <f t="shared" si="34"/>
        <v>tx_curr_verify....msm.n</v>
      </c>
    </row>
    <row r="367" spans="1:29" ht="45" x14ac:dyDescent="0.25">
      <c r="A367" s="4" t="s">
        <v>118</v>
      </c>
      <c r="B367" s="4" t="s">
        <v>125</v>
      </c>
      <c r="C367" s="4" t="s">
        <v>41</v>
      </c>
      <c r="D367" s="4" t="s">
        <v>1050</v>
      </c>
      <c r="E367" s="4" t="s">
        <v>50</v>
      </c>
      <c r="F367" s="4" t="s">
        <v>169</v>
      </c>
      <c r="G367" s="4" t="s">
        <v>169</v>
      </c>
      <c r="H367" s="4" t="s">
        <v>8</v>
      </c>
      <c r="I367" s="4" t="s">
        <v>133</v>
      </c>
      <c r="J367" s="6" t="str">
        <f>C367&amp;CHAR(10)&amp;D367&amp;" "&amp;E367&amp;CHAR(10)&amp;H367&amp;" ("&amp;B367&amp;")"</f>
        <v>PrEP_ELIGIBLE
50+ Male
Numerator (Required)</v>
      </c>
      <c r="K367" s="7" t="s">
        <v>1107</v>
      </c>
      <c r="L367" s="4">
        <v>17</v>
      </c>
      <c r="N367" s="4" t="s">
        <v>26</v>
      </c>
      <c r="O367" s="4" t="s">
        <v>169</v>
      </c>
      <c r="P367" s="4" t="s">
        <v>169</v>
      </c>
      <c r="Q367" s="4" t="s">
        <v>169</v>
      </c>
      <c r="R367" s="4" t="s">
        <v>204</v>
      </c>
      <c r="S367" s="4" t="s">
        <v>194</v>
      </c>
      <c r="T367" s="4" t="str">
        <f>LOWER(N367&amp;"."&amp;O367&amp;"."&amp;P367&amp;"."&amp;Q367&amp;"."&amp;R367&amp;"."&amp;S367)</f>
        <v>tx_curr_verify....fsw.n</v>
      </c>
      <c r="U367" s="4" t="s">
        <v>256</v>
      </c>
      <c r="Y367" s="4" t="str">
        <f t="shared" si="30"/>
        <v>tx_curr_verify....fsw.n</v>
      </c>
      <c r="Z367" s="4" t="str">
        <f t="shared" si="31"/>
        <v>PrEP_ELIGIBLE
50+ Male
Numerator (Required)</v>
      </c>
      <c r="AA367" s="4" t="str">
        <f t="shared" si="32"/>
        <v>tx_curr_verify....fsw.n</v>
      </c>
      <c r="AB367" s="4" t="str">
        <f t="shared" si="33"/>
        <v>PrEP_ELIGIBLE 50+ Male Numerator (Required)</v>
      </c>
      <c r="AC367" s="4" t="str">
        <f t="shared" si="34"/>
        <v>tx_curr_verify....fsw.n</v>
      </c>
    </row>
    <row r="368" spans="1:29" ht="45" x14ac:dyDescent="0.25">
      <c r="A368" s="4" t="s">
        <v>118</v>
      </c>
      <c r="B368" s="4" t="s">
        <v>125</v>
      </c>
      <c r="C368" s="4" t="s">
        <v>41</v>
      </c>
      <c r="D368" s="4" t="s">
        <v>122</v>
      </c>
      <c r="E368" s="4" t="s">
        <v>17</v>
      </c>
      <c r="F368" s="4" t="s">
        <v>169</v>
      </c>
      <c r="G368" s="4" t="s">
        <v>169</v>
      </c>
      <c r="H368" s="4" t="s">
        <v>8</v>
      </c>
      <c r="I368" s="4" t="s">
        <v>133</v>
      </c>
      <c r="J368" s="6" t="str">
        <f>C368&amp;CHAR(10)&amp;D368&amp;" "&amp;E368&amp;CHAR(10)&amp;H368&amp;" ("&amp;B368&amp;")"</f>
        <v>PrEP_ELIGIBLE
Unknown Age Female
Numerator (Required)</v>
      </c>
      <c r="K368" s="7" t="s">
        <v>579</v>
      </c>
      <c r="L368" s="4">
        <v>22</v>
      </c>
      <c r="N368" s="4" t="s">
        <v>26</v>
      </c>
      <c r="O368" s="4" t="s">
        <v>169</v>
      </c>
      <c r="P368" s="4" t="s">
        <v>169</v>
      </c>
      <c r="Q368" s="4" t="s">
        <v>169</v>
      </c>
      <c r="R368" s="4" t="s">
        <v>205</v>
      </c>
      <c r="S368" s="4" t="s">
        <v>194</v>
      </c>
      <c r="T368" s="4" t="str">
        <f>LOWER(N368&amp;"."&amp;O368&amp;"."&amp;P368&amp;"."&amp;Q368&amp;"."&amp;R368&amp;"."&amp;S368)</f>
        <v>tx_curr_verify....focused.n</v>
      </c>
      <c r="U368" s="4" t="s">
        <v>257</v>
      </c>
      <c r="Y368" s="4" t="str">
        <f t="shared" si="30"/>
        <v>tx_curr_verify....focused.n</v>
      </c>
      <c r="Z368" s="4" t="str">
        <f t="shared" si="31"/>
        <v>PrEP_ELIGIBLE
Unknown Age Female
Numerator (Required)</v>
      </c>
      <c r="AA368" s="4" t="str">
        <f t="shared" si="32"/>
        <v>tx_curr_verify....focused.n</v>
      </c>
      <c r="AB368" s="4" t="str">
        <f t="shared" si="33"/>
        <v>PrEP_ELIGIBLE Unknown Age Female Numerator (Required)</v>
      </c>
      <c r="AC368" s="4" t="str">
        <f t="shared" si="34"/>
        <v>tx_curr_verify....focused.n</v>
      </c>
    </row>
    <row r="369" spans="1:29" ht="45" x14ac:dyDescent="0.25">
      <c r="A369" s="4" t="s">
        <v>118</v>
      </c>
      <c r="B369" s="4" t="s">
        <v>125</v>
      </c>
      <c r="C369" s="4" t="s">
        <v>41</v>
      </c>
      <c r="D369" s="4" t="s">
        <v>122</v>
      </c>
      <c r="E369" s="4" t="s">
        <v>50</v>
      </c>
      <c r="F369" s="4" t="s">
        <v>169</v>
      </c>
      <c r="G369" s="4" t="s">
        <v>169</v>
      </c>
      <c r="H369" s="4" t="s">
        <v>8</v>
      </c>
      <c r="I369" s="4" t="s">
        <v>133</v>
      </c>
      <c r="J369" s="6" t="str">
        <f>C369&amp;CHAR(10)&amp;D369&amp;" "&amp;E369&amp;CHAR(10)&amp;H369&amp;" ("&amp;B369&amp;")"</f>
        <v>PrEP_ELIGIBLE
Unknown Age Male
Numerator (Required)</v>
      </c>
      <c r="K369" s="7" t="s">
        <v>580</v>
      </c>
      <c r="L369" s="4">
        <v>22</v>
      </c>
      <c r="N369" s="4" t="s">
        <v>99</v>
      </c>
      <c r="O369" s="4" t="s">
        <v>169</v>
      </c>
      <c r="P369" s="4" t="s">
        <v>169</v>
      </c>
      <c r="Q369" s="4" t="s">
        <v>101</v>
      </c>
      <c r="R369" s="4" t="s">
        <v>169</v>
      </c>
      <c r="S369" s="4" t="s">
        <v>194</v>
      </c>
      <c r="T369" s="4" t="str">
        <f>LOWER(N369&amp;"."&amp;O369&amp;"."&amp;P369&amp;"."&amp;Q369&amp;"."&amp;R369&amp;"."&amp;S369)</f>
        <v>sc_lmis...pepfar supported sites reporting into lmis..n</v>
      </c>
      <c r="U369" s="4" t="s">
        <v>1016</v>
      </c>
      <c r="Y369" s="4" t="str">
        <f t="shared" si="30"/>
        <v>sc_lmis...pepfarsupportedsitesreportingintolmis..n</v>
      </c>
      <c r="Z369" s="4" t="str">
        <f t="shared" si="31"/>
        <v>PrEP_ELIGIBLE
Unknown Age Male
Numerator (Required)</v>
      </c>
      <c r="AA369" s="4" t="str">
        <f t="shared" si="32"/>
        <v>sc_lmis...pepfarsupportedsitesreportingintolmis..n</v>
      </c>
      <c r="AB369" s="4" t="str">
        <f t="shared" si="33"/>
        <v>PrEP_ELIGIBLE Unknown Age Male Numerator (Required)</v>
      </c>
      <c r="AC369" s="4" t="str">
        <f t="shared" si="34"/>
        <v>sc_lmis...pepfarsupportedsitesreportingintolmis..n</v>
      </c>
    </row>
    <row r="370" spans="1:29" ht="45" x14ac:dyDescent="0.25">
      <c r="A370" s="4" t="s">
        <v>118</v>
      </c>
      <c r="B370" s="4" t="s">
        <v>125</v>
      </c>
      <c r="C370" s="4" t="s">
        <v>41</v>
      </c>
      <c r="E370" s="4" t="s">
        <v>169</v>
      </c>
      <c r="F370" s="4" t="s">
        <v>169</v>
      </c>
      <c r="G370" s="4" t="s">
        <v>34</v>
      </c>
      <c r="H370" s="4" t="s">
        <v>8</v>
      </c>
      <c r="I370" s="4" t="s">
        <v>139</v>
      </c>
      <c r="J370" s="6" t="str">
        <f>C370&amp;CHAR(10)&amp;G370&amp;CHAR(10)&amp;H370&amp;" ("&amp;B370&amp;")"</f>
        <v>PrEP_ELIGIBLE
Female sex workers (FSW)
Numerator (Required)</v>
      </c>
      <c r="K370" s="7" t="s">
        <v>559</v>
      </c>
      <c r="L370" s="4">
        <v>1</v>
      </c>
      <c r="N370" s="4" t="s">
        <v>99</v>
      </c>
      <c r="O370" s="4" t="s">
        <v>169</v>
      </c>
      <c r="P370" s="4" t="s">
        <v>169</v>
      </c>
      <c r="Q370" s="4" t="s">
        <v>70</v>
      </c>
      <c r="R370" s="4" t="s">
        <v>169</v>
      </c>
      <c r="S370" s="4" t="s">
        <v>196</v>
      </c>
      <c r="T370" s="4" t="str">
        <f>LOWER(N370&amp;"."&amp;O370&amp;"."&amp;P370&amp;"."&amp;Q370&amp;"."&amp;R370&amp;"."&amp;S370)</f>
        <v>sc_lmis...pepfar supported..d</v>
      </c>
      <c r="U370" s="4" t="s">
        <v>1015</v>
      </c>
      <c r="Y370" s="4" t="str">
        <f t="shared" si="30"/>
        <v>sc_lmis...pepfarsupported..d</v>
      </c>
      <c r="Z370" s="4" t="str">
        <f t="shared" si="31"/>
        <v>PrEP_ELIGIBLE
Female sex workers (FSW)
Numerator (Required)</v>
      </c>
      <c r="AA370" s="4" t="str">
        <f t="shared" si="32"/>
        <v>sc_lmis...pepfarsupported..d</v>
      </c>
      <c r="AB370" s="4" t="str">
        <f t="shared" si="33"/>
        <v>PrEP_ELIGIBLE Female sex workers (FSW) Numerator (Required)</v>
      </c>
      <c r="AC370" s="4" t="str">
        <f t="shared" si="34"/>
        <v>sc_lmis...pepfarsupported..d</v>
      </c>
    </row>
    <row r="371" spans="1:29" ht="45" x14ac:dyDescent="0.25">
      <c r="A371" s="4" t="s">
        <v>118</v>
      </c>
      <c r="B371" s="4" t="s">
        <v>125</v>
      </c>
      <c r="C371" s="4" t="s">
        <v>41</v>
      </c>
      <c r="E371" s="4" t="s">
        <v>169</v>
      </c>
      <c r="F371" s="4" t="s">
        <v>169</v>
      </c>
      <c r="G371" s="4" t="s">
        <v>32</v>
      </c>
      <c r="H371" s="4" t="s">
        <v>8</v>
      </c>
      <c r="I371" s="4" t="s">
        <v>139</v>
      </c>
      <c r="J371" s="6" t="str">
        <f>C371&amp;CHAR(10)&amp;G371&amp;CHAR(10)&amp;H371&amp;" ("&amp;B371&amp;")"</f>
        <v>PrEP_ELIGIBLE
Men who have sex with men (MSM)
Numerator (Required)</v>
      </c>
      <c r="K371" s="7" t="s">
        <v>557</v>
      </c>
      <c r="L371" s="4">
        <v>2</v>
      </c>
      <c r="N371" s="4" t="s">
        <v>86</v>
      </c>
      <c r="O371" s="4" t="s">
        <v>169</v>
      </c>
      <c r="P371" s="4" t="s">
        <v>169</v>
      </c>
      <c r="Q371" s="4" t="s">
        <v>156</v>
      </c>
      <c r="R371" s="4" t="s">
        <v>169</v>
      </c>
      <c r="S371" s="4" t="s">
        <v>194</v>
      </c>
      <c r="T371" s="4" t="str">
        <f>LOWER(N371&amp;"."&amp;O371&amp;"."&amp;P371&amp;"."&amp;Q371&amp;"."&amp;R371&amp;"."&amp;S371)</f>
        <v>sc_curr...tle 600/tee bottles..n</v>
      </c>
      <c r="U371" s="4" t="s">
        <v>1216</v>
      </c>
      <c r="Y371" s="4" t="str">
        <f t="shared" si="30"/>
        <v>sc_curr...tle600_tee_bottles..n</v>
      </c>
      <c r="Z371" s="4" t="str">
        <f t="shared" si="31"/>
        <v>PrEP_ELIGIBLE
Men who have sex with men (MSM)
Numerator (Required)</v>
      </c>
      <c r="AA371" s="4" t="str">
        <f t="shared" si="32"/>
        <v>sc_curr...tle600_tee_bottles..n</v>
      </c>
      <c r="AB371" s="4" t="str">
        <f t="shared" si="33"/>
        <v>PrEP_ELIGIBLE Men who have sex with men (MSM) Numerator (Required)</v>
      </c>
      <c r="AC371" s="4" t="str">
        <f t="shared" si="34"/>
        <v>sc_curr...tle600_tee_bottles..n</v>
      </c>
    </row>
    <row r="372" spans="1:29" ht="45" x14ac:dyDescent="0.25">
      <c r="A372" s="4" t="s">
        <v>118</v>
      </c>
      <c r="B372" s="4" t="s">
        <v>125</v>
      </c>
      <c r="C372" s="4" t="s">
        <v>41</v>
      </c>
      <c r="E372" s="4" t="s">
        <v>169</v>
      </c>
      <c r="F372" s="4" t="s">
        <v>169</v>
      </c>
      <c r="G372" s="4" t="s">
        <v>33</v>
      </c>
      <c r="H372" s="4" t="s">
        <v>8</v>
      </c>
      <c r="I372" s="4" t="s">
        <v>139</v>
      </c>
      <c r="J372" s="6" t="str">
        <f>C372&amp;CHAR(10)&amp;G372&amp;CHAR(10)&amp;H372&amp;" ("&amp;B372&amp;")"</f>
        <v>PrEP_ELIGIBLE
Transgender people (TG)
Numerator (Required)</v>
      </c>
      <c r="K372" s="7" t="s">
        <v>558</v>
      </c>
      <c r="L372" s="4">
        <v>3</v>
      </c>
      <c r="N372" s="4" t="s">
        <v>86</v>
      </c>
      <c r="O372" s="4" t="s">
        <v>169</v>
      </c>
      <c r="P372" s="4" t="s">
        <v>169</v>
      </c>
      <c r="Q372" s="4" t="s">
        <v>155</v>
      </c>
      <c r="R372" s="4" t="s">
        <v>169</v>
      </c>
      <c r="S372" s="4" t="s">
        <v>194</v>
      </c>
      <c r="T372" s="4" t="str">
        <f>LOWER(N372&amp;"."&amp;O372&amp;"."&amp;P372&amp;"."&amp;Q372&amp;"."&amp;R372&amp;"."&amp;S372)</f>
        <v>sc_curr...tle/400 90-count bottles..n</v>
      </c>
      <c r="U372" s="4" t="s">
        <v>1218</v>
      </c>
      <c r="Y372" s="4" t="str">
        <f t="shared" si="30"/>
        <v>sc_curr...tle_400_90_count_bottles..n</v>
      </c>
      <c r="Z372" s="4" t="str">
        <f t="shared" si="31"/>
        <v>PrEP_ELIGIBLE
Transgender people (TG)
Numerator (Required)</v>
      </c>
      <c r="AA372" s="4" t="str">
        <f t="shared" si="32"/>
        <v>sc_curr...tle_400_90_count_bottles..n</v>
      </c>
      <c r="AB372" s="4" t="str">
        <f t="shared" si="33"/>
        <v>PrEP_ELIGIBLE Transgender people (TG) Numerator (Required)</v>
      </c>
      <c r="AC372" s="4" t="str">
        <f t="shared" si="34"/>
        <v>sc_curr...tle_400_90_count_bottles..n</v>
      </c>
    </row>
    <row r="373" spans="1:29" ht="45" x14ac:dyDescent="0.25">
      <c r="A373" s="4" t="s">
        <v>118</v>
      </c>
      <c r="B373" s="4" t="s">
        <v>125</v>
      </c>
      <c r="C373" s="4" t="s">
        <v>41</v>
      </c>
      <c r="E373" s="4" t="s">
        <v>169</v>
      </c>
      <c r="F373" s="4" t="s">
        <v>169</v>
      </c>
      <c r="G373" s="4" t="s">
        <v>30</v>
      </c>
      <c r="H373" s="4" t="s">
        <v>8</v>
      </c>
      <c r="I373" s="4" t="s">
        <v>139</v>
      </c>
      <c r="J373" s="6" t="str">
        <f>C373&amp;CHAR(10)&amp;G373&amp;CHAR(10)&amp;H373&amp;" ("&amp;B373&amp;")"</f>
        <v>PrEP_ELIGIBLE
People who inject drugs (PWID)
Numerator (Required)</v>
      </c>
      <c r="K373" s="7" t="s">
        <v>556</v>
      </c>
      <c r="L373" s="4">
        <v>4</v>
      </c>
      <c r="N373" s="4" t="s">
        <v>86</v>
      </c>
      <c r="O373" s="4" t="s">
        <v>169</v>
      </c>
      <c r="P373" s="4" t="s">
        <v>169</v>
      </c>
      <c r="Q373" s="4" t="s">
        <v>154</v>
      </c>
      <c r="R373" s="4" t="s">
        <v>169</v>
      </c>
      <c r="S373" s="4" t="s">
        <v>194</v>
      </c>
      <c r="T373" s="4" t="str">
        <f>LOWER(N373&amp;"."&amp;O373&amp;"."&amp;P373&amp;"."&amp;Q373&amp;"."&amp;R373&amp;"."&amp;S373)</f>
        <v>sc_curr...tle/400 30-count bottles..n</v>
      </c>
      <c r="U373" s="4" t="s">
        <v>1217</v>
      </c>
      <c r="Y373" s="4" t="str">
        <f t="shared" si="30"/>
        <v>sc_curr...tle_400_30_count_bottles..n</v>
      </c>
      <c r="Z373" s="4" t="str">
        <f t="shared" si="31"/>
        <v>PrEP_ELIGIBLE
People who inject drugs (PWID)
Numerator (Required)</v>
      </c>
      <c r="AA373" s="4" t="str">
        <f t="shared" si="32"/>
        <v>sc_curr...tle_400_30_count_bottles..n</v>
      </c>
      <c r="AB373" s="4" t="str">
        <f t="shared" si="33"/>
        <v>PrEP_ELIGIBLE People who inject drugs (PWID) Numerator (Required)</v>
      </c>
      <c r="AC373" s="4" t="str">
        <f t="shared" si="34"/>
        <v>sc_curr...tle_400_30_count_bottles..n</v>
      </c>
    </row>
    <row r="374" spans="1:29" ht="45" x14ac:dyDescent="0.25">
      <c r="A374" s="4" t="s">
        <v>118</v>
      </c>
      <c r="B374" s="4" t="s">
        <v>125</v>
      </c>
      <c r="C374" s="4" t="s">
        <v>41</v>
      </c>
      <c r="E374" s="4" t="s">
        <v>169</v>
      </c>
      <c r="F374" s="4" t="s">
        <v>169</v>
      </c>
      <c r="G374" s="4" t="s">
        <v>138</v>
      </c>
      <c r="H374" s="4" t="s">
        <v>8</v>
      </c>
      <c r="I374" s="4" t="s">
        <v>139</v>
      </c>
      <c r="J374" s="6" t="str">
        <f>C374&amp;CHAR(10)&amp;G374&amp;CHAR(10)&amp;H374&amp;" ("&amp;B374&amp;")"</f>
        <v>PrEP_ELIGIBLE
People in prison and other closed settings
Numerator (Required)</v>
      </c>
      <c r="K374" s="7" t="s">
        <v>560</v>
      </c>
      <c r="L374" s="4">
        <v>5</v>
      </c>
      <c r="N374" s="4" t="s">
        <v>86</v>
      </c>
      <c r="O374" s="4" t="s">
        <v>169</v>
      </c>
      <c r="P374" s="4" t="s">
        <v>169</v>
      </c>
      <c r="Q374" s="4" t="s">
        <v>152</v>
      </c>
      <c r="R374" s="4" t="s">
        <v>169</v>
      </c>
      <c r="S374" s="4" t="s">
        <v>194</v>
      </c>
      <c r="T374" s="4" t="str">
        <f>LOWER(N374&amp;"."&amp;O374&amp;"."&amp;P374&amp;"."&amp;Q374&amp;"."&amp;R374&amp;"."&amp;S374)</f>
        <v>sc_curr...tld 90-count bottles..n</v>
      </c>
      <c r="U374" s="4" t="s">
        <v>1196</v>
      </c>
      <c r="Y374" s="4" t="str">
        <f t="shared" si="30"/>
        <v>sc_curr...tld90_countbottles..n</v>
      </c>
      <c r="Z374" s="4" t="str">
        <f t="shared" si="31"/>
        <v>PrEP_ELIGIBLE
People in prison and other closed settings
Numerator (Required)</v>
      </c>
      <c r="AA374" s="4" t="str">
        <f t="shared" si="32"/>
        <v>sc_curr...tld90_countbottles..n</v>
      </c>
      <c r="AB374" s="4" t="str">
        <f t="shared" si="33"/>
        <v>PrEP_ELIGIBLE People in prison and other closed settings Numerator (Required)</v>
      </c>
      <c r="AC374" s="4" t="str">
        <f t="shared" si="34"/>
        <v>sc_curr...tld90_countbottles..n</v>
      </c>
    </row>
    <row r="375" spans="1:29" ht="45" x14ac:dyDescent="0.25">
      <c r="A375" s="4" t="s">
        <v>118</v>
      </c>
      <c r="B375" s="4" t="s">
        <v>125</v>
      </c>
      <c r="C375" s="4" t="s">
        <v>41</v>
      </c>
      <c r="E375" s="4" t="s">
        <v>169</v>
      </c>
      <c r="F375" s="4" t="s">
        <v>169</v>
      </c>
      <c r="G375" s="4" t="s">
        <v>35</v>
      </c>
      <c r="H375" s="4" t="s">
        <v>8</v>
      </c>
      <c r="I375" s="4" t="s">
        <v>139</v>
      </c>
      <c r="J375" s="6" t="str">
        <f>C375&amp;CHAR(10)&amp;G375&amp;CHAR(10)&amp;H375&amp;" ("&amp;B375&amp;")"</f>
        <v>PrEP_ELIGIBLE
Non-KP (general population)
Numerator (Required)</v>
      </c>
      <c r="K375" s="7" t="s">
        <v>562</v>
      </c>
      <c r="L375" s="4">
        <v>6</v>
      </c>
      <c r="N375" s="4" t="s">
        <v>86</v>
      </c>
      <c r="O375" s="4" t="s">
        <v>169</v>
      </c>
      <c r="P375" s="4" t="s">
        <v>169</v>
      </c>
      <c r="Q375" s="4" t="s">
        <v>151</v>
      </c>
      <c r="R375" s="4" t="s">
        <v>169</v>
      </c>
      <c r="S375" s="4" t="s">
        <v>194</v>
      </c>
      <c r="T375" s="4" t="str">
        <f>LOWER(N375&amp;"."&amp;O375&amp;"."&amp;P375&amp;"."&amp;Q375&amp;"."&amp;R375&amp;"."&amp;S375)</f>
        <v>sc_curr...tld 30-count bottles..n</v>
      </c>
      <c r="U375" s="4" t="s">
        <v>1195</v>
      </c>
      <c r="Y375" s="4" t="str">
        <f t="shared" si="30"/>
        <v>sc_curr...tld30_countbottles..n</v>
      </c>
      <c r="Z375" s="4" t="str">
        <f t="shared" si="31"/>
        <v>PrEP_ELIGIBLE
Non-KP (general population)
Numerator (Required)</v>
      </c>
      <c r="AA375" s="4" t="str">
        <f t="shared" si="32"/>
        <v>sc_curr...tld30_countbottles..n</v>
      </c>
      <c r="AB375" s="4" t="str">
        <f t="shared" si="33"/>
        <v>PrEP_ELIGIBLE Non-KP (general population) Numerator (Required)</v>
      </c>
      <c r="AC375" s="4" t="str">
        <f t="shared" si="34"/>
        <v>sc_curr...tld30_countbottles..n</v>
      </c>
    </row>
    <row r="376" spans="1:29" ht="60" x14ac:dyDescent="0.25">
      <c r="A376" s="4" t="s">
        <v>118</v>
      </c>
      <c r="B376" s="4" t="s">
        <v>125</v>
      </c>
      <c r="C376" s="4" t="s">
        <v>41</v>
      </c>
      <c r="E376" s="4" t="s">
        <v>169</v>
      </c>
      <c r="F376" s="4" t="s">
        <v>169</v>
      </c>
      <c r="G376" s="4" t="s">
        <v>108</v>
      </c>
      <c r="H376" s="4" t="s">
        <v>8</v>
      </c>
      <c r="I376" s="4" t="s">
        <v>139</v>
      </c>
      <c r="J376" s="6" t="str">
        <f>C376&amp;CHAR(10)&amp;G376&amp;CHAR(10)&amp;H376&amp;" ("&amp;B376&amp;")"</f>
        <v>PrEP_ELIGIBLE
Non-KP (seronegative persons in serodifferent partnerships)
Numerator (Required)</v>
      </c>
      <c r="K376" s="7" t="s">
        <v>561</v>
      </c>
      <c r="L376" s="4">
        <v>7</v>
      </c>
      <c r="N376" s="4" t="s">
        <v>86</v>
      </c>
      <c r="O376" s="4" t="s">
        <v>169</v>
      </c>
      <c r="P376" s="4" t="s">
        <v>169</v>
      </c>
      <c r="Q376" s="4" t="s">
        <v>153</v>
      </c>
      <c r="R376" s="4" t="s">
        <v>169</v>
      </c>
      <c r="S376" s="4" t="s">
        <v>194</v>
      </c>
      <c r="T376" s="4" t="str">
        <f>LOWER(N376&amp;"."&amp;O376&amp;"."&amp;P376&amp;"."&amp;Q376&amp;"."&amp;R376&amp;"."&amp;S376)</f>
        <v>sc_curr...tld 180-count bottles..n</v>
      </c>
      <c r="U376" s="4" t="s">
        <v>1194</v>
      </c>
      <c r="Y376" s="4" t="str">
        <f t="shared" si="30"/>
        <v>sc_curr...tld180_countbottles..n</v>
      </c>
      <c r="Z376" s="4" t="str">
        <f t="shared" si="31"/>
        <v>PrEP_ELIGIBLE
Non-KP (seronegative persons in serodifferent partnerships)
Numerator (Required)</v>
      </c>
      <c r="AA376" s="4" t="str">
        <f t="shared" si="32"/>
        <v>sc_curr...tld180_countbottles..n</v>
      </c>
      <c r="AB376" s="4" t="str">
        <f t="shared" si="33"/>
        <v>PrEP_ELIGIBLE Non-KP (seronegative persons in serodifferent partnerships) Numerator (Required)</v>
      </c>
      <c r="AC376" s="4" t="str">
        <f t="shared" si="34"/>
        <v>sc_curr...tld180_countbottles..n</v>
      </c>
    </row>
    <row r="377" spans="1:29" ht="45" x14ac:dyDescent="0.25">
      <c r="A377" s="4" t="s">
        <v>118</v>
      </c>
      <c r="B377" s="4" t="s">
        <v>125</v>
      </c>
      <c r="C377" s="4" t="s">
        <v>41</v>
      </c>
      <c r="E377" s="4" t="s">
        <v>17</v>
      </c>
      <c r="F377" s="4" t="s">
        <v>18</v>
      </c>
      <c r="G377" s="4" t="s">
        <v>169</v>
      </c>
      <c r="H377" s="4" t="s">
        <v>8</v>
      </c>
      <c r="I377" s="4" t="s">
        <v>140</v>
      </c>
      <c r="J377" s="6" t="str">
        <f>C377&amp;CHAR(10)&amp;F377&amp;CHAR(10)&amp;H377&amp;" ("&amp;B377&amp;")"</f>
        <v>PrEP_ELIGIBLE
Breastfeeding
Numerator (Required)</v>
      </c>
      <c r="K377" s="7" t="s">
        <v>554</v>
      </c>
      <c r="N377" s="4" t="s">
        <v>86</v>
      </c>
      <c r="O377" s="4" t="s">
        <v>169</v>
      </c>
      <c r="P377" s="4" t="s">
        <v>169</v>
      </c>
      <c r="Q377" s="4" t="s">
        <v>161</v>
      </c>
      <c r="R377" s="4" t="s">
        <v>169</v>
      </c>
      <c r="S377" s="4" t="s">
        <v>194</v>
      </c>
      <c r="T377" s="4" t="str">
        <f>LOWER(N377&amp;"."&amp;O377&amp;"."&amp;P377&amp;"."&amp;Q377&amp;"."&amp;R377&amp;"."&amp;S377)</f>
        <v>sc_curr...other (pediatric) bottles..n</v>
      </c>
      <c r="U377" s="4" t="s">
        <v>1206</v>
      </c>
      <c r="Y377" s="4" t="str">
        <f t="shared" si="30"/>
        <v>sc_curr...other_pediatric_bottles..n</v>
      </c>
      <c r="Z377" s="4" t="str">
        <f t="shared" si="31"/>
        <v>PrEP_ELIGIBLE
Breastfeeding
Numerator (Required)</v>
      </c>
      <c r="AA377" s="4" t="str">
        <f t="shared" si="32"/>
        <v>sc_curr...other_pediatric_bottles..n</v>
      </c>
      <c r="AB377" s="4" t="str">
        <f t="shared" si="33"/>
        <v>PrEP_ELIGIBLE Breastfeeding Numerator (Required)</v>
      </c>
      <c r="AC377" s="4" t="str">
        <f t="shared" si="34"/>
        <v>sc_curr...other_pediatric_bottles..n</v>
      </c>
    </row>
    <row r="378" spans="1:29" ht="45" x14ac:dyDescent="0.25">
      <c r="A378" s="4" t="s">
        <v>118</v>
      </c>
      <c r="B378" s="4" t="s">
        <v>125</v>
      </c>
      <c r="C378" s="4" t="s">
        <v>41</v>
      </c>
      <c r="E378" s="4" t="s">
        <v>17</v>
      </c>
      <c r="F378" s="4" t="s">
        <v>44</v>
      </c>
      <c r="G378" s="4" t="s">
        <v>169</v>
      </c>
      <c r="H378" s="4" t="s">
        <v>8</v>
      </c>
      <c r="I378" s="4" t="s">
        <v>140</v>
      </c>
      <c r="J378" s="6" t="str">
        <f>C378&amp;CHAR(10)&amp;F378&amp;CHAR(10)&amp;H378&amp;" ("&amp;B378&amp;")"</f>
        <v>PrEP_ELIGIBLE
Pregnant
Numerator (Required)</v>
      </c>
      <c r="K378" s="7" t="s">
        <v>555</v>
      </c>
      <c r="N378" s="4" t="s">
        <v>86</v>
      </c>
      <c r="O378" s="4" t="s">
        <v>169</v>
      </c>
      <c r="P378" s="4" t="s">
        <v>169</v>
      </c>
      <c r="Q378" s="4" t="s">
        <v>160</v>
      </c>
      <c r="R378" s="4" t="s">
        <v>169</v>
      </c>
      <c r="S378" s="4" t="s">
        <v>194</v>
      </c>
      <c r="T378" s="4" t="str">
        <f>LOWER(N378&amp;"."&amp;O378&amp;"."&amp;P378&amp;"."&amp;Q378&amp;"."&amp;R378&amp;"."&amp;S378)</f>
        <v>sc_curr...other (adult) bottles..n</v>
      </c>
      <c r="U378" s="4" t="s">
        <v>1205</v>
      </c>
      <c r="Y378" s="4" t="str">
        <f t="shared" si="30"/>
        <v>sc_curr...other_adult_bottles..n</v>
      </c>
      <c r="Z378" s="4" t="str">
        <f t="shared" si="31"/>
        <v>PrEP_ELIGIBLE
Pregnant
Numerator (Required)</v>
      </c>
      <c r="AA378" s="4" t="str">
        <f t="shared" si="32"/>
        <v>sc_curr...other_adult_bottles..n</v>
      </c>
      <c r="AB378" s="4" t="str">
        <f t="shared" si="33"/>
        <v>PrEP_ELIGIBLE Pregnant Numerator (Required)</v>
      </c>
      <c r="AC378" s="4" t="str">
        <f t="shared" si="34"/>
        <v>sc_curr...other_adult_bottles..n</v>
      </c>
    </row>
    <row r="379" spans="1:29" ht="45" x14ac:dyDescent="0.25">
      <c r="A379" s="4" t="s">
        <v>118</v>
      </c>
      <c r="B379" s="4" t="s">
        <v>125</v>
      </c>
      <c r="C379" s="4" t="s">
        <v>42</v>
      </c>
      <c r="D379" s="4" t="s">
        <v>49</v>
      </c>
      <c r="E379" s="4" t="s">
        <v>17</v>
      </c>
      <c r="F379" s="4" t="s">
        <v>169</v>
      </c>
      <c r="G379" s="4" t="s">
        <v>169</v>
      </c>
      <c r="H379" s="4" t="s">
        <v>8</v>
      </c>
      <c r="I379" s="4" t="s">
        <v>133</v>
      </c>
      <c r="J379" s="6" t="str">
        <f>C379&amp;CHAR(10)&amp;D379&amp;" "&amp;E379&amp;CHAR(10)&amp;H379&amp;" ("&amp;B379&amp;")"</f>
        <v>PrEP_NEW_VERIFY
10-14 Female
Numerator (Required)</v>
      </c>
      <c r="K379" s="7" t="s">
        <v>590</v>
      </c>
      <c r="L379" s="4">
        <v>8</v>
      </c>
      <c r="N379" s="4" t="s">
        <v>86</v>
      </c>
      <c r="O379" s="4" t="s">
        <v>169</v>
      </c>
      <c r="P379" s="4" t="s">
        <v>169</v>
      </c>
      <c r="Q379" s="4" t="s">
        <v>162</v>
      </c>
      <c r="R379" s="4" t="s">
        <v>169</v>
      </c>
      <c r="S379" s="4" t="s">
        <v>194</v>
      </c>
      <c r="T379" s="4" t="str">
        <f>LOWER(N379&amp;"."&amp;O379&amp;"."&amp;P379&amp;"."&amp;Q379&amp;"."&amp;R379&amp;"."&amp;S379)</f>
        <v>sc_curr...nvp (pediatric)bottles..n</v>
      </c>
      <c r="U379" s="4" t="s">
        <v>1204</v>
      </c>
      <c r="Y379" s="4" t="str">
        <f t="shared" si="30"/>
        <v>sc_curr...nvp_pediatric_bottles..n</v>
      </c>
      <c r="Z379" s="4" t="str">
        <f t="shared" si="31"/>
        <v>PrEP_NEW_VERIFY
10-14 Female
Numerator (Required)</v>
      </c>
      <c r="AA379" s="4" t="str">
        <f t="shared" si="32"/>
        <v>sc_curr...nvp_pediatric_bottles..n</v>
      </c>
      <c r="AB379" s="4" t="str">
        <f t="shared" si="33"/>
        <v>PrEP_NEW_VERIFY 10-14 Female Numerator (Required)</v>
      </c>
      <c r="AC379" s="4" t="str">
        <f t="shared" si="34"/>
        <v>sc_curr...nvp_pediatric_bottles..n</v>
      </c>
    </row>
    <row r="380" spans="1:29" ht="45" x14ac:dyDescent="0.25">
      <c r="A380" s="4" t="s">
        <v>118</v>
      </c>
      <c r="B380" s="4" t="s">
        <v>125</v>
      </c>
      <c r="C380" s="4" t="s">
        <v>42</v>
      </c>
      <c r="D380" s="4" t="s">
        <v>49</v>
      </c>
      <c r="E380" s="4" t="s">
        <v>50</v>
      </c>
      <c r="F380" s="4" t="s">
        <v>169</v>
      </c>
      <c r="G380" s="4" t="s">
        <v>169</v>
      </c>
      <c r="H380" s="4" t="s">
        <v>8</v>
      </c>
      <c r="I380" s="4" t="s">
        <v>133</v>
      </c>
      <c r="J380" s="6" t="str">
        <f>C380&amp;CHAR(10)&amp;D380&amp;" "&amp;E380&amp;CHAR(10)&amp;H380&amp;" ("&amp;B380&amp;")"</f>
        <v>PrEP_NEW_VERIFY
10-14 Male
Numerator (Required)</v>
      </c>
      <c r="K380" s="7" t="s">
        <v>591</v>
      </c>
      <c r="L380" s="4">
        <v>8</v>
      </c>
      <c r="N380" s="4" t="s">
        <v>86</v>
      </c>
      <c r="O380" s="4" t="s">
        <v>169</v>
      </c>
      <c r="P380" s="4" t="s">
        <v>169</v>
      </c>
      <c r="Q380" s="4" t="s">
        <v>159</v>
      </c>
      <c r="R380" s="4" t="s">
        <v>169</v>
      </c>
      <c r="S380" s="4" t="s">
        <v>194</v>
      </c>
      <c r="T380" s="4" t="str">
        <f>LOWER(N380&amp;"."&amp;O380&amp;"."&amp;P380&amp;"."&amp;Q380&amp;"."&amp;R380&amp;"."&amp;S380)</f>
        <v>sc_curr...nvp (adult) bottles..n</v>
      </c>
      <c r="U380" s="4" t="s">
        <v>1203</v>
      </c>
      <c r="Y380" s="4" t="str">
        <f t="shared" ref="Y380:Y441" si="35">U380</f>
        <v>sc_curr...nvp_adult_bottles..n</v>
      </c>
      <c r="Z380" s="4" t="str">
        <f t="shared" ref="Z380:Z441" si="36">J380</f>
        <v>PrEP_NEW_VERIFY
10-14 Male
Numerator (Required)</v>
      </c>
      <c r="AA380" s="4" t="str">
        <f t="shared" ref="AA380:AA441" si="37">U380</f>
        <v>sc_curr...nvp_adult_bottles..n</v>
      </c>
      <c r="AB380" s="4" t="str">
        <f t="shared" ref="AB380:AB441" si="38">K380</f>
        <v>PrEP_NEW_VERIFY 10-14 Male Numerator (Required)</v>
      </c>
      <c r="AC380" s="4" t="str">
        <f t="shared" si="34"/>
        <v>sc_curr...nvp_adult_bottles..n</v>
      </c>
    </row>
    <row r="381" spans="1:29" ht="45" x14ac:dyDescent="0.25">
      <c r="A381" s="4" t="s">
        <v>118</v>
      </c>
      <c r="B381" s="4" t="s">
        <v>125</v>
      </c>
      <c r="C381" s="4" t="s">
        <v>42</v>
      </c>
      <c r="D381" s="4" t="s">
        <v>58</v>
      </c>
      <c r="E381" s="4" t="s">
        <v>17</v>
      </c>
      <c r="F381" s="4" t="s">
        <v>169</v>
      </c>
      <c r="G381" s="4" t="s">
        <v>169</v>
      </c>
      <c r="H381" s="4" t="s">
        <v>8</v>
      </c>
      <c r="I381" s="4" t="s">
        <v>133</v>
      </c>
      <c r="J381" s="6" t="str">
        <f>C381&amp;CHAR(10)&amp;D381&amp;" "&amp;E381&amp;CHAR(10)&amp;H381&amp;" ("&amp;B381&amp;")"</f>
        <v>PrEP_NEW_VERIFY
15-19 Female
Numerator (Required)</v>
      </c>
      <c r="K381" s="7" t="s">
        <v>592</v>
      </c>
      <c r="L381" s="4">
        <v>9</v>
      </c>
      <c r="N381" s="4" t="s">
        <v>86</v>
      </c>
      <c r="O381" s="4" t="s">
        <v>169</v>
      </c>
      <c r="P381" s="4" t="s">
        <v>169</v>
      </c>
      <c r="Q381" s="4" t="s">
        <v>157</v>
      </c>
      <c r="R381" s="4" t="s">
        <v>169</v>
      </c>
      <c r="S381" s="4" t="s">
        <v>194</v>
      </c>
      <c r="T381" s="4" t="str">
        <f>LOWER(N381&amp;"."&amp;O381&amp;"."&amp;P381&amp;"."&amp;Q381&amp;"."&amp;R381&amp;"."&amp;S381)</f>
        <v>sc_curr...lpv/r 40/10 (pediatric) bottles..n</v>
      </c>
      <c r="U381" s="4" t="s">
        <v>1208</v>
      </c>
      <c r="Y381" s="4" t="str">
        <f t="shared" si="35"/>
        <v>sc_curr...lpv_r40_10_pediatric_bottles..n</v>
      </c>
      <c r="Z381" s="4" t="str">
        <f t="shared" si="36"/>
        <v>PrEP_NEW_VERIFY
15-19 Female
Numerator (Required)</v>
      </c>
      <c r="AA381" s="4" t="str">
        <f t="shared" si="37"/>
        <v>sc_curr...lpv_r40_10_pediatric_bottles..n</v>
      </c>
      <c r="AB381" s="4" t="str">
        <f t="shared" si="38"/>
        <v>PrEP_NEW_VERIFY 15-19 Female Numerator (Required)</v>
      </c>
      <c r="AC381" s="4" t="str">
        <f t="shared" si="34"/>
        <v>sc_curr...lpv_r40_10_pediatric_bottles..n</v>
      </c>
    </row>
    <row r="382" spans="1:29" ht="45" x14ac:dyDescent="0.25">
      <c r="A382" s="4" t="s">
        <v>118</v>
      </c>
      <c r="B382" s="4" t="s">
        <v>125</v>
      </c>
      <c r="C382" s="4" t="s">
        <v>42</v>
      </c>
      <c r="D382" s="4" t="s">
        <v>58</v>
      </c>
      <c r="E382" s="4" t="s">
        <v>50</v>
      </c>
      <c r="F382" s="4" t="s">
        <v>169</v>
      </c>
      <c r="G382" s="4" t="s">
        <v>169</v>
      </c>
      <c r="H382" s="4" t="s">
        <v>8</v>
      </c>
      <c r="I382" s="4" t="s">
        <v>133</v>
      </c>
      <c r="J382" s="6" t="str">
        <f>C382&amp;CHAR(10)&amp;D382&amp;" "&amp;E382&amp;CHAR(10)&amp;H382&amp;" ("&amp;B382&amp;")"</f>
        <v>PrEP_NEW_VERIFY
15-19 Male
Numerator (Required)</v>
      </c>
      <c r="K382" s="7" t="s">
        <v>593</v>
      </c>
      <c r="L382" s="4">
        <v>9</v>
      </c>
      <c r="N382" s="4" t="s">
        <v>86</v>
      </c>
      <c r="O382" s="4" t="s">
        <v>169</v>
      </c>
      <c r="P382" s="4" t="s">
        <v>169</v>
      </c>
      <c r="Q382" s="4" t="s">
        <v>158</v>
      </c>
      <c r="R382" s="4" t="s">
        <v>169</v>
      </c>
      <c r="S382" s="4" t="s">
        <v>194</v>
      </c>
      <c r="T382" s="4" t="str">
        <f>LOWER(N382&amp;"."&amp;O382&amp;"."&amp;P382&amp;"."&amp;Q382&amp;"."&amp;R382&amp;"."&amp;S382)</f>
        <v>sc_curr...lpv/r 100/25 bottles..n</v>
      </c>
      <c r="U382" s="4" t="s">
        <v>1215</v>
      </c>
      <c r="Y382" s="4" t="str">
        <f t="shared" si="35"/>
        <v>sc_curr...lpv_r100_25_bottles..n</v>
      </c>
      <c r="Z382" s="4" t="str">
        <f t="shared" si="36"/>
        <v>PrEP_NEW_VERIFY
15-19 Male
Numerator (Required)</v>
      </c>
      <c r="AA382" s="4" t="str">
        <f t="shared" si="37"/>
        <v>sc_curr...lpv_r100_25_bottles..n</v>
      </c>
      <c r="AB382" s="4" t="str">
        <f t="shared" si="38"/>
        <v>PrEP_NEW_VERIFY 15-19 Male Numerator (Required)</v>
      </c>
      <c r="AC382" s="4" t="str">
        <f t="shared" si="34"/>
        <v>sc_curr...lpv_r100_25_bottles..n</v>
      </c>
    </row>
    <row r="383" spans="1:29" ht="45" x14ac:dyDescent="0.25">
      <c r="A383" s="4" t="s">
        <v>118</v>
      </c>
      <c r="B383" s="4" t="s">
        <v>125</v>
      </c>
      <c r="C383" s="4" t="s">
        <v>42</v>
      </c>
      <c r="D383" s="4" t="s">
        <v>59</v>
      </c>
      <c r="E383" s="4" t="s">
        <v>17</v>
      </c>
      <c r="F383" s="4" t="s">
        <v>169</v>
      </c>
      <c r="G383" s="4" t="s">
        <v>169</v>
      </c>
      <c r="H383" s="4" t="s">
        <v>8</v>
      </c>
      <c r="I383" s="4" t="s">
        <v>133</v>
      </c>
      <c r="J383" s="6" t="str">
        <f>C383&amp;CHAR(10)&amp;D383&amp;" "&amp;E383&amp;CHAR(10)&amp;H383&amp;" ("&amp;B383&amp;")"</f>
        <v>PrEP_NEW_VERIFY
20-24 Female
Numerator (Required)</v>
      </c>
      <c r="K383" s="7" t="s">
        <v>594</v>
      </c>
      <c r="L383" s="4">
        <v>11</v>
      </c>
      <c r="N383" s="4" t="s">
        <v>86</v>
      </c>
      <c r="O383" s="4" t="s">
        <v>169</v>
      </c>
      <c r="P383" s="4" t="s">
        <v>169</v>
      </c>
      <c r="Q383" s="4" t="s">
        <v>163</v>
      </c>
      <c r="R383" s="4" t="s">
        <v>169</v>
      </c>
      <c r="S383" s="4" t="s">
        <v>194</v>
      </c>
      <c r="T383" s="4" t="str">
        <f>LOWER(N383&amp;"."&amp;O383&amp;"."&amp;P383&amp;"."&amp;Q383&amp;"."&amp;R383&amp;"."&amp;S383)</f>
        <v>sc_curr...dtg/10 90-count bottles..n</v>
      </c>
      <c r="U383" s="4" t="s">
        <v>1214</v>
      </c>
      <c r="Y383" s="4" t="str">
        <f t="shared" si="35"/>
        <v>sc_curr...dtg_10_90_count_bottles..n</v>
      </c>
      <c r="Z383" s="4" t="str">
        <f t="shared" si="36"/>
        <v>PrEP_NEW_VERIFY
20-24 Female
Numerator (Required)</v>
      </c>
      <c r="AA383" s="4" t="str">
        <f t="shared" si="37"/>
        <v>sc_curr...dtg_10_90_count_bottles..n</v>
      </c>
      <c r="AB383" s="4" t="str">
        <f t="shared" si="38"/>
        <v>PrEP_NEW_VERIFY 20-24 Female Numerator (Required)</v>
      </c>
      <c r="AC383" s="4" t="str">
        <f t="shared" si="34"/>
        <v>sc_curr...dtg_10_90_count_bottles..n</v>
      </c>
    </row>
    <row r="384" spans="1:29" ht="45" x14ac:dyDescent="0.25">
      <c r="A384" s="4" t="s">
        <v>118</v>
      </c>
      <c r="B384" s="4" t="s">
        <v>125</v>
      </c>
      <c r="C384" s="4" t="s">
        <v>42</v>
      </c>
      <c r="D384" s="4" t="s">
        <v>59</v>
      </c>
      <c r="E384" s="4" t="s">
        <v>50</v>
      </c>
      <c r="F384" s="4" t="s">
        <v>169</v>
      </c>
      <c r="G384" s="4" t="s">
        <v>169</v>
      </c>
      <c r="H384" s="4" t="s">
        <v>8</v>
      </c>
      <c r="I384" s="4" t="s">
        <v>133</v>
      </c>
      <c r="J384" s="6" t="str">
        <f>C384&amp;CHAR(10)&amp;D384&amp;" "&amp;E384&amp;CHAR(10)&amp;H384&amp;" ("&amp;B384&amp;")"</f>
        <v>PrEP_NEW_VERIFY
20-24 Male
Numerator (Required)</v>
      </c>
      <c r="K384" s="7" t="s">
        <v>595</v>
      </c>
      <c r="L384" s="4">
        <v>11</v>
      </c>
      <c r="N384" s="4" t="s">
        <v>84</v>
      </c>
      <c r="O384" s="4" t="s">
        <v>169</v>
      </c>
      <c r="P384" s="4" t="s">
        <v>169</v>
      </c>
      <c r="Q384" s="4" t="s">
        <v>156</v>
      </c>
      <c r="R384" s="4" t="s">
        <v>169</v>
      </c>
      <c r="S384" s="4" t="s">
        <v>194</v>
      </c>
      <c r="T384" s="4" t="str">
        <f>LOWER(N384&amp;"."&amp;O384&amp;"."&amp;P384&amp;"."&amp;Q384&amp;"."&amp;R384&amp;"."&amp;S384)</f>
        <v>sc_arvdisp...tle 600/tee bottles..n</v>
      </c>
      <c r="U384" s="4" t="s">
        <v>1211</v>
      </c>
      <c r="Y384" s="4" t="str">
        <f t="shared" si="35"/>
        <v>sc_arvdisp...tle600_tee_bottles..n</v>
      </c>
      <c r="Z384" s="4" t="str">
        <f t="shared" si="36"/>
        <v>PrEP_NEW_VERIFY
20-24 Male
Numerator (Required)</v>
      </c>
      <c r="AA384" s="4" t="str">
        <f t="shared" si="37"/>
        <v>sc_arvdisp...tle600_tee_bottles..n</v>
      </c>
      <c r="AB384" s="4" t="str">
        <f t="shared" si="38"/>
        <v>PrEP_NEW_VERIFY 20-24 Male Numerator (Required)</v>
      </c>
      <c r="AC384" s="4" t="str">
        <f t="shared" si="34"/>
        <v>sc_arvdisp...tle600_tee_bottles..n</v>
      </c>
    </row>
    <row r="385" spans="1:29" ht="45" x14ac:dyDescent="0.25">
      <c r="A385" s="4" t="s">
        <v>118</v>
      </c>
      <c r="B385" s="4" t="s">
        <v>125</v>
      </c>
      <c r="C385" s="4" t="s">
        <v>42</v>
      </c>
      <c r="D385" s="4" t="s">
        <v>60</v>
      </c>
      <c r="E385" s="4" t="s">
        <v>17</v>
      </c>
      <c r="F385" s="4" t="s">
        <v>169</v>
      </c>
      <c r="G385" s="4" t="s">
        <v>169</v>
      </c>
      <c r="H385" s="4" t="s">
        <v>8</v>
      </c>
      <c r="I385" s="4" t="s">
        <v>133</v>
      </c>
      <c r="J385" s="6" t="str">
        <f>C385&amp;CHAR(10)&amp;D385&amp;" "&amp;E385&amp;CHAR(10)&amp;H385&amp;" ("&amp;B385&amp;")"</f>
        <v>PrEP_NEW_VERIFY
25-29 Female
Numerator (Required)</v>
      </c>
      <c r="K385" s="7" t="s">
        <v>596</v>
      </c>
      <c r="L385" s="4">
        <v>12</v>
      </c>
      <c r="N385" s="4" t="s">
        <v>84</v>
      </c>
      <c r="O385" s="4" t="s">
        <v>169</v>
      </c>
      <c r="P385" s="4" t="s">
        <v>169</v>
      </c>
      <c r="Q385" s="4" t="s">
        <v>155</v>
      </c>
      <c r="R385" s="4" t="s">
        <v>169</v>
      </c>
      <c r="S385" s="4" t="s">
        <v>194</v>
      </c>
      <c r="T385" s="4" t="str">
        <f>LOWER(N385&amp;"."&amp;O385&amp;"."&amp;P385&amp;"."&amp;Q385&amp;"."&amp;R385&amp;"."&amp;S385)</f>
        <v>sc_arvdisp...tle/400 90-count bottles..n</v>
      </c>
      <c r="U385" s="4" t="s">
        <v>1213</v>
      </c>
      <c r="Y385" s="4" t="str">
        <f t="shared" si="35"/>
        <v>sc_arvdisp...tle_400_90_count_bottles..n</v>
      </c>
      <c r="Z385" s="4" t="str">
        <f t="shared" si="36"/>
        <v>PrEP_NEW_VERIFY
25-29 Female
Numerator (Required)</v>
      </c>
      <c r="AA385" s="4" t="str">
        <f t="shared" si="37"/>
        <v>sc_arvdisp...tle_400_90_count_bottles..n</v>
      </c>
      <c r="AB385" s="4" t="str">
        <f t="shared" si="38"/>
        <v>PrEP_NEW_VERIFY 25-29 Female Numerator (Required)</v>
      </c>
      <c r="AC385" s="4" t="str">
        <f t="shared" si="34"/>
        <v>sc_arvdisp...tle_400_90_count_bottles..n</v>
      </c>
    </row>
    <row r="386" spans="1:29" ht="45" x14ac:dyDescent="0.25">
      <c r="A386" s="4" t="s">
        <v>118</v>
      </c>
      <c r="B386" s="4" t="s">
        <v>125</v>
      </c>
      <c r="C386" s="4" t="s">
        <v>42</v>
      </c>
      <c r="D386" s="4" t="s">
        <v>60</v>
      </c>
      <c r="E386" s="4" t="s">
        <v>50</v>
      </c>
      <c r="F386" s="4" t="s">
        <v>169</v>
      </c>
      <c r="G386" s="4" t="s">
        <v>169</v>
      </c>
      <c r="H386" s="4" t="s">
        <v>8</v>
      </c>
      <c r="I386" s="4" t="s">
        <v>133</v>
      </c>
      <c r="J386" s="6" t="str">
        <f>C386&amp;CHAR(10)&amp;D386&amp;" "&amp;E386&amp;CHAR(10)&amp;H386&amp;" ("&amp;B386&amp;")"</f>
        <v>PrEP_NEW_VERIFY
25-29 Male
Numerator (Required)</v>
      </c>
      <c r="K386" s="7" t="s">
        <v>597</v>
      </c>
      <c r="L386" s="4">
        <v>12</v>
      </c>
      <c r="N386" s="4" t="s">
        <v>84</v>
      </c>
      <c r="O386" s="4" t="s">
        <v>169</v>
      </c>
      <c r="P386" s="4" t="s">
        <v>169</v>
      </c>
      <c r="Q386" s="4" t="s">
        <v>154</v>
      </c>
      <c r="R386" s="4" t="s">
        <v>169</v>
      </c>
      <c r="S386" s="4" t="s">
        <v>194</v>
      </c>
      <c r="T386" s="4" t="str">
        <f>LOWER(N386&amp;"."&amp;O386&amp;"."&amp;P386&amp;"."&amp;Q386&amp;"."&amp;R386&amp;"."&amp;S386)</f>
        <v>sc_arvdisp...tle/400 30-count bottles..n</v>
      </c>
      <c r="U386" s="4" t="s">
        <v>1212</v>
      </c>
      <c r="Y386" s="4" t="str">
        <f t="shared" si="35"/>
        <v>sc_arvdisp...tle_400_30_count_bottles..n</v>
      </c>
      <c r="Z386" s="4" t="str">
        <f t="shared" si="36"/>
        <v>PrEP_NEW_VERIFY
25-29 Male
Numerator (Required)</v>
      </c>
      <c r="AA386" s="4" t="str">
        <f t="shared" si="37"/>
        <v>sc_arvdisp...tle_400_30_count_bottles..n</v>
      </c>
      <c r="AB386" s="4" t="str">
        <f t="shared" si="38"/>
        <v>PrEP_NEW_VERIFY 25-29 Male Numerator (Required)</v>
      </c>
      <c r="AC386" s="4" t="str">
        <f t="shared" si="34"/>
        <v>sc_arvdisp...tle_400_30_count_bottles..n</v>
      </c>
    </row>
    <row r="387" spans="1:29" ht="45" x14ac:dyDescent="0.25">
      <c r="A387" s="4" t="s">
        <v>118</v>
      </c>
      <c r="B387" s="4" t="s">
        <v>125</v>
      </c>
      <c r="C387" s="4" t="s">
        <v>42</v>
      </c>
      <c r="D387" s="4" t="s">
        <v>66</v>
      </c>
      <c r="E387" s="4" t="s">
        <v>17</v>
      </c>
      <c r="F387" s="4" t="s">
        <v>169</v>
      </c>
      <c r="G387" s="4" t="s">
        <v>169</v>
      </c>
      <c r="H387" s="4" t="s">
        <v>8</v>
      </c>
      <c r="I387" s="4" t="s">
        <v>133</v>
      </c>
      <c r="J387" s="6" t="str">
        <f>C387&amp;CHAR(10)&amp;D387&amp;" "&amp;E387&amp;CHAR(10)&amp;H387&amp;" ("&amp;B387&amp;")"</f>
        <v>PrEP_NEW_VERIFY
30-34 Female
Numerator (Required)</v>
      </c>
      <c r="K387" s="7" t="s">
        <v>598</v>
      </c>
      <c r="L387" s="4">
        <v>13</v>
      </c>
      <c r="N387" s="4" t="s">
        <v>84</v>
      </c>
      <c r="O387" s="4" t="s">
        <v>169</v>
      </c>
      <c r="P387" s="4" t="s">
        <v>169</v>
      </c>
      <c r="Q387" s="4" t="s">
        <v>152</v>
      </c>
      <c r="R387" s="4" t="s">
        <v>169</v>
      </c>
      <c r="S387" s="4" t="s">
        <v>194</v>
      </c>
      <c r="T387" s="4" t="str">
        <f>LOWER(N387&amp;"."&amp;O387&amp;"."&amp;P387&amp;"."&amp;Q387&amp;"."&amp;R387&amp;"."&amp;S387)</f>
        <v>sc_arvdisp...tld 90-count bottles..n</v>
      </c>
      <c r="U387" s="4" t="s">
        <v>1193</v>
      </c>
      <c r="Y387" s="4" t="str">
        <f t="shared" si="35"/>
        <v>sc_arvdisp...tld90_countbottles..n</v>
      </c>
      <c r="Z387" s="4" t="str">
        <f t="shared" si="36"/>
        <v>PrEP_NEW_VERIFY
30-34 Female
Numerator (Required)</v>
      </c>
      <c r="AA387" s="4" t="str">
        <f t="shared" si="37"/>
        <v>sc_arvdisp...tld90_countbottles..n</v>
      </c>
      <c r="AB387" s="4" t="str">
        <f t="shared" si="38"/>
        <v>PrEP_NEW_VERIFY 30-34 Female Numerator (Required)</v>
      </c>
      <c r="AC387" s="4" t="str">
        <f t="shared" ref="AC387:AC450" si="39">AA387</f>
        <v>sc_arvdisp...tld90_countbottles..n</v>
      </c>
    </row>
    <row r="388" spans="1:29" ht="45" x14ac:dyDescent="0.25">
      <c r="A388" s="4" t="s">
        <v>118</v>
      </c>
      <c r="B388" s="4" t="s">
        <v>125</v>
      </c>
      <c r="C388" s="4" t="s">
        <v>42</v>
      </c>
      <c r="D388" s="4" t="s">
        <v>66</v>
      </c>
      <c r="E388" s="4" t="s">
        <v>50</v>
      </c>
      <c r="F388" s="4" t="s">
        <v>169</v>
      </c>
      <c r="G388" s="4" t="s">
        <v>169</v>
      </c>
      <c r="H388" s="4" t="s">
        <v>8</v>
      </c>
      <c r="I388" s="4" t="s">
        <v>133</v>
      </c>
      <c r="J388" s="6" t="str">
        <f>C388&amp;CHAR(10)&amp;D388&amp;" "&amp;E388&amp;CHAR(10)&amp;H388&amp;" ("&amp;B388&amp;")"</f>
        <v>PrEP_NEW_VERIFY
30-34 Male
Numerator (Required)</v>
      </c>
      <c r="K388" s="7" t="s">
        <v>599</v>
      </c>
      <c r="L388" s="4">
        <v>13</v>
      </c>
      <c r="N388" s="4" t="s">
        <v>84</v>
      </c>
      <c r="O388" s="4" t="s">
        <v>169</v>
      </c>
      <c r="P388" s="4" t="s">
        <v>169</v>
      </c>
      <c r="Q388" s="4" t="s">
        <v>151</v>
      </c>
      <c r="R388" s="4" t="s">
        <v>169</v>
      </c>
      <c r="S388" s="4" t="s">
        <v>194</v>
      </c>
      <c r="T388" s="4" t="str">
        <f>LOWER(N388&amp;"."&amp;O388&amp;"."&amp;P388&amp;"."&amp;Q388&amp;"."&amp;R388&amp;"."&amp;S388)</f>
        <v>sc_arvdisp...tld 30-count bottles..n</v>
      </c>
      <c r="U388" s="4" t="s">
        <v>1192</v>
      </c>
      <c r="Y388" s="4" t="str">
        <f t="shared" si="35"/>
        <v>sc_arvdisp...tld30_countbottles..n</v>
      </c>
      <c r="Z388" s="4" t="str">
        <f t="shared" si="36"/>
        <v>PrEP_NEW_VERIFY
30-34 Male
Numerator (Required)</v>
      </c>
      <c r="AA388" s="4" t="str">
        <f t="shared" si="37"/>
        <v>sc_arvdisp...tld30_countbottles..n</v>
      </c>
      <c r="AB388" s="4" t="str">
        <f t="shared" si="38"/>
        <v>PrEP_NEW_VERIFY 30-34 Male Numerator (Required)</v>
      </c>
      <c r="AC388" s="4" t="str">
        <f t="shared" si="39"/>
        <v>sc_arvdisp...tld30_countbottles..n</v>
      </c>
    </row>
    <row r="389" spans="1:29" ht="45" x14ac:dyDescent="0.25">
      <c r="A389" s="4" t="s">
        <v>118</v>
      </c>
      <c r="B389" s="4" t="s">
        <v>125</v>
      </c>
      <c r="C389" s="4" t="s">
        <v>42</v>
      </c>
      <c r="D389" s="4" t="s">
        <v>67</v>
      </c>
      <c r="E389" s="4" t="s">
        <v>17</v>
      </c>
      <c r="F389" s="4" t="s">
        <v>169</v>
      </c>
      <c r="G389" s="4" t="s">
        <v>169</v>
      </c>
      <c r="H389" s="4" t="s">
        <v>8</v>
      </c>
      <c r="I389" s="4" t="s">
        <v>133</v>
      </c>
      <c r="J389" s="6" t="str">
        <f>C389&amp;CHAR(10)&amp;D389&amp;" "&amp;E389&amp;CHAR(10)&amp;H389&amp;" ("&amp;B389&amp;")"</f>
        <v>PrEP_NEW_VERIFY
35-39 Female
Numerator (Required)</v>
      </c>
      <c r="K389" s="7" t="s">
        <v>600</v>
      </c>
      <c r="L389" s="4">
        <v>14</v>
      </c>
      <c r="N389" s="4" t="s">
        <v>84</v>
      </c>
      <c r="O389" s="4" t="s">
        <v>169</v>
      </c>
      <c r="P389" s="4" t="s">
        <v>169</v>
      </c>
      <c r="Q389" s="4" t="s">
        <v>153</v>
      </c>
      <c r="R389" s="4" t="s">
        <v>169</v>
      </c>
      <c r="S389" s="4" t="s">
        <v>194</v>
      </c>
      <c r="T389" s="4" t="str">
        <f>LOWER(N389&amp;"."&amp;O389&amp;"."&amp;P389&amp;"."&amp;Q389&amp;"."&amp;R389&amp;"."&amp;S389)</f>
        <v>sc_arvdisp...tld 180-count bottles..n</v>
      </c>
      <c r="U389" s="4" t="s">
        <v>1191</v>
      </c>
      <c r="Y389" s="4" t="str">
        <f t="shared" si="35"/>
        <v>sc_arvdisp...tld180_countbottles..n</v>
      </c>
      <c r="Z389" s="4" t="str">
        <f t="shared" si="36"/>
        <v>PrEP_NEW_VERIFY
35-39 Female
Numerator (Required)</v>
      </c>
      <c r="AA389" s="4" t="str">
        <f t="shared" si="37"/>
        <v>sc_arvdisp...tld180_countbottles..n</v>
      </c>
      <c r="AB389" s="4" t="str">
        <f t="shared" si="38"/>
        <v>PrEP_NEW_VERIFY 35-39 Female Numerator (Required)</v>
      </c>
      <c r="AC389" s="4" t="str">
        <f t="shared" si="39"/>
        <v>sc_arvdisp...tld180_countbottles..n</v>
      </c>
    </row>
    <row r="390" spans="1:29" ht="45" x14ac:dyDescent="0.25">
      <c r="A390" s="4" t="s">
        <v>118</v>
      </c>
      <c r="B390" s="4" t="s">
        <v>125</v>
      </c>
      <c r="C390" s="4" t="s">
        <v>42</v>
      </c>
      <c r="D390" s="4" t="s">
        <v>67</v>
      </c>
      <c r="E390" s="4" t="s">
        <v>50</v>
      </c>
      <c r="F390" s="4" t="s">
        <v>169</v>
      </c>
      <c r="G390" s="4" t="s">
        <v>169</v>
      </c>
      <c r="H390" s="4" t="s">
        <v>8</v>
      </c>
      <c r="I390" s="4" t="s">
        <v>133</v>
      </c>
      <c r="J390" s="6" t="str">
        <f>C390&amp;CHAR(10)&amp;D390&amp;" "&amp;E390&amp;CHAR(10)&amp;H390&amp;" ("&amp;B390&amp;")"</f>
        <v>PrEP_NEW_VERIFY
35-39 Male
Numerator (Required)</v>
      </c>
      <c r="K390" s="7" t="s">
        <v>601</v>
      </c>
      <c r="L390" s="4">
        <v>14</v>
      </c>
      <c r="N390" s="4" t="s">
        <v>84</v>
      </c>
      <c r="O390" s="4" t="s">
        <v>169</v>
      </c>
      <c r="P390" s="4" t="s">
        <v>169</v>
      </c>
      <c r="Q390" s="4" t="s">
        <v>161</v>
      </c>
      <c r="R390" s="4" t="s">
        <v>169</v>
      </c>
      <c r="S390" s="4" t="s">
        <v>194</v>
      </c>
      <c r="T390" s="4" t="str">
        <f>LOWER(N390&amp;"."&amp;O390&amp;"."&amp;P390&amp;"."&amp;Q390&amp;"."&amp;R390&amp;"."&amp;S390)</f>
        <v>sc_arvdisp...other (pediatric) bottles..n</v>
      </c>
      <c r="U390" s="4" t="s">
        <v>1202</v>
      </c>
      <c r="Y390" s="4" t="str">
        <f t="shared" si="35"/>
        <v>sc_arvdisp...other_pediatric_bottles..n</v>
      </c>
      <c r="Z390" s="4" t="str">
        <f t="shared" si="36"/>
        <v>PrEP_NEW_VERIFY
35-39 Male
Numerator (Required)</v>
      </c>
      <c r="AA390" s="4" t="str">
        <f t="shared" si="37"/>
        <v>sc_arvdisp...other_pediatric_bottles..n</v>
      </c>
      <c r="AB390" s="4" t="str">
        <f t="shared" si="38"/>
        <v>PrEP_NEW_VERIFY 35-39 Male Numerator (Required)</v>
      </c>
      <c r="AC390" s="4" t="str">
        <f t="shared" si="39"/>
        <v>sc_arvdisp...other_pediatric_bottles..n</v>
      </c>
    </row>
    <row r="391" spans="1:29" ht="45" x14ac:dyDescent="0.25">
      <c r="A391" s="4" t="s">
        <v>118</v>
      </c>
      <c r="B391" s="4" t="s">
        <v>125</v>
      </c>
      <c r="C391" s="4" t="s">
        <v>42</v>
      </c>
      <c r="D391" s="4" t="s">
        <v>68</v>
      </c>
      <c r="E391" s="4" t="s">
        <v>17</v>
      </c>
      <c r="F391" s="4" t="s">
        <v>169</v>
      </c>
      <c r="G391" s="4" t="s">
        <v>169</v>
      </c>
      <c r="H391" s="4" t="s">
        <v>8</v>
      </c>
      <c r="I391" s="4" t="s">
        <v>133</v>
      </c>
      <c r="J391" s="6" t="str">
        <f>C391&amp;CHAR(10)&amp;D391&amp;" "&amp;E391&amp;CHAR(10)&amp;H391&amp;" ("&amp;B391&amp;")"</f>
        <v>PrEP_NEW_VERIFY
40-44 Female
Numerator (Required)</v>
      </c>
      <c r="K391" s="7" t="s">
        <v>602</v>
      </c>
      <c r="L391" s="4">
        <v>15</v>
      </c>
      <c r="N391" s="4" t="s">
        <v>84</v>
      </c>
      <c r="O391" s="4" t="s">
        <v>169</v>
      </c>
      <c r="P391" s="4" t="s">
        <v>169</v>
      </c>
      <c r="Q391" s="4" t="s">
        <v>160</v>
      </c>
      <c r="R391" s="4" t="s">
        <v>169</v>
      </c>
      <c r="S391" s="4" t="s">
        <v>194</v>
      </c>
      <c r="T391" s="4" t="str">
        <f>LOWER(N391&amp;"."&amp;O391&amp;"."&amp;P391&amp;"."&amp;Q391&amp;"."&amp;R391&amp;"."&amp;S391)</f>
        <v>sc_arvdisp...other (adult) bottles..n</v>
      </c>
      <c r="U391" s="4" t="s">
        <v>1201</v>
      </c>
      <c r="Y391" s="4" t="str">
        <f t="shared" si="35"/>
        <v>sc_arvdisp...other_adult_bottles..n</v>
      </c>
      <c r="Z391" s="4" t="str">
        <f t="shared" si="36"/>
        <v>PrEP_NEW_VERIFY
40-44 Female
Numerator (Required)</v>
      </c>
      <c r="AA391" s="4" t="str">
        <f t="shared" si="37"/>
        <v>sc_arvdisp...other_adult_bottles..n</v>
      </c>
      <c r="AB391" s="4" t="str">
        <f t="shared" si="38"/>
        <v>PrEP_NEW_VERIFY 40-44 Female Numerator (Required)</v>
      </c>
      <c r="AC391" s="4" t="str">
        <f t="shared" si="39"/>
        <v>sc_arvdisp...other_adult_bottles..n</v>
      </c>
    </row>
    <row r="392" spans="1:29" ht="45" x14ac:dyDescent="0.25">
      <c r="A392" s="4" t="s">
        <v>118</v>
      </c>
      <c r="B392" s="4" t="s">
        <v>125</v>
      </c>
      <c r="C392" s="4" t="s">
        <v>42</v>
      </c>
      <c r="D392" s="4" t="s">
        <v>68</v>
      </c>
      <c r="E392" s="4" t="s">
        <v>50</v>
      </c>
      <c r="F392" s="4" t="s">
        <v>169</v>
      </c>
      <c r="G392" s="4" t="s">
        <v>169</v>
      </c>
      <c r="H392" s="4" t="s">
        <v>8</v>
      </c>
      <c r="I392" s="4" t="s">
        <v>133</v>
      </c>
      <c r="J392" s="6" t="str">
        <f>C392&amp;CHAR(10)&amp;D392&amp;" "&amp;E392&amp;CHAR(10)&amp;H392&amp;" ("&amp;B392&amp;")"</f>
        <v>PrEP_NEW_VERIFY
40-44 Male
Numerator (Required)</v>
      </c>
      <c r="K392" s="7" t="s">
        <v>603</v>
      </c>
      <c r="L392" s="4">
        <v>15</v>
      </c>
      <c r="N392" s="4" t="s">
        <v>84</v>
      </c>
      <c r="O392" s="4" t="s">
        <v>169</v>
      </c>
      <c r="P392" s="4" t="s">
        <v>169</v>
      </c>
      <c r="Q392" s="4" t="s">
        <v>162</v>
      </c>
      <c r="R392" s="4" t="s">
        <v>169</v>
      </c>
      <c r="S392" s="4" t="s">
        <v>194</v>
      </c>
      <c r="T392" s="4" t="str">
        <f>LOWER(N392&amp;"."&amp;O392&amp;"."&amp;P392&amp;"."&amp;Q392&amp;"."&amp;R392&amp;"."&amp;S392)</f>
        <v>sc_arvdisp...nvp (pediatric)bottles..n</v>
      </c>
      <c r="U392" s="4" t="s">
        <v>1200</v>
      </c>
      <c r="Y392" s="4" t="str">
        <f t="shared" si="35"/>
        <v>sc_arvdisp...nvp_pediatric_bottles..n</v>
      </c>
      <c r="Z392" s="4" t="str">
        <f t="shared" si="36"/>
        <v>PrEP_NEW_VERIFY
40-44 Male
Numerator (Required)</v>
      </c>
      <c r="AA392" s="4" t="str">
        <f t="shared" si="37"/>
        <v>sc_arvdisp...nvp_pediatric_bottles..n</v>
      </c>
      <c r="AB392" s="4" t="str">
        <f t="shared" si="38"/>
        <v>PrEP_NEW_VERIFY 40-44 Male Numerator (Required)</v>
      </c>
      <c r="AC392" s="4" t="str">
        <f t="shared" si="39"/>
        <v>sc_arvdisp...nvp_pediatric_bottles..n</v>
      </c>
    </row>
    <row r="393" spans="1:29" ht="45" x14ac:dyDescent="0.25">
      <c r="A393" s="4" t="s">
        <v>118</v>
      </c>
      <c r="B393" s="4" t="s">
        <v>125</v>
      </c>
      <c r="C393" s="4" t="s">
        <v>42</v>
      </c>
      <c r="D393" s="4" t="s">
        <v>69</v>
      </c>
      <c r="E393" s="4" t="s">
        <v>17</v>
      </c>
      <c r="F393" s="4" t="s">
        <v>169</v>
      </c>
      <c r="G393" s="4" t="s">
        <v>169</v>
      </c>
      <c r="H393" s="4" t="s">
        <v>8</v>
      </c>
      <c r="I393" s="4" t="s">
        <v>133</v>
      </c>
      <c r="J393" s="6" t="str">
        <f>C393&amp;CHAR(10)&amp;D393&amp;" "&amp;E393&amp;CHAR(10)&amp;H393&amp;" ("&amp;B393&amp;")"</f>
        <v>PrEP_NEW_VERIFY
45-49 Female
Numerator (Required)</v>
      </c>
      <c r="K393" s="7" t="s">
        <v>604</v>
      </c>
      <c r="L393" s="4">
        <v>16</v>
      </c>
      <c r="N393" s="4" t="s">
        <v>84</v>
      </c>
      <c r="O393" s="4" t="s">
        <v>169</v>
      </c>
      <c r="P393" s="4" t="s">
        <v>169</v>
      </c>
      <c r="Q393" s="4" t="s">
        <v>159</v>
      </c>
      <c r="R393" s="4" t="s">
        <v>169</v>
      </c>
      <c r="S393" s="4" t="s">
        <v>194</v>
      </c>
      <c r="T393" s="4" t="str">
        <f>LOWER(N393&amp;"."&amp;O393&amp;"."&amp;P393&amp;"."&amp;Q393&amp;"."&amp;R393&amp;"."&amp;S393)</f>
        <v>sc_arvdisp...nvp (adult) bottles..n</v>
      </c>
      <c r="U393" s="4" t="s">
        <v>1199</v>
      </c>
      <c r="Y393" s="4" t="str">
        <f t="shared" si="35"/>
        <v>sc_arvdisp...nvp_adult_bottles..n</v>
      </c>
      <c r="Z393" s="4" t="str">
        <f t="shared" si="36"/>
        <v>PrEP_NEW_VERIFY
45-49 Female
Numerator (Required)</v>
      </c>
      <c r="AA393" s="4" t="str">
        <f t="shared" si="37"/>
        <v>sc_arvdisp...nvp_adult_bottles..n</v>
      </c>
      <c r="AB393" s="4" t="str">
        <f t="shared" si="38"/>
        <v>PrEP_NEW_VERIFY 45-49 Female Numerator (Required)</v>
      </c>
      <c r="AC393" s="4" t="str">
        <f t="shared" si="39"/>
        <v>sc_arvdisp...nvp_adult_bottles..n</v>
      </c>
    </row>
    <row r="394" spans="1:29" ht="45" x14ac:dyDescent="0.25">
      <c r="A394" s="4" t="s">
        <v>118</v>
      </c>
      <c r="B394" s="4" t="s">
        <v>125</v>
      </c>
      <c r="C394" s="4" t="s">
        <v>42</v>
      </c>
      <c r="D394" s="4" t="s">
        <v>69</v>
      </c>
      <c r="E394" s="4" t="s">
        <v>50</v>
      </c>
      <c r="F394" s="4" t="s">
        <v>169</v>
      </c>
      <c r="G394" s="4" t="s">
        <v>169</v>
      </c>
      <c r="H394" s="4" t="s">
        <v>8</v>
      </c>
      <c r="I394" s="4" t="s">
        <v>133</v>
      </c>
      <c r="J394" s="6" t="str">
        <f>C394&amp;CHAR(10)&amp;D394&amp;" "&amp;E394&amp;CHAR(10)&amp;H394&amp;" ("&amp;B394&amp;")"</f>
        <v>PrEP_NEW_VERIFY
45-49 Male
Numerator (Required)</v>
      </c>
      <c r="K394" s="7" t="s">
        <v>605</v>
      </c>
      <c r="L394" s="4">
        <v>16</v>
      </c>
      <c r="N394" s="4" t="s">
        <v>84</v>
      </c>
      <c r="O394" s="4" t="s">
        <v>169</v>
      </c>
      <c r="P394" s="4" t="s">
        <v>169</v>
      </c>
      <c r="Q394" s="4" t="s">
        <v>157</v>
      </c>
      <c r="R394" s="4" t="s">
        <v>169</v>
      </c>
      <c r="S394" s="4" t="s">
        <v>194</v>
      </c>
      <c r="T394" s="4" t="str">
        <f>LOWER(N394&amp;"."&amp;O394&amp;"."&amp;P394&amp;"."&amp;Q394&amp;"."&amp;R394&amp;"."&amp;S394)</f>
        <v>sc_arvdisp...lpv/r 40/10 (pediatric) bottles..n</v>
      </c>
      <c r="U394" s="4" t="s">
        <v>1207</v>
      </c>
      <c r="Y394" s="4" t="str">
        <f t="shared" si="35"/>
        <v>sc_arvdisp...lpv_r40_10_pediatric_bottles..n</v>
      </c>
      <c r="Z394" s="4" t="str">
        <f t="shared" si="36"/>
        <v>PrEP_NEW_VERIFY
45-49 Male
Numerator (Required)</v>
      </c>
      <c r="AA394" s="4" t="str">
        <f t="shared" si="37"/>
        <v>sc_arvdisp...lpv_r40_10_pediatric_bottles..n</v>
      </c>
      <c r="AB394" s="4" t="str">
        <f t="shared" si="38"/>
        <v>PrEP_NEW_VERIFY 45-49 Male Numerator (Required)</v>
      </c>
      <c r="AC394" s="4" t="str">
        <f t="shared" si="39"/>
        <v>sc_arvdisp...lpv_r40_10_pediatric_bottles..n</v>
      </c>
    </row>
    <row r="395" spans="1:29" ht="45" x14ac:dyDescent="0.25">
      <c r="A395" s="4" t="s">
        <v>118</v>
      </c>
      <c r="B395" s="4" t="s">
        <v>125</v>
      </c>
      <c r="C395" s="4" t="s">
        <v>42</v>
      </c>
      <c r="D395" s="4" t="s">
        <v>1050</v>
      </c>
      <c r="E395" s="4" t="s">
        <v>17</v>
      </c>
      <c r="F395" s="4" t="s">
        <v>169</v>
      </c>
      <c r="G395" s="4" t="s">
        <v>169</v>
      </c>
      <c r="H395" s="4" t="s">
        <v>8</v>
      </c>
      <c r="I395" s="4" t="s">
        <v>133</v>
      </c>
      <c r="J395" s="6" t="str">
        <f>C395&amp;CHAR(10)&amp;D395&amp;" "&amp;E395&amp;CHAR(10)&amp;H395&amp;" ("&amp;B395&amp;")"</f>
        <v>PrEP_NEW_VERIFY
50+ Female
Numerator (Required)</v>
      </c>
      <c r="K395" s="7" t="s">
        <v>1108</v>
      </c>
      <c r="L395" s="4">
        <v>17</v>
      </c>
      <c r="N395" s="4" t="s">
        <v>84</v>
      </c>
      <c r="O395" s="4" t="s">
        <v>169</v>
      </c>
      <c r="P395" s="4" t="s">
        <v>169</v>
      </c>
      <c r="Q395" s="4" t="s">
        <v>158</v>
      </c>
      <c r="R395" s="4" t="s">
        <v>169</v>
      </c>
      <c r="S395" s="4" t="s">
        <v>194</v>
      </c>
      <c r="T395" s="4" t="str">
        <f>LOWER(N395&amp;"."&amp;O395&amp;"."&amp;P395&amp;"."&amp;Q395&amp;"."&amp;R395&amp;"."&amp;S395)</f>
        <v>sc_arvdisp...lpv/r 100/25 bottles..n</v>
      </c>
      <c r="U395" s="4" t="s">
        <v>1210</v>
      </c>
      <c r="Y395" s="4" t="str">
        <f t="shared" si="35"/>
        <v>sc_arvdisp...lpv_r100_25_bottles..n</v>
      </c>
      <c r="Z395" s="4" t="str">
        <f t="shared" si="36"/>
        <v>PrEP_NEW_VERIFY
50+ Female
Numerator (Required)</v>
      </c>
      <c r="AA395" s="4" t="str">
        <f t="shared" si="37"/>
        <v>sc_arvdisp...lpv_r100_25_bottles..n</v>
      </c>
      <c r="AB395" s="4" t="str">
        <f t="shared" si="38"/>
        <v>PrEP_NEW_VERIFY 50+ Female Numerator (Required)</v>
      </c>
      <c r="AC395" s="4" t="str">
        <f t="shared" si="39"/>
        <v>sc_arvdisp...lpv_r100_25_bottles..n</v>
      </c>
    </row>
    <row r="396" spans="1:29" ht="45" x14ac:dyDescent="0.25">
      <c r="A396" s="4" t="s">
        <v>118</v>
      </c>
      <c r="B396" s="4" t="s">
        <v>125</v>
      </c>
      <c r="C396" s="4" t="s">
        <v>42</v>
      </c>
      <c r="D396" s="4" t="s">
        <v>1050</v>
      </c>
      <c r="E396" s="4" t="s">
        <v>50</v>
      </c>
      <c r="F396" s="4" t="s">
        <v>169</v>
      </c>
      <c r="G396" s="4" t="s">
        <v>169</v>
      </c>
      <c r="H396" s="4" t="s">
        <v>8</v>
      </c>
      <c r="I396" s="4" t="s">
        <v>133</v>
      </c>
      <c r="J396" s="6" t="str">
        <f>C396&amp;CHAR(10)&amp;D396&amp;" "&amp;E396&amp;CHAR(10)&amp;H396&amp;" ("&amp;B396&amp;")"</f>
        <v>PrEP_NEW_VERIFY
50+ Male
Numerator (Required)</v>
      </c>
      <c r="K396" s="7" t="s">
        <v>1109</v>
      </c>
      <c r="L396" s="4">
        <v>17</v>
      </c>
      <c r="N396" s="4" t="s">
        <v>84</v>
      </c>
      <c r="O396" s="4" t="s">
        <v>169</v>
      </c>
      <c r="P396" s="4" t="s">
        <v>169</v>
      </c>
      <c r="Q396" s="4" t="s">
        <v>163</v>
      </c>
      <c r="R396" s="4" t="s">
        <v>169</v>
      </c>
      <c r="S396" s="4" t="s">
        <v>194</v>
      </c>
      <c r="T396" s="4" t="str">
        <f>LOWER(N396&amp;"."&amp;O396&amp;"."&amp;P396&amp;"."&amp;Q396&amp;"."&amp;R396&amp;"."&amp;S396)</f>
        <v>sc_arvdisp...dtg/10 90-count bottles..n</v>
      </c>
      <c r="U396" s="4" t="s">
        <v>1209</v>
      </c>
      <c r="Y396" s="4" t="str">
        <f t="shared" si="35"/>
        <v>sc_arvdisp...dtg_10_90_count_bottles..n</v>
      </c>
      <c r="Z396" s="4" t="str">
        <f t="shared" si="36"/>
        <v>PrEP_NEW_VERIFY
50+ Male
Numerator (Required)</v>
      </c>
      <c r="AA396" s="4" t="str">
        <f t="shared" si="37"/>
        <v>sc_arvdisp...dtg_10_90_count_bottles..n</v>
      </c>
      <c r="AB396" s="4" t="str">
        <f t="shared" si="38"/>
        <v>PrEP_NEW_VERIFY 50+ Male Numerator (Required)</v>
      </c>
      <c r="AC396" s="4" t="str">
        <f t="shared" si="39"/>
        <v>sc_arvdisp...dtg_10_90_count_bottles..n</v>
      </c>
    </row>
    <row r="397" spans="1:29" ht="45" x14ac:dyDescent="0.25">
      <c r="A397" s="4" t="s">
        <v>118</v>
      </c>
      <c r="B397" s="4" t="s">
        <v>125</v>
      </c>
      <c r="C397" s="4" t="s">
        <v>42</v>
      </c>
      <c r="D397" s="4" t="s">
        <v>122</v>
      </c>
      <c r="E397" s="4" t="s">
        <v>17</v>
      </c>
      <c r="F397" s="4" t="s">
        <v>169</v>
      </c>
      <c r="G397" s="4" t="s">
        <v>169</v>
      </c>
      <c r="H397" s="4" t="s">
        <v>8</v>
      </c>
      <c r="I397" s="4" t="s">
        <v>133</v>
      </c>
      <c r="J397" s="6" t="str">
        <f>C397&amp;CHAR(10)&amp;D397&amp;" "&amp;E397&amp;CHAR(10)&amp;H397&amp;" ("&amp;B397&amp;")"</f>
        <v>PrEP_NEW_VERIFY
Unknown Age Female
Numerator (Required)</v>
      </c>
      <c r="K397" s="7" t="s">
        <v>606</v>
      </c>
      <c r="L397" s="4">
        <v>22</v>
      </c>
      <c r="N397" s="4" t="s">
        <v>43</v>
      </c>
      <c r="O397" s="4" t="s">
        <v>193</v>
      </c>
      <c r="P397" s="4" t="s">
        <v>207</v>
      </c>
      <c r="Q397" s="4" t="s">
        <v>169</v>
      </c>
      <c r="R397" s="4" t="s">
        <v>169</v>
      </c>
      <c r="S397" s="4" t="s">
        <v>194</v>
      </c>
      <c r="T397" s="4" t="str">
        <f>LOWER(N397&amp;"."&amp;O397&amp;"."&amp;P397&amp;"."&amp;Q397&amp;"."&amp;R397&amp;"."&amp;S397)</f>
        <v>prep_screen.unknownage.male...n</v>
      </c>
      <c r="U397" s="4" t="s">
        <v>1714</v>
      </c>
      <c r="Y397" s="4" t="str">
        <f t="shared" si="35"/>
        <v>prep_screen.unknownage.m...n</v>
      </c>
      <c r="Z397" s="4" t="str">
        <f t="shared" si="36"/>
        <v>PrEP_NEW_VERIFY
Unknown Age Female
Numerator (Required)</v>
      </c>
      <c r="AA397" s="4" t="str">
        <f t="shared" si="37"/>
        <v>prep_screen.unknownage.m...n</v>
      </c>
      <c r="AB397" s="4" t="str">
        <f t="shared" si="38"/>
        <v>PrEP_NEW_VERIFY Unknown Age Female Numerator (Required)</v>
      </c>
      <c r="AC397" s="4" t="str">
        <f t="shared" si="39"/>
        <v>prep_screen.unknownage.m...n</v>
      </c>
    </row>
    <row r="398" spans="1:29" ht="45" x14ac:dyDescent="0.25">
      <c r="A398" s="4" t="s">
        <v>118</v>
      </c>
      <c r="B398" s="4" t="s">
        <v>125</v>
      </c>
      <c r="C398" s="4" t="s">
        <v>42</v>
      </c>
      <c r="D398" s="4" t="s">
        <v>122</v>
      </c>
      <c r="E398" s="4" t="s">
        <v>50</v>
      </c>
      <c r="F398" s="4" t="s">
        <v>169</v>
      </c>
      <c r="G398" s="4" t="s">
        <v>169</v>
      </c>
      <c r="H398" s="4" t="s">
        <v>8</v>
      </c>
      <c r="I398" s="4" t="s">
        <v>133</v>
      </c>
      <c r="J398" s="6" t="str">
        <f>C398&amp;CHAR(10)&amp;D398&amp;" "&amp;E398&amp;CHAR(10)&amp;H398&amp;" ("&amp;B398&amp;")"</f>
        <v>PrEP_NEW_VERIFY
Unknown Age Male
Numerator (Required)</v>
      </c>
      <c r="K398" s="7" t="s">
        <v>607</v>
      </c>
      <c r="L398" s="4">
        <v>22</v>
      </c>
      <c r="N398" s="4" t="s">
        <v>43</v>
      </c>
      <c r="O398" s="4" t="s">
        <v>193</v>
      </c>
      <c r="P398" s="4" t="s">
        <v>208</v>
      </c>
      <c r="Q398" s="4" t="s">
        <v>169</v>
      </c>
      <c r="R398" s="4" t="s">
        <v>169</v>
      </c>
      <c r="S398" s="4" t="s">
        <v>194</v>
      </c>
      <c r="T398" s="4" t="str">
        <f>LOWER(N398&amp;"."&amp;O398&amp;"."&amp;P398&amp;"."&amp;Q398&amp;"."&amp;R398&amp;"."&amp;S398)</f>
        <v>prep_screen.unknownage.female...n</v>
      </c>
      <c r="U398" s="4" t="s">
        <v>1476</v>
      </c>
      <c r="Y398" s="4" t="str">
        <f t="shared" si="35"/>
        <v>prep_screen.unknownage.f...n</v>
      </c>
      <c r="Z398" s="4" t="str">
        <f t="shared" si="36"/>
        <v>PrEP_NEW_VERIFY
Unknown Age Male
Numerator (Required)</v>
      </c>
      <c r="AA398" s="4" t="str">
        <f t="shared" si="37"/>
        <v>prep_screen.unknownage.f...n</v>
      </c>
      <c r="AB398" s="4" t="str">
        <f t="shared" si="38"/>
        <v>PrEP_NEW_VERIFY Unknown Age Male Numerator (Required)</v>
      </c>
      <c r="AC398" s="4" t="str">
        <f t="shared" si="39"/>
        <v>prep_screen.unknownage.f...n</v>
      </c>
    </row>
    <row r="399" spans="1:29" ht="45" x14ac:dyDescent="0.25">
      <c r="A399" s="4" t="s">
        <v>118</v>
      </c>
      <c r="B399" s="4" t="s">
        <v>125</v>
      </c>
      <c r="C399" s="4" t="s">
        <v>42</v>
      </c>
      <c r="E399" s="4" t="s">
        <v>169</v>
      </c>
      <c r="F399" s="4" t="s">
        <v>169</v>
      </c>
      <c r="G399" s="4" t="s">
        <v>34</v>
      </c>
      <c r="H399" s="4" t="s">
        <v>8</v>
      </c>
      <c r="I399" s="4" t="s">
        <v>139</v>
      </c>
      <c r="J399" s="6" t="str">
        <f>C399&amp;CHAR(10)&amp;G399&amp;CHAR(10)&amp;H399&amp;" ("&amp;B399&amp;")"</f>
        <v>PrEP_NEW_VERIFY
Female sex workers (FSW)
Numerator (Required)</v>
      </c>
      <c r="K399" s="7" t="s">
        <v>586</v>
      </c>
      <c r="L399" s="4">
        <v>1</v>
      </c>
      <c r="N399" s="4" t="s">
        <v>43</v>
      </c>
      <c r="O399" s="4" t="s">
        <v>1051</v>
      </c>
      <c r="P399" s="4" t="s">
        <v>207</v>
      </c>
      <c r="Q399" s="4" t="s">
        <v>169</v>
      </c>
      <c r="R399" s="4" t="s">
        <v>169</v>
      </c>
      <c r="S399" s="4" t="s">
        <v>194</v>
      </c>
      <c r="T399" s="4" t="str">
        <f>LOWER(N399&amp;"."&amp;O399&amp;"."&amp;P399&amp;"."&amp;Q399&amp;"."&amp;R399&amp;"."&amp;S399)</f>
        <v>prep_screen.o50.male...n</v>
      </c>
      <c r="U399" s="4" t="s">
        <v>1713</v>
      </c>
      <c r="Y399" s="4" t="str">
        <f t="shared" si="35"/>
        <v>prep_screen.o50.m...n</v>
      </c>
      <c r="Z399" s="4" t="str">
        <f t="shared" si="36"/>
        <v>PrEP_NEW_VERIFY
Female sex workers (FSW)
Numerator (Required)</v>
      </c>
      <c r="AA399" s="4" t="str">
        <f t="shared" si="37"/>
        <v>prep_screen.o50.m...n</v>
      </c>
      <c r="AB399" s="4" t="str">
        <f t="shared" si="38"/>
        <v>PrEP_NEW_VERIFY Female sex workers (FSW) Numerator (Required)</v>
      </c>
      <c r="AC399" s="4" t="str">
        <f t="shared" si="39"/>
        <v>prep_screen.o50.m...n</v>
      </c>
    </row>
    <row r="400" spans="1:29" ht="45" x14ac:dyDescent="0.25">
      <c r="A400" s="4" t="s">
        <v>118</v>
      </c>
      <c r="B400" s="4" t="s">
        <v>125</v>
      </c>
      <c r="C400" s="4" t="s">
        <v>42</v>
      </c>
      <c r="E400" s="4" t="s">
        <v>169</v>
      </c>
      <c r="F400" s="4" t="s">
        <v>169</v>
      </c>
      <c r="G400" s="4" t="s">
        <v>32</v>
      </c>
      <c r="H400" s="4" t="s">
        <v>8</v>
      </c>
      <c r="I400" s="4" t="s">
        <v>139</v>
      </c>
      <c r="J400" s="6" t="str">
        <f>C400&amp;CHAR(10)&amp;G400&amp;CHAR(10)&amp;H400&amp;" ("&amp;B400&amp;")"</f>
        <v>PrEP_NEW_VERIFY
Men who have sex with men (MSM)
Numerator (Required)</v>
      </c>
      <c r="K400" s="7" t="s">
        <v>584</v>
      </c>
      <c r="L400" s="4">
        <v>2</v>
      </c>
      <c r="N400" s="4" t="s">
        <v>43</v>
      </c>
      <c r="O400" s="4" t="s">
        <v>1051</v>
      </c>
      <c r="P400" s="4" t="s">
        <v>208</v>
      </c>
      <c r="Q400" s="4" t="s">
        <v>169</v>
      </c>
      <c r="R400" s="4" t="s">
        <v>169</v>
      </c>
      <c r="S400" s="4" t="s">
        <v>194</v>
      </c>
      <c r="T400" s="4" t="str">
        <f>LOWER(N400&amp;"."&amp;O400&amp;"."&amp;P400&amp;"."&amp;Q400&amp;"."&amp;R400&amp;"."&amp;S400)</f>
        <v>prep_screen.o50.female...n</v>
      </c>
      <c r="U400" s="4" t="s">
        <v>1475</v>
      </c>
      <c r="Y400" s="4" t="str">
        <f t="shared" si="35"/>
        <v>prep_screen.o50.f...n</v>
      </c>
      <c r="Z400" s="4" t="str">
        <f t="shared" si="36"/>
        <v>PrEP_NEW_VERIFY
Men who have sex with men (MSM)
Numerator (Required)</v>
      </c>
      <c r="AA400" s="4" t="str">
        <f t="shared" si="37"/>
        <v>prep_screen.o50.f...n</v>
      </c>
      <c r="AB400" s="4" t="str">
        <f t="shared" si="38"/>
        <v>PrEP_NEW_VERIFY Men who have sex with men (MSM) Numerator (Required)</v>
      </c>
      <c r="AC400" s="4" t="str">
        <f t="shared" si="39"/>
        <v>prep_screen.o50.f...n</v>
      </c>
    </row>
    <row r="401" spans="1:29" ht="45" x14ac:dyDescent="0.25">
      <c r="A401" s="4" t="s">
        <v>118</v>
      </c>
      <c r="B401" s="4" t="s">
        <v>125</v>
      </c>
      <c r="C401" s="4" t="s">
        <v>42</v>
      </c>
      <c r="E401" s="4" t="s">
        <v>169</v>
      </c>
      <c r="F401" s="4" t="s">
        <v>169</v>
      </c>
      <c r="G401" s="4" t="s">
        <v>33</v>
      </c>
      <c r="H401" s="4" t="s">
        <v>8</v>
      </c>
      <c r="I401" s="4" t="s">
        <v>139</v>
      </c>
      <c r="J401" s="6" t="str">
        <f>C401&amp;CHAR(10)&amp;G401&amp;CHAR(10)&amp;H401&amp;" ("&amp;B401&amp;")"</f>
        <v>PrEP_NEW_VERIFY
Transgender people (TG)
Numerator (Required)</v>
      </c>
      <c r="K401" s="7" t="s">
        <v>585</v>
      </c>
      <c r="L401" s="4">
        <v>3</v>
      </c>
      <c r="N401" s="4" t="s">
        <v>43</v>
      </c>
      <c r="O401" s="4" t="s">
        <v>181</v>
      </c>
      <c r="P401" s="4" t="s">
        <v>207</v>
      </c>
      <c r="Q401" s="4" t="s">
        <v>169</v>
      </c>
      <c r="R401" s="4" t="s">
        <v>169</v>
      </c>
      <c r="S401" s="4" t="s">
        <v>194</v>
      </c>
      <c r="T401" s="4" t="str">
        <f>LOWER(N401&amp;"."&amp;O401&amp;"."&amp;P401&amp;"."&amp;Q401&amp;"."&amp;R401&amp;"."&amp;S401)</f>
        <v>prep_screen.45_49.male...n</v>
      </c>
      <c r="U401" s="4" t="s">
        <v>1712</v>
      </c>
      <c r="Y401" s="4" t="str">
        <f t="shared" si="35"/>
        <v>prep_screen.45_49.m...n</v>
      </c>
      <c r="Z401" s="4" t="str">
        <f t="shared" si="36"/>
        <v>PrEP_NEW_VERIFY
Transgender people (TG)
Numerator (Required)</v>
      </c>
      <c r="AA401" s="4" t="str">
        <f t="shared" si="37"/>
        <v>prep_screen.45_49.m...n</v>
      </c>
      <c r="AB401" s="4" t="str">
        <f t="shared" si="38"/>
        <v>PrEP_NEW_VERIFY Transgender people (TG) Numerator (Required)</v>
      </c>
      <c r="AC401" s="4" t="str">
        <f t="shared" si="39"/>
        <v>prep_screen.45_49.m...n</v>
      </c>
    </row>
    <row r="402" spans="1:29" ht="45" x14ac:dyDescent="0.25">
      <c r="A402" s="4" t="s">
        <v>118</v>
      </c>
      <c r="B402" s="4" t="s">
        <v>125</v>
      </c>
      <c r="C402" s="4" t="s">
        <v>42</v>
      </c>
      <c r="E402" s="4" t="s">
        <v>169</v>
      </c>
      <c r="F402" s="4" t="s">
        <v>169</v>
      </c>
      <c r="G402" s="4" t="s">
        <v>30</v>
      </c>
      <c r="H402" s="4" t="s">
        <v>8</v>
      </c>
      <c r="I402" s="4" t="s">
        <v>139</v>
      </c>
      <c r="J402" s="6" t="str">
        <f>C402&amp;CHAR(10)&amp;G402&amp;CHAR(10)&amp;H402&amp;" ("&amp;B402&amp;")"</f>
        <v>PrEP_NEW_VERIFY
People who inject drugs (PWID)
Numerator (Required)</v>
      </c>
      <c r="K402" s="7" t="s">
        <v>583</v>
      </c>
      <c r="L402" s="4">
        <v>4</v>
      </c>
      <c r="N402" s="4" t="s">
        <v>43</v>
      </c>
      <c r="O402" s="4" t="s">
        <v>181</v>
      </c>
      <c r="P402" s="4" t="s">
        <v>208</v>
      </c>
      <c r="Q402" s="4" t="s">
        <v>169</v>
      </c>
      <c r="R402" s="4" t="s">
        <v>169</v>
      </c>
      <c r="S402" s="4" t="s">
        <v>194</v>
      </c>
      <c r="T402" s="4" t="str">
        <f>LOWER(N402&amp;"."&amp;O402&amp;"."&amp;P402&amp;"."&amp;Q402&amp;"."&amp;R402&amp;"."&amp;S402)</f>
        <v>prep_screen.45_49.female...n</v>
      </c>
      <c r="U402" s="4" t="s">
        <v>1474</v>
      </c>
      <c r="Y402" s="4" t="str">
        <f t="shared" si="35"/>
        <v>prep_screen.45_49.f...n</v>
      </c>
      <c r="Z402" s="4" t="str">
        <f t="shared" si="36"/>
        <v>PrEP_NEW_VERIFY
People who inject drugs (PWID)
Numerator (Required)</v>
      </c>
      <c r="AA402" s="4" t="str">
        <f t="shared" si="37"/>
        <v>prep_screen.45_49.f...n</v>
      </c>
      <c r="AB402" s="4" t="str">
        <f t="shared" si="38"/>
        <v>PrEP_NEW_VERIFY People who inject drugs (PWID) Numerator (Required)</v>
      </c>
      <c r="AC402" s="4" t="str">
        <f t="shared" si="39"/>
        <v>prep_screen.45_49.f...n</v>
      </c>
    </row>
    <row r="403" spans="1:29" ht="45" x14ac:dyDescent="0.25">
      <c r="A403" s="4" t="s">
        <v>118</v>
      </c>
      <c r="B403" s="4" t="s">
        <v>125</v>
      </c>
      <c r="C403" s="4" t="s">
        <v>42</v>
      </c>
      <c r="E403" s="4" t="s">
        <v>169</v>
      </c>
      <c r="F403" s="4" t="s">
        <v>169</v>
      </c>
      <c r="G403" s="4" t="s">
        <v>138</v>
      </c>
      <c r="H403" s="4" t="s">
        <v>8</v>
      </c>
      <c r="I403" s="4" t="s">
        <v>139</v>
      </c>
      <c r="J403" s="6" t="str">
        <f>C403&amp;CHAR(10)&amp;G403&amp;CHAR(10)&amp;H403&amp;" ("&amp;B403&amp;")"</f>
        <v>PrEP_NEW_VERIFY
People in prison and other closed settings
Numerator (Required)</v>
      </c>
      <c r="K403" s="7" t="s">
        <v>587</v>
      </c>
      <c r="L403" s="4">
        <v>5</v>
      </c>
      <c r="N403" s="4" t="s">
        <v>43</v>
      </c>
      <c r="O403" s="4" t="s">
        <v>180</v>
      </c>
      <c r="P403" s="4" t="s">
        <v>207</v>
      </c>
      <c r="Q403" s="4" t="s">
        <v>169</v>
      </c>
      <c r="R403" s="4" t="s">
        <v>169</v>
      </c>
      <c r="S403" s="4" t="s">
        <v>194</v>
      </c>
      <c r="T403" s="4" t="str">
        <f>LOWER(N403&amp;"."&amp;O403&amp;"."&amp;P403&amp;"."&amp;Q403&amp;"."&amp;R403&amp;"."&amp;S403)</f>
        <v>prep_screen.40_44.male...n</v>
      </c>
      <c r="U403" s="4" t="s">
        <v>1711</v>
      </c>
      <c r="Y403" s="4" t="str">
        <f t="shared" si="35"/>
        <v>prep_screen.40_44.m...n</v>
      </c>
      <c r="Z403" s="4" t="str">
        <f t="shared" si="36"/>
        <v>PrEP_NEW_VERIFY
People in prison and other closed settings
Numerator (Required)</v>
      </c>
      <c r="AA403" s="4" t="str">
        <f t="shared" si="37"/>
        <v>prep_screen.40_44.m...n</v>
      </c>
      <c r="AB403" s="4" t="str">
        <f t="shared" si="38"/>
        <v>PrEP_NEW_VERIFY People in prison and other closed settings Numerator (Required)</v>
      </c>
      <c r="AC403" s="4" t="str">
        <f t="shared" si="39"/>
        <v>prep_screen.40_44.m...n</v>
      </c>
    </row>
    <row r="404" spans="1:29" ht="45" x14ac:dyDescent="0.25">
      <c r="A404" s="4" t="s">
        <v>118</v>
      </c>
      <c r="B404" s="4" t="s">
        <v>125</v>
      </c>
      <c r="C404" s="4" t="s">
        <v>42</v>
      </c>
      <c r="E404" s="4" t="s">
        <v>169</v>
      </c>
      <c r="F404" s="4" t="s">
        <v>169</v>
      </c>
      <c r="G404" s="4" t="s">
        <v>35</v>
      </c>
      <c r="H404" s="4" t="s">
        <v>8</v>
      </c>
      <c r="I404" s="4" t="s">
        <v>139</v>
      </c>
      <c r="J404" s="6" t="str">
        <f>C404&amp;CHAR(10)&amp;G404&amp;CHAR(10)&amp;H404&amp;" ("&amp;B404&amp;")"</f>
        <v>PrEP_NEW_VERIFY
Non-KP (general population)
Numerator (Required)</v>
      </c>
      <c r="K404" s="7" t="s">
        <v>589</v>
      </c>
      <c r="L404" s="4">
        <v>6</v>
      </c>
      <c r="N404" s="4" t="s">
        <v>43</v>
      </c>
      <c r="O404" s="4" t="s">
        <v>180</v>
      </c>
      <c r="P404" s="4" t="s">
        <v>208</v>
      </c>
      <c r="Q404" s="4" t="s">
        <v>169</v>
      </c>
      <c r="R404" s="4" t="s">
        <v>169</v>
      </c>
      <c r="S404" s="4" t="s">
        <v>194</v>
      </c>
      <c r="T404" s="4" t="str">
        <f>LOWER(N404&amp;"."&amp;O404&amp;"."&amp;P404&amp;"."&amp;Q404&amp;"."&amp;R404&amp;"."&amp;S404)</f>
        <v>prep_screen.40_44.female...n</v>
      </c>
      <c r="U404" s="4" t="s">
        <v>1473</v>
      </c>
      <c r="Y404" s="4" t="str">
        <f t="shared" si="35"/>
        <v>prep_screen.40_44.f...n</v>
      </c>
      <c r="Z404" s="4" t="str">
        <f t="shared" si="36"/>
        <v>PrEP_NEW_VERIFY
Non-KP (general population)
Numerator (Required)</v>
      </c>
      <c r="AA404" s="4" t="str">
        <f t="shared" si="37"/>
        <v>prep_screen.40_44.f...n</v>
      </c>
      <c r="AB404" s="4" t="str">
        <f t="shared" si="38"/>
        <v>PrEP_NEW_VERIFY Non-KP (general population) Numerator (Required)</v>
      </c>
      <c r="AC404" s="4" t="str">
        <f t="shared" si="39"/>
        <v>prep_screen.40_44.f...n</v>
      </c>
    </row>
    <row r="405" spans="1:29" ht="60" x14ac:dyDescent="0.25">
      <c r="A405" s="4" t="s">
        <v>118</v>
      </c>
      <c r="B405" s="4" t="s">
        <v>125</v>
      </c>
      <c r="C405" s="4" t="s">
        <v>42</v>
      </c>
      <c r="E405" s="4" t="s">
        <v>169</v>
      </c>
      <c r="F405" s="4" t="s">
        <v>169</v>
      </c>
      <c r="G405" s="4" t="s">
        <v>108</v>
      </c>
      <c r="H405" s="4" t="s">
        <v>8</v>
      </c>
      <c r="I405" s="4" t="s">
        <v>139</v>
      </c>
      <c r="J405" s="6" t="str">
        <f>C405&amp;CHAR(10)&amp;G405&amp;CHAR(10)&amp;H405&amp;" ("&amp;B405&amp;")"</f>
        <v>PrEP_NEW_VERIFY
Non-KP (seronegative persons in serodifferent partnerships)
Numerator (Required)</v>
      </c>
      <c r="K405" s="7" t="s">
        <v>588</v>
      </c>
      <c r="L405" s="4">
        <v>7</v>
      </c>
      <c r="N405" s="4" t="s">
        <v>43</v>
      </c>
      <c r="O405" s="4" t="s">
        <v>179</v>
      </c>
      <c r="P405" s="4" t="s">
        <v>207</v>
      </c>
      <c r="Q405" s="4" t="s">
        <v>169</v>
      </c>
      <c r="R405" s="4" t="s">
        <v>169</v>
      </c>
      <c r="S405" s="4" t="s">
        <v>194</v>
      </c>
      <c r="T405" s="4" t="str">
        <f>LOWER(N405&amp;"."&amp;O405&amp;"."&amp;P405&amp;"."&amp;Q405&amp;"."&amp;R405&amp;"."&amp;S405)</f>
        <v>prep_screen.35_39.male...n</v>
      </c>
      <c r="U405" s="4" t="s">
        <v>1710</v>
      </c>
      <c r="Y405" s="4" t="str">
        <f t="shared" si="35"/>
        <v>prep_screen.35_39.m...n</v>
      </c>
      <c r="Z405" s="4" t="str">
        <f t="shared" si="36"/>
        <v>PrEP_NEW_VERIFY
Non-KP (seronegative persons in serodifferent partnerships)
Numerator (Required)</v>
      </c>
      <c r="AA405" s="4" t="str">
        <f t="shared" si="37"/>
        <v>prep_screen.35_39.m...n</v>
      </c>
      <c r="AB405" s="4" t="str">
        <f t="shared" si="38"/>
        <v>PrEP_NEW_VERIFY Non-KP (seronegative persons in serodifferent partnerships) Numerator (Required)</v>
      </c>
      <c r="AC405" s="4" t="str">
        <f t="shared" si="39"/>
        <v>prep_screen.35_39.m...n</v>
      </c>
    </row>
    <row r="406" spans="1:29" ht="45" x14ac:dyDescent="0.25">
      <c r="A406" s="4" t="s">
        <v>118</v>
      </c>
      <c r="B406" s="4" t="s">
        <v>125</v>
      </c>
      <c r="C406" s="4" t="s">
        <v>42</v>
      </c>
      <c r="E406" s="4" t="s">
        <v>17</v>
      </c>
      <c r="F406" s="4" t="s">
        <v>18</v>
      </c>
      <c r="G406" s="4" t="s">
        <v>169</v>
      </c>
      <c r="H406" s="4" t="s">
        <v>8</v>
      </c>
      <c r="I406" s="4" t="s">
        <v>140</v>
      </c>
      <c r="J406" s="6" t="str">
        <f>C406&amp;CHAR(10)&amp;F406&amp;CHAR(10)&amp;H406&amp;" ("&amp;B406&amp;")"</f>
        <v>PrEP_NEW_VERIFY
Breastfeeding
Numerator (Required)</v>
      </c>
      <c r="K406" s="7" t="s">
        <v>581</v>
      </c>
      <c r="N406" s="4" t="s">
        <v>43</v>
      </c>
      <c r="O406" s="4" t="s">
        <v>179</v>
      </c>
      <c r="P406" s="4" t="s">
        <v>208</v>
      </c>
      <c r="Q406" s="4" t="s">
        <v>169</v>
      </c>
      <c r="R406" s="4" t="s">
        <v>169</v>
      </c>
      <c r="S406" s="4" t="s">
        <v>194</v>
      </c>
      <c r="T406" s="4" t="str">
        <f>LOWER(N406&amp;"."&amp;O406&amp;"."&amp;P406&amp;"."&amp;Q406&amp;"."&amp;R406&amp;"."&amp;S406)</f>
        <v>prep_screen.35_39.female...n</v>
      </c>
      <c r="U406" s="4" t="s">
        <v>1472</v>
      </c>
      <c r="Y406" s="4" t="str">
        <f t="shared" si="35"/>
        <v>prep_screen.35_39.f...n</v>
      </c>
      <c r="Z406" s="4" t="str">
        <f t="shared" si="36"/>
        <v>PrEP_NEW_VERIFY
Breastfeeding
Numerator (Required)</v>
      </c>
      <c r="AA406" s="4" t="str">
        <f t="shared" si="37"/>
        <v>prep_screen.35_39.f...n</v>
      </c>
      <c r="AB406" s="4" t="str">
        <f t="shared" si="38"/>
        <v>PrEP_NEW_VERIFY Breastfeeding Numerator (Required)</v>
      </c>
      <c r="AC406" s="4" t="str">
        <f t="shared" si="39"/>
        <v>prep_screen.35_39.f...n</v>
      </c>
    </row>
    <row r="407" spans="1:29" ht="45" x14ac:dyDescent="0.25">
      <c r="A407" s="4" t="s">
        <v>118</v>
      </c>
      <c r="B407" s="4" t="s">
        <v>125</v>
      </c>
      <c r="C407" s="4" t="s">
        <v>42</v>
      </c>
      <c r="E407" s="4" t="s">
        <v>17</v>
      </c>
      <c r="F407" s="4" t="s">
        <v>44</v>
      </c>
      <c r="G407" s="4" t="s">
        <v>169</v>
      </c>
      <c r="H407" s="4" t="s">
        <v>8</v>
      </c>
      <c r="I407" s="4" t="s">
        <v>140</v>
      </c>
      <c r="J407" s="6" t="str">
        <f>C407&amp;CHAR(10)&amp;F407&amp;CHAR(10)&amp;H407&amp;" ("&amp;B407&amp;")"</f>
        <v>PrEP_NEW_VERIFY
Pregnant
Numerator (Required)</v>
      </c>
      <c r="K407" s="7" t="s">
        <v>582</v>
      </c>
      <c r="N407" s="4" t="s">
        <v>43</v>
      </c>
      <c r="O407" s="4" t="s">
        <v>178</v>
      </c>
      <c r="P407" s="4" t="s">
        <v>207</v>
      </c>
      <c r="Q407" s="4" t="s">
        <v>169</v>
      </c>
      <c r="R407" s="4" t="s">
        <v>169</v>
      </c>
      <c r="S407" s="4" t="s">
        <v>194</v>
      </c>
      <c r="T407" s="4" t="str">
        <f>LOWER(N407&amp;"."&amp;O407&amp;"."&amp;P407&amp;"."&amp;Q407&amp;"."&amp;R407&amp;"."&amp;S407)</f>
        <v>prep_screen.30_34.male...n</v>
      </c>
      <c r="U407" s="4" t="s">
        <v>1709</v>
      </c>
      <c r="Y407" s="4" t="str">
        <f t="shared" si="35"/>
        <v>prep_screen.30_34.m...n</v>
      </c>
      <c r="Z407" s="4" t="str">
        <f t="shared" si="36"/>
        <v>PrEP_NEW_VERIFY
Pregnant
Numerator (Required)</v>
      </c>
      <c r="AA407" s="4" t="str">
        <f t="shared" si="37"/>
        <v>prep_screen.30_34.m...n</v>
      </c>
      <c r="AB407" s="4" t="str">
        <f t="shared" si="38"/>
        <v>PrEP_NEW_VERIFY Pregnant Numerator (Required)</v>
      </c>
      <c r="AC407" s="4" t="str">
        <f t="shared" si="39"/>
        <v>prep_screen.30_34.m...n</v>
      </c>
    </row>
    <row r="408" spans="1:29" ht="45" x14ac:dyDescent="0.25">
      <c r="A408" s="4" t="s">
        <v>118</v>
      </c>
      <c r="B408" s="4" t="s">
        <v>125</v>
      </c>
      <c r="C408" s="4" t="s">
        <v>43</v>
      </c>
      <c r="D408" s="4" t="s">
        <v>49</v>
      </c>
      <c r="E408" s="4" t="s">
        <v>17</v>
      </c>
      <c r="F408" s="4" t="s">
        <v>169</v>
      </c>
      <c r="G408" s="4" t="s">
        <v>169</v>
      </c>
      <c r="H408" s="4" t="s">
        <v>8</v>
      </c>
      <c r="I408" s="4" t="s">
        <v>133</v>
      </c>
      <c r="J408" s="6" t="str">
        <f>C408&amp;CHAR(10)&amp;D408&amp;" "&amp;E408&amp;CHAR(10)&amp;H408&amp;" ("&amp;B408&amp;")"</f>
        <v>PrEP_SCREEN
10-14 Female
Numerator (Required)</v>
      </c>
      <c r="K408" s="7" t="s">
        <v>617</v>
      </c>
      <c r="L408" s="4">
        <v>8</v>
      </c>
      <c r="N408" s="4" t="s">
        <v>43</v>
      </c>
      <c r="O408" s="4" t="s">
        <v>178</v>
      </c>
      <c r="P408" s="4" t="s">
        <v>208</v>
      </c>
      <c r="Q408" s="4" t="s">
        <v>169</v>
      </c>
      <c r="R408" s="4" t="s">
        <v>169</v>
      </c>
      <c r="S408" s="4" t="s">
        <v>194</v>
      </c>
      <c r="T408" s="4" t="str">
        <f>LOWER(N408&amp;"."&amp;O408&amp;"."&amp;P408&amp;"."&amp;Q408&amp;"."&amp;R408&amp;"."&amp;S408)</f>
        <v>prep_screen.30_34.female...n</v>
      </c>
      <c r="U408" s="4" t="s">
        <v>1471</v>
      </c>
      <c r="Y408" s="4" t="str">
        <f t="shared" si="35"/>
        <v>prep_screen.30_34.f...n</v>
      </c>
      <c r="Z408" s="4" t="str">
        <f t="shared" si="36"/>
        <v>PrEP_SCREEN
10-14 Female
Numerator (Required)</v>
      </c>
      <c r="AA408" s="4" t="str">
        <f t="shared" si="37"/>
        <v>prep_screen.30_34.f...n</v>
      </c>
      <c r="AB408" s="4" t="str">
        <f t="shared" si="38"/>
        <v>PrEP_SCREEN 10-14 Female Numerator (Required)</v>
      </c>
      <c r="AC408" s="4" t="str">
        <f t="shared" si="39"/>
        <v>prep_screen.30_34.f...n</v>
      </c>
    </row>
    <row r="409" spans="1:29" ht="45" x14ac:dyDescent="0.25">
      <c r="A409" s="4" t="s">
        <v>118</v>
      </c>
      <c r="B409" s="4" t="s">
        <v>125</v>
      </c>
      <c r="C409" s="4" t="s">
        <v>43</v>
      </c>
      <c r="D409" s="4" t="s">
        <v>49</v>
      </c>
      <c r="E409" s="4" t="s">
        <v>50</v>
      </c>
      <c r="F409" s="4" t="s">
        <v>169</v>
      </c>
      <c r="G409" s="4" t="s">
        <v>169</v>
      </c>
      <c r="H409" s="4" t="s">
        <v>8</v>
      </c>
      <c r="I409" s="4" t="s">
        <v>133</v>
      </c>
      <c r="J409" s="6" t="str">
        <f>C409&amp;CHAR(10)&amp;D409&amp;" "&amp;E409&amp;CHAR(10)&amp;H409&amp;" ("&amp;B409&amp;")"</f>
        <v>PrEP_SCREEN
10-14 Male
Numerator (Required)</v>
      </c>
      <c r="K409" s="7" t="s">
        <v>618</v>
      </c>
      <c r="L409" s="4">
        <v>8</v>
      </c>
      <c r="N409" s="4" t="s">
        <v>43</v>
      </c>
      <c r="O409" s="4" t="s">
        <v>177</v>
      </c>
      <c r="P409" s="4" t="s">
        <v>207</v>
      </c>
      <c r="Q409" s="4" t="s">
        <v>169</v>
      </c>
      <c r="R409" s="4" t="s">
        <v>169</v>
      </c>
      <c r="S409" s="4" t="s">
        <v>194</v>
      </c>
      <c r="T409" s="4" t="str">
        <f>LOWER(N409&amp;"."&amp;O409&amp;"."&amp;P409&amp;"."&amp;Q409&amp;"."&amp;R409&amp;"."&amp;S409)</f>
        <v>prep_screen.25_29.male...n</v>
      </c>
      <c r="U409" s="4" t="s">
        <v>1708</v>
      </c>
      <c r="Y409" s="4" t="str">
        <f t="shared" si="35"/>
        <v>prep_screen.25_29.m...n</v>
      </c>
      <c r="Z409" s="4" t="str">
        <f t="shared" si="36"/>
        <v>PrEP_SCREEN
10-14 Male
Numerator (Required)</v>
      </c>
      <c r="AA409" s="4" t="str">
        <f t="shared" si="37"/>
        <v>prep_screen.25_29.m...n</v>
      </c>
      <c r="AB409" s="4" t="str">
        <f t="shared" si="38"/>
        <v>PrEP_SCREEN 10-14 Male Numerator (Required)</v>
      </c>
      <c r="AC409" s="4" t="str">
        <f t="shared" si="39"/>
        <v>prep_screen.25_29.m...n</v>
      </c>
    </row>
    <row r="410" spans="1:29" ht="45" x14ac:dyDescent="0.25">
      <c r="A410" s="4" t="s">
        <v>118</v>
      </c>
      <c r="B410" s="4" t="s">
        <v>125</v>
      </c>
      <c r="C410" s="4" t="s">
        <v>43</v>
      </c>
      <c r="D410" s="4" t="s">
        <v>58</v>
      </c>
      <c r="E410" s="4" t="s">
        <v>17</v>
      </c>
      <c r="F410" s="4" t="s">
        <v>169</v>
      </c>
      <c r="G410" s="4" t="s">
        <v>169</v>
      </c>
      <c r="H410" s="4" t="s">
        <v>8</v>
      </c>
      <c r="I410" s="4" t="s">
        <v>133</v>
      </c>
      <c r="J410" s="6" t="str">
        <f>C410&amp;CHAR(10)&amp;D410&amp;" "&amp;E410&amp;CHAR(10)&amp;H410&amp;" ("&amp;B410&amp;")"</f>
        <v>PrEP_SCREEN
15-19 Female
Numerator (Required)</v>
      </c>
      <c r="K410" s="7" t="s">
        <v>619</v>
      </c>
      <c r="L410" s="4">
        <v>9</v>
      </c>
      <c r="N410" s="4" t="s">
        <v>43</v>
      </c>
      <c r="O410" s="4" t="s">
        <v>177</v>
      </c>
      <c r="P410" s="4" t="s">
        <v>208</v>
      </c>
      <c r="Q410" s="4" t="s">
        <v>169</v>
      </c>
      <c r="R410" s="4" t="s">
        <v>169</v>
      </c>
      <c r="S410" s="4" t="s">
        <v>194</v>
      </c>
      <c r="T410" s="4" t="str">
        <f>LOWER(N410&amp;"."&amp;O410&amp;"."&amp;P410&amp;"."&amp;Q410&amp;"."&amp;R410&amp;"."&amp;S410)</f>
        <v>prep_screen.25_29.female...n</v>
      </c>
      <c r="U410" s="4" t="s">
        <v>1470</v>
      </c>
      <c r="Y410" s="4" t="str">
        <f t="shared" si="35"/>
        <v>prep_screen.25_29.f...n</v>
      </c>
      <c r="Z410" s="4" t="str">
        <f t="shared" si="36"/>
        <v>PrEP_SCREEN
15-19 Female
Numerator (Required)</v>
      </c>
      <c r="AA410" s="4" t="str">
        <f t="shared" si="37"/>
        <v>prep_screen.25_29.f...n</v>
      </c>
      <c r="AB410" s="4" t="str">
        <f t="shared" si="38"/>
        <v>PrEP_SCREEN 15-19 Female Numerator (Required)</v>
      </c>
      <c r="AC410" s="4" t="str">
        <f t="shared" si="39"/>
        <v>prep_screen.25_29.f...n</v>
      </c>
    </row>
    <row r="411" spans="1:29" ht="45" x14ac:dyDescent="0.25">
      <c r="A411" s="4" t="s">
        <v>118</v>
      </c>
      <c r="B411" s="4" t="s">
        <v>125</v>
      </c>
      <c r="C411" s="4" t="s">
        <v>43</v>
      </c>
      <c r="D411" s="4" t="s">
        <v>58</v>
      </c>
      <c r="E411" s="4" t="s">
        <v>50</v>
      </c>
      <c r="F411" s="4" t="s">
        <v>169</v>
      </c>
      <c r="G411" s="4" t="s">
        <v>169</v>
      </c>
      <c r="H411" s="4" t="s">
        <v>8</v>
      </c>
      <c r="I411" s="4" t="s">
        <v>133</v>
      </c>
      <c r="J411" s="6" t="str">
        <f>C411&amp;CHAR(10)&amp;D411&amp;" "&amp;E411&amp;CHAR(10)&amp;H411&amp;" ("&amp;B411&amp;")"</f>
        <v>PrEP_SCREEN
15-19 Male
Numerator (Required)</v>
      </c>
      <c r="K411" s="7" t="s">
        <v>620</v>
      </c>
      <c r="L411" s="4">
        <v>9</v>
      </c>
      <c r="N411" s="4" t="s">
        <v>43</v>
      </c>
      <c r="O411" s="4" t="s">
        <v>176</v>
      </c>
      <c r="P411" s="4" t="s">
        <v>207</v>
      </c>
      <c r="Q411" s="4" t="s">
        <v>169</v>
      </c>
      <c r="R411" s="4" t="s">
        <v>169</v>
      </c>
      <c r="S411" s="4" t="s">
        <v>194</v>
      </c>
      <c r="T411" s="4" t="str">
        <f>LOWER(N411&amp;"."&amp;O411&amp;"."&amp;P411&amp;"."&amp;Q411&amp;"."&amp;R411&amp;"."&amp;S411)</f>
        <v>prep_screen.20_24.male...n</v>
      </c>
      <c r="U411" s="4" t="s">
        <v>1707</v>
      </c>
      <c r="Y411" s="4" t="str">
        <f t="shared" si="35"/>
        <v>prep_screen.20_24.m...n</v>
      </c>
      <c r="Z411" s="4" t="str">
        <f t="shared" si="36"/>
        <v>PrEP_SCREEN
15-19 Male
Numerator (Required)</v>
      </c>
      <c r="AA411" s="4" t="str">
        <f t="shared" si="37"/>
        <v>prep_screen.20_24.m...n</v>
      </c>
      <c r="AB411" s="4" t="str">
        <f t="shared" si="38"/>
        <v>PrEP_SCREEN 15-19 Male Numerator (Required)</v>
      </c>
      <c r="AC411" s="4" t="str">
        <f t="shared" si="39"/>
        <v>prep_screen.20_24.m...n</v>
      </c>
    </row>
    <row r="412" spans="1:29" ht="45" x14ac:dyDescent="0.25">
      <c r="A412" s="4" t="s">
        <v>118</v>
      </c>
      <c r="B412" s="4" t="s">
        <v>125</v>
      </c>
      <c r="C412" s="4" t="s">
        <v>43</v>
      </c>
      <c r="D412" s="4" t="s">
        <v>59</v>
      </c>
      <c r="E412" s="4" t="s">
        <v>17</v>
      </c>
      <c r="F412" s="4" t="s">
        <v>169</v>
      </c>
      <c r="G412" s="4" t="s">
        <v>169</v>
      </c>
      <c r="H412" s="4" t="s">
        <v>8</v>
      </c>
      <c r="I412" s="4" t="s">
        <v>133</v>
      </c>
      <c r="J412" s="6" t="str">
        <f>C412&amp;CHAR(10)&amp;D412&amp;" "&amp;E412&amp;CHAR(10)&amp;H412&amp;" ("&amp;B412&amp;")"</f>
        <v>PrEP_SCREEN
20-24 Female
Numerator (Required)</v>
      </c>
      <c r="K412" s="7" t="s">
        <v>621</v>
      </c>
      <c r="L412" s="4">
        <v>11</v>
      </c>
      <c r="N412" s="4" t="s">
        <v>43</v>
      </c>
      <c r="O412" s="4" t="s">
        <v>176</v>
      </c>
      <c r="P412" s="4" t="s">
        <v>208</v>
      </c>
      <c r="Q412" s="4" t="s">
        <v>169</v>
      </c>
      <c r="R412" s="4" t="s">
        <v>169</v>
      </c>
      <c r="S412" s="4" t="s">
        <v>194</v>
      </c>
      <c r="T412" s="4" t="str">
        <f>LOWER(N412&amp;"."&amp;O412&amp;"."&amp;P412&amp;"."&amp;Q412&amp;"."&amp;R412&amp;"."&amp;S412)</f>
        <v>prep_screen.20_24.female...n</v>
      </c>
      <c r="U412" s="4" t="s">
        <v>1469</v>
      </c>
      <c r="Y412" s="4" t="str">
        <f t="shared" si="35"/>
        <v>prep_screen.20_24.f...n</v>
      </c>
      <c r="Z412" s="4" t="str">
        <f t="shared" si="36"/>
        <v>PrEP_SCREEN
20-24 Female
Numerator (Required)</v>
      </c>
      <c r="AA412" s="4" t="str">
        <f t="shared" si="37"/>
        <v>prep_screen.20_24.f...n</v>
      </c>
      <c r="AB412" s="4" t="str">
        <f t="shared" si="38"/>
        <v>PrEP_SCREEN 20-24 Female Numerator (Required)</v>
      </c>
      <c r="AC412" s="4" t="str">
        <f t="shared" si="39"/>
        <v>prep_screen.20_24.f...n</v>
      </c>
    </row>
    <row r="413" spans="1:29" ht="45" x14ac:dyDescent="0.25">
      <c r="A413" s="4" t="s">
        <v>118</v>
      </c>
      <c r="B413" s="4" t="s">
        <v>125</v>
      </c>
      <c r="C413" s="4" t="s">
        <v>43</v>
      </c>
      <c r="D413" s="4" t="s">
        <v>59</v>
      </c>
      <c r="E413" s="4" t="s">
        <v>50</v>
      </c>
      <c r="F413" s="4" t="s">
        <v>169</v>
      </c>
      <c r="G413" s="4" t="s">
        <v>169</v>
      </c>
      <c r="H413" s="4" t="s">
        <v>8</v>
      </c>
      <c r="I413" s="4" t="s">
        <v>133</v>
      </c>
      <c r="J413" s="6" t="str">
        <f>C413&amp;CHAR(10)&amp;D413&amp;" "&amp;E413&amp;CHAR(10)&amp;H413&amp;" ("&amp;B413&amp;")"</f>
        <v>PrEP_SCREEN
20-24 Male
Numerator (Required)</v>
      </c>
      <c r="K413" s="7" t="s">
        <v>622</v>
      </c>
      <c r="L413" s="4">
        <v>11</v>
      </c>
      <c r="N413" s="4" t="s">
        <v>43</v>
      </c>
      <c r="O413" s="4" t="s">
        <v>175</v>
      </c>
      <c r="P413" s="4" t="s">
        <v>207</v>
      </c>
      <c r="Q413" s="4" t="s">
        <v>169</v>
      </c>
      <c r="R413" s="4" t="s">
        <v>169</v>
      </c>
      <c r="S413" s="4" t="s">
        <v>194</v>
      </c>
      <c r="T413" s="4" t="str">
        <f>LOWER(N413&amp;"."&amp;O413&amp;"."&amp;P413&amp;"."&amp;Q413&amp;"."&amp;R413&amp;"."&amp;S413)</f>
        <v>prep_screen.15_19.male...n</v>
      </c>
      <c r="U413" s="4" t="s">
        <v>1706</v>
      </c>
      <c r="Y413" s="4" t="str">
        <f t="shared" si="35"/>
        <v>prep_screen.15_19.m...n</v>
      </c>
      <c r="Z413" s="4" t="str">
        <f t="shared" si="36"/>
        <v>PrEP_SCREEN
20-24 Male
Numerator (Required)</v>
      </c>
      <c r="AA413" s="4" t="str">
        <f t="shared" si="37"/>
        <v>prep_screen.15_19.m...n</v>
      </c>
      <c r="AB413" s="4" t="str">
        <f t="shared" si="38"/>
        <v>PrEP_SCREEN 20-24 Male Numerator (Required)</v>
      </c>
      <c r="AC413" s="4" t="str">
        <f t="shared" si="39"/>
        <v>prep_screen.15_19.m...n</v>
      </c>
    </row>
    <row r="414" spans="1:29" ht="45" x14ac:dyDescent="0.25">
      <c r="A414" s="4" t="s">
        <v>118</v>
      </c>
      <c r="B414" s="4" t="s">
        <v>125</v>
      </c>
      <c r="C414" s="4" t="s">
        <v>43</v>
      </c>
      <c r="D414" s="4" t="s">
        <v>60</v>
      </c>
      <c r="E414" s="4" t="s">
        <v>17</v>
      </c>
      <c r="F414" s="4" t="s">
        <v>169</v>
      </c>
      <c r="G414" s="4" t="s">
        <v>169</v>
      </c>
      <c r="H414" s="4" t="s">
        <v>8</v>
      </c>
      <c r="I414" s="4" t="s">
        <v>133</v>
      </c>
      <c r="J414" s="6" t="str">
        <f>C414&amp;CHAR(10)&amp;D414&amp;" "&amp;E414&amp;CHAR(10)&amp;H414&amp;" ("&amp;B414&amp;")"</f>
        <v>PrEP_SCREEN
25-29 Female
Numerator (Required)</v>
      </c>
      <c r="K414" s="7" t="s">
        <v>623</v>
      </c>
      <c r="L414" s="4">
        <v>12</v>
      </c>
      <c r="N414" s="4" t="s">
        <v>43</v>
      </c>
      <c r="O414" s="4" t="s">
        <v>175</v>
      </c>
      <c r="P414" s="4" t="s">
        <v>208</v>
      </c>
      <c r="Q414" s="4" t="s">
        <v>169</v>
      </c>
      <c r="R414" s="4" t="s">
        <v>169</v>
      </c>
      <c r="S414" s="4" t="s">
        <v>194</v>
      </c>
      <c r="T414" s="4" t="str">
        <f>LOWER(N414&amp;"."&amp;O414&amp;"."&amp;P414&amp;"."&amp;Q414&amp;"."&amp;R414&amp;"."&amp;S414)</f>
        <v>prep_screen.15_19.female...n</v>
      </c>
      <c r="U414" s="4" t="s">
        <v>1468</v>
      </c>
      <c r="Y414" s="4" t="str">
        <f t="shared" si="35"/>
        <v>prep_screen.15_19.f...n</v>
      </c>
      <c r="Z414" s="4" t="str">
        <f t="shared" si="36"/>
        <v>PrEP_SCREEN
25-29 Female
Numerator (Required)</v>
      </c>
      <c r="AA414" s="4" t="str">
        <f t="shared" si="37"/>
        <v>prep_screen.15_19.f...n</v>
      </c>
      <c r="AB414" s="4" t="str">
        <f t="shared" si="38"/>
        <v>PrEP_SCREEN 25-29 Female Numerator (Required)</v>
      </c>
      <c r="AC414" s="4" t="str">
        <f t="shared" si="39"/>
        <v>prep_screen.15_19.f...n</v>
      </c>
    </row>
    <row r="415" spans="1:29" ht="45" x14ac:dyDescent="0.25">
      <c r="A415" s="4" t="s">
        <v>118</v>
      </c>
      <c r="B415" s="4" t="s">
        <v>125</v>
      </c>
      <c r="C415" s="4" t="s">
        <v>43</v>
      </c>
      <c r="D415" s="4" t="s">
        <v>60</v>
      </c>
      <c r="E415" s="4" t="s">
        <v>50</v>
      </c>
      <c r="F415" s="4" t="s">
        <v>169</v>
      </c>
      <c r="G415" s="4" t="s">
        <v>169</v>
      </c>
      <c r="H415" s="4" t="s">
        <v>8</v>
      </c>
      <c r="I415" s="4" t="s">
        <v>133</v>
      </c>
      <c r="J415" s="6" t="str">
        <f>C415&amp;CHAR(10)&amp;D415&amp;" "&amp;E415&amp;CHAR(10)&amp;H415&amp;" ("&amp;B415&amp;")"</f>
        <v>PrEP_SCREEN
25-29 Male
Numerator (Required)</v>
      </c>
      <c r="K415" s="7" t="s">
        <v>624</v>
      </c>
      <c r="L415" s="4">
        <v>12</v>
      </c>
      <c r="N415" s="4" t="s">
        <v>43</v>
      </c>
      <c r="O415" s="4" t="s">
        <v>174</v>
      </c>
      <c r="P415" s="4" t="s">
        <v>207</v>
      </c>
      <c r="Q415" s="4" t="s">
        <v>169</v>
      </c>
      <c r="R415" s="4" t="s">
        <v>169</v>
      </c>
      <c r="S415" s="4" t="s">
        <v>194</v>
      </c>
      <c r="T415" s="4" t="str">
        <f>LOWER(N415&amp;"."&amp;O415&amp;"."&amp;P415&amp;"."&amp;Q415&amp;"."&amp;R415&amp;"."&amp;S415)</f>
        <v>prep_screen.10_14.male...n</v>
      </c>
      <c r="U415" s="4" t="s">
        <v>1705</v>
      </c>
      <c r="Y415" s="4" t="str">
        <f t="shared" si="35"/>
        <v>prep_screen.10_14.m...n</v>
      </c>
      <c r="Z415" s="4" t="str">
        <f t="shared" si="36"/>
        <v>PrEP_SCREEN
25-29 Male
Numerator (Required)</v>
      </c>
      <c r="AA415" s="4" t="str">
        <f t="shared" si="37"/>
        <v>prep_screen.10_14.m...n</v>
      </c>
      <c r="AB415" s="4" t="str">
        <f t="shared" si="38"/>
        <v>PrEP_SCREEN 25-29 Male Numerator (Required)</v>
      </c>
      <c r="AC415" s="4" t="str">
        <f t="shared" si="39"/>
        <v>prep_screen.10_14.m...n</v>
      </c>
    </row>
    <row r="416" spans="1:29" ht="45" x14ac:dyDescent="0.25">
      <c r="A416" s="4" t="s">
        <v>118</v>
      </c>
      <c r="B416" s="4" t="s">
        <v>125</v>
      </c>
      <c r="C416" s="4" t="s">
        <v>43</v>
      </c>
      <c r="D416" s="4" t="s">
        <v>66</v>
      </c>
      <c r="E416" s="4" t="s">
        <v>17</v>
      </c>
      <c r="F416" s="4" t="s">
        <v>169</v>
      </c>
      <c r="G416" s="4" t="s">
        <v>169</v>
      </c>
      <c r="H416" s="4" t="s">
        <v>8</v>
      </c>
      <c r="I416" s="4" t="s">
        <v>133</v>
      </c>
      <c r="J416" s="6" t="str">
        <f>C416&amp;CHAR(10)&amp;D416&amp;" "&amp;E416&amp;CHAR(10)&amp;H416&amp;" ("&amp;B416&amp;")"</f>
        <v>PrEP_SCREEN
30-34 Female
Numerator (Required)</v>
      </c>
      <c r="K416" s="7" t="s">
        <v>625</v>
      </c>
      <c r="L416" s="4">
        <v>13</v>
      </c>
      <c r="N416" s="4" t="s">
        <v>43</v>
      </c>
      <c r="O416" s="4" t="s">
        <v>174</v>
      </c>
      <c r="P416" s="4" t="s">
        <v>208</v>
      </c>
      <c r="Q416" s="4" t="s">
        <v>169</v>
      </c>
      <c r="R416" s="4" t="s">
        <v>169</v>
      </c>
      <c r="S416" s="4" t="s">
        <v>194</v>
      </c>
      <c r="T416" s="4" t="str">
        <f>LOWER(N416&amp;"."&amp;O416&amp;"."&amp;P416&amp;"."&amp;Q416&amp;"."&amp;R416&amp;"."&amp;S416)</f>
        <v>prep_screen.10_14.female...n</v>
      </c>
      <c r="U416" s="4" t="s">
        <v>1467</v>
      </c>
      <c r="Y416" s="4" t="str">
        <f t="shared" si="35"/>
        <v>prep_screen.10_14.f...n</v>
      </c>
      <c r="Z416" s="4" t="str">
        <f t="shared" si="36"/>
        <v>PrEP_SCREEN
30-34 Female
Numerator (Required)</v>
      </c>
      <c r="AA416" s="4" t="str">
        <f t="shared" si="37"/>
        <v>prep_screen.10_14.f...n</v>
      </c>
      <c r="AB416" s="4" t="str">
        <f t="shared" si="38"/>
        <v>PrEP_SCREEN 30-34 Female Numerator (Required)</v>
      </c>
      <c r="AC416" s="4" t="str">
        <f t="shared" si="39"/>
        <v>prep_screen.10_14.f...n</v>
      </c>
    </row>
    <row r="417" spans="1:29" ht="45" x14ac:dyDescent="0.25">
      <c r="A417" s="4" t="s">
        <v>118</v>
      </c>
      <c r="B417" s="4" t="s">
        <v>125</v>
      </c>
      <c r="C417" s="4" t="s">
        <v>43</v>
      </c>
      <c r="D417" s="4" t="s">
        <v>66</v>
      </c>
      <c r="E417" s="4" t="s">
        <v>50</v>
      </c>
      <c r="F417" s="4" t="s">
        <v>169</v>
      </c>
      <c r="G417" s="4" t="s">
        <v>169</v>
      </c>
      <c r="H417" s="4" t="s">
        <v>8</v>
      </c>
      <c r="I417" s="4" t="s">
        <v>133</v>
      </c>
      <c r="J417" s="6" t="str">
        <f>C417&amp;CHAR(10)&amp;D417&amp;" "&amp;E417&amp;CHAR(10)&amp;H417&amp;" ("&amp;B417&amp;")"</f>
        <v>PrEP_SCREEN
30-34 Male
Numerator (Required)</v>
      </c>
      <c r="K417" s="7" t="s">
        <v>626</v>
      </c>
      <c r="L417" s="4">
        <v>13</v>
      </c>
      <c r="N417" s="4" t="s">
        <v>43</v>
      </c>
      <c r="O417" s="4" t="s">
        <v>169</v>
      </c>
      <c r="P417" s="4" t="s">
        <v>208</v>
      </c>
      <c r="Q417" s="4" t="s">
        <v>44</v>
      </c>
      <c r="R417" s="4" t="s">
        <v>169</v>
      </c>
      <c r="S417" s="4" t="s">
        <v>194</v>
      </c>
      <c r="T417" s="4" t="str">
        <f>LOWER(N417&amp;"."&amp;O417&amp;"."&amp;P417&amp;"."&amp;Q417&amp;"."&amp;R417&amp;"."&amp;S417)</f>
        <v>prep_screen..female.pregnant..n</v>
      </c>
      <c r="U417" s="4" t="s">
        <v>1478</v>
      </c>
      <c r="Y417" s="4" t="str">
        <f t="shared" si="35"/>
        <v>prep_screen..f.pregnant..n</v>
      </c>
      <c r="Z417" s="4" t="str">
        <f t="shared" si="36"/>
        <v>PrEP_SCREEN
30-34 Male
Numerator (Required)</v>
      </c>
      <c r="AA417" s="4" t="str">
        <f t="shared" si="37"/>
        <v>prep_screen..f.pregnant..n</v>
      </c>
      <c r="AB417" s="4" t="str">
        <f t="shared" si="38"/>
        <v>PrEP_SCREEN 30-34 Male Numerator (Required)</v>
      </c>
      <c r="AC417" s="4" t="str">
        <f t="shared" si="39"/>
        <v>prep_screen..f.pregnant..n</v>
      </c>
    </row>
    <row r="418" spans="1:29" ht="45" x14ac:dyDescent="0.25">
      <c r="A418" s="4" t="s">
        <v>118</v>
      </c>
      <c r="B418" s="4" t="s">
        <v>125</v>
      </c>
      <c r="C418" s="4" t="s">
        <v>43</v>
      </c>
      <c r="D418" s="4" t="s">
        <v>67</v>
      </c>
      <c r="E418" s="4" t="s">
        <v>17</v>
      </c>
      <c r="F418" s="4" t="s">
        <v>169</v>
      </c>
      <c r="G418" s="4" t="s">
        <v>169</v>
      </c>
      <c r="H418" s="4" t="s">
        <v>8</v>
      </c>
      <c r="I418" s="4" t="s">
        <v>133</v>
      </c>
      <c r="J418" s="6" t="str">
        <f>C418&amp;CHAR(10)&amp;D418&amp;" "&amp;E418&amp;CHAR(10)&amp;H418&amp;" ("&amp;B418&amp;")"</f>
        <v>PrEP_SCREEN
35-39 Female
Numerator (Required)</v>
      </c>
      <c r="K418" s="7" t="s">
        <v>627</v>
      </c>
      <c r="L418" s="4">
        <v>14</v>
      </c>
      <c r="N418" s="4" t="s">
        <v>43</v>
      </c>
      <c r="O418" s="4" t="s">
        <v>169</v>
      </c>
      <c r="P418" s="4" t="s">
        <v>208</v>
      </c>
      <c r="Q418" s="4" t="s">
        <v>18</v>
      </c>
      <c r="R418" s="4" t="s">
        <v>169</v>
      </c>
      <c r="S418" s="4" t="s">
        <v>194</v>
      </c>
      <c r="T418" s="4" t="str">
        <f>LOWER(N418&amp;"."&amp;O418&amp;"."&amp;P418&amp;"."&amp;Q418&amp;"."&amp;R418&amp;"."&amp;S418)</f>
        <v>prep_screen..female.breastfeeding..n</v>
      </c>
      <c r="U418" s="4" t="s">
        <v>1477</v>
      </c>
      <c r="Y418" s="4" t="str">
        <f t="shared" si="35"/>
        <v>prep_screen..f.breastfeeding..n</v>
      </c>
      <c r="Z418" s="4" t="str">
        <f t="shared" si="36"/>
        <v>PrEP_SCREEN
35-39 Female
Numerator (Required)</v>
      </c>
      <c r="AA418" s="4" t="str">
        <f t="shared" si="37"/>
        <v>prep_screen..f.breastfeeding..n</v>
      </c>
      <c r="AB418" s="4" t="str">
        <f t="shared" si="38"/>
        <v>PrEP_SCREEN 35-39 Female Numerator (Required)</v>
      </c>
      <c r="AC418" s="4" t="str">
        <f t="shared" si="39"/>
        <v>prep_screen..f.breastfeeding..n</v>
      </c>
    </row>
    <row r="419" spans="1:29" ht="45" x14ac:dyDescent="0.25">
      <c r="A419" s="4" t="s">
        <v>118</v>
      </c>
      <c r="B419" s="4" t="s">
        <v>125</v>
      </c>
      <c r="C419" s="4" t="s">
        <v>43</v>
      </c>
      <c r="D419" s="4" t="s">
        <v>67</v>
      </c>
      <c r="E419" s="4" t="s">
        <v>50</v>
      </c>
      <c r="F419" s="4" t="s">
        <v>169</v>
      </c>
      <c r="G419" s="4" t="s">
        <v>169</v>
      </c>
      <c r="H419" s="4" t="s">
        <v>8</v>
      </c>
      <c r="I419" s="4" t="s">
        <v>133</v>
      </c>
      <c r="J419" s="6" t="str">
        <f>C419&amp;CHAR(10)&amp;D419&amp;" "&amp;E419&amp;CHAR(10)&amp;H419&amp;" ("&amp;B419&amp;")"</f>
        <v>PrEP_SCREEN
35-39 Male
Numerator (Required)</v>
      </c>
      <c r="K419" s="7" t="s">
        <v>628</v>
      </c>
      <c r="L419" s="4">
        <v>14</v>
      </c>
      <c r="N419" s="4" t="s">
        <v>43</v>
      </c>
      <c r="O419" s="4" t="s">
        <v>169</v>
      </c>
      <c r="P419" s="4" t="s">
        <v>169</v>
      </c>
      <c r="Q419" s="4" t="s">
        <v>169</v>
      </c>
      <c r="R419" s="4" t="s">
        <v>202</v>
      </c>
      <c r="S419" s="4" t="s">
        <v>194</v>
      </c>
      <c r="T419" s="4" t="str">
        <f>LOWER(N419&amp;"."&amp;O419&amp;"."&amp;P419&amp;"."&amp;Q419&amp;"."&amp;R419&amp;"."&amp;S419)</f>
        <v>prep_screen....tg.n</v>
      </c>
      <c r="U419" s="4" t="s">
        <v>234</v>
      </c>
      <c r="Y419" s="4" t="str">
        <f t="shared" si="35"/>
        <v>prep_screen....tg.n</v>
      </c>
      <c r="Z419" s="4" t="str">
        <f t="shared" si="36"/>
        <v>PrEP_SCREEN
35-39 Male
Numerator (Required)</v>
      </c>
      <c r="AA419" s="4" t="str">
        <f t="shared" si="37"/>
        <v>prep_screen....tg.n</v>
      </c>
      <c r="AB419" s="4" t="str">
        <f t="shared" si="38"/>
        <v>PrEP_SCREEN 35-39 Male Numerator (Required)</v>
      </c>
      <c r="AC419" s="4" t="str">
        <f t="shared" si="39"/>
        <v>prep_screen....tg.n</v>
      </c>
    </row>
    <row r="420" spans="1:29" ht="45" x14ac:dyDescent="0.25">
      <c r="A420" s="4" t="s">
        <v>118</v>
      </c>
      <c r="B420" s="4" t="s">
        <v>125</v>
      </c>
      <c r="C420" s="4" t="s">
        <v>43</v>
      </c>
      <c r="D420" s="4" t="s">
        <v>68</v>
      </c>
      <c r="E420" s="4" t="s">
        <v>17</v>
      </c>
      <c r="F420" s="4" t="s">
        <v>169</v>
      </c>
      <c r="G420" s="4" t="s">
        <v>169</v>
      </c>
      <c r="H420" s="4" t="s">
        <v>8</v>
      </c>
      <c r="I420" s="4" t="s">
        <v>133</v>
      </c>
      <c r="J420" s="6" t="str">
        <f>C420&amp;CHAR(10)&amp;D420&amp;" "&amp;E420&amp;CHAR(10)&amp;H420&amp;" ("&amp;B420&amp;")"</f>
        <v>PrEP_SCREEN
40-44 Female
Numerator (Required)</v>
      </c>
      <c r="K420" s="7" t="s">
        <v>629</v>
      </c>
      <c r="L420" s="4">
        <v>15</v>
      </c>
      <c r="N420" s="4" t="s">
        <v>43</v>
      </c>
      <c r="O420" s="4" t="s">
        <v>169</v>
      </c>
      <c r="P420" s="4" t="s">
        <v>169</v>
      </c>
      <c r="Q420" s="4" t="s">
        <v>169</v>
      </c>
      <c r="R420" s="4" t="s">
        <v>201</v>
      </c>
      <c r="S420" s="4" t="s">
        <v>194</v>
      </c>
      <c r="T420" s="4" t="str">
        <f>LOWER(N420&amp;"."&amp;O420&amp;"."&amp;P420&amp;"."&amp;Q420&amp;"."&amp;R420&amp;"."&amp;S420)</f>
        <v>prep_screen....pwid.n</v>
      </c>
      <c r="U420" s="4" t="s">
        <v>232</v>
      </c>
      <c r="Y420" s="4" t="str">
        <f t="shared" si="35"/>
        <v>prep_screen....pwid.n</v>
      </c>
      <c r="Z420" s="4" t="str">
        <f t="shared" si="36"/>
        <v>PrEP_SCREEN
40-44 Female
Numerator (Required)</v>
      </c>
      <c r="AA420" s="4" t="str">
        <f t="shared" si="37"/>
        <v>prep_screen....pwid.n</v>
      </c>
      <c r="AB420" s="4" t="str">
        <f t="shared" si="38"/>
        <v>PrEP_SCREEN 40-44 Female Numerator (Required)</v>
      </c>
      <c r="AC420" s="4" t="str">
        <f t="shared" si="39"/>
        <v>prep_screen....pwid.n</v>
      </c>
    </row>
    <row r="421" spans="1:29" ht="45" x14ac:dyDescent="0.25">
      <c r="A421" s="4" t="s">
        <v>118</v>
      </c>
      <c r="B421" s="4" t="s">
        <v>125</v>
      </c>
      <c r="C421" s="4" t="s">
        <v>43</v>
      </c>
      <c r="D421" s="4" t="s">
        <v>68</v>
      </c>
      <c r="E421" s="4" t="s">
        <v>50</v>
      </c>
      <c r="F421" s="4" t="s">
        <v>169</v>
      </c>
      <c r="G421" s="4" t="s">
        <v>169</v>
      </c>
      <c r="H421" s="4" t="s">
        <v>8</v>
      </c>
      <c r="I421" s="4" t="s">
        <v>133</v>
      </c>
      <c r="J421" s="6" t="str">
        <f>C421&amp;CHAR(10)&amp;D421&amp;" "&amp;E421&amp;CHAR(10)&amp;H421&amp;" ("&amp;B421&amp;")"</f>
        <v>PrEP_SCREEN
40-44 Male
Numerator (Required)</v>
      </c>
      <c r="K421" s="7" t="s">
        <v>630</v>
      </c>
      <c r="L421" s="4">
        <v>15</v>
      </c>
      <c r="N421" s="4" t="s">
        <v>43</v>
      </c>
      <c r="O421" s="4" t="s">
        <v>169</v>
      </c>
      <c r="P421" s="4" t="s">
        <v>169</v>
      </c>
      <c r="Q421" s="4" t="s">
        <v>169</v>
      </c>
      <c r="R421" s="4" t="s">
        <v>1130</v>
      </c>
      <c r="S421" s="4" t="s">
        <v>194</v>
      </c>
      <c r="T421" s="4" t="str">
        <f>LOWER(N421&amp;"."&amp;O421&amp;"."&amp;P421&amp;"."&amp;Q421&amp;"."&amp;R421&amp;"."&amp;S421)</f>
        <v>prep_screen....prisons.n</v>
      </c>
      <c r="U421" s="4" t="s">
        <v>1141</v>
      </c>
      <c r="Y421" s="4" t="str">
        <f t="shared" si="35"/>
        <v>prep_screen....prisons.n</v>
      </c>
      <c r="Z421" s="4" t="str">
        <f t="shared" si="36"/>
        <v>PrEP_SCREEN
40-44 Male
Numerator (Required)</v>
      </c>
      <c r="AA421" s="4" t="str">
        <f t="shared" si="37"/>
        <v>prep_screen....prisons.n</v>
      </c>
      <c r="AB421" s="4" t="str">
        <f t="shared" si="38"/>
        <v>PrEP_SCREEN 40-44 Male Numerator (Required)</v>
      </c>
      <c r="AC421" s="4" t="str">
        <f t="shared" si="39"/>
        <v>prep_screen....prisons.n</v>
      </c>
    </row>
    <row r="422" spans="1:29" ht="45" x14ac:dyDescent="0.25">
      <c r="A422" s="4" t="s">
        <v>118</v>
      </c>
      <c r="B422" s="4" t="s">
        <v>125</v>
      </c>
      <c r="C422" s="4" t="s">
        <v>43</v>
      </c>
      <c r="D422" s="4" t="s">
        <v>69</v>
      </c>
      <c r="E422" s="4" t="s">
        <v>17</v>
      </c>
      <c r="F422" s="4" t="s">
        <v>169</v>
      </c>
      <c r="G422" s="4" t="s">
        <v>169</v>
      </c>
      <c r="H422" s="4" t="s">
        <v>8</v>
      </c>
      <c r="I422" s="4" t="s">
        <v>133</v>
      </c>
      <c r="J422" s="6" t="str">
        <f>C422&amp;CHAR(10)&amp;D422&amp;" "&amp;E422&amp;CHAR(10)&amp;H422&amp;" ("&amp;B422&amp;")"</f>
        <v>PrEP_SCREEN
45-49 Female
Numerator (Required)</v>
      </c>
      <c r="K422" s="7" t="s">
        <v>631</v>
      </c>
      <c r="L422" s="4">
        <v>16</v>
      </c>
      <c r="N422" s="4" t="s">
        <v>43</v>
      </c>
      <c r="O422" s="4" t="s">
        <v>169</v>
      </c>
      <c r="P422" s="4" t="s">
        <v>169</v>
      </c>
      <c r="Q422" s="4" t="s">
        <v>169</v>
      </c>
      <c r="R422" s="4" t="s">
        <v>206</v>
      </c>
      <c r="S422" s="4" t="s">
        <v>194</v>
      </c>
      <c r="T422" s="4" t="str">
        <f>LOWER(N422&amp;"."&amp;O422&amp;"."&amp;P422&amp;"."&amp;Q422&amp;"."&amp;R422&amp;"."&amp;S422)</f>
        <v>prep_screen....non kp sero.n</v>
      </c>
      <c r="U422" s="4" t="s">
        <v>1013</v>
      </c>
      <c r="Y422" s="4" t="str">
        <f t="shared" si="35"/>
        <v>prep_screen....nonkpsero.n</v>
      </c>
      <c r="Z422" s="4" t="str">
        <f t="shared" si="36"/>
        <v>PrEP_SCREEN
45-49 Female
Numerator (Required)</v>
      </c>
      <c r="AA422" s="4" t="str">
        <f t="shared" si="37"/>
        <v>prep_screen....nonkpsero.n</v>
      </c>
      <c r="AB422" s="4" t="str">
        <f t="shared" si="38"/>
        <v>PrEP_SCREEN 45-49 Female Numerator (Required)</v>
      </c>
      <c r="AC422" s="4" t="str">
        <f t="shared" si="39"/>
        <v>prep_screen....nonkpsero.n</v>
      </c>
    </row>
    <row r="423" spans="1:29" ht="45" x14ac:dyDescent="0.25">
      <c r="A423" s="4" t="s">
        <v>118</v>
      </c>
      <c r="B423" s="4" t="s">
        <v>125</v>
      </c>
      <c r="C423" s="4" t="s">
        <v>43</v>
      </c>
      <c r="D423" s="4" t="s">
        <v>69</v>
      </c>
      <c r="E423" s="4" t="s">
        <v>50</v>
      </c>
      <c r="F423" s="4" t="s">
        <v>169</v>
      </c>
      <c r="G423" s="4" t="s">
        <v>169</v>
      </c>
      <c r="H423" s="4" t="s">
        <v>8</v>
      </c>
      <c r="I423" s="4" t="s">
        <v>133</v>
      </c>
      <c r="J423" s="6" t="str">
        <f>C423&amp;CHAR(10)&amp;D423&amp;" "&amp;E423&amp;CHAR(10)&amp;H423&amp;" ("&amp;B423&amp;")"</f>
        <v>PrEP_SCREEN
45-49 Male
Numerator (Required)</v>
      </c>
      <c r="K423" s="7" t="s">
        <v>632</v>
      </c>
      <c r="L423" s="4">
        <v>16</v>
      </c>
      <c r="N423" s="4" t="s">
        <v>43</v>
      </c>
      <c r="O423" s="4" t="s">
        <v>169</v>
      </c>
      <c r="P423" s="4" t="s">
        <v>169</v>
      </c>
      <c r="Q423" s="4" t="s">
        <v>169</v>
      </c>
      <c r="R423" s="4" t="s">
        <v>203</v>
      </c>
      <c r="S423" s="4" t="s">
        <v>194</v>
      </c>
      <c r="T423" s="4" t="str">
        <f>LOWER(N423&amp;"."&amp;O423&amp;"."&amp;P423&amp;"."&amp;Q423&amp;"."&amp;R423&amp;"."&amp;S423)</f>
        <v>prep_screen....non kp gp.n</v>
      </c>
      <c r="U423" s="4" t="s">
        <v>1014</v>
      </c>
      <c r="Y423" s="4" t="str">
        <f t="shared" si="35"/>
        <v>prep_screen....nonkpgp.n</v>
      </c>
      <c r="Z423" s="4" t="str">
        <f t="shared" si="36"/>
        <v>PrEP_SCREEN
45-49 Male
Numerator (Required)</v>
      </c>
      <c r="AA423" s="4" t="str">
        <f t="shared" si="37"/>
        <v>prep_screen....nonkpgp.n</v>
      </c>
      <c r="AB423" s="4" t="str">
        <f t="shared" si="38"/>
        <v>PrEP_SCREEN 45-49 Male Numerator (Required)</v>
      </c>
      <c r="AC423" s="4" t="str">
        <f t="shared" si="39"/>
        <v>prep_screen....nonkpgp.n</v>
      </c>
    </row>
    <row r="424" spans="1:29" ht="45" x14ac:dyDescent="0.25">
      <c r="A424" s="4" t="s">
        <v>118</v>
      </c>
      <c r="B424" s="4" t="s">
        <v>125</v>
      </c>
      <c r="C424" s="4" t="s">
        <v>43</v>
      </c>
      <c r="D424" s="4" t="s">
        <v>1050</v>
      </c>
      <c r="E424" s="4" t="s">
        <v>17</v>
      </c>
      <c r="F424" s="4" t="s">
        <v>169</v>
      </c>
      <c r="G424" s="4" t="s">
        <v>169</v>
      </c>
      <c r="H424" s="4" t="s">
        <v>8</v>
      </c>
      <c r="I424" s="4" t="s">
        <v>133</v>
      </c>
      <c r="J424" s="6" t="str">
        <f>C424&amp;CHAR(10)&amp;D424&amp;" "&amp;E424&amp;CHAR(10)&amp;H424&amp;" ("&amp;B424&amp;")"</f>
        <v>PrEP_SCREEN
50+ Female
Numerator (Required)</v>
      </c>
      <c r="K424" s="7" t="s">
        <v>1110</v>
      </c>
      <c r="L424" s="4">
        <v>17</v>
      </c>
      <c r="N424" s="4" t="s">
        <v>43</v>
      </c>
      <c r="O424" s="4" t="s">
        <v>169</v>
      </c>
      <c r="P424" s="4" t="s">
        <v>169</v>
      </c>
      <c r="Q424" s="4" t="s">
        <v>169</v>
      </c>
      <c r="R424" s="4" t="s">
        <v>200</v>
      </c>
      <c r="S424" s="4" t="s">
        <v>194</v>
      </c>
      <c r="T424" s="4" t="str">
        <f>LOWER(N424&amp;"."&amp;O424&amp;"."&amp;P424&amp;"."&amp;Q424&amp;"."&amp;R424&amp;"."&amp;S424)</f>
        <v>prep_screen....msm.n</v>
      </c>
      <c r="U424" s="4" t="s">
        <v>233</v>
      </c>
      <c r="Y424" s="4" t="str">
        <f t="shared" si="35"/>
        <v>prep_screen....msm.n</v>
      </c>
      <c r="Z424" s="4" t="str">
        <f t="shared" si="36"/>
        <v>PrEP_SCREEN
50+ Female
Numerator (Required)</v>
      </c>
      <c r="AA424" s="4" t="str">
        <f t="shared" si="37"/>
        <v>prep_screen....msm.n</v>
      </c>
      <c r="AB424" s="4" t="str">
        <f t="shared" si="38"/>
        <v>PrEP_SCREEN 50+ Female Numerator (Required)</v>
      </c>
      <c r="AC424" s="4" t="str">
        <f t="shared" si="39"/>
        <v>prep_screen....msm.n</v>
      </c>
    </row>
    <row r="425" spans="1:29" ht="45" x14ac:dyDescent="0.25">
      <c r="A425" s="4" t="s">
        <v>118</v>
      </c>
      <c r="B425" s="4" t="s">
        <v>125</v>
      </c>
      <c r="C425" s="4" t="s">
        <v>43</v>
      </c>
      <c r="D425" s="4" t="s">
        <v>1050</v>
      </c>
      <c r="E425" s="4" t="s">
        <v>50</v>
      </c>
      <c r="F425" s="4" t="s">
        <v>169</v>
      </c>
      <c r="G425" s="4" t="s">
        <v>169</v>
      </c>
      <c r="H425" s="4" t="s">
        <v>8</v>
      </c>
      <c r="I425" s="4" t="s">
        <v>133</v>
      </c>
      <c r="J425" s="6" t="str">
        <f>C425&amp;CHAR(10)&amp;D425&amp;" "&amp;E425&amp;CHAR(10)&amp;H425&amp;" ("&amp;B425&amp;")"</f>
        <v>PrEP_SCREEN
50+ Male
Numerator (Required)</v>
      </c>
      <c r="K425" s="7" t="s">
        <v>1111</v>
      </c>
      <c r="L425" s="4">
        <v>17</v>
      </c>
      <c r="N425" s="4" t="s">
        <v>43</v>
      </c>
      <c r="O425" s="4" t="s">
        <v>169</v>
      </c>
      <c r="P425" s="4" t="s">
        <v>169</v>
      </c>
      <c r="Q425" s="4" t="s">
        <v>169</v>
      </c>
      <c r="R425" s="4" t="s">
        <v>204</v>
      </c>
      <c r="S425" s="4" t="s">
        <v>194</v>
      </c>
      <c r="T425" s="4" t="str">
        <f>LOWER(N425&amp;"."&amp;O425&amp;"."&amp;P425&amp;"."&amp;Q425&amp;"."&amp;R425&amp;"."&amp;S425)</f>
        <v>prep_screen....fsw.n</v>
      </c>
      <c r="U425" s="4" t="s">
        <v>235</v>
      </c>
      <c r="Y425" s="4" t="str">
        <f t="shared" si="35"/>
        <v>prep_screen....fsw.n</v>
      </c>
      <c r="Z425" s="4" t="str">
        <f t="shared" si="36"/>
        <v>PrEP_SCREEN
50+ Male
Numerator (Required)</v>
      </c>
      <c r="AA425" s="4" t="str">
        <f t="shared" si="37"/>
        <v>prep_screen....fsw.n</v>
      </c>
      <c r="AB425" s="4" t="str">
        <f t="shared" si="38"/>
        <v>PrEP_SCREEN 50+ Male Numerator (Required)</v>
      </c>
      <c r="AC425" s="4" t="str">
        <f t="shared" si="39"/>
        <v>prep_screen....fsw.n</v>
      </c>
    </row>
    <row r="426" spans="1:29" ht="45" x14ac:dyDescent="0.25">
      <c r="A426" s="4" t="s">
        <v>118</v>
      </c>
      <c r="B426" s="4" t="s">
        <v>125</v>
      </c>
      <c r="C426" s="4" t="s">
        <v>43</v>
      </c>
      <c r="D426" s="4" t="s">
        <v>122</v>
      </c>
      <c r="E426" s="4" t="s">
        <v>17</v>
      </c>
      <c r="F426" s="4" t="s">
        <v>169</v>
      </c>
      <c r="G426" s="4" t="s">
        <v>169</v>
      </c>
      <c r="H426" s="4" t="s">
        <v>8</v>
      </c>
      <c r="I426" s="4" t="s">
        <v>133</v>
      </c>
      <c r="J426" s="6" t="str">
        <f>C426&amp;CHAR(10)&amp;D426&amp;" "&amp;E426&amp;CHAR(10)&amp;H426&amp;" ("&amp;B426&amp;")"</f>
        <v>PrEP_SCREEN
Unknown Age Female
Numerator (Required)</v>
      </c>
      <c r="K426" s="7" t="s">
        <v>633</v>
      </c>
      <c r="L426" s="4">
        <v>22</v>
      </c>
      <c r="N426" s="4" t="s">
        <v>42</v>
      </c>
      <c r="O426" s="4" t="s">
        <v>193</v>
      </c>
      <c r="P426" s="4" t="s">
        <v>207</v>
      </c>
      <c r="Q426" s="4" t="s">
        <v>169</v>
      </c>
      <c r="R426" s="4" t="s">
        <v>169</v>
      </c>
      <c r="S426" s="4" t="s">
        <v>194</v>
      </c>
      <c r="T426" s="4" t="str">
        <f>LOWER(N426&amp;"."&amp;O426&amp;"."&amp;P426&amp;"."&amp;Q426&amp;"."&amp;R426&amp;"."&amp;S426)</f>
        <v>prep_new_verify.unknownage.male...n</v>
      </c>
      <c r="U426" s="4" t="s">
        <v>1704</v>
      </c>
      <c r="Y426" s="4" t="str">
        <f t="shared" si="35"/>
        <v>prep_new_verify.unknownage.m...n</v>
      </c>
      <c r="Z426" s="4" t="str">
        <f t="shared" si="36"/>
        <v>PrEP_SCREEN
Unknown Age Female
Numerator (Required)</v>
      </c>
      <c r="AA426" s="4" t="str">
        <f t="shared" si="37"/>
        <v>prep_new_verify.unknownage.m...n</v>
      </c>
      <c r="AB426" s="4" t="str">
        <f t="shared" si="38"/>
        <v>PrEP_SCREEN Unknown Age Female Numerator (Required)</v>
      </c>
      <c r="AC426" s="4" t="str">
        <f t="shared" si="39"/>
        <v>prep_new_verify.unknownage.m...n</v>
      </c>
    </row>
    <row r="427" spans="1:29" ht="45" x14ac:dyDescent="0.25">
      <c r="A427" s="4" t="s">
        <v>118</v>
      </c>
      <c r="B427" s="4" t="s">
        <v>125</v>
      </c>
      <c r="C427" s="4" t="s">
        <v>43</v>
      </c>
      <c r="D427" s="4" t="s">
        <v>122</v>
      </c>
      <c r="E427" s="4" t="s">
        <v>50</v>
      </c>
      <c r="F427" s="4" t="s">
        <v>169</v>
      </c>
      <c r="G427" s="4" t="s">
        <v>169</v>
      </c>
      <c r="H427" s="4" t="s">
        <v>8</v>
      </c>
      <c r="I427" s="4" t="s">
        <v>133</v>
      </c>
      <c r="J427" s="6" t="str">
        <f>C427&amp;CHAR(10)&amp;D427&amp;" "&amp;E427&amp;CHAR(10)&amp;H427&amp;" ("&amp;B427&amp;")"</f>
        <v>PrEP_SCREEN
Unknown Age Male
Numerator (Required)</v>
      </c>
      <c r="K427" s="7" t="s">
        <v>634</v>
      </c>
      <c r="L427" s="4">
        <v>22</v>
      </c>
      <c r="N427" s="4" t="s">
        <v>42</v>
      </c>
      <c r="O427" s="4" t="s">
        <v>193</v>
      </c>
      <c r="P427" s="4" t="s">
        <v>208</v>
      </c>
      <c r="Q427" s="4" t="s">
        <v>169</v>
      </c>
      <c r="R427" s="4" t="s">
        <v>169</v>
      </c>
      <c r="S427" s="4" t="s">
        <v>194</v>
      </c>
      <c r="T427" s="4" t="str">
        <f>LOWER(N427&amp;"."&amp;O427&amp;"."&amp;P427&amp;"."&amp;Q427&amp;"."&amp;R427&amp;"."&amp;S427)</f>
        <v>prep_new_verify.unknownage.female...n</v>
      </c>
      <c r="U427" s="4" t="s">
        <v>1464</v>
      </c>
      <c r="Y427" s="4" t="str">
        <f t="shared" si="35"/>
        <v>prep_new_verify.unknownage.f...n</v>
      </c>
      <c r="Z427" s="4" t="str">
        <f t="shared" si="36"/>
        <v>PrEP_SCREEN
Unknown Age Male
Numerator (Required)</v>
      </c>
      <c r="AA427" s="4" t="str">
        <f t="shared" si="37"/>
        <v>prep_new_verify.unknownage.f...n</v>
      </c>
      <c r="AB427" s="4" t="str">
        <f t="shared" si="38"/>
        <v>PrEP_SCREEN Unknown Age Male Numerator (Required)</v>
      </c>
      <c r="AC427" s="4" t="str">
        <f t="shared" si="39"/>
        <v>prep_new_verify.unknownage.f...n</v>
      </c>
    </row>
    <row r="428" spans="1:29" ht="45" x14ac:dyDescent="0.25">
      <c r="A428" s="4" t="s">
        <v>118</v>
      </c>
      <c r="B428" s="4" t="s">
        <v>125</v>
      </c>
      <c r="C428" s="4" t="s">
        <v>43</v>
      </c>
      <c r="E428" s="4" t="s">
        <v>169</v>
      </c>
      <c r="F428" s="4" t="s">
        <v>169</v>
      </c>
      <c r="G428" s="4" t="s">
        <v>34</v>
      </c>
      <c r="H428" s="4" t="s">
        <v>8</v>
      </c>
      <c r="I428" s="4" t="s">
        <v>139</v>
      </c>
      <c r="J428" s="6" t="str">
        <f>C428&amp;CHAR(10)&amp;G428&amp;CHAR(10)&amp;H428&amp;" ("&amp;B428&amp;")"</f>
        <v>PrEP_SCREEN
Female sex workers (FSW)
Numerator (Required)</v>
      </c>
      <c r="K428" s="7" t="s">
        <v>613</v>
      </c>
      <c r="L428" s="4">
        <v>1</v>
      </c>
      <c r="N428" s="4" t="s">
        <v>42</v>
      </c>
      <c r="O428" s="4" t="s">
        <v>1051</v>
      </c>
      <c r="P428" s="4" t="s">
        <v>207</v>
      </c>
      <c r="Q428" s="4" t="s">
        <v>169</v>
      </c>
      <c r="R428" s="4" t="s">
        <v>169</v>
      </c>
      <c r="S428" s="4" t="s">
        <v>194</v>
      </c>
      <c r="T428" s="4" t="str">
        <f>LOWER(N428&amp;"."&amp;O428&amp;"."&amp;P428&amp;"."&amp;Q428&amp;"."&amp;R428&amp;"."&amp;S428)</f>
        <v>prep_new_verify.o50.male...n</v>
      </c>
      <c r="U428" s="4" t="s">
        <v>1703</v>
      </c>
      <c r="Y428" s="4" t="str">
        <f t="shared" si="35"/>
        <v>prep_new_verify.o50.m...n</v>
      </c>
      <c r="Z428" s="4" t="str">
        <f t="shared" si="36"/>
        <v>PrEP_SCREEN
Female sex workers (FSW)
Numerator (Required)</v>
      </c>
      <c r="AA428" s="4" t="str">
        <f t="shared" si="37"/>
        <v>prep_new_verify.o50.m...n</v>
      </c>
      <c r="AB428" s="4" t="str">
        <f t="shared" si="38"/>
        <v>PrEP_SCREEN Female sex workers (FSW) Numerator (Required)</v>
      </c>
      <c r="AC428" s="4" t="str">
        <f t="shared" si="39"/>
        <v>prep_new_verify.o50.m...n</v>
      </c>
    </row>
    <row r="429" spans="1:29" ht="45" x14ac:dyDescent="0.25">
      <c r="A429" s="4" t="s">
        <v>118</v>
      </c>
      <c r="B429" s="4" t="s">
        <v>125</v>
      </c>
      <c r="C429" s="4" t="s">
        <v>43</v>
      </c>
      <c r="E429" s="4" t="s">
        <v>169</v>
      </c>
      <c r="F429" s="4" t="s">
        <v>169</v>
      </c>
      <c r="G429" s="4" t="s">
        <v>32</v>
      </c>
      <c r="H429" s="4" t="s">
        <v>8</v>
      </c>
      <c r="I429" s="4" t="s">
        <v>139</v>
      </c>
      <c r="J429" s="6" t="str">
        <f>C429&amp;CHAR(10)&amp;G429&amp;CHAR(10)&amp;H429&amp;" ("&amp;B429&amp;")"</f>
        <v>PrEP_SCREEN
Men who have sex with men (MSM)
Numerator (Required)</v>
      </c>
      <c r="K429" s="7" t="s">
        <v>611</v>
      </c>
      <c r="L429" s="4">
        <v>2</v>
      </c>
      <c r="N429" s="4" t="s">
        <v>42</v>
      </c>
      <c r="O429" s="4" t="s">
        <v>1051</v>
      </c>
      <c r="P429" s="4" t="s">
        <v>208</v>
      </c>
      <c r="Q429" s="4" t="s">
        <v>169</v>
      </c>
      <c r="R429" s="4" t="s">
        <v>169</v>
      </c>
      <c r="S429" s="4" t="s">
        <v>194</v>
      </c>
      <c r="T429" s="4" t="str">
        <f>LOWER(N429&amp;"."&amp;O429&amp;"."&amp;P429&amp;"."&amp;Q429&amp;"."&amp;R429&amp;"."&amp;S429)</f>
        <v>prep_new_verify.o50.female...n</v>
      </c>
      <c r="U429" s="4" t="s">
        <v>1463</v>
      </c>
      <c r="Y429" s="4" t="str">
        <f t="shared" si="35"/>
        <v>prep_new_verify.o50.f...n</v>
      </c>
      <c r="Z429" s="4" t="str">
        <f t="shared" si="36"/>
        <v>PrEP_SCREEN
Men who have sex with men (MSM)
Numerator (Required)</v>
      </c>
      <c r="AA429" s="4" t="str">
        <f t="shared" si="37"/>
        <v>prep_new_verify.o50.f...n</v>
      </c>
      <c r="AB429" s="4" t="str">
        <f t="shared" si="38"/>
        <v>PrEP_SCREEN Men who have sex with men (MSM) Numerator (Required)</v>
      </c>
      <c r="AC429" s="4" t="str">
        <f t="shared" si="39"/>
        <v>prep_new_verify.o50.f...n</v>
      </c>
    </row>
    <row r="430" spans="1:29" ht="45" x14ac:dyDescent="0.25">
      <c r="A430" s="4" t="s">
        <v>118</v>
      </c>
      <c r="B430" s="4" t="s">
        <v>125</v>
      </c>
      <c r="C430" s="4" t="s">
        <v>43</v>
      </c>
      <c r="E430" s="4" t="s">
        <v>169</v>
      </c>
      <c r="F430" s="4" t="s">
        <v>169</v>
      </c>
      <c r="G430" s="4" t="s">
        <v>33</v>
      </c>
      <c r="H430" s="4" t="s">
        <v>8</v>
      </c>
      <c r="I430" s="4" t="s">
        <v>139</v>
      </c>
      <c r="J430" s="6" t="str">
        <f>C430&amp;CHAR(10)&amp;G430&amp;CHAR(10)&amp;H430&amp;" ("&amp;B430&amp;")"</f>
        <v>PrEP_SCREEN
Transgender people (TG)
Numerator (Required)</v>
      </c>
      <c r="K430" s="7" t="s">
        <v>612</v>
      </c>
      <c r="L430" s="4">
        <v>3</v>
      </c>
      <c r="N430" s="4" t="s">
        <v>42</v>
      </c>
      <c r="O430" s="4" t="s">
        <v>181</v>
      </c>
      <c r="P430" s="4" t="s">
        <v>207</v>
      </c>
      <c r="Q430" s="4" t="s">
        <v>169</v>
      </c>
      <c r="R430" s="4" t="s">
        <v>169</v>
      </c>
      <c r="S430" s="4" t="s">
        <v>194</v>
      </c>
      <c r="T430" s="4" t="str">
        <f>LOWER(N430&amp;"."&amp;O430&amp;"."&amp;P430&amp;"."&amp;Q430&amp;"."&amp;R430&amp;"."&amp;S430)</f>
        <v>prep_new_verify.45_49.male...n</v>
      </c>
      <c r="U430" s="4" t="s">
        <v>1702</v>
      </c>
      <c r="Y430" s="4" t="str">
        <f t="shared" si="35"/>
        <v>prep_new_verify.45_49.m...n</v>
      </c>
      <c r="Z430" s="4" t="str">
        <f t="shared" si="36"/>
        <v>PrEP_SCREEN
Transgender people (TG)
Numerator (Required)</v>
      </c>
      <c r="AA430" s="4" t="str">
        <f t="shared" si="37"/>
        <v>prep_new_verify.45_49.m...n</v>
      </c>
      <c r="AB430" s="4" t="str">
        <f t="shared" si="38"/>
        <v>PrEP_SCREEN Transgender people (TG) Numerator (Required)</v>
      </c>
      <c r="AC430" s="4" t="str">
        <f t="shared" si="39"/>
        <v>prep_new_verify.45_49.m...n</v>
      </c>
    </row>
    <row r="431" spans="1:29" ht="45" x14ac:dyDescent="0.25">
      <c r="A431" s="4" t="s">
        <v>118</v>
      </c>
      <c r="B431" s="4" t="s">
        <v>125</v>
      </c>
      <c r="C431" s="4" t="s">
        <v>43</v>
      </c>
      <c r="E431" s="4" t="s">
        <v>169</v>
      </c>
      <c r="F431" s="4" t="s">
        <v>169</v>
      </c>
      <c r="G431" s="4" t="s">
        <v>30</v>
      </c>
      <c r="H431" s="4" t="s">
        <v>8</v>
      </c>
      <c r="I431" s="4" t="s">
        <v>139</v>
      </c>
      <c r="J431" s="6" t="str">
        <f>C431&amp;CHAR(10)&amp;G431&amp;CHAR(10)&amp;H431&amp;" ("&amp;B431&amp;")"</f>
        <v>PrEP_SCREEN
People who inject drugs (PWID)
Numerator (Required)</v>
      </c>
      <c r="K431" s="7" t="s">
        <v>610</v>
      </c>
      <c r="L431" s="4">
        <v>4</v>
      </c>
      <c r="N431" s="4" t="s">
        <v>42</v>
      </c>
      <c r="O431" s="4" t="s">
        <v>181</v>
      </c>
      <c r="P431" s="4" t="s">
        <v>208</v>
      </c>
      <c r="Q431" s="4" t="s">
        <v>169</v>
      </c>
      <c r="R431" s="4" t="s">
        <v>169</v>
      </c>
      <c r="S431" s="4" t="s">
        <v>194</v>
      </c>
      <c r="T431" s="4" t="str">
        <f>LOWER(N431&amp;"."&amp;O431&amp;"."&amp;P431&amp;"."&amp;Q431&amp;"."&amp;R431&amp;"."&amp;S431)</f>
        <v>prep_new_verify.45_49.female...n</v>
      </c>
      <c r="U431" s="4" t="s">
        <v>1462</v>
      </c>
      <c r="Y431" s="4" t="str">
        <f t="shared" si="35"/>
        <v>prep_new_verify.45_49.f...n</v>
      </c>
      <c r="Z431" s="4" t="str">
        <f t="shared" si="36"/>
        <v>PrEP_SCREEN
People who inject drugs (PWID)
Numerator (Required)</v>
      </c>
      <c r="AA431" s="4" t="str">
        <f t="shared" si="37"/>
        <v>prep_new_verify.45_49.f...n</v>
      </c>
      <c r="AB431" s="4" t="str">
        <f t="shared" si="38"/>
        <v>PrEP_SCREEN People who inject drugs (PWID) Numerator (Required)</v>
      </c>
      <c r="AC431" s="4" t="str">
        <f t="shared" si="39"/>
        <v>prep_new_verify.45_49.f...n</v>
      </c>
    </row>
    <row r="432" spans="1:29" ht="45" x14ac:dyDescent="0.25">
      <c r="A432" s="4" t="s">
        <v>118</v>
      </c>
      <c r="B432" s="4" t="s">
        <v>125</v>
      </c>
      <c r="C432" s="4" t="s">
        <v>43</v>
      </c>
      <c r="E432" s="4" t="s">
        <v>169</v>
      </c>
      <c r="F432" s="4" t="s">
        <v>169</v>
      </c>
      <c r="G432" s="4" t="s">
        <v>138</v>
      </c>
      <c r="H432" s="4" t="s">
        <v>8</v>
      </c>
      <c r="I432" s="4" t="s">
        <v>139</v>
      </c>
      <c r="J432" s="6" t="str">
        <f>C432&amp;CHAR(10)&amp;G432&amp;CHAR(10)&amp;H432&amp;" ("&amp;B432&amp;")"</f>
        <v>PrEP_SCREEN
People in prison and other closed settings
Numerator (Required)</v>
      </c>
      <c r="K432" s="7" t="s">
        <v>614</v>
      </c>
      <c r="L432" s="4">
        <v>5</v>
      </c>
      <c r="N432" s="4" t="s">
        <v>42</v>
      </c>
      <c r="O432" s="4" t="s">
        <v>180</v>
      </c>
      <c r="P432" s="4" t="s">
        <v>207</v>
      </c>
      <c r="Q432" s="4" t="s">
        <v>169</v>
      </c>
      <c r="R432" s="4" t="s">
        <v>169</v>
      </c>
      <c r="S432" s="4" t="s">
        <v>194</v>
      </c>
      <c r="T432" s="4" t="str">
        <f>LOWER(N432&amp;"."&amp;O432&amp;"."&amp;P432&amp;"."&amp;Q432&amp;"."&amp;R432&amp;"."&amp;S432)</f>
        <v>prep_new_verify.40_44.male...n</v>
      </c>
      <c r="U432" s="4" t="s">
        <v>1701</v>
      </c>
      <c r="Y432" s="4" t="str">
        <f t="shared" si="35"/>
        <v>prep_new_verify.40_44.m...n</v>
      </c>
      <c r="Z432" s="4" t="str">
        <f t="shared" si="36"/>
        <v>PrEP_SCREEN
People in prison and other closed settings
Numerator (Required)</v>
      </c>
      <c r="AA432" s="4" t="str">
        <f t="shared" si="37"/>
        <v>prep_new_verify.40_44.m...n</v>
      </c>
      <c r="AB432" s="4" t="str">
        <f t="shared" si="38"/>
        <v>PrEP_SCREEN People in prison and other closed settings Numerator (Required)</v>
      </c>
      <c r="AC432" s="4" t="str">
        <f t="shared" si="39"/>
        <v>prep_new_verify.40_44.m...n</v>
      </c>
    </row>
    <row r="433" spans="1:29" ht="45" x14ac:dyDescent="0.25">
      <c r="A433" s="4" t="s">
        <v>118</v>
      </c>
      <c r="B433" s="4" t="s">
        <v>125</v>
      </c>
      <c r="C433" s="4" t="s">
        <v>43</v>
      </c>
      <c r="E433" s="4" t="s">
        <v>169</v>
      </c>
      <c r="F433" s="4" t="s">
        <v>169</v>
      </c>
      <c r="G433" s="4" t="s">
        <v>35</v>
      </c>
      <c r="H433" s="4" t="s">
        <v>8</v>
      </c>
      <c r="I433" s="4" t="s">
        <v>139</v>
      </c>
      <c r="J433" s="6" t="str">
        <f>C433&amp;CHAR(10)&amp;G433&amp;CHAR(10)&amp;H433&amp;" ("&amp;B433&amp;")"</f>
        <v>PrEP_SCREEN
Non-KP (general population)
Numerator (Required)</v>
      </c>
      <c r="K433" s="7" t="s">
        <v>616</v>
      </c>
      <c r="L433" s="4">
        <v>6</v>
      </c>
      <c r="N433" s="4" t="s">
        <v>42</v>
      </c>
      <c r="O433" s="4" t="s">
        <v>180</v>
      </c>
      <c r="P433" s="4" t="s">
        <v>208</v>
      </c>
      <c r="Q433" s="4" t="s">
        <v>169</v>
      </c>
      <c r="R433" s="4" t="s">
        <v>169</v>
      </c>
      <c r="S433" s="4" t="s">
        <v>194</v>
      </c>
      <c r="T433" s="4" t="str">
        <f>LOWER(N433&amp;"."&amp;O433&amp;"."&amp;P433&amp;"."&amp;Q433&amp;"."&amp;R433&amp;"."&amp;S433)</f>
        <v>prep_new_verify.40_44.female...n</v>
      </c>
      <c r="U433" s="4" t="s">
        <v>1461</v>
      </c>
      <c r="Y433" s="4" t="str">
        <f t="shared" si="35"/>
        <v>prep_new_verify.40_44.f...n</v>
      </c>
      <c r="Z433" s="4" t="str">
        <f t="shared" si="36"/>
        <v>PrEP_SCREEN
Non-KP (general population)
Numerator (Required)</v>
      </c>
      <c r="AA433" s="4" t="str">
        <f t="shared" si="37"/>
        <v>prep_new_verify.40_44.f...n</v>
      </c>
      <c r="AB433" s="4" t="str">
        <f t="shared" si="38"/>
        <v>PrEP_SCREEN Non-KP (general population) Numerator (Required)</v>
      </c>
      <c r="AC433" s="4" t="str">
        <f t="shared" si="39"/>
        <v>prep_new_verify.40_44.f...n</v>
      </c>
    </row>
    <row r="434" spans="1:29" ht="60" x14ac:dyDescent="0.25">
      <c r="A434" s="4" t="s">
        <v>118</v>
      </c>
      <c r="B434" s="4" t="s">
        <v>125</v>
      </c>
      <c r="C434" s="4" t="s">
        <v>43</v>
      </c>
      <c r="E434" s="4" t="s">
        <v>169</v>
      </c>
      <c r="F434" s="4" t="s">
        <v>169</v>
      </c>
      <c r="G434" s="4" t="s">
        <v>108</v>
      </c>
      <c r="H434" s="4" t="s">
        <v>8</v>
      </c>
      <c r="I434" s="4" t="s">
        <v>139</v>
      </c>
      <c r="J434" s="6" t="str">
        <f>C434&amp;CHAR(10)&amp;G434&amp;CHAR(10)&amp;H434&amp;" ("&amp;B434&amp;")"</f>
        <v>PrEP_SCREEN
Non-KP (seronegative persons in serodifferent partnerships)
Numerator (Required)</v>
      </c>
      <c r="K434" s="7" t="s">
        <v>615</v>
      </c>
      <c r="L434" s="4">
        <v>7</v>
      </c>
      <c r="N434" s="4" t="s">
        <v>42</v>
      </c>
      <c r="O434" s="4" t="s">
        <v>179</v>
      </c>
      <c r="P434" s="4" t="s">
        <v>207</v>
      </c>
      <c r="Q434" s="4" t="s">
        <v>169</v>
      </c>
      <c r="R434" s="4" t="s">
        <v>169</v>
      </c>
      <c r="S434" s="4" t="s">
        <v>194</v>
      </c>
      <c r="T434" s="4" t="str">
        <f>LOWER(N434&amp;"."&amp;O434&amp;"."&amp;P434&amp;"."&amp;Q434&amp;"."&amp;R434&amp;"."&amp;S434)</f>
        <v>prep_new_verify.35_39.male...n</v>
      </c>
      <c r="U434" s="4" t="s">
        <v>1700</v>
      </c>
      <c r="Y434" s="4" t="str">
        <f t="shared" si="35"/>
        <v>prep_new_verify.35_39.m...n</v>
      </c>
      <c r="Z434" s="4" t="str">
        <f t="shared" si="36"/>
        <v>PrEP_SCREEN
Non-KP (seronegative persons in serodifferent partnerships)
Numerator (Required)</v>
      </c>
      <c r="AA434" s="4" t="str">
        <f t="shared" si="37"/>
        <v>prep_new_verify.35_39.m...n</v>
      </c>
      <c r="AB434" s="4" t="str">
        <f t="shared" si="38"/>
        <v>PrEP_SCREEN Non-KP (seronegative persons in serodifferent partnerships) Numerator (Required)</v>
      </c>
      <c r="AC434" s="4" t="str">
        <f t="shared" si="39"/>
        <v>prep_new_verify.35_39.m...n</v>
      </c>
    </row>
    <row r="435" spans="1:29" ht="45" x14ac:dyDescent="0.25">
      <c r="A435" s="4" t="s">
        <v>118</v>
      </c>
      <c r="B435" s="4" t="s">
        <v>125</v>
      </c>
      <c r="C435" s="4" t="s">
        <v>43</v>
      </c>
      <c r="E435" s="4" t="s">
        <v>17</v>
      </c>
      <c r="F435" s="4" t="s">
        <v>18</v>
      </c>
      <c r="G435" s="4" t="s">
        <v>169</v>
      </c>
      <c r="H435" s="4" t="s">
        <v>8</v>
      </c>
      <c r="I435" s="4" t="s">
        <v>140</v>
      </c>
      <c r="J435" s="6" t="str">
        <f>C435&amp;CHAR(10)&amp;F435&amp;CHAR(10)&amp;H435&amp;" ("&amp;B435&amp;")"</f>
        <v>PrEP_SCREEN
Breastfeeding
Numerator (Required)</v>
      </c>
      <c r="K435" s="7" t="s">
        <v>608</v>
      </c>
      <c r="N435" s="4" t="s">
        <v>42</v>
      </c>
      <c r="O435" s="4" t="s">
        <v>179</v>
      </c>
      <c r="P435" s="4" t="s">
        <v>208</v>
      </c>
      <c r="Q435" s="4" t="s">
        <v>169</v>
      </c>
      <c r="R435" s="4" t="s">
        <v>169</v>
      </c>
      <c r="S435" s="4" t="s">
        <v>194</v>
      </c>
      <c r="T435" s="4" t="str">
        <f>LOWER(N435&amp;"."&amp;O435&amp;"."&amp;P435&amp;"."&amp;Q435&amp;"."&amp;R435&amp;"."&amp;S435)</f>
        <v>prep_new_verify.35_39.female...n</v>
      </c>
      <c r="U435" s="4" t="s">
        <v>1460</v>
      </c>
      <c r="Y435" s="4" t="str">
        <f t="shared" si="35"/>
        <v>prep_new_verify.35_39.f...n</v>
      </c>
      <c r="Z435" s="4" t="str">
        <f t="shared" si="36"/>
        <v>PrEP_SCREEN
Breastfeeding
Numerator (Required)</v>
      </c>
      <c r="AA435" s="4" t="str">
        <f t="shared" si="37"/>
        <v>prep_new_verify.35_39.f...n</v>
      </c>
      <c r="AB435" s="4" t="str">
        <f t="shared" si="38"/>
        <v>PrEP_SCREEN Breastfeeding Numerator (Required)</v>
      </c>
      <c r="AC435" s="4" t="str">
        <f t="shared" si="39"/>
        <v>prep_new_verify.35_39.f...n</v>
      </c>
    </row>
    <row r="436" spans="1:29" ht="45" x14ac:dyDescent="0.25">
      <c r="A436" s="4" t="s">
        <v>118</v>
      </c>
      <c r="B436" s="4" t="s">
        <v>125</v>
      </c>
      <c r="C436" s="4" t="s">
        <v>43</v>
      </c>
      <c r="E436" s="4" t="s">
        <v>17</v>
      </c>
      <c r="F436" s="4" t="s">
        <v>44</v>
      </c>
      <c r="G436" s="4" t="s">
        <v>169</v>
      </c>
      <c r="H436" s="4" t="s">
        <v>8</v>
      </c>
      <c r="I436" s="4" t="s">
        <v>140</v>
      </c>
      <c r="J436" s="6" t="str">
        <f>C436&amp;CHAR(10)&amp;F436&amp;CHAR(10)&amp;H436&amp;" ("&amp;B436&amp;")"</f>
        <v>PrEP_SCREEN
Pregnant
Numerator (Required)</v>
      </c>
      <c r="K436" s="7" t="s">
        <v>609</v>
      </c>
      <c r="N436" s="4" t="s">
        <v>42</v>
      </c>
      <c r="O436" s="4" t="s">
        <v>178</v>
      </c>
      <c r="P436" s="4" t="s">
        <v>207</v>
      </c>
      <c r="Q436" s="4" t="s">
        <v>169</v>
      </c>
      <c r="R436" s="4" t="s">
        <v>169</v>
      </c>
      <c r="S436" s="4" t="s">
        <v>194</v>
      </c>
      <c r="T436" s="4" t="str">
        <f>LOWER(N436&amp;"."&amp;O436&amp;"."&amp;P436&amp;"."&amp;Q436&amp;"."&amp;R436&amp;"."&amp;S436)</f>
        <v>prep_new_verify.30_34.male...n</v>
      </c>
      <c r="U436" s="4" t="s">
        <v>1699</v>
      </c>
      <c r="Y436" s="4" t="str">
        <f t="shared" si="35"/>
        <v>prep_new_verify.30_34.m...n</v>
      </c>
      <c r="Z436" s="4" t="str">
        <f t="shared" si="36"/>
        <v>PrEP_SCREEN
Pregnant
Numerator (Required)</v>
      </c>
      <c r="AA436" s="4" t="str">
        <f t="shared" si="37"/>
        <v>prep_new_verify.30_34.m...n</v>
      </c>
      <c r="AB436" s="4" t="str">
        <f t="shared" si="38"/>
        <v>PrEP_SCREEN Pregnant Numerator (Required)</v>
      </c>
      <c r="AC436" s="4" t="str">
        <f t="shared" si="39"/>
        <v>prep_new_verify.30_34.m...n</v>
      </c>
    </row>
    <row r="437" spans="1:29" ht="45" x14ac:dyDescent="0.25">
      <c r="A437" s="4" t="s">
        <v>119</v>
      </c>
      <c r="B437" s="4" t="s">
        <v>125</v>
      </c>
      <c r="C437" s="4" t="s">
        <v>84</v>
      </c>
      <c r="E437" s="4" t="s">
        <v>169</v>
      </c>
      <c r="F437" s="4" t="s">
        <v>163</v>
      </c>
      <c r="G437" s="4" t="s">
        <v>169</v>
      </c>
      <c r="H437" s="4" t="s">
        <v>8</v>
      </c>
      <c r="I437" s="4" t="s">
        <v>85</v>
      </c>
      <c r="J437" s="6" t="str">
        <f>C437&amp;CHAR(10)&amp;I437&amp;": "&amp;F437&amp;CHAR(10)&amp;H437&amp;" ("&amp;B437&amp;")"</f>
        <v>SC_ARVDISP
ARV Category: DTG/10 90-count bottles
Numerator (Required)</v>
      </c>
      <c r="K437" s="7" t="s">
        <v>647</v>
      </c>
      <c r="N437" s="4" t="s">
        <v>42</v>
      </c>
      <c r="O437" s="4" t="s">
        <v>178</v>
      </c>
      <c r="P437" s="4" t="s">
        <v>208</v>
      </c>
      <c r="Q437" s="4" t="s">
        <v>169</v>
      </c>
      <c r="R437" s="4" t="s">
        <v>169</v>
      </c>
      <c r="S437" s="4" t="s">
        <v>194</v>
      </c>
      <c r="T437" s="4" t="str">
        <f>LOWER(N437&amp;"."&amp;O437&amp;"."&amp;P437&amp;"."&amp;Q437&amp;"."&amp;R437&amp;"."&amp;S437)</f>
        <v>prep_new_verify.30_34.female...n</v>
      </c>
      <c r="U437" s="4" t="s">
        <v>1459</v>
      </c>
      <c r="Y437" s="4" t="str">
        <f t="shared" si="35"/>
        <v>prep_new_verify.30_34.f...n</v>
      </c>
      <c r="Z437" s="4" t="str">
        <f t="shared" si="36"/>
        <v>SC_ARVDISP
ARV Category: DTG/10 90-count bottles
Numerator (Required)</v>
      </c>
      <c r="AA437" s="4" t="str">
        <f t="shared" si="37"/>
        <v>prep_new_verify.30_34.f...n</v>
      </c>
      <c r="AB437" s="4" t="str">
        <f t="shared" si="38"/>
        <v>SC_ARVDISP ARV Category: DTG/10 90-count bottles Numerator (Required)</v>
      </c>
      <c r="AC437" s="4" t="str">
        <f t="shared" si="39"/>
        <v>prep_new_verify.30_34.f...n</v>
      </c>
    </row>
    <row r="438" spans="1:29" ht="45" x14ac:dyDescent="0.25">
      <c r="A438" s="4" t="s">
        <v>119</v>
      </c>
      <c r="B438" s="4" t="s">
        <v>125</v>
      </c>
      <c r="C438" s="4" t="s">
        <v>84</v>
      </c>
      <c r="E438" s="4" t="s">
        <v>169</v>
      </c>
      <c r="F438" s="4" t="s">
        <v>158</v>
      </c>
      <c r="G438" s="4" t="s">
        <v>169</v>
      </c>
      <c r="H438" s="4" t="s">
        <v>8</v>
      </c>
      <c r="I438" s="4" t="s">
        <v>85</v>
      </c>
      <c r="J438" s="6" t="str">
        <f>C438&amp;CHAR(10)&amp;I438&amp;": "&amp;F438&amp;CHAR(10)&amp;H438&amp;" ("&amp;B438&amp;")"</f>
        <v>SC_ARVDISP
ARV Category: LPV/r 100/25 bottles
Numerator (Required)</v>
      </c>
      <c r="K438" s="7" t="s">
        <v>642</v>
      </c>
      <c r="N438" s="4" t="s">
        <v>42</v>
      </c>
      <c r="O438" s="4" t="s">
        <v>177</v>
      </c>
      <c r="P438" s="4" t="s">
        <v>207</v>
      </c>
      <c r="Q438" s="4" t="s">
        <v>169</v>
      </c>
      <c r="R438" s="4" t="s">
        <v>169</v>
      </c>
      <c r="S438" s="4" t="s">
        <v>194</v>
      </c>
      <c r="T438" s="4" t="str">
        <f>LOWER(N438&amp;"."&amp;O438&amp;"."&amp;P438&amp;"."&amp;Q438&amp;"."&amp;R438&amp;"."&amp;S438)</f>
        <v>prep_new_verify.25_29.male...n</v>
      </c>
      <c r="U438" s="4" t="s">
        <v>1698</v>
      </c>
      <c r="Y438" s="4" t="str">
        <f t="shared" si="35"/>
        <v>prep_new_verify.25_29.m...n</v>
      </c>
      <c r="Z438" s="4" t="str">
        <f t="shared" si="36"/>
        <v>SC_ARVDISP
ARV Category: LPV/r 100/25 bottles
Numerator (Required)</v>
      </c>
      <c r="AA438" s="4" t="str">
        <f t="shared" si="37"/>
        <v>prep_new_verify.25_29.m...n</v>
      </c>
      <c r="AB438" s="4" t="str">
        <f t="shared" si="38"/>
        <v>SC_ARVDISP ARV Category: LPV/r 100/25 bottles Numerator (Required)</v>
      </c>
      <c r="AC438" s="4" t="str">
        <f t="shared" si="39"/>
        <v>prep_new_verify.25_29.m...n</v>
      </c>
    </row>
    <row r="439" spans="1:29" ht="45" x14ac:dyDescent="0.25">
      <c r="A439" s="4" t="s">
        <v>119</v>
      </c>
      <c r="B439" s="4" t="s">
        <v>125</v>
      </c>
      <c r="C439" s="4" t="s">
        <v>84</v>
      </c>
      <c r="E439" s="4" t="s">
        <v>169</v>
      </c>
      <c r="F439" s="4" t="s">
        <v>157</v>
      </c>
      <c r="G439" s="4" t="s">
        <v>169</v>
      </c>
      <c r="H439" s="4" t="s">
        <v>8</v>
      </c>
      <c r="I439" s="4" t="s">
        <v>85</v>
      </c>
      <c r="J439" s="6" t="str">
        <f>C439&amp;CHAR(10)&amp;I439&amp;": "&amp;F439&amp;CHAR(10)&amp;H439&amp;" ("&amp;B439&amp;")"</f>
        <v>SC_ARVDISP
ARV Category: LPV/r 40/10 (pediatric) bottles
Numerator (Required)</v>
      </c>
      <c r="K439" s="7" t="s">
        <v>641</v>
      </c>
      <c r="N439" s="4" t="s">
        <v>42</v>
      </c>
      <c r="O439" s="4" t="s">
        <v>177</v>
      </c>
      <c r="P439" s="4" t="s">
        <v>208</v>
      </c>
      <c r="Q439" s="4" t="s">
        <v>169</v>
      </c>
      <c r="R439" s="4" t="s">
        <v>169</v>
      </c>
      <c r="S439" s="4" t="s">
        <v>194</v>
      </c>
      <c r="T439" s="4" t="str">
        <f>LOWER(N439&amp;"."&amp;O439&amp;"."&amp;P439&amp;"."&amp;Q439&amp;"."&amp;R439&amp;"."&amp;S439)</f>
        <v>prep_new_verify.25_29.female...n</v>
      </c>
      <c r="U439" s="4" t="s">
        <v>1458</v>
      </c>
      <c r="Y439" s="4" t="str">
        <f t="shared" si="35"/>
        <v>prep_new_verify.25_29.f...n</v>
      </c>
      <c r="Z439" s="4" t="str">
        <f t="shared" si="36"/>
        <v>SC_ARVDISP
ARV Category: LPV/r 40/10 (pediatric) bottles
Numerator (Required)</v>
      </c>
      <c r="AA439" s="4" t="str">
        <f t="shared" si="37"/>
        <v>prep_new_verify.25_29.f...n</v>
      </c>
      <c r="AB439" s="4" t="str">
        <f t="shared" si="38"/>
        <v>SC_ARVDISP ARV Category: LPV/r 40/10 (pediatric) bottles Numerator (Required)</v>
      </c>
      <c r="AC439" s="4" t="str">
        <f t="shared" si="39"/>
        <v>prep_new_verify.25_29.f...n</v>
      </c>
    </row>
    <row r="440" spans="1:29" ht="45" x14ac:dyDescent="0.25">
      <c r="A440" s="4" t="s">
        <v>119</v>
      </c>
      <c r="B440" s="4" t="s">
        <v>125</v>
      </c>
      <c r="C440" s="4" t="s">
        <v>84</v>
      </c>
      <c r="E440" s="4" t="s">
        <v>169</v>
      </c>
      <c r="F440" s="4" t="s">
        <v>159</v>
      </c>
      <c r="G440" s="4" t="s">
        <v>169</v>
      </c>
      <c r="H440" s="4" t="s">
        <v>8</v>
      </c>
      <c r="I440" s="4" t="s">
        <v>85</v>
      </c>
      <c r="J440" s="6" t="str">
        <f>C440&amp;CHAR(10)&amp;I440&amp;": "&amp;F440&amp;CHAR(10)&amp;H440&amp;" ("&amp;B440&amp;")"</f>
        <v>SC_ARVDISP
ARV Category: NVP (adult) bottles
Numerator (Required)</v>
      </c>
      <c r="K440" s="7" t="s">
        <v>643</v>
      </c>
      <c r="N440" s="4" t="s">
        <v>42</v>
      </c>
      <c r="O440" s="4" t="s">
        <v>176</v>
      </c>
      <c r="P440" s="4" t="s">
        <v>207</v>
      </c>
      <c r="Q440" s="4" t="s">
        <v>169</v>
      </c>
      <c r="R440" s="4" t="s">
        <v>169</v>
      </c>
      <c r="S440" s="4" t="s">
        <v>194</v>
      </c>
      <c r="T440" s="4" t="str">
        <f>LOWER(N440&amp;"."&amp;O440&amp;"."&amp;P440&amp;"."&amp;Q440&amp;"."&amp;R440&amp;"."&amp;S440)</f>
        <v>prep_new_verify.20_24.male...n</v>
      </c>
      <c r="U440" s="4" t="s">
        <v>1697</v>
      </c>
      <c r="Y440" s="4" t="str">
        <f t="shared" si="35"/>
        <v>prep_new_verify.20_24.m...n</v>
      </c>
      <c r="Z440" s="4" t="str">
        <f t="shared" si="36"/>
        <v>SC_ARVDISP
ARV Category: NVP (adult) bottles
Numerator (Required)</v>
      </c>
      <c r="AA440" s="4" t="str">
        <f t="shared" si="37"/>
        <v>prep_new_verify.20_24.m...n</v>
      </c>
      <c r="AB440" s="4" t="str">
        <f t="shared" si="38"/>
        <v>SC_ARVDISP ARV Category: NVP (adult) bottles Numerator (Required)</v>
      </c>
      <c r="AC440" s="4" t="str">
        <f t="shared" si="39"/>
        <v>prep_new_verify.20_24.m...n</v>
      </c>
    </row>
    <row r="441" spans="1:29" ht="45" x14ac:dyDescent="0.25">
      <c r="A441" s="4" t="s">
        <v>119</v>
      </c>
      <c r="B441" s="4" t="s">
        <v>125</v>
      </c>
      <c r="C441" s="4" t="s">
        <v>84</v>
      </c>
      <c r="E441" s="4" t="s">
        <v>169</v>
      </c>
      <c r="F441" s="4" t="s">
        <v>162</v>
      </c>
      <c r="G441" s="4" t="s">
        <v>169</v>
      </c>
      <c r="H441" s="4" t="s">
        <v>8</v>
      </c>
      <c r="I441" s="4" t="s">
        <v>85</v>
      </c>
      <c r="J441" s="6" t="str">
        <f>C441&amp;CHAR(10)&amp;I441&amp;": "&amp;F441&amp;CHAR(10)&amp;H441&amp;" ("&amp;B441&amp;")"</f>
        <v>SC_ARVDISP
ARV Category: NVP (pediatric)bottles
Numerator (Required)</v>
      </c>
      <c r="K441" s="7" t="s">
        <v>644</v>
      </c>
      <c r="N441" s="4" t="s">
        <v>42</v>
      </c>
      <c r="O441" s="4" t="s">
        <v>176</v>
      </c>
      <c r="P441" s="4" t="s">
        <v>208</v>
      </c>
      <c r="Q441" s="4" t="s">
        <v>169</v>
      </c>
      <c r="R441" s="4" t="s">
        <v>169</v>
      </c>
      <c r="S441" s="4" t="s">
        <v>194</v>
      </c>
      <c r="T441" s="4" t="str">
        <f>LOWER(N441&amp;"."&amp;O441&amp;"."&amp;P441&amp;"."&amp;Q441&amp;"."&amp;R441&amp;"."&amp;S441)</f>
        <v>prep_new_verify.20_24.female...n</v>
      </c>
      <c r="U441" s="4" t="s">
        <v>1457</v>
      </c>
      <c r="Y441" s="4" t="str">
        <f t="shared" si="35"/>
        <v>prep_new_verify.20_24.f...n</v>
      </c>
      <c r="Z441" s="4" t="str">
        <f t="shared" si="36"/>
        <v>SC_ARVDISP
ARV Category: NVP (pediatric)bottles
Numerator (Required)</v>
      </c>
      <c r="AA441" s="4" t="str">
        <f t="shared" si="37"/>
        <v>prep_new_verify.20_24.f...n</v>
      </c>
      <c r="AB441" s="4" t="str">
        <f t="shared" si="38"/>
        <v>SC_ARVDISP ARV Category: NVP (pediatric)bottles Numerator (Required)</v>
      </c>
      <c r="AC441" s="4" t="str">
        <f t="shared" si="39"/>
        <v>prep_new_verify.20_24.f...n</v>
      </c>
    </row>
    <row r="442" spans="1:29" ht="45" x14ac:dyDescent="0.25">
      <c r="A442" s="4" t="s">
        <v>119</v>
      </c>
      <c r="B442" s="4" t="s">
        <v>125</v>
      </c>
      <c r="C442" s="4" t="s">
        <v>84</v>
      </c>
      <c r="E442" s="4" t="s">
        <v>169</v>
      </c>
      <c r="F442" s="4" t="s">
        <v>160</v>
      </c>
      <c r="G442" s="4" t="s">
        <v>169</v>
      </c>
      <c r="H442" s="4" t="s">
        <v>8</v>
      </c>
      <c r="I442" s="4" t="s">
        <v>85</v>
      </c>
      <c r="J442" s="6" t="str">
        <f>C442&amp;CHAR(10)&amp;I442&amp;": "&amp;F442&amp;CHAR(10)&amp;H442&amp;" ("&amp;B442&amp;")"</f>
        <v>SC_ARVDISP
ARV Category: Other (adult) bottles
Numerator (Required)</v>
      </c>
      <c r="K442" s="7" t="s">
        <v>645</v>
      </c>
      <c r="N442" s="4" t="s">
        <v>42</v>
      </c>
      <c r="O442" s="4" t="s">
        <v>175</v>
      </c>
      <c r="P442" s="4" t="s">
        <v>207</v>
      </c>
      <c r="Q442" s="4" t="s">
        <v>169</v>
      </c>
      <c r="R442" s="4" t="s">
        <v>169</v>
      </c>
      <c r="S442" s="4" t="s">
        <v>194</v>
      </c>
      <c r="T442" s="4" t="str">
        <f>LOWER(N442&amp;"."&amp;O442&amp;"."&amp;P442&amp;"."&amp;Q442&amp;"."&amp;R442&amp;"."&amp;S442)</f>
        <v>prep_new_verify.15_19.male...n</v>
      </c>
      <c r="U442" s="4" t="s">
        <v>1696</v>
      </c>
      <c r="Y442" s="4" t="str">
        <f t="shared" ref="Y442:Y505" si="40">U442</f>
        <v>prep_new_verify.15_19.m...n</v>
      </c>
      <c r="Z442" s="4" t="str">
        <f t="shared" ref="Z442:Z505" si="41">J442</f>
        <v>SC_ARVDISP
ARV Category: Other (adult) bottles
Numerator (Required)</v>
      </c>
      <c r="AA442" s="4" t="str">
        <f t="shared" ref="AA442:AA505" si="42">U442</f>
        <v>prep_new_verify.15_19.m...n</v>
      </c>
      <c r="AB442" s="4" t="str">
        <f t="shared" ref="AB442:AB505" si="43">K442</f>
        <v>SC_ARVDISP ARV Category: Other (adult) bottles Numerator (Required)</v>
      </c>
      <c r="AC442" s="4" t="str">
        <f t="shared" si="39"/>
        <v>prep_new_verify.15_19.m...n</v>
      </c>
    </row>
    <row r="443" spans="1:29" ht="45" x14ac:dyDescent="0.25">
      <c r="A443" s="4" t="s">
        <v>119</v>
      </c>
      <c r="B443" s="4" t="s">
        <v>125</v>
      </c>
      <c r="C443" s="4" t="s">
        <v>84</v>
      </c>
      <c r="E443" s="4" t="s">
        <v>169</v>
      </c>
      <c r="F443" s="4" t="s">
        <v>161</v>
      </c>
      <c r="G443" s="4" t="s">
        <v>169</v>
      </c>
      <c r="H443" s="4" t="s">
        <v>8</v>
      </c>
      <c r="I443" s="4" t="s">
        <v>85</v>
      </c>
      <c r="J443" s="6" t="str">
        <f>C443&amp;CHAR(10)&amp;I443&amp;": "&amp;F443&amp;CHAR(10)&amp;H443&amp;" ("&amp;B443&amp;")"</f>
        <v>SC_ARVDISP
ARV Category: Other (pediatric) bottles
Numerator (Required)</v>
      </c>
      <c r="K443" s="7" t="s">
        <v>646</v>
      </c>
      <c r="N443" s="4" t="s">
        <v>42</v>
      </c>
      <c r="O443" s="4" t="s">
        <v>175</v>
      </c>
      <c r="P443" s="4" t="s">
        <v>208</v>
      </c>
      <c r="Q443" s="4" t="s">
        <v>169</v>
      </c>
      <c r="R443" s="4" t="s">
        <v>169</v>
      </c>
      <c r="S443" s="4" t="s">
        <v>194</v>
      </c>
      <c r="T443" s="4" t="str">
        <f>LOWER(N443&amp;"."&amp;O443&amp;"."&amp;P443&amp;"."&amp;Q443&amp;"."&amp;R443&amp;"."&amp;S443)</f>
        <v>prep_new_verify.15_19.female...n</v>
      </c>
      <c r="U443" s="4" t="s">
        <v>1456</v>
      </c>
      <c r="Y443" s="4" t="str">
        <f t="shared" si="40"/>
        <v>prep_new_verify.15_19.f...n</v>
      </c>
      <c r="Z443" s="4" t="str">
        <f t="shared" si="41"/>
        <v>SC_ARVDISP
ARV Category: Other (pediatric) bottles
Numerator (Required)</v>
      </c>
      <c r="AA443" s="4" t="str">
        <f t="shared" si="42"/>
        <v>prep_new_verify.15_19.f...n</v>
      </c>
      <c r="AB443" s="4" t="str">
        <f t="shared" si="43"/>
        <v>SC_ARVDISP ARV Category: Other (pediatric) bottles Numerator (Required)</v>
      </c>
      <c r="AC443" s="4" t="str">
        <f t="shared" si="39"/>
        <v>prep_new_verify.15_19.f...n</v>
      </c>
    </row>
    <row r="444" spans="1:29" ht="45" x14ac:dyDescent="0.25">
      <c r="A444" s="4" t="s">
        <v>119</v>
      </c>
      <c r="B444" s="4" t="s">
        <v>125</v>
      </c>
      <c r="C444" s="4" t="s">
        <v>84</v>
      </c>
      <c r="E444" s="4" t="s">
        <v>169</v>
      </c>
      <c r="F444" s="4" t="s">
        <v>153</v>
      </c>
      <c r="G444" s="4" t="s">
        <v>169</v>
      </c>
      <c r="H444" s="4" t="s">
        <v>8</v>
      </c>
      <c r="I444" s="4" t="s">
        <v>85</v>
      </c>
      <c r="J444" s="6" t="str">
        <f>C444&amp;CHAR(10)&amp;I444&amp;": "&amp;F444&amp;CHAR(10)&amp;H444&amp;" ("&amp;B444&amp;")"</f>
        <v>SC_ARVDISP
ARV Category: TLD 180-count bottles
Numerator (Required)</v>
      </c>
      <c r="K444" s="7" t="s">
        <v>637</v>
      </c>
      <c r="N444" s="4" t="s">
        <v>42</v>
      </c>
      <c r="O444" s="4" t="s">
        <v>174</v>
      </c>
      <c r="P444" s="4" t="s">
        <v>207</v>
      </c>
      <c r="Q444" s="4" t="s">
        <v>169</v>
      </c>
      <c r="R444" s="4" t="s">
        <v>169</v>
      </c>
      <c r="S444" s="4" t="s">
        <v>194</v>
      </c>
      <c r="T444" s="4" t="str">
        <f>LOWER(N444&amp;"."&amp;O444&amp;"."&amp;P444&amp;"."&amp;Q444&amp;"."&amp;R444&amp;"."&amp;S444)</f>
        <v>prep_new_verify.10_14.male...n</v>
      </c>
      <c r="U444" s="4" t="s">
        <v>1695</v>
      </c>
      <c r="Y444" s="4" t="str">
        <f t="shared" si="40"/>
        <v>prep_new_verify.10_14.m...n</v>
      </c>
      <c r="Z444" s="4" t="str">
        <f t="shared" si="41"/>
        <v>SC_ARVDISP
ARV Category: TLD 180-count bottles
Numerator (Required)</v>
      </c>
      <c r="AA444" s="4" t="str">
        <f t="shared" si="42"/>
        <v>prep_new_verify.10_14.m...n</v>
      </c>
      <c r="AB444" s="4" t="str">
        <f t="shared" si="43"/>
        <v>SC_ARVDISP ARV Category: TLD 180-count bottles Numerator (Required)</v>
      </c>
      <c r="AC444" s="4" t="str">
        <f t="shared" si="39"/>
        <v>prep_new_verify.10_14.m...n</v>
      </c>
    </row>
    <row r="445" spans="1:29" ht="45" x14ac:dyDescent="0.25">
      <c r="A445" s="4" t="s">
        <v>119</v>
      </c>
      <c r="B445" s="4" t="s">
        <v>125</v>
      </c>
      <c r="C445" s="4" t="s">
        <v>84</v>
      </c>
      <c r="E445" s="4" t="s">
        <v>169</v>
      </c>
      <c r="F445" s="4" t="s">
        <v>151</v>
      </c>
      <c r="G445" s="4" t="s">
        <v>169</v>
      </c>
      <c r="H445" s="4" t="s">
        <v>8</v>
      </c>
      <c r="I445" s="4" t="s">
        <v>85</v>
      </c>
      <c r="J445" s="6" t="str">
        <f>C445&amp;CHAR(10)&amp;I445&amp;": "&amp;F445&amp;CHAR(10)&amp;H445&amp;" ("&amp;B445&amp;")"</f>
        <v>SC_ARVDISP
ARV Category: TLD 30-count bottles
Numerator (Required)</v>
      </c>
      <c r="K445" s="7" t="s">
        <v>635</v>
      </c>
      <c r="N445" s="4" t="s">
        <v>42</v>
      </c>
      <c r="O445" s="4" t="s">
        <v>174</v>
      </c>
      <c r="P445" s="4" t="s">
        <v>208</v>
      </c>
      <c r="Q445" s="4" t="s">
        <v>169</v>
      </c>
      <c r="R445" s="4" t="s">
        <v>169</v>
      </c>
      <c r="S445" s="4" t="s">
        <v>194</v>
      </c>
      <c r="T445" s="4" t="str">
        <f>LOWER(N445&amp;"."&amp;O445&amp;"."&amp;P445&amp;"."&amp;Q445&amp;"."&amp;R445&amp;"."&amp;S445)</f>
        <v>prep_new_verify.10_14.female...n</v>
      </c>
      <c r="U445" s="4" t="s">
        <v>1455</v>
      </c>
      <c r="Y445" s="4" t="str">
        <f t="shared" si="40"/>
        <v>prep_new_verify.10_14.f...n</v>
      </c>
      <c r="Z445" s="4" t="str">
        <f t="shared" si="41"/>
        <v>SC_ARVDISP
ARV Category: TLD 30-count bottles
Numerator (Required)</v>
      </c>
      <c r="AA445" s="4" t="str">
        <f t="shared" si="42"/>
        <v>prep_new_verify.10_14.f...n</v>
      </c>
      <c r="AB445" s="4" t="str">
        <f t="shared" si="43"/>
        <v>SC_ARVDISP ARV Category: TLD 30-count bottles Numerator (Required)</v>
      </c>
      <c r="AC445" s="4" t="str">
        <f t="shared" si="39"/>
        <v>prep_new_verify.10_14.f...n</v>
      </c>
    </row>
    <row r="446" spans="1:29" ht="45" x14ac:dyDescent="0.25">
      <c r="A446" s="4" t="s">
        <v>119</v>
      </c>
      <c r="B446" s="4" t="s">
        <v>125</v>
      </c>
      <c r="C446" s="4" t="s">
        <v>84</v>
      </c>
      <c r="E446" s="4" t="s">
        <v>169</v>
      </c>
      <c r="F446" s="4" t="s">
        <v>152</v>
      </c>
      <c r="G446" s="4" t="s">
        <v>169</v>
      </c>
      <c r="H446" s="4" t="s">
        <v>8</v>
      </c>
      <c r="I446" s="4" t="s">
        <v>85</v>
      </c>
      <c r="J446" s="6" t="str">
        <f>C446&amp;CHAR(10)&amp;I446&amp;": "&amp;F446&amp;CHAR(10)&amp;H446&amp;" ("&amp;B446&amp;")"</f>
        <v>SC_ARVDISP
ARV Category: TLD 90-count bottles
Numerator (Required)</v>
      </c>
      <c r="K446" s="7" t="s">
        <v>636</v>
      </c>
      <c r="N446" s="4" t="s">
        <v>42</v>
      </c>
      <c r="O446" s="4" t="s">
        <v>169</v>
      </c>
      <c r="P446" s="4" t="s">
        <v>208</v>
      </c>
      <c r="Q446" s="4" t="s">
        <v>44</v>
      </c>
      <c r="R446" s="4" t="s">
        <v>169</v>
      </c>
      <c r="S446" s="4" t="s">
        <v>194</v>
      </c>
      <c r="T446" s="4" t="str">
        <f>LOWER(N446&amp;"."&amp;O446&amp;"."&amp;P446&amp;"."&amp;Q446&amp;"."&amp;R446&amp;"."&amp;S446)</f>
        <v>prep_new_verify..female.pregnant..n</v>
      </c>
      <c r="U446" s="4" t="s">
        <v>1466</v>
      </c>
      <c r="Y446" s="4" t="str">
        <f t="shared" si="40"/>
        <v>prep_new_verify..f.pregnant..n</v>
      </c>
      <c r="Z446" s="4" t="str">
        <f t="shared" si="41"/>
        <v>SC_ARVDISP
ARV Category: TLD 90-count bottles
Numerator (Required)</v>
      </c>
      <c r="AA446" s="4" t="str">
        <f t="shared" si="42"/>
        <v>prep_new_verify..f.pregnant..n</v>
      </c>
      <c r="AB446" s="4" t="str">
        <f t="shared" si="43"/>
        <v>SC_ARVDISP ARV Category: TLD 90-count bottles Numerator (Required)</v>
      </c>
      <c r="AC446" s="4" t="str">
        <f t="shared" si="39"/>
        <v>prep_new_verify..f.pregnant..n</v>
      </c>
    </row>
    <row r="447" spans="1:29" ht="45" x14ac:dyDescent="0.25">
      <c r="A447" s="4" t="s">
        <v>119</v>
      </c>
      <c r="B447" s="4" t="s">
        <v>125</v>
      </c>
      <c r="C447" s="4" t="s">
        <v>84</v>
      </c>
      <c r="E447" s="4" t="s">
        <v>169</v>
      </c>
      <c r="F447" s="4" t="s">
        <v>156</v>
      </c>
      <c r="G447" s="4" t="s">
        <v>169</v>
      </c>
      <c r="H447" s="4" t="s">
        <v>8</v>
      </c>
      <c r="I447" s="4" t="s">
        <v>85</v>
      </c>
      <c r="J447" s="6" t="str">
        <f>C447&amp;CHAR(10)&amp;I447&amp;": "&amp;F447&amp;CHAR(10)&amp;H447&amp;" ("&amp;B447&amp;")"</f>
        <v>SC_ARVDISP
ARV Category: TLE 600/TEE bottles
Numerator (Required)</v>
      </c>
      <c r="K447" s="7" t="s">
        <v>640</v>
      </c>
      <c r="N447" s="4" t="s">
        <v>42</v>
      </c>
      <c r="O447" s="4" t="s">
        <v>169</v>
      </c>
      <c r="P447" s="4" t="s">
        <v>208</v>
      </c>
      <c r="Q447" s="4" t="s">
        <v>18</v>
      </c>
      <c r="R447" s="4" t="s">
        <v>169</v>
      </c>
      <c r="S447" s="4" t="s">
        <v>194</v>
      </c>
      <c r="T447" s="4" t="str">
        <f>LOWER(N447&amp;"."&amp;O447&amp;"."&amp;P447&amp;"."&amp;Q447&amp;"."&amp;R447&amp;"."&amp;S447)</f>
        <v>prep_new_verify..female.breastfeeding..n</v>
      </c>
      <c r="U447" s="4" t="s">
        <v>1465</v>
      </c>
      <c r="Y447" s="4" t="str">
        <f t="shared" si="40"/>
        <v>prep_new_verify..f.breastfeeding..n</v>
      </c>
      <c r="Z447" s="4" t="str">
        <f t="shared" si="41"/>
        <v>SC_ARVDISP
ARV Category: TLE 600/TEE bottles
Numerator (Required)</v>
      </c>
      <c r="AA447" s="4" t="str">
        <f t="shared" si="42"/>
        <v>prep_new_verify..f.breastfeeding..n</v>
      </c>
      <c r="AB447" s="4" t="str">
        <f t="shared" si="43"/>
        <v>SC_ARVDISP ARV Category: TLE 600/TEE bottles Numerator (Required)</v>
      </c>
      <c r="AC447" s="4" t="str">
        <f t="shared" si="39"/>
        <v>prep_new_verify..f.breastfeeding..n</v>
      </c>
    </row>
    <row r="448" spans="1:29" ht="45" x14ac:dyDescent="0.25">
      <c r="A448" s="4" t="s">
        <v>119</v>
      </c>
      <c r="B448" s="4" t="s">
        <v>125</v>
      </c>
      <c r="C448" s="4" t="s">
        <v>84</v>
      </c>
      <c r="E448" s="4" t="s">
        <v>169</v>
      </c>
      <c r="F448" s="4" t="s">
        <v>154</v>
      </c>
      <c r="G448" s="4" t="s">
        <v>169</v>
      </c>
      <c r="H448" s="4" t="s">
        <v>8</v>
      </c>
      <c r="I448" s="4" t="s">
        <v>85</v>
      </c>
      <c r="J448" s="6" t="str">
        <f>C448&amp;CHAR(10)&amp;I448&amp;": "&amp;F448&amp;CHAR(10)&amp;H448&amp;" ("&amp;B448&amp;")"</f>
        <v>SC_ARVDISP
ARV Category: TLE/400 30-count bottles
Numerator (Required)</v>
      </c>
      <c r="K448" s="7" t="s">
        <v>638</v>
      </c>
      <c r="N448" s="4" t="s">
        <v>42</v>
      </c>
      <c r="O448" s="4" t="s">
        <v>169</v>
      </c>
      <c r="P448" s="4" t="s">
        <v>169</v>
      </c>
      <c r="Q448" s="4" t="s">
        <v>169</v>
      </c>
      <c r="R448" s="4" t="s">
        <v>202</v>
      </c>
      <c r="S448" s="4" t="s">
        <v>194</v>
      </c>
      <c r="T448" s="4" t="str">
        <f>LOWER(N448&amp;"."&amp;O448&amp;"."&amp;P448&amp;"."&amp;Q448&amp;"."&amp;R448&amp;"."&amp;S448)</f>
        <v>prep_new_verify....tg.n</v>
      </c>
      <c r="U448" s="4" t="s">
        <v>230</v>
      </c>
      <c r="Y448" s="4" t="str">
        <f t="shared" si="40"/>
        <v>prep_new_verify....tg.n</v>
      </c>
      <c r="Z448" s="4" t="str">
        <f t="shared" si="41"/>
        <v>SC_ARVDISP
ARV Category: TLE/400 30-count bottles
Numerator (Required)</v>
      </c>
      <c r="AA448" s="4" t="str">
        <f t="shared" si="42"/>
        <v>prep_new_verify....tg.n</v>
      </c>
      <c r="AB448" s="4" t="str">
        <f t="shared" si="43"/>
        <v>SC_ARVDISP ARV Category: TLE/400 30-count bottles Numerator (Required)</v>
      </c>
      <c r="AC448" s="4" t="str">
        <f t="shared" si="39"/>
        <v>prep_new_verify....tg.n</v>
      </c>
    </row>
    <row r="449" spans="1:29" ht="45" x14ac:dyDescent="0.25">
      <c r="A449" s="4" t="s">
        <v>119</v>
      </c>
      <c r="B449" s="4" t="s">
        <v>125</v>
      </c>
      <c r="C449" s="4" t="s">
        <v>84</v>
      </c>
      <c r="E449" s="4" t="s">
        <v>169</v>
      </c>
      <c r="F449" s="4" t="s">
        <v>155</v>
      </c>
      <c r="G449" s="4" t="s">
        <v>169</v>
      </c>
      <c r="H449" s="4" t="s">
        <v>8</v>
      </c>
      <c r="I449" s="4" t="s">
        <v>85</v>
      </c>
      <c r="J449" s="6" t="str">
        <f>C449&amp;CHAR(10)&amp;I449&amp;": "&amp;F449&amp;CHAR(10)&amp;H449&amp;" ("&amp;B449&amp;")"</f>
        <v>SC_ARVDISP
ARV Category: TLE/400 90-count bottles
Numerator (Required)</v>
      </c>
      <c r="K449" s="7" t="s">
        <v>639</v>
      </c>
      <c r="N449" s="4" t="s">
        <v>42</v>
      </c>
      <c r="O449" s="4" t="s">
        <v>169</v>
      </c>
      <c r="P449" s="4" t="s">
        <v>169</v>
      </c>
      <c r="Q449" s="4" t="s">
        <v>169</v>
      </c>
      <c r="R449" s="4" t="s">
        <v>201</v>
      </c>
      <c r="S449" s="4" t="s">
        <v>194</v>
      </c>
      <c r="T449" s="4" t="str">
        <f>LOWER(N449&amp;"."&amp;O449&amp;"."&amp;P449&amp;"."&amp;Q449&amp;"."&amp;R449&amp;"."&amp;S449)</f>
        <v>prep_new_verify....pwid.n</v>
      </c>
      <c r="U449" s="4" t="s">
        <v>228</v>
      </c>
      <c r="Y449" s="4" t="str">
        <f t="shared" si="40"/>
        <v>prep_new_verify....pwid.n</v>
      </c>
      <c r="Z449" s="4" t="str">
        <f t="shared" si="41"/>
        <v>SC_ARVDISP
ARV Category: TLE/400 90-count bottles
Numerator (Required)</v>
      </c>
      <c r="AA449" s="4" t="str">
        <f t="shared" si="42"/>
        <v>prep_new_verify....pwid.n</v>
      </c>
      <c r="AB449" s="4" t="str">
        <f t="shared" si="43"/>
        <v>SC_ARVDISP ARV Category: TLE/400 90-count bottles Numerator (Required)</v>
      </c>
      <c r="AC449" s="4" t="str">
        <f t="shared" si="39"/>
        <v>prep_new_verify....pwid.n</v>
      </c>
    </row>
    <row r="450" spans="1:29" ht="45" x14ac:dyDescent="0.25">
      <c r="A450" s="4" t="s">
        <v>119</v>
      </c>
      <c r="B450" s="4" t="s">
        <v>125</v>
      </c>
      <c r="C450" s="4" t="s">
        <v>86</v>
      </c>
      <c r="E450" s="4" t="s">
        <v>169</v>
      </c>
      <c r="F450" s="4" t="s">
        <v>163</v>
      </c>
      <c r="G450" s="4" t="s">
        <v>169</v>
      </c>
      <c r="H450" s="4" t="s">
        <v>8</v>
      </c>
      <c r="I450" s="4" t="s">
        <v>85</v>
      </c>
      <c r="J450" s="6" t="str">
        <f>C450&amp;CHAR(10)&amp;I450&amp;": "&amp;F450&amp;CHAR(10)&amp;H450&amp;" ("&amp;B450&amp;")"</f>
        <v>SC_CURR
ARV Category: DTG/10 90-count bottles
Numerator (Required)</v>
      </c>
      <c r="K450" s="7" t="s">
        <v>660</v>
      </c>
      <c r="N450" s="4" t="s">
        <v>42</v>
      </c>
      <c r="O450" s="4" t="s">
        <v>169</v>
      </c>
      <c r="P450" s="4" t="s">
        <v>169</v>
      </c>
      <c r="Q450" s="4" t="s">
        <v>169</v>
      </c>
      <c r="R450" s="4" t="s">
        <v>1130</v>
      </c>
      <c r="S450" s="4" t="s">
        <v>194</v>
      </c>
      <c r="T450" s="4" t="str">
        <f>LOWER(N450&amp;"."&amp;O450&amp;"."&amp;P450&amp;"."&amp;Q450&amp;"."&amp;R450&amp;"."&amp;S450)</f>
        <v>prep_new_verify....prisons.n</v>
      </c>
      <c r="U450" s="4" t="s">
        <v>1140</v>
      </c>
      <c r="Y450" s="4" t="str">
        <f t="shared" si="40"/>
        <v>prep_new_verify....prisons.n</v>
      </c>
      <c r="Z450" s="4" t="str">
        <f t="shared" si="41"/>
        <v>SC_CURR
ARV Category: DTG/10 90-count bottles
Numerator (Required)</v>
      </c>
      <c r="AA450" s="4" t="str">
        <f t="shared" si="42"/>
        <v>prep_new_verify....prisons.n</v>
      </c>
      <c r="AB450" s="4" t="str">
        <f t="shared" si="43"/>
        <v>SC_CURR ARV Category: DTG/10 90-count bottles Numerator (Required)</v>
      </c>
      <c r="AC450" s="4" t="str">
        <f t="shared" si="39"/>
        <v>prep_new_verify....prisons.n</v>
      </c>
    </row>
    <row r="451" spans="1:29" ht="45" x14ac:dyDescent="0.25">
      <c r="A451" s="4" t="s">
        <v>119</v>
      </c>
      <c r="B451" s="4" t="s">
        <v>125</v>
      </c>
      <c r="C451" s="4" t="s">
        <v>86</v>
      </c>
      <c r="E451" s="4" t="s">
        <v>169</v>
      </c>
      <c r="F451" s="4" t="s">
        <v>158</v>
      </c>
      <c r="G451" s="4" t="s">
        <v>169</v>
      </c>
      <c r="H451" s="4" t="s">
        <v>8</v>
      </c>
      <c r="I451" s="4" t="s">
        <v>85</v>
      </c>
      <c r="J451" s="6" t="str">
        <f>C451&amp;CHAR(10)&amp;I451&amp;": "&amp;F451&amp;CHAR(10)&amp;H451&amp;" ("&amp;B451&amp;")"</f>
        <v>SC_CURR
ARV Category: LPV/r 100/25 bottles
Numerator (Required)</v>
      </c>
      <c r="K451" s="7" t="s">
        <v>655</v>
      </c>
      <c r="N451" s="4" t="s">
        <v>42</v>
      </c>
      <c r="O451" s="4" t="s">
        <v>169</v>
      </c>
      <c r="P451" s="4" t="s">
        <v>169</v>
      </c>
      <c r="Q451" s="4" t="s">
        <v>169</v>
      </c>
      <c r="R451" s="4" t="s">
        <v>206</v>
      </c>
      <c r="S451" s="4" t="s">
        <v>194</v>
      </c>
      <c r="T451" s="4" t="str">
        <f>LOWER(N451&amp;"."&amp;O451&amp;"."&amp;P451&amp;"."&amp;Q451&amp;"."&amp;R451&amp;"."&amp;S451)</f>
        <v>prep_new_verify....non kp sero.n</v>
      </c>
      <c r="U451" s="4" t="s">
        <v>1011</v>
      </c>
      <c r="Y451" s="4" t="str">
        <f t="shared" si="40"/>
        <v>prep_new_verify....nonkpsero.n</v>
      </c>
      <c r="Z451" s="4" t="str">
        <f t="shared" si="41"/>
        <v>SC_CURR
ARV Category: LPV/r 100/25 bottles
Numerator (Required)</v>
      </c>
      <c r="AA451" s="4" t="str">
        <f t="shared" si="42"/>
        <v>prep_new_verify....nonkpsero.n</v>
      </c>
      <c r="AB451" s="4" t="str">
        <f t="shared" si="43"/>
        <v>SC_CURR ARV Category: LPV/r 100/25 bottles Numerator (Required)</v>
      </c>
      <c r="AC451" s="4" t="str">
        <f t="shared" ref="AC451:AC514" si="44">AA451</f>
        <v>prep_new_verify....nonkpsero.n</v>
      </c>
    </row>
    <row r="452" spans="1:29" ht="45" x14ac:dyDescent="0.25">
      <c r="A452" s="4" t="s">
        <v>119</v>
      </c>
      <c r="B452" s="4" t="s">
        <v>125</v>
      </c>
      <c r="C452" s="4" t="s">
        <v>86</v>
      </c>
      <c r="E452" s="4" t="s">
        <v>169</v>
      </c>
      <c r="F452" s="4" t="s">
        <v>157</v>
      </c>
      <c r="G452" s="4" t="s">
        <v>169</v>
      </c>
      <c r="H452" s="4" t="s">
        <v>8</v>
      </c>
      <c r="I452" s="4" t="s">
        <v>85</v>
      </c>
      <c r="J452" s="6" t="str">
        <f>C452&amp;CHAR(10)&amp;I452&amp;": "&amp;F452&amp;CHAR(10)&amp;H452&amp;" ("&amp;B452&amp;")"</f>
        <v>SC_CURR
ARV Category: LPV/r 40/10 (pediatric) bottles
Numerator (Required)</v>
      </c>
      <c r="K452" s="7" t="s">
        <v>654</v>
      </c>
      <c r="N452" s="4" t="s">
        <v>42</v>
      </c>
      <c r="O452" s="4" t="s">
        <v>169</v>
      </c>
      <c r="P452" s="4" t="s">
        <v>169</v>
      </c>
      <c r="Q452" s="4" t="s">
        <v>169</v>
      </c>
      <c r="R452" s="4" t="s">
        <v>203</v>
      </c>
      <c r="S452" s="4" t="s">
        <v>194</v>
      </c>
      <c r="T452" s="4" t="str">
        <f>LOWER(N452&amp;"."&amp;O452&amp;"."&amp;P452&amp;"."&amp;Q452&amp;"."&amp;R452&amp;"."&amp;S452)</f>
        <v>prep_new_verify....non kp gp.n</v>
      </c>
      <c r="U452" s="4" t="s">
        <v>1012</v>
      </c>
      <c r="Y452" s="4" t="str">
        <f t="shared" si="40"/>
        <v>prep_new_verify....nonkpgp.n</v>
      </c>
      <c r="Z452" s="4" t="str">
        <f t="shared" si="41"/>
        <v>SC_CURR
ARV Category: LPV/r 40/10 (pediatric) bottles
Numerator (Required)</v>
      </c>
      <c r="AA452" s="4" t="str">
        <f t="shared" si="42"/>
        <v>prep_new_verify....nonkpgp.n</v>
      </c>
      <c r="AB452" s="4" t="str">
        <f t="shared" si="43"/>
        <v>SC_CURR ARV Category: LPV/r 40/10 (pediatric) bottles Numerator (Required)</v>
      </c>
      <c r="AC452" s="4" t="str">
        <f t="shared" si="44"/>
        <v>prep_new_verify....nonkpgp.n</v>
      </c>
    </row>
    <row r="453" spans="1:29" ht="45" x14ac:dyDescent="0.25">
      <c r="A453" s="4" t="s">
        <v>119</v>
      </c>
      <c r="B453" s="4" t="s">
        <v>125</v>
      </c>
      <c r="C453" s="4" t="s">
        <v>86</v>
      </c>
      <c r="E453" s="4" t="s">
        <v>169</v>
      </c>
      <c r="F453" s="4" t="s">
        <v>159</v>
      </c>
      <c r="G453" s="4" t="s">
        <v>169</v>
      </c>
      <c r="H453" s="4" t="s">
        <v>8</v>
      </c>
      <c r="I453" s="4" t="s">
        <v>85</v>
      </c>
      <c r="J453" s="6" t="str">
        <f>C453&amp;CHAR(10)&amp;I453&amp;": "&amp;F453&amp;CHAR(10)&amp;H453&amp;" ("&amp;B453&amp;")"</f>
        <v>SC_CURR
ARV Category: NVP (adult) bottles
Numerator (Required)</v>
      </c>
      <c r="K453" s="7" t="s">
        <v>656</v>
      </c>
      <c r="N453" s="4" t="s">
        <v>42</v>
      </c>
      <c r="O453" s="4" t="s">
        <v>169</v>
      </c>
      <c r="P453" s="4" t="s">
        <v>169</v>
      </c>
      <c r="Q453" s="4" t="s">
        <v>169</v>
      </c>
      <c r="R453" s="4" t="s">
        <v>200</v>
      </c>
      <c r="S453" s="4" t="s">
        <v>194</v>
      </c>
      <c r="T453" s="4" t="str">
        <f>LOWER(N453&amp;"."&amp;O453&amp;"."&amp;P453&amp;"."&amp;Q453&amp;"."&amp;R453&amp;"."&amp;S453)</f>
        <v>prep_new_verify....msm.n</v>
      </c>
      <c r="U453" s="4" t="s">
        <v>229</v>
      </c>
      <c r="Y453" s="4" t="str">
        <f t="shared" si="40"/>
        <v>prep_new_verify....msm.n</v>
      </c>
      <c r="Z453" s="4" t="str">
        <f t="shared" si="41"/>
        <v>SC_CURR
ARV Category: NVP (adult) bottles
Numerator (Required)</v>
      </c>
      <c r="AA453" s="4" t="str">
        <f t="shared" si="42"/>
        <v>prep_new_verify....msm.n</v>
      </c>
      <c r="AB453" s="4" t="str">
        <f t="shared" si="43"/>
        <v>SC_CURR ARV Category: NVP (adult) bottles Numerator (Required)</v>
      </c>
      <c r="AC453" s="4" t="str">
        <f t="shared" si="44"/>
        <v>prep_new_verify....msm.n</v>
      </c>
    </row>
    <row r="454" spans="1:29" ht="45" x14ac:dyDescent="0.25">
      <c r="A454" s="4" t="s">
        <v>119</v>
      </c>
      <c r="B454" s="4" t="s">
        <v>125</v>
      </c>
      <c r="C454" s="4" t="s">
        <v>86</v>
      </c>
      <c r="E454" s="4" t="s">
        <v>169</v>
      </c>
      <c r="F454" s="4" t="s">
        <v>162</v>
      </c>
      <c r="G454" s="4" t="s">
        <v>169</v>
      </c>
      <c r="H454" s="4" t="s">
        <v>8</v>
      </c>
      <c r="I454" s="4" t="s">
        <v>85</v>
      </c>
      <c r="J454" s="6" t="str">
        <f>C454&amp;CHAR(10)&amp;I454&amp;": "&amp;F454&amp;CHAR(10)&amp;H454&amp;" ("&amp;B454&amp;")"</f>
        <v>SC_CURR
ARV Category: NVP (pediatric)bottles
Numerator (Required)</v>
      </c>
      <c r="K454" s="7" t="s">
        <v>657</v>
      </c>
      <c r="N454" s="4" t="s">
        <v>42</v>
      </c>
      <c r="O454" s="4" t="s">
        <v>169</v>
      </c>
      <c r="P454" s="4" t="s">
        <v>169</v>
      </c>
      <c r="Q454" s="4" t="s">
        <v>169</v>
      </c>
      <c r="R454" s="4" t="s">
        <v>204</v>
      </c>
      <c r="S454" s="4" t="s">
        <v>194</v>
      </c>
      <c r="T454" s="4" t="str">
        <f>LOWER(N454&amp;"."&amp;O454&amp;"."&amp;P454&amp;"."&amp;Q454&amp;"."&amp;R454&amp;"."&amp;S454)</f>
        <v>prep_new_verify....fsw.n</v>
      </c>
      <c r="U454" s="4" t="s">
        <v>231</v>
      </c>
      <c r="Y454" s="4" t="str">
        <f t="shared" si="40"/>
        <v>prep_new_verify....fsw.n</v>
      </c>
      <c r="Z454" s="4" t="str">
        <f t="shared" si="41"/>
        <v>SC_CURR
ARV Category: NVP (pediatric)bottles
Numerator (Required)</v>
      </c>
      <c r="AA454" s="4" t="str">
        <f t="shared" si="42"/>
        <v>prep_new_verify....fsw.n</v>
      </c>
      <c r="AB454" s="4" t="str">
        <f t="shared" si="43"/>
        <v>SC_CURR ARV Category: NVP (pediatric)bottles Numerator (Required)</v>
      </c>
      <c r="AC454" s="4" t="str">
        <f t="shared" si="44"/>
        <v>prep_new_verify....fsw.n</v>
      </c>
    </row>
    <row r="455" spans="1:29" ht="45" x14ac:dyDescent="0.25">
      <c r="A455" s="4" t="s">
        <v>119</v>
      </c>
      <c r="B455" s="4" t="s">
        <v>125</v>
      </c>
      <c r="C455" s="4" t="s">
        <v>86</v>
      </c>
      <c r="E455" s="4" t="s">
        <v>169</v>
      </c>
      <c r="F455" s="4" t="s">
        <v>160</v>
      </c>
      <c r="G455" s="4" t="s">
        <v>169</v>
      </c>
      <c r="H455" s="4" t="s">
        <v>8</v>
      </c>
      <c r="I455" s="4" t="s">
        <v>85</v>
      </c>
      <c r="J455" s="6" t="str">
        <f>C455&amp;CHAR(10)&amp;I455&amp;": "&amp;F455&amp;CHAR(10)&amp;H455&amp;" ("&amp;B455&amp;")"</f>
        <v>SC_CURR
ARV Category: Other (adult) bottles
Numerator (Required)</v>
      </c>
      <c r="K455" s="7" t="s">
        <v>658</v>
      </c>
      <c r="N455" s="4" t="s">
        <v>41</v>
      </c>
      <c r="O455" s="4" t="s">
        <v>193</v>
      </c>
      <c r="P455" s="4" t="s">
        <v>207</v>
      </c>
      <c r="Q455" s="4" t="s">
        <v>169</v>
      </c>
      <c r="R455" s="4" t="s">
        <v>169</v>
      </c>
      <c r="S455" s="4" t="s">
        <v>194</v>
      </c>
      <c r="T455" s="4" t="str">
        <f>LOWER(N455&amp;"."&amp;O455&amp;"."&amp;P455&amp;"."&amp;Q455&amp;"."&amp;R455&amp;"."&amp;S455)</f>
        <v>prep_eligible.unknownage.male...n</v>
      </c>
      <c r="U455" s="4" t="s">
        <v>1694</v>
      </c>
      <c r="Y455" s="4" t="str">
        <f t="shared" si="40"/>
        <v>prep_eligible.unknownage.m...n</v>
      </c>
      <c r="Z455" s="4" t="str">
        <f t="shared" si="41"/>
        <v>SC_CURR
ARV Category: Other (adult) bottles
Numerator (Required)</v>
      </c>
      <c r="AA455" s="4" t="str">
        <f t="shared" si="42"/>
        <v>prep_eligible.unknownage.m...n</v>
      </c>
      <c r="AB455" s="4" t="str">
        <f t="shared" si="43"/>
        <v>SC_CURR ARV Category: Other (adult) bottles Numerator (Required)</v>
      </c>
      <c r="AC455" s="4" t="str">
        <f t="shared" si="44"/>
        <v>prep_eligible.unknownage.m...n</v>
      </c>
    </row>
    <row r="456" spans="1:29" ht="45" x14ac:dyDescent="0.25">
      <c r="A456" s="4" t="s">
        <v>119</v>
      </c>
      <c r="B456" s="4" t="s">
        <v>125</v>
      </c>
      <c r="C456" s="4" t="s">
        <v>86</v>
      </c>
      <c r="E456" s="4" t="s">
        <v>169</v>
      </c>
      <c r="F456" s="4" t="s">
        <v>161</v>
      </c>
      <c r="G456" s="4" t="s">
        <v>169</v>
      </c>
      <c r="H456" s="4" t="s">
        <v>8</v>
      </c>
      <c r="I456" s="4" t="s">
        <v>85</v>
      </c>
      <c r="J456" s="6" t="str">
        <f>C456&amp;CHAR(10)&amp;I456&amp;": "&amp;F456&amp;CHAR(10)&amp;H456&amp;" ("&amp;B456&amp;")"</f>
        <v>SC_CURR
ARV Category: Other (pediatric) bottles
Numerator (Required)</v>
      </c>
      <c r="K456" s="7" t="s">
        <v>659</v>
      </c>
      <c r="N456" s="4" t="s">
        <v>41</v>
      </c>
      <c r="O456" s="4" t="s">
        <v>193</v>
      </c>
      <c r="P456" s="4" t="s">
        <v>208</v>
      </c>
      <c r="Q456" s="4" t="s">
        <v>169</v>
      </c>
      <c r="R456" s="4" t="s">
        <v>169</v>
      </c>
      <c r="S456" s="4" t="s">
        <v>194</v>
      </c>
      <c r="T456" s="4" t="str">
        <f>LOWER(N456&amp;"."&amp;O456&amp;"."&amp;P456&amp;"."&amp;Q456&amp;"."&amp;R456&amp;"."&amp;S456)</f>
        <v>prep_eligible.unknownage.female...n</v>
      </c>
      <c r="U456" s="4" t="s">
        <v>1452</v>
      </c>
      <c r="Y456" s="4" t="str">
        <f t="shared" si="40"/>
        <v>prep_eligible.unknownage.f...n</v>
      </c>
      <c r="Z456" s="4" t="str">
        <f t="shared" si="41"/>
        <v>SC_CURR
ARV Category: Other (pediatric) bottles
Numerator (Required)</v>
      </c>
      <c r="AA456" s="4" t="str">
        <f t="shared" si="42"/>
        <v>prep_eligible.unknownage.f...n</v>
      </c>
      <c r="AB456" s="4" t="str">
        <f t="shared" si="43"/>
        <v>SC_CURR ARV Category: Other (pediatric) bottles Numerator (Required)</v>
      </c>
      <c r="AC456" s="4" t="str">
        <f t="shared" si="44"/>
        <v>prep_eligible.unknownage.f...n</v>
      </c>
    </row>
    <row r="457" spans="1:29" ht="45" x14ac:dyDescent="0.25">
      <c r="A457" s="4" t="s">
        <v>119</v>
      </c>
      <c r="B457" s="4" t="s">
        <v>125</v>
      </c>
      <c r="C457" s="4" t="s">
        <v>86</v>
      </c>
      <c r="E457" s="4" t="s">
        <v>169</v>
      </c>
      <c r="F457" s="4" t="s">
        <v>153</v>
      </c>
      <c r="G457" s="4" t="s">
        <v>169</v>
      </c>
      <c r="H457" s="4" t="s">
        <v>8</v>
      </c>
      <c r="I457" s="4" t="s">
        <v>85</v>
      </c>
      <c r="J457" s="6" t="str">
        <f>C457&amp;CHAR(10)&amp;I457&amp;": "&amp;F457&amp;CHAR(10)&amp;H457&amp;" ("&amp;B457&amp;")"</f>
        <v>SC_CURR
ARV Category: TLD 180-count bottles
Numerator (Required)</v>
      </c>
      <c r="K457" s="7" t="s">
        <v>650</v>
      </c>
      <c r="N457" s="4" t="s">
        <v>41</v>
      </c>
      <c r="O457" s="4" t="s">
        <v>1051</v>
      </c>
      <c r="P457" s="4" t="s">
        <v>207</v>
      </c>
      <c r="Q457" s="4" t="s">
        <v>169</v>
      </c>
      <c r="R457" s="4" t="s">
        <v>169</v>
      </c>
      <c r="S457" s="4" t="s">
        <v>194</v>
      </c>
      <c r="T457" s="4" t="str">
        <f>LOWER(N457&amp;"."&amp;O457&amp;"."&amp;P457&amp;"."&amp;Q457&amp;"."&amp;R457&amp;"."&amp;S457)</f>
        <v>prep_eligible.o50.male...n</v>
      </c>
      <c r="U457" s="4" t="s">
        <v>1693</v>
      </c>
      <c r="Y457" s="4" t="str">
        <f t="shared" si="40"/>
        <v>prep_eligible.o50.m...n</v>
      </c>
      <c r="Z457" s="4" t="str">
        <f t="shared" si="41"/>
        <v>SC_CURR
ARV Category: TLD 180-count bottles
Numerator (Required)</v>
      </c>
      <c r="AA457" s="4" t="str">
        <f t="shared" si="42"/>
        <v>prep_eligible.o50.m...n</v>
      </c>
      <c r="AB457" s="4" t="str">
        <f t="shared" si="43"/>
        <v>SC_CURR ARV Category: TLD 180-count bottles Numerator (Required)</v>
      </c>
      <c r="AC457" s="4" t="str">
        <f t="shared" si="44"/>
        <v>prep_eligible.o50.m...n</v>
      </c>
    </row>
    <row r="458" spans="1:29" ht="45" x14ac:dyDescent="0.25">
      <c r="A458" s="4" t="s">
        <v>119</v>
      </c>
      <c r="B458" s="4" t="s">
        <v>125</v>
      </c>
      <c r="C458" s="4" t="s">
        <v>86</v>
      </c>
      <c r="E458" s="4" t="s">
        <v>169</v>
      </c>
      <c r="F458" s="4" t="s">
        <v>151</v>
      </c>
      <c r="G458" s="4" t="s">
        <v>169</v>
      </c>
      <c r="H458" s="4" t="s">
        <v>8</v>
      </c>
      <c r="I458" s="4" t="s">
        <v>85</v>
      </c>
      <c r="J458" s="6" t="str">
        <f>C458&amp;CHAR(10)&amp;I458&amp;": "&amp;F458&amp;CHAR(10)&amp;H458&amp;" ("&amp;B458&amp;")"</f>
        <v>SC_CURR
ARV Category: TLD 30-count bottles
Numerator (Required)</v>
      </c>
      <c r="K458" s="7" t="s">
        <v>648</v>
      </c>
      <c r="N458" s="4" t="s">
        <v>41</v>
      </c>
      <c r="O458" s="4" t="s">
        <v>1051</v>
      </c>
      <c r="P458" s="4" t="s">
        <v>208</v>
      </c>
      <c r="Q458" s="4" t="s">
        <v>169</v>
      </c>
      <c r="R458" s="4" t="s">
        <v>169</v>
      </c>
      <c r="S458" s="4" t="s">
        <v>194</v>
      </c>
      <c r="T458" s="4" t="str">
        <f>LOWER(N458&amp;"."&amp;O458&amp;"."&amp;P458&amp;"."&amp;Q458&amp;"."&amp;R458&amp;"."&amp;S458)</f>
        <v>prep_eligible.o50.female...n</v>
      </c>
      <c r="U458" s="4" t="s">
        <v>1451</v>
      </c>
      <c r="Y458" s="4" t="str">
        <f t="shared" si="40"/>
        <v>prep_eligible.o50.f...n</v>
      </c>
      <c r="Z458" s="4" t="str">
        <f t="shared" si="41"/>
        <v>SC_CURR
ARV Category: TLD 30-count bottles
Numerator (Required)</v>
      </c>
      <c r="AA458" s="4" t="str">
        <f t="shared" si="42"/>
        <v>prep_eligible.o50.f...n</v>
      </c>
      <c r="AB458" s="4" t="str">
        <f t="shared" si="43"/>
        <v>SC_CURR ARV Category: TLD 30-count bottles Numerator (Required)</v>
      </c>
      <c r="AC458" s="4" t="str">
        <f t="shared" si="44"/>
        <v>prep_eligible.o50.f...n</v>
      </c>
    </row>
    <row r="459" spans="1:29" ht="45" x14ac:dyDescent="0.25">
      <c r="A459" s="4" t="s">
        <v>119</v>
      </c>
      <c r="B459" s="4" t="s">
        <v>125</v>
      </c>
      <c r="C459" s="4" t="s">
        <v>86</v>
      </c>
      <c r="E459" s="4" t="s">
        <v>169</v>
      </c>
      <c r="F459" s="4" t="s">
        <v>152</v>
      </c>
      <c r="G459" s="4" t="s">
        <v>169</v>
      </c>
      <c r="H459" s="4" t="s">
        <v>8</v>
      </c>
      <c r="I459" s="4" t="s">
        <v>85</v>
      </c>
      <c r="J459" s="6" t="str">
        <f>C459&amp;CHAR(10)&amp;I459&amp;": "&amp;F459&amp;CHAR(10)&amp;H459&amp;" ("&amp;B459&amp;")"</f>
        <v>SC_CURR
ARV Category: TLD 90-count bottles
Numerator (Required)</v>
      </c>
      <c r="K459" s="7" t="s">
        <v>649</v>
      </c>
      <c r="N459" s="4" t="s">
        <v>41</v>
      </c>
      <c r="O459" s="4" t="s">
        <v>181</v>
      </c>
      <c r="P459" s="4" t="s">
        <v>207</v>
      </c>
      <c r="Q459" s="4" t="s">
        <v>169</v>
      </c>
      <c r="R459" s="4" t="s">
        <v>169</v>
      </c>
      <c r="S459" s="4" t="s">
        <v>194</v>
      </c>
      <c r="T459" s="4" t="str">
        <f>LOWER(N459&amp;"."&amp;O459&amp;"."&amp;P459&amp;"."&amp;Q459&amp;"."&amp;R459&amp;"."&amp;S459)</f>
        <v>prep_eligible.45_49.male...n</v>
      </c>
      <c r="U459" s="4" t="s">
        <v>1692</v>
      </c>
      <c r="Y459" s="4" t="str">
        <f t="shared" si="40"/>
        <v>prep_eligible.45_49.m...n</v>
      </c>
      <c r="Z459" s="4" t="str">
        <f t="shared" si="41"/>
        <v>SC_CURR
ARV Category: TLD 90-count bottles
Numerator (Required)</v>
      </c>
      <c r="AA459" s="4" t="str">
        <f t="shared" si="42"/>
        <v>prep_eligible.45_49.m...n</v>
      </c>
      <c r="AB459" s="4" t="str">
        <f t="shared" si="43"/>
        <v>SC_CURR ARV Category: TLD 90-count bottles Numerator (Required)</v>
      </c>
      <c r="AC459" s="4" t="str">
        <f t="shared" si="44"/>
        <v>prep_eligible.45_49.m...n</v>
      </c>
    </row>
    <row r="460" spans="1:29" ht="45" x14ac:dyDescent="0.25">
      <c r="A460" s="4" t="s">
        <v>119</v>
      </c>
      <c r="B460" s="4" t="s">
        <v>125</v>
      </c>
      <c r="C460" s="4" t="s">
        <v>86</v>
      </c>
      <c r="E460" s="4" t="s">
        <v>169</v>
      </c>
      <c r="F460" s="4" t="s">
        <v>156</v>
      </c>
      <c r="G460" s="4" t="s">
        <v>169</v>
      </c>
      <c r="H460" s="4" t="s">
        <v>8</v>
      </c>
      <c r="I460" s="4" t="s">
        <v>85</v>
      </c>
      <c r="J460" s="6" t="str">
        <f>C460&amp;CHAR(10)&amp;I460&amp;": "&amp;F460&amp;CHAR(10)&amp;H460&amp;" ("&amp;B460&amp;")"</f>
        <v>SC_CURR
ARV Category: TLE 600/TEE bottles
Numerator (Required)</v>
      </c>
      <c r="K460" s="7" t="s">
        <v>653</v>
      </c>
      <c r="N460" s="4" t="s">
        <v>41</v>
      </c>
      <c r="O460" s="4" t="s">
        <v>181</v>
      </c>
      <c r="P460" s="4" t="s">
        <v>208</v>
      </c>
      <c r="Q460" s="4" t="s">
        <v>169</v>
      </c>
      <c r="R460" s="4" t="s">
        <v>169</v>
      </c>
      <c r="S460" s="4" t="s">
        <v>194</v>
      </c>
      <c r="T460" s="4" t="str">
        <f>LOWER(N460&amp;"."&amp;O460&amp;"."&amp;P460&amp;"."&amp;Q460&amp;"."&amp;R460&amp;"."&amp;S460)</f>
        <v>prep_eligible.45_49.female...n</v>
      </c>
      <c r="U460" s="4" t="s">
        <v>1450</v>
      </c>
      <c r="Y460" s="4" t="str">
        <f t="shared" si="40"/>
        <v>prep_eligible.45_49.f...n</v>
      </c>
      <c r="Z460" s="4" t="str">
        <f t="shared" si="41"/>
        <v>SC_CURR
ARV Category: TLE 600/TEE bottles
Numerator (Required)</v>
      </c>
      <c r="AA460" s="4" t="str">
        <f t="shared" si="42"/>
        <v>prep_eligible.45_49.f...n</v>
      </c>
      <c r="AB460" s="4" t="str">
        <f t="shared" si="43"/>
        <v>SC_CURR ARV Category: TLE 600/TEE bottles Numerator (Required)</v>
      </c>
      <c r="AC460" s="4" t="str">
        <f t="shared" si="44"/>
        <v>prep_eligible.45_49.f...n</v>
      </c>
    </row>
    <row r="461" spans="1:29" ht="45" x14ac:dyDescent="0.25">
      <c r="A461" s="4" t="s">
        <v>119</v>
      </c>
      <c r="B461" s="4" t="s">
        <v>125</v>
      </c>
      <c r="C461" s="4" t="s">
        <v>86</v>
      </c>
      <c r="E461" s="4" t="s">
        <v>169</v>
      </c>
      <c r="F461" s="4" t="s">
        <v>154</v>
      </c>
      <c r="G461" s="4" t="s">
        <v>169</v>
      </c>
      <c r="H461" s="4" t="s">
        <v>8</v>
      </c>
      <c r="I461" s="4" t="s">
        <v>85</v>
      </c>
      <c r="J461" s="6" t="str">
        <f>C461&amp;CHAR(10)&amp;I461&amp;": "&amp;F461&amp;CHAR(10)&amp;H461&amp;" ("&amp;B461&amp;")"</f>
        <v>SC_CURR
ARV Category: TLE/400 30-count bottles
Numerator (Required)</v>
      </c>
      <c r="K461" s="7" t="s">
        <v>651</v>
      </c>
      <c r="N461" s="4" t="s">
        <v>41</v>
      </c>
      <c r="O461" s="4" t="s">
        <v>180</v>
      </c>
      <c r="P461" s="4" t="s">
        <v>207</v>
      </c>
      <c r="Q461" s="4" t="s">
        <v>169</v>
      </c>
      <c r="R461" s="4" t="s">
        <v>169</v>
      </c>
      <c r="S461" s="4" t="s">
        <v>194</v>
      </c>
      <c r="T461" s="4" t="str">
        <f>LOWER(N461&amp;"."&amp;O461&amp;"."&amp;P461&amp;"."&amp;Q461&amp;"."&amp;R461&amp;"."&amp;S461)</f>
        <v>prep_eligible.40_44.male...n</v>
      </c>
      <c r="U461" s="4" t="s">
        <v>1691</v>
      </c>
      <c r="Y461" s="4" t="str">
        <f t="shared" si="40"/>
        <v>prep_eligible.40_44.m...n</v>
      </c>
      <c r="Z461" s="4" t="str">
        <f t="shared" si="41"/>
        <v>SC_CURR
ARV Category: TLE/400 30-count bottles
Numerator (Required)</v>
      </c>
      <c r="AA461" s="4" t="str">
        <f t="shared" si="42"/>
        <v>prep_eligible.40_44.m...n</v>
      </c>
      <c r="AB461" s="4" t="str">
        <f t="shared" si="43"/>
        <v>SC_CURR ARV Category: TLE/400 30-count bottles Numerator (Required)</v>
      </c>
      <c r="AC461" s="4" t="str">
        <f t="shared" si="44"/>
        <v>prep_eligible.40_44.m...n</v>
      </c>
    </row>
    <row r="462" spans="1:29" ht="45" x14ac:dyDescent="0.25">
      <c r="A462" s="4" t="s">
        <v>119</v>
      </c>
      <c r="B462" s="4" t="s">
        <v>125</v>
      </c>
      <c r="C462" s="4" t="s">
        <v>86</v>
      </c>
      <c r="E462" s="4" t="s">
        <v>169</v>
      </c>
      <c r="F462" s="4" t="s">
        <v>155</v>
      </c>
      <c r="G462" s="4" t="s">
        <v>169</v>
      </c>
      <c r="H462" s="4" t="s">
        <v>8</v>
      </c>
      <c r="I462" s="4" t="s">
        <v>85</v>
      </c>
      <c r="J462" s="6" t="str">
        <f>C462&amp;CHAR(10)&amp;I462&amp;": "&amp;F462&amp;CHAR(10)&amp;H462&amp;" ("&amp;B462&amp;")"</f>
        <v>SC_CURR
ARV Category: TLE/400 90-count bottles
Numerator (Required)</v>
      </c>
      <c r="K462" s="7" t="s">
        <v>652</v>
      </c>
      <c r="N462" s="4" t="s">
        <v>41</v>
      </c>
      <c r="O462" s="4" t="s">
        <v>180</v>
      </c>
      <c r="P462" s="4" t="s">
        <v>208</v>
      </c>
      <c r="Q462" s="4" t="s">
        <v>169</v>
      </c>
      <c r="R462" s="4" t="s">
        <v>169</v>
      </c>
      <c r="S462" s="4" t="s">
        <v>194</v>
      </c>
      <c r="T462" s="4" t="str">
        <f>LOWER(N462&amp;"."&amp;O462&amp;"."&amp;P462&amp;"."&amp;Q462&amp;"."&amp;R462&amp;"."&amp;S462)</f>
        <v>prep_eligible.40_44.female...n</v>
      </c>
      <c r="U462" s="4" t="s">
        <v>1449</v>
      </c>
      <c r="Y462" s="4" t="str">
        <f t="shared" si="40"/>
        <v>prep_eligible.40_44.f...n</v>
      </c>
      <c r="Z462" s="4" t="str">
        <f t="shared" si="41"/>
        <v>SC_CURR
ARV Category: TLE/400 90-count bottles
Numerator (Required)</v>
      </c>
      <c r="AA462" s="4" t="str">
        <f t="shared" si="42"/>
        <v>prep_eligible.40_44.f...n</v>
      </c>
      <c r="AB462" s="4" t="str">
        <f t="shared" si="43"/>
        <v>SC_CURR ARV Category: TLE/400 90-count bottles Numerator (Required)</v>
      </c>
      <c r="AC462" s="4" t="str">
        <f t="shared" si="44"/>
        <v>prep_eligible.40_44.f...n</v>
      </c>
    </row>
    <row r="463" spans="1:29" ht="45" x14ac:dyDescent="0.25">
      <c r="A463" s="4" t="s">
        <v>119</v>
      </c>
      <c r="B463" s="4" t="s">
        <v>125</v>
      </c>
      <c r="C463" s="4" t="s">
        <v>99</v>
      </c>
      <c r="E463" s="4" t="s">
        <v>169</v>
      </c>
      <c r="F463" s="4" t="s">
        <v>70</v>
      </c>
      <c r="G463" s="4" t="s">
        <v>169</v>
      </c>
      <c r="H463" s="4" t="s">
        <v>13</v>
      </c>
      <c r="I463" s="4" t="s">
        <v>100</v>
      </c>
      <c r="J463" s="6" t="str">
        <f>C463&amp;CHAR(10)&amp;I463&amp;": "&amp;F463&amp;CHAR(10)&amp;H463&amp;" ("&amp;B463&amp;")"</f>
        <v>SC_LMIS
Number of sites: PEPFAR supported
Denominator (Required)</v>
      </c>
      <c r="K463" s="7" t="s">
        <v>661</v>
      </c>
      <c r="N463" s="4" t="s">
        <v>41</v>
      </c>
      <c r="O463" s="4" t="s">
        <v>179</v>
      </c>
      <c r="P463" s="4" t="s">
        <v>207</v>
      </c>
      <c r="Q463" s="4" t="s">
        <v>169</v>
      </c>
      <c r="R463" s="4" t="s">
        <v>169</v>
      </c>
      <c r="S463" s="4" t="s">
        <v>194</v>
      </c>
      <c r="T463" s="4" t="str">
        <f>LOWER(N463&amp;"."&amp;O463&amp;"."&amp;P463&amp;"."&amp;Q463&amp;"."&amp;R463&amp;"."&amp;S463)</f>
        <v>prep_eligible.35_39.male...n</v>
      </c>
      <c r="U463" s="4" t="s">
        <v>1690</v>
      </c>
      <c r="Y463" s="4" t="str">
        <f t="shared" si="40"/>
        <v>prep_eligible.35_39.m...n</v>
      </c>
      <c r="Z463" s="4" t="str">
        <f t="shared" si="41"/>
        <v>SC_LMIS
Number of sites: PEPFAR supported
Denominator (Required)</v>
      </c>
      <c r="AA463" s="4" t="str">
        <f t="shared" si="42"/>
        <v>prep_eligible.35_39.m...n</v>
      </c>
      <c r="AB463" s="4" t="str">
        <f t="shared" si="43"/>
        <v>SC_LMIS Number of sites: PEPFAR supported Denominator (Required)</v>
      </c>
      <c r="AC463" s="4" t="str">
        <f t="shared" si="44"/>
        <v>prep_eligible.35_39.m...n</v>
      </c>
    </row>
    <row r="464" spans="1:29" ht="60" x14ac:dyDescent="0.25">
      <c r="A464" s="4" t="s">
        <v>119</v>
      </c>
      <c r="B464" s="4" t="s">
        <v>125</v>
      </c>
      <c r="C464" s="4" t="s">
        <v>99</v>
      </c>
      <c r="E464" s="4" t="s">
        <v>169</v>
      </c>
      <c r="F464" s="4" t="s">
        <v>101</v>
      </c>
      <c r="G464" s="4" t="s">
        <v>169</v>
      </c>
      <c r="H464" s="4" t="s">
        <v>8</v>
      </c>
      <c r="I464" s="4" t="s">
        <v>100</v>
      </c>
      <c r="J464" s="6" t="str">
        <f>C464&amp;CHAR(10)&amp;I464&amp;": "&amp;F464&amp;CHAR(10)&amp;H464&amp;" ("&amp;B464&amp;")"</f>
        <v>SC_LMIS
Number of sites: PEPFAR supported sites reporting into LMIS
Numerator (Required)</v>
      </c>
      <c r="K464" s="7" t="s">
        <v>662</v>
      </c>
      <c r="N464" s="4" t="s">
        <v>41</v>
      </c>
      <c r="O464" s="4" t="s">
        <v>179</v>
      </c>
      <c r="P464" s="4" t="s">
        <v>208</v>
      </c>
      <c r="Q464" s="4" t="s">
        <v>169</v>
      </c>
      <c r="R464" s="4" t="s">
        <v>169</v>
      </c>
      <c r="S464" s="4" t="s">
        <v>194</v>
      </c>
      <c r="T464" s="4" t="str">
        <f>LOWER(N464&amp;"."&amp;O464&amp;"."&amp;P464&amp;"."&amp;Q464&amp;"."&amp;R464&amp;"."&amp;S464)</f>
        <v>prep_eligible.35_39.female...n</v>
      </c>
      <c r="U464" s="4" t="s">
        <v>1448</v>
      </c>
      <c r="Y464" s="4" t="str">
        <f t="shared" si="40"/>
        <v>prep_eligible.35_39.f...n</v>
      </c>
      <c r="Z464" s="4" t="str">
        <f t="shared" si="41"/>
        <v>SC_LMIS
Number of sites: PEPFAR supported sites reporting into LMIS
Numerator (Required)</v>
      </c>
      <c r="AA464" s="4" t="str">
        <f t="shared" si="42"/>
        <v>prep_eligible.35_39.f...n</v>
      </c>
      <c r="AB464" s="4" t="str">
        <f t="shared" si="43"/>
        <v>SC_LMIS Number of sites: PEPFAR supported sites reporting into LMIS Numerator (Required)</v>
      </c>
      <c r="AC464" s="4" t="str">
        <f t="shared" si="44"/>
        <v>prep_eligible.35_39.f...n</v>
      </c>
    </row>
    <row r="465" spans="1:29" ht="45" x14ac:dyDescent="0.25">
      <c r="A465" s="4" t="s">
        <v>121</v>
      </c>
      <c r="B465" s="4" t="s">
        <v>125</v>
      </c>
      <c r="C465" s="4" t="s">
        <v>26</v>
      </c>
      <c r="E465" s="4" t="s">
        <v>169</v>
      </c>
      <c r="F465" s="4" t="s">
        <v>169</v>
      </c>
      <c r="G465" s="4" t="s">
        <v>34</v>
      </c>
      <c r="H465" s="4" t="s">
        <v>8</v>
      </c>
      <c r="I465" s="4" t="s">
        <v>139</v>
      </c>
      <c r="J465" s="6" t="str">
        <f>C465&amp;CHAR(10)&amp;G465&amp;CHAR(10)&amp;H465&amp;" ("&amp;B465&amp;")"</f>
        <v>TX_CURR_VERIFY
Female sex workers (FSW)
Numerator (Required)</v>
      </c>
      <c r="K465" s="7" t="s">
        <v>683</v>
      </c>
      <c r="L465" s="4">
        <v>1</v>
      </c>
      <c r="N465" s="4" t="s">
        <v>41</v>
      </c>
      <c r="O465" s="4" t="s">
        <v>178</v>
      </c>
      <c r="P465" s="4" t="s">
        <v>207</v>
      </c>
      <c r="Q465" s="4" t="s">
        <v>169</v>
      </c>
      <c r="R465" s="4" t="s">
        <v>169</v>
      </c>
      <c r="S465" s="4" t="s">
        <v>194</v>
      </c>
      <c r="T465" s="4" t="str">
        <f>LOWER(N465&amp;"."&amp;O465&amp;"."&amp;P465&amp;"."&amp;Q465&amp;"."&amp;R465&amp;"."&amp;S465)</f>
        <v>prep_eligible.30_34.male...n</v>
      </c>
      <c r="U465" s="4" t="s">
        <v>1689</v>
      </c>
      <c r="Y465" s="4" t="str">
        <f t="shared" si="40"/>
        <v>prep_eligible.30_34.m...n</v>
      </c>
      <c r="Z465" s="4" t="str">
        <f t="shared" si="41"/>
        <v>TX_CURR_VERIFY
Female sex workers (FSW)
Numerator (Required)</v>
      </c>
      <c r="AA465" s="4" t="str">
        <f t="shared" si="42"/>
        <v>prep_eligible.30_34.m...n</v>
      </c>
      <c r="AB465" s="4" t="str">
        <f t="shared" si="43"/>
        <v>TX_CURR_VERIFY Female sex workers (FSW) Numerator (Required)</v>
      </c>
      <c r="AC465" s="4" t="str">
        <f t="shared" si="44"/>
        <v>prep_eligible.30_34.m...n</v>
      </c>
    </row>
    <row r="466" spans="1:29" ht="45" x14ac:dyDescent="0.25">
      <c r="A466" s="4" t="s">
        <v>121</v>
      </c>
      <c r="B466" s="4" t="s">
        <v>125</v>
      </c>
      <c r="C466" s="4" t="s">
        <v>26</v>
      </c>
      <c r="E466" s="4" t="s">
        <v>169</v>
      </c>
      <c r="F466" s="4" t="s">
        <v>169</v>
      </c>
      <c r="G466" s="4" t="s">
        <v>32</v>
      </c>
      <c r="H466" s="4" t="s">
        <v>8</v>
      </c>
      <c r="I466" s="4" t="s">
        <v>139</v>
      </c>
      <c r="J466" s="6" t="str">
        <f>C466&amp;CHAR(10)&amp;G466&amp;CHAR(10)&amp;H466&amp;" ("&amp;B466&amp;")"</f>
        <v>TX_CURR_VERIFY
Men who have sex with men (MSM)
Numerator (Required)</v>
      </c>
      <c r="K466" s="7" t="s">
        <v>681</v>
      </c>
      <c r="L466" s="4">
        <v>2</v>
      </c>
      <c r="N466" s="4" t="s">
        <v>41</v>
      </c>
      <c r="O466" s="4" t="s">
        <v>178</v>
      </c>
      <c r="P466" s="4" t="s">
        <v>208</v>
      </c>
      <c r="Q466" s="4" t="s">
        <v>169</v>
      </c>
      <c r="R466" s="4" t="s">
        <v>169</v>
      </c>
      <c r="S466" s="4" t="s">
        <v>194</v>
      </c>
      <c r="T466" s="4" t="str">
        <f>LOWER(N466&amp;"."&amp;O466&amp;"."&amp;P466&amp;"."&amp;Q466&amp;"."&amp;R466&amp;"."&amp;S466)</f>
        <v>prep_eligible.30_34.female...n</v>
      </c>
      <c r="U466" s="4" t="s">
        <v>1447</v>
      </c>
      <c r="Y466" s="4" t="str">
        <f t="shared" si="40"/>
        <v>prep_eligible.30_34.f...n</v>
      </c>
      <c r="Z466" s="4" t="str">
        <f t="shared" si="41"/>
        <v>TX_CURR_VERIFY
Men who have sex with men (MSM)
Numerator (Required)</v>
      </c>
      <c r="AA466" s="4" t="str">
        <f t="shared" si="42"/>
        <v>prep_eligible.30_34.f...n</v>
      </c>
      <c r="AB466" s="4" t="str">
        <f t="shared" si="43"/>
        <v>TX_CURR_VERIFY Men who have sex with men (MSM) Numerator (Required)</v>
      </c>
      <c r="AC466" s="4" t="str">
        <f t="shared" si="44"/>
        <v>prep_eligible.30_34.f...n</v>
      </c>
    </row>
    <row r="467" spans="1:29" ht="45" x14ac:dyDescent="0.25">
      <c r="A467" s="4" t="s">
        <v>121</v>
      </c>
      <c r="B467" s="4" t="s">
        <v>125</v>
      </c>
      <c r="C467" s="4" t="s">
        <v>26</v>
      </c>
      <c r="E467" s="4" t="s">
        <v>169</v>
      </c>
      <c r="F467" s="4" t="s">
        <v>169</v>
      </c>
      <c r="G467" s="4" t="s">
        <v>33</v>
      </c>
      <c r="H467" s="4" t="s">
        <v>8</v>
      </c>
      <c r="I467" s="4" t="s">
        <v>139</v>
      </c>
      <c r="J467" s="6" t="str">
        <f>C467&amp;CHAR(10)&amp;G467&amp;CHAR(10)&amp;H467&amp;" ("&amp;B467&amp;")"</f>
        <v>TX_CURR_VERIFY
Transgender people (TG)
Numerator (Required)</v>
      </c>
      <c r="K467" s="7" t="s">
        <v>682</v>
      </c>
      <c r="L467" s="4">
        <v>3</v>
      </c>
      <c r="N467" s="4" t="s">
        <v>41</v>
      </c>
      <c r="O467" s="4" t="s">
        <v>177</v>
      </c>
      <c r="P467" s="4" t="s">
        <v>207</v>
      </c>
      <c r="Q467" s="4" t="s">
        <v>169</v>
      </c>
      <c r="R467" s="4" t="s">
        <v>169</v>
      </c>
      <c r="S467" s="4" t="s">
        <v>194</v>
      </c>
      <c r="T467" s="4" t="str">
        <f>LOWER(N467&amp;"."&amp;O467&amp;"."&amp;P467&amp;"."&amp;Q467&amp;"."&amp;R467&amp;"."&amp;S467)</f>
        <v>prep_eligible.25_29.male...n</v>
      </c>
      <c r="U467" s="4" t="s">
        <v>1688</v>
      </c>
      <c r="Y467" s="4" t="str">
        <f t="shared" si="40"/>
        <v>prep_eligible.25_29.m...n</v>
      </c>
      <c r="Z467" s="4" t="str">
        <f t="shared" si="41"/>
        <v>TX_CURR_VERIFY
Transgender people (TG)
Numerator (Required)</v>
      </c>
      <c r="AA467" s="4" t="str">
        <f t="shared" si="42"/>
        <v>prep_eligible.25_29.m...n</v>
      </c>
      <c r="AB467" s="4" t="str">
        <f t="shared" si="43"/>
        <v>TX_CURR_VERIFY Transgender people (TG) Numerator (Required)</v>
      </c>
      <c r="AC467" s="4" t="str">
        <f t="shared" si="44"/>
        <v>prep_eligible.25_29.m...n</v>
      </c>
    </row>
    <row r="468" spans="1:29" ht="45" x14ac:dyDescent="0.25">
      <c r="A468" s="4" t="s">
        <v>121</v>
      </c>
      <c r="B468" s="4" t="s">
        <v>125</v>
      </c>
      <c r="C468" s="4" t="s">
        <v>26</v>
      </c>
      <c r="E468" s="4" t="s">
        <v>169</v>
      </c>
      <c r="F468" s="4" t="s">
        <v>169</v>
      </c>
      <c r="G468" s="4" t="s">
        <v>30</v>
      </c>
      <c r="H468" s="4" t="s">
        <v>8</v>
      </c>
      <c r="I468" s="4" t="s">
        <v>139</v>
      </c>
      <c r="J468" s="6" t="str">
        <f>C468&amp;CHAR(10)&amp;G468&amp;CHAR(10)&amp;H468&amp;" ("&amp;B468&amp;")"</f>
        <v>TX_CURR_VERIFY
People who inject drugs (PWID)
Numerator (Required)</v>
      </c>
      <c r="K468" s="7" t="s">
        <v>680</v>
      </c>
      <c r="L468" s="4">
        <v>4</v>
      </c>
      <c r="N468" s="4" t="s">
        <v>41</v>
      </c>
      <c r="O468" s="4" t="s">
        <v>177</v>
      </c>
      <c r="P468" s="4" t="s">
        <v>208</v>
      </c>
      <c r="Q468" s="4" t="s">
        <v>169</v>
      </c>
      <c r="R468" s="4" t="s">
        <v>169</v>
      </c>
      <c r="S468" s="4" t="s">
        <v>194</v>
      </c>
      <c r="T468" s="4" t="str">
        <f>LOWER(N468&amp;"."&amp;O468&amp;"."&amp;P468&amp;"."&amp;Q468&amp;"."&amp;R468&amp;"."&amp;S468)</f>
        <v>prep_eligible.25_29.female...n</v>
      </c>
      <c r="U468" s="4" t="s">
        <v>1446</v>
      </c>
      <c r="Y468" s="4" t="str">
        <f t="shared" si="40"/>
        <v>prep_eligible.25_29.f...n</v>
      </c>
      <c r="Z468" s="4" t="str">
        <f t="shared" si="41"/>
        <v>TX_CURR_VERIFY
People who inject drugs (PWID)
Numerator (Required)</v>
      </c>
      <c r="AA468" s="4" t="str">
        <f t="shared" si="42"/>
        <v>prep_eligible.25_29.f...n</v>
      </c>
      <c r="AB468" s="4" t="str">
        <f t="shared" si="43"/>
        <v>TX_CURR_VERIFY People who inject drugs (PWID) Numerator (Required)</v>
      </c>
      <c r="AC468" s="4" t="str">
        <f t="shared" si="44"/>
        <v>prep_eligible.25_29.f...n</v>
      </c>
    </row>
    <row r="469" spans="1:29" ht="45" x14ac:dyDescent="0.25">
      <c r="A469" s="4" t="s">
        <v>121</v>
      </c>
      <c r="B469" s="4" t="s">
        <v>125</v>
      </c>
      <c r="C469" s="4" t="s">
        <v>26</v>
      </c>
      <c r="E469" s="4" t="s">
        <v>169</v>
      </c>
      <c r="F469" s="4" t="s">
        <v>169</v>
      </c>
      <c r="G469" s="4" t="s">
        <v>138</v>
      </c>
      <c r="H469" s="4" t="s">
        <v>8</v>
      </c>
      <c r="I469" s="4" t="s">
        <v>139</v>
      </c>
      <c r="J469" s="6" t="str">
        <f>C469&amp;CHAR(10)&amp;G469&amp;CHAR(10)&amp;H469&amp;" ("&amp;B469&amp;")"</f>
        <v>TX_CURR_VERIFY
People in prison and other closed settings
Numerator (Required)</v>
      </c>
      <c r="K469" s="7" t="s">
        <v>684</v>
      </c>
      <c r="L469" s="4">
        <v>5</v>
      </c>
      <c r="N469" s="4" t="s">
        <v>41</v>
      </c>
      <c r="O469" s="4" t="s">
        <v>176</v>
      </c>
      <c r="P469" s="4" t="s">
        <v>207</v>
      </c>
      <c r="Q469" s="4" t="s">
        <v>169</v>
      </c>
      <c r="R469" s="4" t="s">
        <v>169</v>
      </c>
      <c r="S469" s="4" t="s">
        <v>194</v>
      </c>
      <c r="T469" s="4" t="str">
        <f>LOWER(N469&amp;"."&amp;O469&amp;"."&amp;P469&amp;"."&amp;Q469&amp;"."&amp;R469&amp;"."&amp;S469)</f>
        <v>prep_eligible.20_24.male...n</v>
      </c>
      <c r="U469" s="4" t="s">
        <v>1687</v>
      </c>
      <c r="Y469" s="4" t="str">
        <f t="shared" si="40"/>
        <v>prep_eligible.20_24.m...n</v>
      </c>
      <c r="Z469" s="4" t="str">
        <f t="shared" si="41"/>
        <v>TX_CURR_VERIFY
People in prison and other closed settings
Numerator (Required)</v>
      </c>
      <c r="AA469" s="4" t="str">
        <f t="shared" si="42"/>
        <v>prep_eligible.20_24.m...n</v>
      </c>
      <c r="AB469" s="4" t="str">
        <f t="shared" si="43"/>
        <v>TX_CURR_VERIFY People in prison and other closed settings Numerator (Required)</v>
      </c>
      <c r="AC469" s="4" t="str">
        <f t="shared" si="44"/>
        <v>prep_eligible.20_24.m...n</v>
      </c>
    </row>
    <row r="470" spans="1:29" ht="45" x14ac:dyDescent="0.25">
      <c r="A470" s="4" t="s">
        <v>121</v>
      </c>
      <c r="B470" s="4" t="s">
        <v>125</v>
      </c>
      <c r="C470" s="4" t="s">
        <v>26</v>
      </c>
      <c r="E470" s="4" t="s">
        <v>169</v>
      </c>
      <c r="F470" s="4" t="s">
        <v>169</v>
      </c>
      <c r="G470" s="4" t="s">
        <v>35</v>
      </c>
      <c r="H470" s="4" t="s">
        <v>8</v>
      </c>
      <c r="I470" s="4" t="s">
        <v>139</v>
      </c>
      <c r="J470" s="6" t="str">
        <f>C470&amp;CHAR(10)&amp;G470&amp;CHAR(10)&amp;H470&amp;" ("&amp;B470&amp;")"</f>
        <v>TX_CURR_VERIFY
Non-KP (general population)
Numerator (Required)</v>
      </c>
      <c r="K470" s="7" t="s">
        <v>685</v>
      </c>
      <c r="L470" s="4">
        <v>6</v>
      </c>
      <c r="N470" s="4" t="s">
        <v>41</v>
      </c>
      <c r="O470" s="4" t="s">
        <v>176</v>
      </c>
      <c r="P470" s="4" t="s">
        <v>208</v>
      </c>
      <c r="Q470" s="4" t="s">
        <v>169</v>
      </c>
      <c r="R470" s="4" t="s">
        <v>169</v>
      </c>
      <c r="S470" s="4" t="s">
        <v>194</v>
      </c>
      <c r="T470" s="4" t="str">
        <f>LOWER(N470&amp;"."&amp;O470&amp;"."&amp;P470&amp;"."&amp;Q470&amp;"."&amp;R470&amp;"."&amp;S470)</f>
        <v>prep_eligible.20_24.female...n</v>
      </c>
      <c r="U470" s="4" t="s">
        <v>1445</v>
      </c>
      <c r="Y470" s="4" t="str">
        <f t="shared" si="40"/>
        <v>prep_eligible.20_24.f...n</v>
      </c>
      <c r="Z470" s="4" t="str">
        <f t="shared" si="41"/>
        <v>TX_CURR_VERIFY
Non-KP (general population)
Numerator (Required)</v>
      </c>
      <c r="AA470" s="4" t="str">
        <f t="shared" si="42"/>
        <v>prep_eligible.20_24.f...n</v>
      </c>
      <c r="AB470" s="4" t="str">
        <f t="shared" si="43"/>
        <v>TX_CURR_VERIFY Non-KP (general population) Numerator (Required)</v>
      </c>
      <c r="AC470" s="4" t="str">
        <f t="shared" si="44"/>
        <v>prep_eligible.20_24.f...n</v>
      </c>
    </row>
    <row r="471" spans="1:29" ht="45" x14ac:dyDescent="0.25">
      <c r="A471" s="4" t="s">
        <v>121</v>
      </c>
      <c r="B471" s="4" t="s">
        <v>125</v>
      </c>
      <c r="C471" s="4" t="s">
        <v>26</v>
      </c>
      <c r="E471" s="4" t="s">
        <v>169</v>
      </c>
      <c r="F471" s="4" t="s">
        <v>169</v>
      </c>
      <c r="G471" s="4" t="s">
        <v>137</v>
      </c>
      <c r="H471" s="4" t="s">
        <v>8</v>
      </c>
      <c r="I471" s="4" t="s">
        <v>139</v>
      </c>
      <c r="J471" s="6" t="str">
        <f>C471&amp;CHAR(10)&amp;G471&amp;CHAR(10)&amp;H471&amp;" ("&amp;B471&amp;")"</f>
        <v>TX_CURR_VERIFY
Focused Populations
Numerator (Required)</v>
      </c>
      <c r="K471" s="7" t="s">
        <v>686</v>
      </c>
      <c r="L471" s="4">
        <v>8</v>
      </c>
      <c r="N471" s="4" t="s">
        <v>41</v>
      </c>
      <c r="O471" s="4" t="s">
        <v>175</v>
      </c>
      <c r="P471" s="4" t="s">
        <v>207</v>
      </c>
      <c r="Q471" s="4" t="s">
        <v>169</v>
      </c>
      <c r="R471" s="4" t="s">
        <v>169</v>
      </c>
      <c r="S471" s="4" t="s">
        <v>194</v>
      </c>
      <c r="T471" s="4" t="str">
        <f>LOWER(N471&amp;"."&amp;O471&amp;"."&amp;P471&amp;"."&amp;Q471&amp;"."&amp;R471&amp;"."&amp;S471)</f>
        <v>prep_eligible.15_19.male...n</v>
      </c>
      <c r="U471" s="4" t="s">
        <v>1686</v>
      </c>
      <c r="Y471" s="4" t="str">
        <f t="shared" si="40"/>
        <v>prep_eligible.15_19.m...n</v>
      </c>
      <c r="Z471" s="4" t="str">
        <f t="shared" si="41"/>
        <v>TX_CURR_VERIFY
Focused Populations
Numerator (Required)</v>
      </c>
      <c r="AA471" s="4" t="str">
        <f t="shared" si="42"/>
        <v>prep_eligible.15_19.m...n</v>
      </c>
      <c r="AB471" s="4" t="str">
        <f t="shared" si="43"/>
        <v>TX_CURR_VERIFY Focused Populations Numerator (Required)</v>
      </c>
      <c r="AC471" s="4" t="str">
        <f t="shared" si="44"/>
        <v>prep_eligible.15_19.m...n</v>
      </c>
    </row>
    <row r="472" spans="1:29" ht="45" x14ac:dyDescent="0.25">
      <c r="A472" s="4" t="s">
        <v>121</v>
      </c>
      <c r="B472" s="4" t="s">
        <v>135</v>
      </c>
      <c r="C472" s="4" t="s">
        <v>26</v>
      </c>
      <c r="E472" s="4" t="s">
        <v>169</v>
      </c>
      <c r="F472" s="4" t="s">
        <v>28</v>
      </c>
      <c r="G472" s="4" t="s">
        <v>169</v>
      </c>
      <c r="H472" s="4" t="s">
        <v>8</v>
      </c>
      <c r="I472" s="4" t="s">
        <v>27</v>
      </c>
      <c r="J472" s="6" t="str">
        <f>C472&amp;CHAR(10)&amp;I472&amp;": "&amp;F472&amp;CHAR(10)&amp;H472&amp;" ("&amp;B472&amp;")"</f>
        <v>TX_CURR_VERIFY
ARV Dispensing Quantity: &lt;3 months
Numerator (Optional)</v>
      </c>
      <c r="K472" s="7" t="s">
        <v>663</v>
      </c>
      <c r="N472" s="4" t="s">
        <v>41</v>
      </c>
      <c r="O472" s="4" t="s">
        <v>175</v>
      </c>
      <c r="P472" s="4" t="s">
        <v>208</v>
      </c>
      <c r="Q472" s="4" t="s">
        <v>169</v>
      </c>
      <c r="R472" s="4" t="s">
        <v>169</v>
      </c>
      <c r="S472" s="4" t="s">
        <v>194</v>
      </c>
      <c r="T472" s="4" t="str">
        <f>LOWER(N472&amp;"."&amp;O472&amp;"."&amp;P472&amp;"."&amp;Q472&amp;"."&amp;R472&amp;"."&amp;S472)</f>
        <v>prep_eligible.15_19.female...n</v>
      </c>
      <c r="U472" s="4" t="s">
        <v>1444</v>
      </c>
      <c r="Y472" s="4" t="str">
        <f t="shared" si="40"/>
        <v>prep_eligible.15_19.f...n</v>
      </c>
      <c r="Z472" s="4" t="str">
        <f t="shared" si="41"/>
        <v>TX_CURR_VERIFY
ARV Dispensing Quantity: &lt;3 months
Numerator (Optional)</v>
      </c>
      <c r="AA472" s="4" t="str">
        <f t="shared" si="42"/>
        <v>prep_eligible.15_19.f...n</v>
      </c>
      <c r="AB472" s="4" t="str">
        <f t="shared" si="43"/>
        <v>TX_CURR_VERIFY ARV Dispensing Quantity: &lt;3 months Numerator (Optional)</v>
      </c>
      <c r="AC472" s="4" t="str">
        <f t="shared" si="44"/>
        <v>prep_eligible.15_19.f...n</v>
      </c>
    </row>
    <row r="473" spans="1:29" ht="45" x14ac:dyDescent="0.25">
      <c r="A473" s="4" t="s">
        <v>121</v>
      </c>
      <c r="B473" s="4" t="s">
        <v>135</v>
      </c>
      <c r="C473" s="4" t="s">
        <v>26</v>
      </c>
      <c r="E473" s="4" t="s">
        <v>169</v>
      </c>
      <c r="F473" s="4" t="s">
        <v>29</v>
      </c>
      <c r="G473" s="4" t="s">
        <v>169</v>
      </c>
      <c r="H473" s="4" t="s">
        <v>8</v>
      </c>
      <c r="I473" s="4" t="s">
        <v>27</v>
      </c>
      <c r="J473" s="6" t="str">
        <f>C473&amp;CHAR(10)&amp;I473&amp;": "&amp;F473&amp;CHAR(10)&amp;H473&amp;" ("&amp;B473&amp;")"</f>
        <v>TX_CURR_VERIFY
ARV Dispensing Quantity: 3-5 months
Numerator (Optional)</v>
      </c>
      <c r="K473" s="7" t="s">
        <v>664</v>
      </c>
      <c r="N473" s="4" t="s">
        <v>41</v>
      </c>
      <c r="O473" s="4" t="s">
        <v>174</v>
      </c>
      <c r="P473" s="4" t="s">
        <v>207</v>
      </c>
      <c r="Q473" s="4" t="s">
        <v>169</v>
      </c>
      <c r="R473" s="4" t="s">
        <v>169</v>
      </c>
      <c r="S473" s="4" t="s">
        <v>194</v>
      </c>
      <c r="T473" s="4" t="str">
        <f>LOWER(N473&amp;"."&amp;O473&amp;"."&amp;P473&amp;"."&amp;Q473&amp;"."&amp;R473&amp;"."&amp;S473)</f>
        <v>prep_eligible.10_14.male...n</v>
      </c>
      <c r="U473" s="4" t="s">
        <v>1685</v>
      </c>
      <c r="Y473" s="4" t="str">
        <f t="shared" si="40"/>
        <v>prep_eligible.10_14.m...n</v>
      </c>
      <c r="Z473" s="4" t="str">
        <f t="shared" si="41"/>
        <v>TX_CURR_VERIFY
ARV Dispensing Quantity: 3-5 months
Numerator (Optional)</v>
      </c>
      <c r="AA473" s="4" t="str">
        <f t="shared" si="42"/>
        <v>prep_eligible.10_14.m...n</v>
      </c>
      <c r="AB473" s="4" t="str">
        <f t="shared" si="43"/>
        <v>TX_CURR_VERIFY ARV Dispensing Quantity: 3-5 months Numerator (Optional)</v>
      </c>
      <c r="AC473" s="4" t="str">
        <f t="shared" si="44"/>
        <v>prep_eligible.10_14.m...n</v>
      </c>
    </row>
    <row r="474" spans="1:29" ht="45" x14ac:dyDescent="0.25">
      <c r="A474" s="4" t="s">
        <v>121</v>
      </c>
      <c r="B474" s="4" t="s">
        <v>135</v>
      </c>
      <c r="C474" s="4" t="s">
        <v>26</v>
      </c>
      <c r="E474" s="4" t="s">
        <v>169</v>
      </c>
      <c r="F474" s="4" t="s">
        <v>168</v>
      </c>
      <c r="G474" s="4" t="s">
        <v>169</v>
      </c>
      <c r="H474" s="4" t="s">
        <v>8</v>
      </c>
      <c r="I474" s="4" t="s">
        <v>27</v>
      </c>
      <c r="J474" s="6" t="str">
        <f>C474&amp;CHAR(10)&amp;I474&amp;": "&amp;F474&amp;CHAR(10)&amp;H474&amp;" ("&amp;B474&amp;")"</f>
        <v>TX_CURR_VERIFY
ARV Dispensing Quantity: 6+ months
Numerator (Optional)</v>
      </c>
      <c r="K474" s="7" t="s">
        <v>665</v>
      </c>
      <c r="N474" s="4" t="s">
        <v>41</v>
      </c>
      <c r="O474" s="4" t="s">
        <v>174</v>
      </c>
      <c r="P474" s="4" t="s">
        <v>208</v>
      </c>
      <c r="Q474" s="4" t="s">
        <v>169</v>
      </c>
      <c r="R474" s="4" t="s">
        <v>169</v>
      </c>
      <c r="S474" s="4" t="s">
        <v>194</v>
      </c>
      <c r="T474" s="4" t="str">
        <f>LOWER(N474&amp;"."&amp;O474&amp;"."&amp;P474&amp;"."&amp;Q474&amp;"."&amp;R474&amp;"."&amp;S474)</f>
        <v>prep_eligible.10_14.female...n</v>
      </c>
      <c r="U474" s="4" t="s">
        <v>1443</v>
      </c>
      <c r="Y474" s="4" t="str">
        <f t="shared" si="40"/>
        <v>prep_eligible.10_14.f...n</v>
      </c>
      <c r="Z474" s="4" t="str">
        <f t="shared" si="41"/>
        <v>TX_CURR_VERIFY
ARV Dispensing Quantity: 6+ months
Numerator (Optional)</v>
      </c>
      <c r="AA474" s="4" t="str">
        <f t="shared" si="42"/>
        <v>prep_eligible.10_14.f...n</v>
      </c>
      <c r="AB474" s="4" t="str">
        <f t="shared" si="43"/>
        <v>TX_CURR_VERIFY ARV Dispensing Quantity: 6+ months Numerator (Optional)</v>
      </c>
      <c r="AC474" s="4" t="str">
        <f t="shared" si="44"/>
        <v>prep_eligible.10_14.f...n</v>
      </c>
    </row>
    <row r="475" spans="1:29" ht="45" x14ac:dyDescent="0.25">
      <c r="A475" s="4" t="s">
        <v>121</v>
      </c>
      <c r="B475" s="4" t="s">
        <v>135</v>
      </c>
      <c r="C475" s="4" t="s">
        <v>26</v>
      </c>
      <c r="D475" s="4" t="s">
        <v>78</v>
      </c>
      <c r="E475" s="4" t="s">
        <v>17</v>
      </c>
      <c r="F475" s="4" t="s">
        <v>169</v>
      </c>
      <c r="G475" s="4" t="s">
        <v>169</v>
      </c>
      <c r="H475" s="4" t="s">
        <v>8</v>
      </c>
      <c r="I475" s="4" t="s">
        <v>133</v>
      </c>
      <c r="J475" s="6" t="str">
        <f>C475&amp;CHAR(10)&amp;D475&amp;" "&amp;E475&amp;CHAR(10)&amp;H475&amp;" ("&amp;B475&amp;")"</f>
        <v>TX_CURR_VERIFY
&lt;20 Female
Numerator (Optional)</v>
      </c>
      <c r="K475" s="7" t="s">
        <v>687</v>
      </c>
      <c r="L475" s="4">
        <v>10</v>
      </c>
      <c r="N475" s="4" t="s">
        <v>41</v>
      </c>
      <c r="O475" s="4" t="s">
        <v>169</v>
      </c>
      <c r="P475" s="4" t="s">
        <v>208</v>
      </c>
      <c r="Q475" s="4" t="s">
        <v>44</v>
      </c>
      <c r="R475" s="4" t="s">
        <v>169</v>
      </c>
      <c r="S475" s="4" t="s">
        <v>194</v>
      </c>
      <c r="T475" s="4" t="str">
        <f>LOWER(N475&amp;"."&amp;O475&amp;"."&amp;P475&amp;"."&amp;Q475&amp;"."&amp;R475&amp;"."&amp;S475)</f>
        <v>prep_eligible..female.pregnant..n</v>
      </c>
      <c r="U475" s="4" t="s">
        <v>1454</v>
      </c>
      <c r="Y475" s="4" t="str">
        <f t="shared" si="40"/>
        <v>prep_eligible..f.pregnant..n</v>
      </c>
      <c r="Z475" s="4" t="str">
        <f t="shared" si="41"/>
        <v>TX_CURR_VERIFY
&lt;20 Female
Numerator (Optional)</v>
      </c>
      <c r="AA475" s="4" t="str">
        <f t="shared" si="42"/>
        <v>prep_eligible..f.pregnant..n</v>
      </c>
      <c r="AB475" s="4" t="str">
        <f t="shared" si="43"/>
        <v>TX_CURR_VERIFY &lt;20 Female Numerator (Optional)</v>
      </c>
      <c r="AC475" s="4" t="str">
        <f t="shared" si="44"/>
        <v>prep_eligible..f.pregnant..n</v>
      </c>
    </row>
    <row r="476" spans="1:29" ht="45" x14ac:dyDescent="0.25">
      <c r="A476" s="4" t="s">
        <v>121</v>
      </c>
      <c r="B476" s="4" t="s">
        <v>135</v>
      </c>
      <c r="C476" s="4" t="s">
        <v>26</v>
      </c>
      <c r="D476" s="4" t="s">
        <v>78</v>
      </c>
      <c r="E476" s="4" t="s">
        <v>50</v>
      </c>
      <c r="F476" s="4" t="s">
        <v>169</v>
      </c>
      <c r="G476" s="4" t="s">
        <v>169</v>
      </c>
      <c r="H476" s="4" t="s">
        <v>8</v>
      </c>
      <c r="I476" s="4" t="s">
        <v>133</v>
      </c>
      <c r="J476" s="6" t="str">
        <f>C476&amp;CHAR(10)&amp;D476&amp;" "&amp;E476&amp;CHAR(10)&amp;H476&amp;" ("&amp;B476&amp;")"</f>
        <v>TX_CURR_VERIFY
&lt;20 Male
Numerator (Optional)</v>
      </c>
      <c r="K476" s="7" t="s">
        <v>688</v>
      </c>
      <c r="L476" s="4">
        <v>10</v>
      </c>
      <c r="N476" s="4" t="s">
        <v>41</v>
      </c>
      <c r="O476" s="4" t="s">
        <v>169</v>
      </c>
      <c r="P476" s="4" t="s">
        <v>208</v>
      </c>
      <c r="Q476" s="4" t="s">
        <v>18</v>
      </c>
      <c r="R476" s="4" t="s">
        <v>169</v>
      </c>
      <c r="S476" s="4" t="s">
        <v>194</v>
      </c>
      <c r="T476" s="4" t="str">
        <f>LOWER(N476&amp;"."&amp;O476&amp;"."&amp;P476&amp;"."&amp;Q476&amp;"."&amp;R476&amp;"."&amp;S476)</f>
        <v>prep_eligible..female.breastfeeding..n</v>
      </c>
      <c r="U476" s="4" t="s">
        <v>1453</v>
      </c>
      <c r="Y476" s="4" t="str">
        <f t="shared" si="40"/>
        <v>prep_eligible..f.breastfeeding..n</v>
      </c>
      <c r="Z476" s="4" t="str">
        <f t="shared" si="41"/>
        <v>TX_CURR_VERIFY
&lt;20 Male
Numerator (Optional)</v>
      </c>
      <c r="AA476" s="4" t="str">
        <f t="shared" si="42"/>
        <v>prep_eligible..f.breastfeeding..n</v>
      </c>
      <c r="AB476" s="4" t="str">
        <f t="shared" si="43"/>
        <v>TX_CURR_VERIFY &lt;20 Male Numerator (Optional)</v>
      </c>
      <c r="AC476" s="4" t="str">
        <f t="shared" si="44"/>
        <v>prep_eligible..f.breastfeeding..n</v>
      </c>
    </row>
    <row r="477" spans="1:29" ht="45" x14ac:dyDescent="0.25">
      <c r="A477" s="4" t="s">
        <v>121</v>
      </c>
      <c r="B477" s="4" t="s">
        <v>135</v>
      </c>
      <c r="C477" s="4" t="s">
        <v>26</v>
      </c>
      <c r="D477" s="4" t="s">
        <v>59</v>
      </c>
      <c r="E477" s="4" t="s">
        <v>17</v>
      </c>
      <c r="F477" s="4" t="s">
        <v>169</v>
      </c>
      <c r="G477" s="4" t="s">
        <v>169</v>
      </c>
      <c r="H477" s="4" t="s">
        <v>8</v>
      </c>
      <c r="I477" s="4" t="s">
        <v>133</v>
      </c>
      <c r="J477" s="6" t="str">
        <f>C477&amp;CHAR(10)&amp;D477&amp;" "&amp;E477&amp;CHAR(10)&amp;H477&amp;" ("&amp;B477&amp;")"</f>
        <v>TX_CURR_VERIFY
20-24 Female
Numerator (Optional)</v>
      </c>
      <c r="K477" s="7" t="s">
        <v>689</v>
      </c>
      <c r="L477" s="4">
        <v>11</v>
      </c>
      <c r="N477" s="4" t="s">
        <v>41</v>
      </c>
      <c r="O477" s="4" t="s">
        <v>169</v>
      </c>
      <c r="P477" s="4" t="s">
        <v>169</v>
      </c>
      <c r="Q477" s="4" t="s">
        <v>169</v>
      </c>
      <c r="R477" s="4" t="s">
        <v>202</v>
      </c>
      <c r="S477" s="4" t="s">
        <v>194</v>
      </c>
      <c r="T477" s="4" t="str">
        <f>LOWER(N477&amp;"."&amp;O477&amp;"."&amp;P477&amp;"."&amp;Q477&amp;"."&amp;R477&amp;"."&amp;S477)</f>
        <v>prep_eligible....tg.n</v>
      </c>
      <c r="U477" s="4" t="s">
        <v>226</v>
      </c>
      <c r="Y477" s="4" t="str">
        <f t="shared" si="40"/>
        <v>prep_eligible....tg.n</v>
      </c>
      <c r="Z477" s="4" t="str">
        <f t="shared" si="41"/>
        <v>TX_CURR_VERIFY
20-24 Female
Numerator (Optional)</v>
      </c>
      <c r="AA477" s="4" t="str">
        <f t="shared" si="42"/>
        <v>prep_eligible....tg.n</v>
      </c>
      <c r="AB477" s="4" t="str">
        <f t="shared" si="43"/>
        <v>TX_CURR_VERIFY 20-24 Female Numerator (Optional)</v>
      </c>
      <c r="AC477" s="4" t="str">
        <f t="shared" si="44"/>
        <v>prep_eligible....tg.n</v>
      </c>
    </row>
    <row r="478" spans="1:29" ht="45" x14ac:dyDescent="0.25">
      <c r="A478" s="4" t="s">
        <v>121</v>
      </c>
      <c r="B478" s="4" t="s">
        <v>135</v>
      </c>
      <c r="C478" s="4" t="s">
        <v>26</v>
      </c>
      <c r="D478" s="4" t="s">
        <v>59</v>
      </c>
      <c r="E478" s="4" t="s">
        <v>50</v>
      </c>
      <c r="F478" s="4" t="s">
        <v>169</v>
      </c>
      <c r="G478" s="4" t="s">
        <v>169</v>
      </c>
      <c r="H478" s="4" t="s">
        <v>8</v>
      </c>
      <c r="I478" s="4" t="s">
        <v>133</v>
      </c>
      <c r="J478" s="6" t="str">
        <f>C478&amp;CHAR(10)&amp;D478&amp;" "&amp;E478&amp;CHAR(10)&amp;H478&amp;" ("&amp;B478&amp;")"</f>
        <v>TX_CURR_VERIFY
20-24 Male
Numerator (Optional)</v>
      </c>
      <c r="K478" s="7" t="s">
        <v>690</v>
      </c>
      <c r="L478" s="4">
        <v>11</v>
      </c>
      <c r="N478" s="4" t="s">
        <v>41</v>
      </c>
      <c r="O478" s="4" t="s">
        <v>169</v>
      </c>
      <c r="P478" s="4" t="s">
        <v>169</v>
      </c>
      <c r="Q478" s="4" t="s">
        <v>169</v>
      </c>
      <c r="R478" s="4" t="s">
        <v>201</v>
      </c>
      <c r="S478" s="4" t="s">
        <v>194</v>
      </c>
      <c r="T478" s="4" t="str">
        <f>LOWER(N478&amp;"."&amp;O478&amp;"."&amp;P478&amp;"."&amp;Q478&amp;"."&amp;R478&amp;"."&amp;S478)</f>
        <v>prep_eligible....pwid.n</v>
      </c>
      <c r="U478" s="4" t="s">
        <v>224</v>
      </c>
      <c r="Y478" s="4" t="str">
        <f t="shared" si="40"/>
        <v>prep_eligible....pwid.n</v>
      </c>
      <c r="Z478" s="4" t="str">
        <f t="shared" si="41"/>
        <v>TX_CURR_VERIFY
20-24 Male
Numerator (Optional)</v>
      </c>
      <c r="AA478" s="4" t="str">
        <f t="shared" si="42"/>
        <v>prep_eligible....pwid.n</v>
      </c>
      <c r="AB478" s="4" t="str">
        <f t="shared" si="43"/>
        <v>TX_CURR_VERIFY 20-24 Male Numerator (Optional)</v>
      </c>
      <c r="AC478" s="4" t="str">
        <f t="shared" si="44"/>
        <v>prep_eligible....pwid.n</v>
      </c>
    </row>
    <row r="479" spans="1:29" ht="45" x14ac:dyDescent="0.25">
      <c r="A479" s="4" t="s">
        <v>121</v>
      </c>
      <c r="B479" s="4" t="s">
        <v>135</v>
      </c>
      <c r="C479" s="4" t="s">
        <v>26</v>
      </c>
      <c r="D479" s="4" t="s">
        <v>60</v>
      </c>
      <c r="E479" s="4" t="s">
        <v>17</v>
      </c>
      <c r="F479" s="4" t="s">
        <v>169</v>
      </c>
      <c r="G479" s="4" t="s">
        <v>169</v>
      </c>
      <c r="H479" s="4" t="s">
        <v>8</v>
      </c>
      <c r="I479" s="4" t="s">
        <v>133</v>
      </c>
      <c r="J479" s="6" t="str">
        <f>C479&amp;CHAR(10)&amp;D479&amp;" "&amp;E479&amp;CHAR(10)&amp;H479&amp;" ("&amp;B479&amp;")"</f>
        <v>TX_CURR_VERIFY
25-29 Female
Numerator (Optional)</v>
      </c>
      <c r="K479" s="7" t="s">
        <v>691</v>
      </c>
      <c r="L479" s="4">
        <v>12</v>
      </c>
      <c r="N479" s="4" t="s">
        <v>41</v>
      </c>
      <c r="O479" s="4" t="s">
        <v>169</v>
      </c>
      <c r="P479" s="4" t="s">
        <v>169</v>
      </c>
      <c r="Q479" s="4" t="s">
        <v>169</v>
      </c>
      <c r="R479" s="4" t="s">
        <v>1130</v>
      </c>
      <c r="S479" s="4" t="s">
        <v>194</v>
      </c>
      <c r="T479" s="4" t="str">
        <f>LOWER(N479&amp;"."&amp;O479&amp;"."&amp;P479&amp;"."&amp;Q479&amp;"."&amp;R479&amp;"."&amp;S479)</f>
        <v>prep_eligible....prisons.n</v>
      </c>
      <c r="U479" s="4" t="s">
        <v>1139</v>
      </c>
      <c r="Y479" s="4" t="str">
        <f t="shared" si="40"/>
        <v>prep_eligible....prisons.n</v>
      </c>
      <c r="Z479" s="4" t="str">
        <f t="shared" si="41"/>
        <v>TX_CURR_VERIFY
25-29 Female
Numerator (Optional)</v>
      </c>
      <c r="AA479" s="4" t="str">
        <f t="shared" si="42"/>
        <v>prep_eligible....prisons.n</v>
      </c>
      <c r="AB479" s="4" t="str">
        <f t="shared" si="43"/>
        <v>TX_CURR_VERIFY 25-29 Female Numerator (Optional)</v>
      </c>
      <c r="AC479" s="4" t="str">
        <f t="shared" si="44"/>
        <v>prep_eligible....prisons.n</v>
      </c>
    </row>
    <row r="480" spans="1:29" ht="45" x14ac:dyDescent="0.25">
      <c r="A480" s="4" t="s">
        <v>121</v>
      </c>
      <c r="B480" s="4" t="s">
        <v>135</v>
      </c>
      <c r="C480" s="4" t="s">
        <v>26</v>
      </c>
      <c r="D480" s="4" t="s">
        <v>60</v>
      </c>
      <c r="E480" s="4" t="s">
        <v>50</v>
      </c>
      <c r="F480" s="4" t="s">
        <v>169</v>
      </c>
      <c r="G480" s="4" t="s">
        <v>169</v>
      </c>
      <c r="H480" s="4" t="s">
        <v>8</v>
      </c>
      <c r="I480" s="4" t="s">
        <v>133</v>
      </c>
      <c r="J480" s="6" t="str">
        <f>C480&amp;CHAR(10)&amp;D480&amp;" "&amp;E480&amp;CHAR(10)&amp;H480&amp;" ("&amp;B480&amp;")"</f>
        <v>TX_CURR_VERIFY
25-29 Male
Numerator (Optional)</v>
      </c>
      <c r="K480" s="7" t="s">
        <v>692</v>
      </c>
      <c r="L480" s="4">
        <v>12</v>
      </c>
      <c r="N480" s="4" t="s">
        <v>41</v>
      </c>
      <c r="O480" s="4" t="s">
        <v>169</v>
      </c>
      <c r="P480" s="4" t="s">
        <v>169</v>
      </c>
      <c r="Q480" s="4" t="s">
        <v>169</v>
      </c>
      <c r="R480" s="4" t="s">
        <v>206</v>
      </c>
      <c r="S480" s="4" t="s">
        <v>194</v>
      </c>
      <c r="T480" s="4" t="str">
        <f>LOWER(N480&amp;"."&amp;O480&amp;"."&amp;P480&amp;"."&amp;Q480&amp;"."&amp;R480&amp;"."&amp;S480)</f>
        <v>prep_eligible....non kp sero.n</v>
      </c>
      <c r="U480" s="4" t="s">
        <v>1009</v>
      </c>
      <c r="Y480" s="4" t="str">
        <f t="shared" si="40"/>
        <v>prep_eligible....nonkpsero.n</v>
      </c>
      <c r="Z480" s="4" t="str">
        <f t="shared" si="41"/>
        <v>TX_CURR_VERIFY
25-29 Male
Numerator (Optional)</v>
      </c>
      <c r="AA480" s="4" t="str">
        <f t="shared" si="42"/>
        <v>prep_eligible....nonkpsero.n</v>
      </c>
      <c r="AB480" s="4" t="str">
        <f t="shared" si="43"/>
        <v>TX_CURR_VERIFY 25-29 Male Numerator (Optional)</v>
      </c>
      <c r="AC480" s="4" t="str">
        <f t="shared" si="44"/>
        <v>prep_eligible....nonkpsero.n</v>
      </c>
    </row>
    <row r="481" spans="1:29" ht="45" x14ac:dyDescent="0.25">
      <c r="A481" s="4" t="s">
        <v>121</v>
      </c>
      <c r="B481" s="4" t="s">
        <v>135</v>
      </c>
      <c r="C481" s="4" t="s">
        <v>26</v>
      </c>
      <c r="D481" s="4" t="s">
        <v>66</v>
      </c>
      <c r="E481" s="4" t="s">
        <v>17</v>
      </c>
      <c r="F481" s="4" t="s">
        <v>169</v>
      </c>
      <c r="G481" s="4" t="s">
        <v>169</v>
      </c>
      <c r="H481" s="4" t="s">
        <v>8</v>
      </c>
      <c r="I481" s="4" t="s">
        <v>133</v>
      </c>
      <c r="J481" s="6" t="str">
        <f>C481&amp;CHAR(10)&amp;D481&amp;" "&amp;E481&amp;CHAR(10)&amp;H481&amp;" ("&amp;B481&amp;")"</f>
        <v>TX_CURR_VERIFY
30-34 Female
Numerator (Optional)</v>
      </c>
      <c r="K481" s="7" t="s">
        <v>693</v>
      </c>
      <c r="L481" s="4">
        <v>13</v>
      </c>
      <c r="N481" s="4" t="s">
        <v>41</v>
      </c>
      <c r="O481" s="4" t="s">
        <v>169</v>
      </c>
      <c r="P481" s="4" t="s">
        <v>169</v>
      </c>
      <c r="Q481" s="4" t="s">
        <v>169</v>
      </c>
      <c r="R481" s="4" t="s">
        <v>203</v>
      </c>
      <c r="S481" s="4" t="s">
        <v>194</v>
      </c>
      <c r="T481" s="4" t="str">
        <f>LOWER(N481&amp;"."&amp;O481&amp;"."&amp;P481&amp;"."&amp;Q481&amp;"."&amp;R481&amp;"."&amp;S481)</f>
        <v>prep_eligible....non kp gp.n</v>
      </c>
      <c r="U481" s="4" t="s">
        <v>1010</v>
      </c>
      <c r="Y481" s="4" t="str">
        <f t="shared" si="40"/>
        <v>prep_eligible....nonkpgp.n</v>
      </c>
      <c r="Z481" s="4" t="str">
        <f t="shared" si="41"/>
        <v>TX_CURR_VERIFY
30-34 Female
Numerator (Optional)</v>
      </c>
      <c r="AA481" s="4" t="str">
        <f t="shared" si="42"/>
        <v>prep_eligible....nonkpgp.n</v>
      </c>
      <c r="AB481" s="4" t="str">
        <f t="shared" si="43"/>
        <v>TX_CURR_VERIFY 30-34 Female Numerator (Optional)</v>
      </c>
      <c r="AC481" s="4" t="str">
        <f t="shared" si="44"/>
        <v>prep_eligible....nonkpgp.n</v>
      </c>
    </row>
    <row r="482" spans="1:29" ht="45" x14ac:dyDescent="0.25">
      <c r="A482" s="4" t="s">
        <v>121</v>
      </c>
      <c r="B482" s="4" t="s">
        <v>135</v>
      </c>
      <c r="C482" s="4" t="s">
        <v>26</v>
      </c>
      <c r="D482" s="4" t="s">
        <v>66</v>
      </c>
      <c r="E482" s="4" t="s">
        <v>50</v>
      </c>
      <c r="F482" s="4" t="s">
        <v>169</v>
      </c>
      <c r="G482" s="4" t="s">
        <v>169</v>
      </c>
      <c r="H482" s="4" t="s">
        <v>8</v>
      </c>
      <c r="I482" s="4" t="s">
        <v>133</v>
      </c>
      <c r="J482" s="6" t="str">
        <f>C482&amp;CHAR(10)&amp;D482&amp;" "&amp;E482&amp;CHAR(10)&amp;H482&amp;" ("&amp;B482&amp;")"</f>
        <v>TX_CURR_VERIFY
30-34 Male
Numerator (Optional)</v>
      </c>
      <c r="K482" s="7" t="s">
        <v>694</v>
      </c>
      <c r="L482" s="4">
        <v>13</v>
      </c>
      <c r="N482" s="4" t="s">
        <v>41</v>
      </c>
      <c r="O482" s="4" t="s">
        <v>169</v>
      </c>
      <c r="P482" s="4" t="s">
        <v>169</v>
      </c>
      <c r="Q482" s="4" t="s">
        <v>169</v>
      </c>
      <c r="R482" s="4" t="s">
        <v>200</v>
      </c>
      <c r="S482" s="4" t="s">
        <v>194</v>
      </c>
      <c r="T482" s="4" t="str">
        <f>LOWER(N482&amp;"."&amp;O482&amp;"."&amp;P482&amp;"."&amp;Q482&amp;"."&amp;R482&amp;"."&amp;S482)</f>
        <v>prep_eligible....msm.n</v>
      </c>
      <c r="U482" s="4" t="s">
        <v>225</v>
      </c>
      <c r="Y482" s="4" t="str">
        <f t="shared" si="40"/>
        <v>prep_eligible....msm.n</v>
      </c>
      <c r="Z482" s="4" t="str">
        <f t="shared" si="41"/>
        <v>TX_CURR_VERIFY
30-34 Male
Numerator (Optional)</v>
      </c>
      <c r="AA482" s="4" t="str">
        <f t="shared" si="42"/>
        <v>prep_eligible....msm.n</v>
      </c>
      <c r="AB482" s="4" t="str">
        <f t="shared" si="43"/>
        <v>TX_CURR_VERIFY 30-34 Male Numerator (Optional)</v>
      </c>
      <c r="AC482" s="4" t="str">
        <f t="shared" si="44"/>
        <v>prep_eligible....msm.n</v>
      </c>
    </row>
    <row r="483" spans="1:29" ht="45" x14ac:dyDescent="0.25">
      <c r="A483" s="4" t="s">
        <v>121</v>
      </c>
      <c r="B483" s="4" t="s">
        <v>135</v>
      </c>
      <c r="C483" s="4" t="s">
        <v>26</v>
      </c>
      <c r="D483" s="4" t="s">
        <v>67</v>
      </c>
      <c r="E483" s="4" t="s">
        <v>17</v>
      </c>
      <c r="F483" s="4" t="s">
        <v>169</v>
      </c>
      <c r="G483" s="4" t="s">
        <v>169</v>
      </c>
      <c r="H483" s="4" t="s">
        <v>8</v>
      </c>
      <c r="I483" s="4" t="s">
        <v>133</v>
      </c>
      <c r="J483" s="6" t="str">
        <f>C483&amp;CHAR(10)&amp;D483&amp;" "&amp;E483&amp;CHAR(10)&amp;H483&amp;" ("&amp;B483&amp;")"</f>
        <v>TX_CURR_VERIFY
35-39 Female
Numerator (Optional)</v>
      </c>
      <c r="K483" s="7" t="s">
        <v>695</v>
      </c>
      <c r="L483" s="4">
        <v>14</v>
      </c>
      <c r="N483" s="4" t="s">
        <v>41</v>
      </c>
      <c r="O483" s="4" t="s">
        <v>169</v>
      </c>
      <c r="P483" s="4" t="s">
        <v>169</v>
      </c>
      <c r="Q483" s="4" t="s">
        <v>169</v>
      </c>
      <c r="R483" s="4" t="s">
        <v>204</v>
      </c>
      <c r="S483" s="4" t="s">
        <v>194</v>
      </c>
      <c r="T483" s="4" t="str">
        <f>LOWER(N483&amp;"."&amp;O483&amp;"."&amp;P483&amp;"."&amp;Q483&amp;"."&amp;R483&amp;"."&amp;S483)</f>
        <v>prep_eligible....fsw.n</v>
      </c>
      <c r="U483" s="4" t="s">
        <v>227</v>
      </c>
      <c r="Y483" s="4" t="str">
        <f t="shared" si="40"/>
        <v>prep_eligible....fsw.n</v>
      </c>
      <c r="Z483" s="4" t="str">
        <f t="shared" si="41"/>
        <v>TX_CURR_VERIFY
35-39 Female
Numerator (Optional)</v>
      </c>
      <c r="AA483" s="4" t="str">
        <f t="shared" si="42"/>
        <v>prep_eligible....fsw.n</v>
      </c>
      <c r="AB483" s="4" t="str">
        <f t="shared" si="43"/>
        <v>TX_CURR_VERIFY 35-39 Female Numerator (Optional)</v>
      </c>
      <c r="AC483" s="4" t="str">
        <f t="shared" si="44"/>
        <v>prep_eligible....fsw.n</v>
      </c>
    </row>
    <row r="484" spans="1:29" ht="45" x14ac:dyDescent="0.25">
      <c r="A484" s="4" t="s">
        <v>121</v>
      </c>
      <c r="B484" s="4" t="s">
        <v>135</v>
      </c>
      <c r="C484" s="4" t="s">
        <v>26</v>
      </c>
      <c r="D484" s="4" t="s">
        <v>67</v>
      </c>
      <c r="E484" s="4" t="s">
        <v>50</v>
      </c>
      <c r="F484" s="4" t="s">
        <v>169</v>
      </c>
      <c r="G484" s="4" t="s">
        <v>169</v>
      </c>
      <c r="H484" s="4" t="s">
        <v>8</v>
      </c>
      <c r="I484" s="4" t="s">
        <v>133</v>
      </c>
      <c r="J484" s="6" t="str">
        <f>C484&amp;CHAR(10)&amp;D484&amp;" "&amp;E484&amp;CHAR(10)&amp;H484&amp;" ("&amp;B484&amp;")"</f>
        <v>TX_CURR_VERIFY
35-39 Male
Numerator (Optional)</v>
      </c>
      <c r="K484" s="7" t="s">
        <v>696</v>
      </c>
      <c r="L484" s="4">
        <v>14</v>
      </c>
      <c r="N484" s="4" t="s">
        <v>147</v>
      </c>
      <c r="O484" s="4" t="s">
        <v>193</v>
      </c>
      <c r="P484" s="4" t="s">
        <v>207</v>
      </c>
      <c r="Q484" s="4" t="s">
        <v>169</v>
      </c>
      <c r="R484" s="4" t="s">
        <v>169</v>
      </c>
      <c r="S484" s="4" t="s">
        <v>194</v>
      </c>
      <c r="T484" s="4" t="str">
        <f>LOWER(N484&amp;"."&amp;O484&amp;"."&amp;P484&amp;"."&amp;Q484&amp;"."&amp;R484&amp;"."&amp;S484)</f>
        <v>prep_ct_verify.unknownage.male...n</v>
      </c>
      <c r="U484" s="4" t="s">
        <v>1684</v>
      </c>
      <c r="Y484" s="4" t="str">
        <f t="shared" si="40"/>
        <v>prep_ct_verify.unknownage.m...n</v>
      </c>
      <c r="Z484" s="4" t="str">
        <f t="shared" si="41"/>
        <v>TX_CURR_VERIFY
35-39 Male
Numerator (Optional)</v>
      </c>
      <c r="AA484" s="4" t="str">
        <f t="shared" si="42"/>
        <v>prep_ct_verify.unknownage.m...n</v>
      </c>
      <c r="AB484" s="4" t="str">
        <f t="shared" si="43"/>
        <v>TX_CURR_VERIFY 35-39 Male Numerator (Optional)</v>
      </c>
      <c r="AC484" s="4" t="str">
        <f t="shared" si="44"/>
        <v>prep_ct_verify.unknownage.m...n</v>
      </c>
    </row>
    <row r="485" spans="1:29" ht="45" x14ac:dyDescent="0.25">
      <c r="A485" s="4" t="s">
        <v>121</v>
      </c>
      <c r="B485" s="4" t="s">
        <v>135</v>
      </c>
      <c r="C485" s="4" t="s">
        <v>26</v>
      </c>
      <c r="D485" s="4" t="s">
        <v>68</v>
      </c>
      <c r="E485" s="4" t="s">
        <v>17</v>
      </c>
      <c r="F485" s="4" t="s">
        <v>169</v>
      </c>
      <c r="G485" s="4" t="s">
        <v>169</v>
      </c>
      <c r="H485" s="4" t="s">
        <v>8</v>
      </c>
      <c r="I485" s="4" t="s">
        <v>133</v>
      </c>
      <c r="J485" s="6" t="str">
        <f>C485&amp;CHAR(10)&amp;D485&amp;" "&amp;E485&amp;CHAR(10)&amp;H485&amp;" ("&amp;B485&amp;")"</f>
        <v>TX_CURR_VERIFY
40-44 Female
Numerator (Optional)</v>
      </c>
      <c r="K485" s="7" t="s">
        <v>697</v>
      </c>
      <c r="L485" s="4">
        <v>15</v>
      </c>
      <c r="N485" s="4" t="s">
        <v>147</v>
      </c>
      <c r="O485" s="4" t="s">
        <v>193</v>
      </c>
      <c r="P485" s="4" t="s">
        <v>208</v>
      </c>
      <c r="Q485" s="4" t="s">
        <v>169</v>
      </c>
      <c r="R485" s="4" t="s">
        <v>169</v>
      </c>
      <c r="S485" s="4" t="s">
        <v>194</v>
      </c>
      <c r="T485" s="4" t="str">
        <f>LOWER(N485&amp;"."&amp;O485&amp;"."&amp;P485&amp;"."&amp;Q485&amp;"."&amp;R485&amp;"."&amp;S485)</f>
        <v>prep_ct_verify.unknownage.female...n</v>
      </c>
      <c r="U485" s="4" t="s">
        <v>1440</v>
      </c>
      <c r="Y485" s="4" t="str">
        <f t="shared" si="40"/>
        <v>prep_ct_verify.unknownage.f...n</v>
      </c>
      <c r="Z485" s="4" t="str">
        <f t="shared" si="41"/>
        <v>TX_CURR_VERIFY
40-44 Female
Numerator (Optional)</v>
      </c>
      <c r="AA485" s="4" t="str">
        <f t="shared" si="42"/>
        <v>prep_ct_verify.unknownage.f...n</v>
      </c>
      <c r="AB485" s="4" t="str">
        <f t="shared" si="43"/>
        <v>TX_CURR_VERIFY 40-44 Female Numerator (Optional)</v>
      </c>
      <c r="AC485" s="4" t="str">
        <f t="shared" si="44"/>
        <v>prep_ct_verify.unknownage.f...n</v>
      </c>
    </row>
    <row r="486" spans="1:29" ht="45" x14ac:dyDescent="0.25">
      <c r="A486" s="4" t="s">
        <v>121</v>
      </c>
      <c r="B486" s="4" t="s">
        <v>135</v>
      </c>
      <c r="C486" s="4" t="s">
        <v>26</v>
      </c>
      <c r="D486" s="4" t="s">
        <v>68</v>
      </c>
      <c r="E486" s="4" t="s">
        <v>50</v>
      </c>
      <c r="F486" s="4" t="s">
        <v>169</v>
      </c>
      <c r="G486" s="4" t="s">
        <v>169</v>
      </c>
      <c r="H486" s="4" t="s">
        <v>8</v>
      </c>
      <c r="I486" s="4" t="s">
        <v>133</v>
      </c>
      <c r="J486" s="6" t="str">
        <f>C486&amp;CHAR(10)&amp;D486&amp;" "&amp;E486&amp;CHAR(10)&amp;H486&amp;" ("&amp;B486&amp;")"</f>
        <v>TX_CURR_VERIFY
40-44 Male
Numerator (Optional)</v>
      </c>
      <c r="K486" s="7" t="s">
        <v>698</v>
      </c>
      <c r="L486" s="4">
        <v>15</v>
      </c>
      <c r="N486" s="4" t="s">
        <v>147</v>
      </c>
      <c r="O486" s="4" t="s">
        <v>1051</v>
      </c>
      <c r="P486" s="4" t="s">
        <v>207</v>
      </c>
      <c r="Q486" s="4" t="s">
        <v>169</v>
      </c>
      <c r="R486" s="4" t="s">
        <v>169</v>
      </c>
      <c r="S486" s="4" t="s">
        <v>194</v>
      </c>
      <c r="T486" s="4" t="str">
        <f>LOWER(N486&amp;"."&amp;O486&amp;"."&amp;P486&amp;"."&amp;Q486&amp;"."&amp;R486&amp;"."&amp;S486)</f>
        <v>prep_ct_verify.o50.male...n</v>
      </c>
      <c r="U486" s="4" t="s">
        <v>1683</v>
      </c>
      <c r="Y486" s="4" t="str">
        <f t="shared" si="40"/>
        <v>prep_ct_verify.o50.m...n</v>
      </c>
      <c r="Z486" s="4" t="str">
        <f t="shared" si="41"/>
        <v>TX_CURR_VERIFY
40-44 Male
Numerator (Optional)</v>
      </c>
      <c r="AA486" s="4" t="str">
        <f t="shared" si="42"/>
        <v>prep_ct_verify.o50.m...n</v>
      </c>
      <c r="AB486" s="4" t="str">
        <f t="shared" si="43"/>
        <v>TX_CURR_VERIFY 40-44 Male Numerator (Optional)</v>
      </c>
      <c r="AC486" s="4" t="str">
        <f t="shared" si="44"/>
        <v>prep_ct_verify.o50.m...n</v>
      </c>
    </row>
    <row r="487" spans="1:29" ht="45" x14ac:dyDescent="0.25">
      <c r="A487" s="4" t="s">
        <v>121</v>
      </c>
      <c r="B487" s="4" t="s">
        <v>135</v>
      </c>
      <c r="C487" s="4" t="s">
        <v>26</v>
      </c>
      <c r="D487" s="4" t="s">
        <v>69</v>
      </c>
      <c r="E487" s="4" t="s">
        <v>17</v>
      </c>
      <c r="F487" s="4" t="s">
        <v>169</v>
      </c>
      <c r="G487" s="4" t="s">
        <v>169</v>
      </c>
      <c r="H487" s="4" t="s">
        <v>8</v>
      </c>
      <c r="I487" s="4" t="s">
        <v>133</v>
      </c>
      <c r="J487" s="6" t="str">
        <f>C487&amp;CHAR(10)&amp;D487&amp;" "&amp;E487&amp;CHAR(10)&amp;H487&amp;" ("&amp;B487&amp;")"</f>
        <v>TX_CURR_VERIFY
45-49 Female
Numerator (Optional)</v>
      </c>
      <c r="K487" s="7" t="s">
        <v>699</v>
      </c>
      <c r="L487" s="4">
        <v>16</v>
      </c>
      <c r="N487" s="4" t="s">
        <v>147</v>
      </c>
      <c r="O487" s="4" t="s">
        <v>1051</v>
      </c>
      <c r="P487" s="4" t="s">
        <v>208</v>
      </c>
      <c r="Q487" s="4" t="s">
        <v>169</v>
      </c>
      <c r="R487" s="4" t="s">
        <v>169</v>
      </c>
      <c r="S487" s="4" t="s">
        <v>194</v>
      </c>
      <c r="T487" s="4" t="str">
        <f>LOWER(N487&amp;"."&amp;O487&amp;"."&amp;P487&amp;"."&amp;Q487&amp;"."&amp;R487&amp;"."&amp;S487)</f>
        <v>prep_ct_verify.o50.female...n</v>
      </c>
      <c r="U487" s="4" t="s">
        <v>1439</v>
      </c>
      <c r="Y487" s="4" t="str">
        <f t="shared" si="40"/>
        <v>prep_ct_verify.o50.f...n</v>
      </c>
      <c r="Z487" s="4" t="str">
        <f t="shared" si="41"/>
        <v>TX_CURR_VERIFY
45-49 Female
Numerator (Optional)</v>
      </c>
      <c r="AA487" s="4" t="str">
        <f t="shared" si="42"/>
        <v>prep_ct_verify.o50.f...n</v>
      </c>
      <c r="AB487" s="4" t="str">
        <f t="shared" si="43"/>
        <v>TX_CURR_VERIFY 45-49 Female Numerator (Optional)</v>
      </c>
      <c r="AC487" s="4" t="str">
        <f t="shared" si="44"/>
        <v>prep_ct_verify.o50.f...n</v>
      </c>
    </row>
    <row r="488" spans="1:29" ht="45" x14ac:dyDescent="0.25">
      <c r="A488" s="4" t="s">
        <v>121</v>
      </c>
      <c r="B488" s="4" t="s">
        <v>135</v>
      </c>
      <c r="C488" s="4" t="s">
        <v>26</v>
      </c>
      <c r="D488" s="4" t="s">
        <v>69</v>
      </c>
      <c r="E488" s="4" t="s">
        <v>50</v>
      </c>
      <c r="F488" s="4" t="s">
        <v>169</v>
      </c>
      <c r="G488" s="4" t="s">
        <v>169</v>
      </c>
      <c r="H488" s="4" t="s">
        <v>8</v>
      </c>
      <c r="I488" s="4" t="s">
        <v>133</v>
      </c>
      <c r="J488" s="6" t="str">
        <f>C488&amp;CHAR(10)&amp;D488&amp;" "&amp;E488&amp;CHAR(10)&amp;H488&amp;" ("&amp;B488&amp;")"</f>
        <v>TX_CURR_VERIFY
45-49 Male
Numerator (Optional)</v>
      </c>
      <c r="K488" s="7" t="s">
        <v>700</v>
      </c>
      <c r="L488" s="4">
        <v>16</v>
      </c>
      <c r="N488" s="4" t="s">
        <v>147</v>
      </c>
      <c r="O488" s="4" t="s">
        <v>181</v>
      </c>
      <c r="P488" s="4" t="s">
        <v>207</v>
      </c>
      <c r="Q488" s="4" t="s">
        <v>169</v>
      </c>
      <c r="R488" s="4" t="s">
        <v>169</v>
      </c>
      <c r="S488" s="4" t="s">
        <v>194</v>
      </c>
      <c r="T488" s="4" t="str">
        <f>LOWER(N488&amp;"."&amp;O488&amp;"."&amp;P488&amp;"."&amp;Q488&amp;"."&amp;R488&amp;"."&amp;S488)</f>
        <v>prep_ct_verify.45_49.male...n</v>
      </c>
      <c r="U488" s="4" t="s">
        <v>1682</v>
      </c>
      <c r="Y488" s="4" t="str">
        <f t="shared" si="40"/>
        <v>prep_ct_verify.45_49.m...n</v>
      </c>
      <c r="Z488" s="4" t="str">
        <f t="shared" si="41"/>
        <v>TX_CURR_VERIFY
45-49 Male
Numerator (Optional)</v>
      </c>
      <c r="AA488" s="4" t="str">
        <f t="shared" si="42"/>
        <v>prep_ct_verify.45_49.m...n</v>
      </c>
      <c r="AB488" s="4" t="str">
        <f t="shared" si="43"/>
        <v>TX_CURR_VERIFY 45-49 Male Numerator (Optional)</v>
      </c>
      <c r="AC488" s="4" t="str">
        <f t="shared" si="44"/>
        <v>prep_ct_verify.45_49.m...n</v>
      </c>
    </row>
    <row r="489" spans="1:29" ht="45" x14ac:dyDescent="0.25">
      <c r="A489" s="4" t="s">
        <v>121</v>
      </c>
      <c r="B489" s="4" t="s">
        <v>135</v>
      </c>
      <c r="C489" s="4" t="s">
        <v>26</v>
      </c>
      <c r="D489" s="4" t="s">
        <v>126</v>
      </c>
      <c r="E489" s="4" t="s">
        <v>17</v>
      </c>
      <c r="F489" s="4" t="s">
        <v>169</v>
      </c>
      <c r="G489" s="4" t="s">
        <v>169</v>
      </c>
      <c r="H489" s="4" t="s">
        <v>8</v>
      </c>
      <c r="I489" s="4" t="s">
        <v>133</v>
      </c>
      <c r="J489" s="6" t="str">
        <f>C489&amp;CHAR(10)&amp;D489&amp;" "&amp;E489&amp;CHAR(10)&amp;H489&amp;" ("&amp;B489&amp;")"</f>
        <v>TX_CURR_VERIFY
50-54 Female
Numerator (Optional)</v>
      </c>
      <c r="K489" s="7" t="s">
        <v>701</v>
      </c>
      <c r="L489" s="4">
        <v>18</v>
      </c>
      <c r="N489" s="4" t="s">
        <v>147</v>
      </c>
      <c r="O489" s="4" t="s">
        <v>181</v>
      </c>
      <c r="P489" s="4" t="s">
        <v>208</v>
      </c>
      <c r="Q489" s="4" t="s">
        <v>169</v>
      </c>
      <c r="R489" s="4" t="s">
        <v>169</v>
      </c>
      <c r="S489" s="4" t="s">
        <v>194</v>
      </c>
      <c r="T489" s="4" t="str">
        <f>LOWER(N489&amp;"."&amp;O489&amp;"."&amp;P489&amp;"."&amp;Q489&amp;"."&amp;R489&amp;"."&amp;S489)</f>
        <v>prep_ct_verify.45_49.female...n</v>
      </c>
      <c r="U489" s="4" t="s">
        <v>1438</v>
      </c>
      <c r="Y489" s="4" t="str">
        <f t="shared" si="40"/>
        <v>prep_ct_verify.45_49.f...n</v>
      </c>
      <c r="Z489" s="4" t="str">
        <f t="shared" si="41"/>
        <v>TX_CURR_VERIFY
50-54 Female
Numerator (Optional)</v>
      </c>
      <c r="AA489" s="4" t="str">
        <f t="shared" si="42"/>
        <v>prep_ct_verify.45_49.f...n</v>
      </c>
      <c r="AB489" s="4" t="str">
        <f t="shared" si="43"/>
        <v>TX_CURR_VERIFY 50-54 Female Numerator (Optional)</v>
      </c>
      <c r="AC489" s="4" t="str">
        <f t="shared" si="44"/>
        <v>prep_ct_verify.45_49.f...n</v>
      </c>
    </row>
    <row r="490" spans="1:29" ht="45" x14ac:dyDescent="0.25">
      <c r="A490" s="4" t="s">
        <v>121</v>
      </c>
      <c r="B490" s="4" t="s">
        <v>135</v>
      </c>
      <c r="C490" s="4" t="s">
        <v>26</v>
      </c>
      <c r="D490" s="4" t="s">
        <v>126</v>
      </c>
      <c r="E490" s="4" t="s">
        <v>50</v>
      </c>
      <c r="F490" s="4" t="s">
        <v>169</v>
      </c>
      <c r="G490" s="4" t="s">
        <v>169</v>
      </c>
      <c r="H490" s="4" t="s">
        <v>8</v>
      </c>
      <c r="I490" s="4" t="s">
        <v>133</v>
      </c>
      <c r="J490" s="6" t="str">
        <f>C490&amp;CHAR(10)&amp;D490&amp;" "&amp;E490&amp;CHAR(10)&amp;H490&amp;" ("&amp;B490&amp;")"</f>
        <v>TX_CURR_VERIFY
50-54 Male
Numerator (Optional)</v>
      </c>
      <c r="K490" s="7" t="s">
        <v>702</v>
      </c>
      <c r="L490" s="4">
        <v>18</v>
      </c>
      <c r="N490" s="4" t="s">
        <v>147</v>
      </c>
      <c r="O490" s="4" t="s">
        <v>180</v>
      </c>
      <c r="P490" s="4" t="s">
        <v>207</v>
      </c>
      <c r="Q490" s="4" t="s">
        <v>169</v>
      </c>
      <c r="R490" s="4" t="s">
        <v>169</v>
      </c>
      <c r="S490" s="4" t="s">
        <v>194</v>
      </c>
      <c r="T490" s="4" t="str">
        <f>LOWER(N490&amp;"."&amp;O490&amp;"."&amp;P490&amp;"."&amp;Q490&amp;"."&amp;R490&amp;"."&amp;S490)</f>
        <v>prep_ct_verify.40_44.male...n</v>
      </c>
      <c r="U490" s="4" t="s">
        <v>1681</v>
      </c>
      <c r="Y490" s="4" t="str">
        <f t="shared" si="40"/>
        <v>prep_ct_verify.40_44.m...n</v>
      </c>
      <c r="Z490" s="4" t="str">
        <f t="shared" si="41"/>
        <v>TX_CURR_VERIFY
50-54 Male
Numerator (Optional)</v>
      </c>
      <c r="AA490" s="4" t="str">
        <f t="shared" si="42"/>
        <v>prep_ct_verify.40_44.m...n</v>
      </c>
      <c r="AB490" s="4" t="str">
        <f t="shared" si="43"/>
        <v>TX_CURR_VERIFY 50-54 Male Numerator (Optional)</v>
      </c>
      <c r="AC490" s="4" t="str">
        <f t="shared" si="44"/>
        <v>prep_ct_verify.40_44.m...n</v>
      </c>
    </row>
    <row r="491" spans="1:29" ht="45" x14ac:dyDescent="0.25">
      <c r="A491" s="4" t="s">
        <v>121</v>
      </c>
      <c r="B491" s="4" t="s">
        <v>135</v>
      </c>
      <c r="C491" s="4" t="s">
        <v>26</v>
      </c>
      <c r="D491" s="4" t="s">
        <v>127</v>
      </c>
      <c r="E491" s="4" t="s">
        <v>17</v>
      </c>
      <c r="F491" s="4" t="s">
        <v>169</v>
      </c>
      <c r="G491" s="4" t="s">
        <v>169</v>
      </c>
      <c r="H491" s="4" t="s">
        <v>8</v>
      </c>
      <c r="I491" s="4" t="s">
        <v>133</v>
      </c>
      <c r="J491" s="6" t="str">
        <f>C491&amp;CHAR(10)&amp;D491&amp;" "&amp;E491&amp;CHAR(10)&amp;H491&amp;" ("&amp;B491&amp;")"</f>
        <v>TX_CURR_VERIFY
55-59 Female
Numerator (Optional)</v>
      </c>
      <c r="K491" s="7" t="s">
        <v>703</v>
      </c>
      <c r="L491" s="4">
        <v>19</v>
      </c>
      <c r="N491" s="4" t="s">
        <v>147</v>
      </c>
      <c r="O491" s="4" t="s">
        <v>180</v>
      </c>
      <c r="P491" s="4" t="s">
        <v>208</v>
      </c>
      <c r="Q491" s="4" t="s">
        <v>169</v>
      </c>
      <c r="R491" s="4" t="s">
        <v>169</v>
      </c>
      <c r="S491" s="4" t="s">
        <v>194</v>
      </c>
      <c r="T491" s="4" t="str">
        <f>LOWER(N491&amp;"."&amp;O491&amp;"."&amp;P491&amp;"."&amp;Q491&amp;"."&amp;R491&amp;"."&amp;S491)</f>
        <v>prep_ct_verify.40_44.female...n</v>
      </c>
      <c r="U491" s="4" t="s">
        <v>1437</v>
      </c>
      <c r="Y491" s="4" t="str">
        <f t="shared" si="40"/>
        <v>prep_ct_verify.40_44.f...n</v>
      </c>
      <c r="Z491" s="4" t="str">
        <f t="shared" si="41"/>
        <v>TX_CURR_VERIFY
55-59 Female
Numerator (Optional)</v>
      </c>
      <c r="AA491" s="4" t="str">
        <f t="shared" si="42"/>
        <v>prep_ct_verify.40_44.f...n</v>
      </c>
      <c r="AB491" s="4" t="str">
        <f t="shared" si="43"/>
        <v>TX_CURR_VERIFY 55-59 Female Numerator (Optional)</v>
      </c>
      <c r="AC491" s="4" t="str">
        <f t="shared" si="44"/>
        <v>prep_ct_verify.40_44.f...n</v>
      </c>
    </row>
    <row r="492" spans="1:29" ht="45" x14ac:dyDescent="0.25">
      <c r="A492" s="4" t="s">
        <v>121</v>
      </c>
      <c r="B492" s="4" t="s">
        <v>135</v>
      </c>
      <c r="C492" s="4" t="s">
        <v>26</v>
      </c>
      <c r="D492" s="4" t="s">
        <v>127</v>
      </c>
      <c r="E492" s="4" t="s">
        <v>50</v>
      </c>
      <c r="F492" s="4" t="s">
        <v>169</v>
      </c>
      <c r="G492" s="4" t="s">
        <v>169</v>
      </c>
      <c r="H492" s="4" t="s">
        <v>8</v>
      </c>
      <c r="I492" s="4" t="s">
        <v>133</v>
      </c>
      <c r="J492" s="6" t="str">
        <f>C492&amp;CHAR(10)&amp;D492&amp;" "&amp;E492&amp;CHAR(10)&amp;H492&amp;" ("&amp;B492&amp;")"</f>
        <v>TX_CURR_VERIFY
55-59 Male
Numerator (Optional)</v>
      </c>
      <c r="K492" s="7" t="s">
        <v>704</v>
      </c>
      <c r="L492" s="4">
        <v>19</v>
      </c>
      <c r="N492" s="4" t="s">
        <v>147</v>
      </c>
      <c r="O492" s="4" t="s">
        <v>179</v>
      </c>
      <c r="P492" s="4" t="s">
        <v>207</v>
      </c>
      <c r="Q492" s="4" t="s">
        <v>169</v>
      </c>
      <c r="R492" s="4" t="s">
        <v>169</v>
      </c>
      <c r="S492" s="4" t="s">
        <v>194</v>
      </c>
      <c r="T492" s="4" t="str">
        <f>LOWER(N492&amp;"."&amp;O492&amp;"."&amp;P492&amp;"."&amp;Q492&amp;"."&amp;R492&amp;"."&amp;S492)</f>
        <v>prep_ct_verify.35_39.male...n</v>
      </c>
      <c r="U492" s="4" t="s">
        <v>1680</v>
      </c>
      <c r="Y492" s="4" t="str">
        <f t="shared" si="40"/>
        <v>prep_ct_verify.35_39.m...n</v>
      </c>
      <c r="Z492" s="4" t="str">
        <f t="shared" si="41"/>
        <v>TX_CURR_VERIFY
55-59 Male
Numerator (Optional)</v>
      </c>
      <c r="AA492" s="4" t="str">
        <f t="shared" si="42"/>
        <v>prep_ct_verify.35_39.m...n</v>
      </c>
      <c r="AB492" s="4" t="str">
        <f t="shared" si="43"/>
        <v>TX_CURR_VERIFY 55-59 Male Numerator (Optional)</v>
      </c>
      <c r="AC492" s="4" t="str">
        <f t="shared" si="44"/>
        <v>prep_ct_verify.35_39.m...n</v>
      </c>
    </row>
    <row r="493" spans="1:29" ht="45" x14ac:dyDescent="0.25">
      <c r="A493" s="4" t="s">
        <v>121</v>
      </c>
      <c r="B493" s="4" t="s">
        <v>135</v>
      </c>
      <c r="C493" s="4" t="s">
        <v>26</v>
      </c>
      <c r="D493" s="4" t="s">
        <v>1053</v>
      </c>
      <c r="E493" s="4" t="s">
        <v>17</v>
      </c>
      <c r="F493" s="4" t="s">
        <v>169</v>
      </c>
      <c r="G493" s="4" t="s">
        <v>169</v>
      </c>
      <c r="H493" s="4" t="s">
        <v>8</v>
      </c>
      <c r="I493" s="4" t="s">
        <v>133</v>
      </c>
      <c r="J493" s="6" t="str">
        <f>C493&amp;CHAR(10)&amp;D493&amp;" "&amp;E493&amp;CHAR(10)&amp;H493&amp;" ("&amp;B493&amp;")"</f>
        <v>TX_CURR_VERIFY
60-64 Female
Numerator (Optional)</v>
      </c>
      <c r="K493" s="7" t="s">
        <v>1061</v>
      </c>
      <c r="L493" s="4">
        <v>20</v>
      </c>
      <c r="N493" s="4" t="s">
        <v>147</v>
      </c>
      <c r="O493" s="4" t="s">
        <v>179</v>
      </c>
      <c r="P493" s="4" t="s">
        <v>208</v>
      </c>
      <c r="Q493" s="4" t="s">
        <v>169</v>
      </c>
      <c r="R493" s="4" t="s">
        <v>169</v>
      </c>
      <c r="S493" s="4" t="s">
        <v>194</v>
      </c>
      <c r="T493" s="4" t="str">
        <f>LOWER(N493&amp;"."&amp;O493&amp;"."&amp;P493&amp;"."&amp;Q493&amp;"."&amp;R493&amp;"."&amp;S493)</f>
        <v>prep_ct_verify.35_39.female...n</v>
      </c>
      <c r="U493" s="4" t="s">
        <v>1436</v>
      </c>
      <c r="Y493" s="4" t="str">
        <f t="shared" si="40"/>
        <v>prep_ct_verify.35_39.f...n</v>
      </c>
      <c r="Z493" s="4" t="str">
        <f t="shared" si="41"/>
        <v>TX_CURR_VERIFY
60-64 Female
Numerator (Optional)</v>
      </c>
      <c r="AA493" s="4" t="str">
        <f t="shared" si="42"/>
        <v>prep_ct_verify.35_39.f...n</v>
      </c>
      <c r="AB493" s="4" t="str">
        <f t="shared" si="43"/>
        <v>TX_CURR_VERIFY 60-64 Female Numerator (Optional)</v>
      </c>
      <c r="AC493" s="4" t="str">
        <f t="shared" si="44"/>
        <v>prep_ct_verify.35_39.f...n</v>
      </c>
    </row>
    <row r="494" spans="1:29" ht="45" x14ac:dyDescent="0.25">
      <c r="A494" s="4" t="s">
        <v>121</v>
      </c>
      <c r="B494" s="4" t="s">
        <v>135</v>
      </c>
      <c r="C494" s="4" t="s">
        <v>26</v>
      </c>
      <c r="D494" s="4" t="s">
        <v>1053</v>
      </c>
      <c r="E494" s="4" t="s">
        <v>50</v>
      </c>
      <c r="F494" s="4" t="s">
        <v>169</v>
      </c>
      <c r="G494" s="4" t="s">
        <v>169</v>
      </c>
      <c r="H494" s="4" t="s">
        <v>8</v>
      </c>
      <c r="I494" s="4" t="s">
        <v>133</v>
      </c>
      <c r="J494" s="6" t="str">
        <f>C494&amp;CHAR(10)&amp;D494&amp;" "&amp;E494&amp;CHAR(10)&amp;H494&amp;" ("&amp;B494&amp;")"</f>
        <v>TX_CURR_VERIFY
60-64 Male
Numerator (Optional)</v>
      </c>
      <c r="K494" s="7" t="s">
        <v>1062</v>
      </c>
      <c r="L494" s="4">
        <v>20</v>
      </c>
      <c r="N494" s="4" t="s">
        <v>147</v>
      </c>
      <c r="O494" s="4" t="s">
        <v>178</v>
      </c>
      <c r="P494" s="4" t="s">
        <v>207</v>
      </c>
      <c r="Q494" s="4" t="s">
        <v>169</v>
      </c>
      <c r="R494" s="4" t="s">
        <v>169</v>
      </c>
      <c r="S494" s="4" t="s">
        <v>194</v>
      </c>
      <c r="T494" s="4" t="str">
        <f>LOWER(N494&amp;"."&amp;O494&amp;"."&amp;P494&amp;"."&amp;Q494&amp;"."&amp;R494&amp;"."&amp;S494)</f>
        <v>prep_ct_verify.30_34.male...n</v>
      </c>
      <c r="U494" s="4" t="s">
        <v>1679</v>
      </c>
      <c r="Y494" s="4" t="str">
        <f t="shared" si="40"/>
        <v>prep_ct_verify.30_34.m...n</v>
      </c>
      <c r="Z494" s="4" t="str">
        <f t="shared" si="41"/>
        <v>TX_CURR_VERIFY
60-64 Male
Numerator (Optional)</v>
      </c>
      <c r="AA494" s="4" t="str">
        <f t="shared" si="42"/>
        <v>prep_ct_verify.30_34.m...n</v>
      </c>
      <c r="AB494" s="4" t="str">
        <f t="shared" si="43"/>
        <v>TX_CURR_VERIFY 60-64 Male Numerator (Optional)</v>
      </c>
      <c r="AC494" s="4" t="str">
        <f t="shared" si="44"/>
        <v>prep_ct_verify.30_34.m...n</v>
      </c>
    </row>
    <row r="495" spans="1:29" ht="45" x14ac:dyDescent="0.25">
      <c r="A495" s="4" t="s">
        <v>121</v>
      </c>
      <c r="B495" s="4" t="s">
        <v>135</v>
      </c>
      <c r="C495" s="4" t="s">
        <v>26</v>
      </c>
      <c r="D495" s="4" t="s">
        <v>1052</v>
      </c>
      <c r="E495" s="4" t="s">
        <v>17</v>
      </c>
      <c r="F495" s="4" t="s">
        <v>169</v>
      </c>
      <c r="G495" s="4" t="s">
        <v>169</v>
      </c>
      <c r="H495" s="4" t="s">
        <v>8</v>
      </c>
      <c r="I495" s="4" t="s">
        <v>133</v>
      </c>
      <c r="J495" s="6" t="str">
        <f>C495&amp;CHAR(10)&amp;D495&amp;" "&amp;E495&amp;CHAR(10)&amp;H495&amp;" ("&amp;B495&amp;")"</f>
        <v>TX_CURR_VERIFY
65+ Female
Numerator (Optional)</v>
      </c>
      <c r="K495" s="7" t="s">
        <v>1064</v>
      </c>
      <c r="L495" s="4">
        <v>21</v>
      </c>
      <c r="N495" s="4" t="s">
        <v>147</v>
      </c>
      <c r="O495" s="4" t="s">
        <v>178</v>
      </c>
      <c r="P495" s="4" t="s">
        <v>208</v>
      </c>
      <c r="Q495" s="4" t="s">
        <v>169</v>
      </c>
      <c r="R495" s="4" t="s">
        <v>169</v>
      </c>
      <c r="S495" s="4" t="s">
        <v>194</v>
      </c>
      <c r="T495" s="4" t="str">
        <f>LOWER(N495&amp;"."&amp;O495&amp;"."&amp;P495&amp;"."&amp;Q495&amp;"."&amp;R495&amp;"."&amp;S495)</f>
        <v>prep_ct_verify.30_34.female...n</v>
      </c>
      <c r="U495" s="4" t="s">
        <v>1435</v>
      </c>
      <c r="Y495" s="4" t="str">
        <f t="shared" si="40"/>
        <v>prep_ct_verify.30_34.f...n</v>
      </c>
      <c r="Z495" s="4" t="str">
        <f t="shared" si="41"/>
        <v>TX_CURR_VERIFY
65+ Female
Numerator (Optional)</v>
      </c>
      <c r="AA495" s="4" t="str">
        <f t="shared" si="42"/>
        <v>prep_ct_verify.30_34.f...n</v>
      </c>
      <c r="AB495" s="4" t="str">
        <f t="shared" si="43"/>
        <v>TX_CURR_VERIFY 65+ Female Numerator (Optional)</v>
      </c>
      <c r="AC495" s="4" t="str">
        <f t="shared" si="44"/>
        <v>prep_ct_verify.30_34.f...n</v>
      </c>
    </row>
    <row r="496" spans="1:29" ht="45" x14ac:dyDescent="0.25">
      <c r="A496" s="4" t="s">
        <v>121</v>
      </c>
      <c r="B496" s="4" t="s">
        <v>135</v>
      </c>
      <c r="C496" s="4" t="s">
        <v>26</v>
      </c>
      <c r="D496" s="4" t="s">
        <v>1052</v>
      </c>
      <c r="E496" s="4" t="s">
        <v>50</v>
      </c>
      <c r="F496" s="4" t="s">
        <v>169</v>
      </c>
      <c r="G496" s="4" t="s">
        <v>169</v>
      </c>
      <c r="H496" s="4" t="s">
        <v>8</v>
      </c>
      <c r="I496" s="4" t="s">
        <v>133</v>
      </c>
      <c r="J496" s="6" t="str">
        <f>C496&amp;CHAR(10)&amp;D496&amp;" "&amp;E496&amp;CHAR(10)&amp;H496&amp;" ("&amp;B496&amp;")"</f>
        <v>TX_CURR_VERIFY
65+ Male
Numerator (Optional)</v>
      </c>
      <c r="K496" s="7" t="s">
        <v>1065</v>
      </c>
      <c r="L496" s="4">
        <v>21</v>
      </c>
      <c r="N496" s="4" t="s">
        <v>147</v>
      </c>
      <c r="O496" s="4" t="s">
        <v>177</v>
      </c>
      <c r="P496" s="4" t="s">
        <v>207</v>
      </c>
      <c r="Q496" s="4" t="s">
        <v>169</v>
      </c>
      <c r="R496" s="4" t="s">
        <v>169</v>
      </c>
      <c r="S496" s="4" t="s">
        <v>194</v>
      </c>
      <c r="T496" s="4" t="str">
        <f>LOWER(N496&amp;"."&amp;O496&amp;"."&amp;P496&amp;"."&amp;Q496&amp;"."&amp;R496&amp;"."&amp;S496)</f>
        <v>prep_ct_verify.25_29.male...n</v>
      </c>
      <c r="U496" s="4" t="s">
        <v>1678</v>
      </c>
      <c r="Y496" s="4" t="str">
        <f t="shared" si="40"/>
        <v>prep_ct_verify.25_29.m...n</v>
      </c>
      <c r="Z496" s="4" t="str">
        <f t="shared" si="41"/>
        <v>TX_CURR_VERIFY
65+ Male
Numerator (Optional)</v>
      </c>
      <c r="AA496" s="4" t="str">
        <f t="shared" si="42"/>
        <v>prep_ct_verify.25_29.m...n</v>
      </c>
      <c r="AB496" s="4" t="str">
        <f t="shared" si="43"/>
        <v>TX_CURR_VERIFY 65+ Male Numerator (Optional)</v>
      </c>
      <c r="AC496" s="4" t="str">
        <f t="shared" si="44"/>
        <v>prep_ct_verify.25_29.m...n</v>
      </c>
    </row>
    <row r="497" spans="1:29" ht="45" x14ac:dyDescent="0.25">
      <c r="A497" s="4" t="s">
        <v>121</v>
      </c>
      <c r="B497" s="4" t="s">
        <v>135</v>
      </c>
      <c r="C497" s="4" t="s">
        <v>26</v>
      </c>
      <c r="D497" s="4" t="s">
        <v>122</v>
      </c>
      <c r="E497" s="4" t="s">
        <v>17</v>
      </c>
      <c r="F497" s="4" t="s">
        <v>169</v>
      </c>
      <c r="G497" s="4" t="s">
        <v>169</v>
      </c>
      <c r="H497" s="4" t="s">
        <v>8</v>
      </c>
      <c r="I497" s="4" t="s">
        <v>133</v>
      </c>
      <c r="J497" s="6" t="str">
        <f>C497&amp;CHAR(10)&amp;D497&amp;" "&amp;E497&amp;CHAR(10)&amp;H497&amp;" ("&amp;B497&amp;")"</f>
        <v>TX_CURR_VERIFY
Unknown Age Female
Numerator (Optional)</v>
      </c>
      <c r="K497" s="7" t="s">
        <v>705</v>
      </c>
      <c r="L497" s="4">
        <v>22</v>
      </c>
      <c r="N497" s="4" t="s">
        <v>147</v>
      </c>
      <c r="O497" s="4" t="s">
        <v>177</v>
      </c>
      <c r="P497" s="4" t="s">
        <v>208</v>
      </c>
      <c r="Q497" s="4" t="s">
        <v>169</v>
      </c>
      <c r="R497" s="4" t="s">
        <v>169</v>
      </c>
      <c r="S497" s="4" t="s">
        <v>194</v>
      </c>
      <c r="T497" s="4" t="str">
        <f>LOWER(N497&amp;"."&amp;O497&amp;"."&amp;P497&amp;"."&amp;Q497&amp;"."&amp;R497&amp;"."&amp;S497)</f>
        <v>prep_ct_verify.25_29.female...n</v>
      </c>
      <c r="U497" s="4" t="s">
        <v>1434</v>
      </c>
      <c r="Y497" s="4" t="str">
        <f t="shared" si="40"/>
        <v>prep_ct_verify.25_29.f...n</v>
      </c>
      <c r="Z497" s="4" t="str">
        <f t="shared" si="41"/>
        <v>TX_CURR_VERIFY
Unknown Age Female
Numerator (Optional)</v>
      </c>
      <c r="AA497" s="4" t="str">
        <f t="shared" si="42"/>
        <v>prep_ct_verify.25_29.f...n</v>
      </c>
      <c r="AB497" s="4" t="str">
        <f t="shared" si="43"/>
        <v>TX_CURR_VERIFY Unknown Age Female Numerator (Optional)</v>
      </c>
      <c r="AC497" s="4" t="str">
        <f t="shared" si="44"/>
        <v>prep_ct_verify.25_29.f...n</v>
      </c>
    </row>
    <row r="498" spans="1:29" ht="45" x14ac:dyDescent="0.25">
      <c r="A498" s="4" t="s">
        <v>121</v>
      </c>
      <c r="B498" s="4" t="s">
        <v>135</v>
      </c>
      <c r="C498" s="4" t="s">
        <v>26</v>
      </c>
      <c r="D498" s="4" t="s">
        <v>122</v>
      </c>
      <c r="E498" s="4" t="s">
        <v>50</v>
      </c>
      <c r="F498" s="4" t="s">
        <v>169</v>
      </c>
      <c r="G498" s="4" t="s">
        <v>169</v>
      </c>
      <c r="H498" s="4" t="s">
        <v>8</v>
      </c>
      <c r="I498" s="4" t="s">
        <v>133</v>
      </c>
      <c r="J498" s="6" t="str">
        <f>C498&amp;CHAR(10)&amp;D498&amp;" "&amp;E498&amp;CHAR(10)&amp;H498&amp;" ("&amp;B498&amp;")"</f>
        <v>TX_CURR_VERIFY
Unknown Age Male
Numerator (Optional)</v>
      </c>
      <c r="K498" s="7" t="s">
        <v>706</v>
      </c>
      <c r="L498" s="4">
        <v>22</v>
      </c>
      <c r="N498" s="4" t="s">
        <v>147</v>
      </c>
      <c r="O498" s="4" t="s">
        <v>176</v>
      </c>
      <c r="P498" s="4" t="s">
        <v>207</v>
      </c>
      <c r="Q498" s="4" t="s">
        <v>169</v>
      </c>
      <c r="R498" s="4" t="s">
        <v>169</v>
      </c>
      <c r="S498" s="4" t="s">
        <v>194</v>
      </c>
      <c r="T498" s="4" t="str">
        <f>LOWER(N498&amp;"."&amp;O498&amp;"."&amp;P498&amp;"."&amp;Q498&amp;"."&amp;R498&amp;"."&amp;S498)</f>
        <v>prep_ct_verify.20_24.male...n</v>
      </c>
      <c r="U498" s="4" t="s">
        <v>1677</v>
      </c>
      <c r="Y498" s="4" t="str">
        <f t="shared" si="40"/>
        <v>prep_ct_verify.20_24.m...n</v>
      </c>
      <c r="Z498" s="4" t="str">
        <f t="shared" si="41"/>
        <v>TX_CURR_VERIFY
Unknown Age Male
Numerator (Optional)</v>
      </c>
      <c r="AA498" s="4" t="str">
        <f t="shared" si="42"/>
        <v>prep_ct_verify.20_24.m...n</v>
      </c>
      <c r="AB498" s="4" t="str">
        <f t="shared" si="43"/>
        <v>TX_CURR_VERIFY Unknown Age Male Numerator (Optional)</v>
      </c>
      <c r="AC498" s="4" t="str">
        <f t="shared" si="44"/>
        <v>prep_ct_verify.20_24.m...n</v>
      </c>
    </row>
    <row r="499" spans="1:29" ht="60" x14ac:dyDescent="0.25">
      <c r="A499" s="4" t="s">
        <v>121</v>
      </c>
      <c r="B499" s="4" t="s">
        <v>135</v>
      </c>
      <c r="C499" s="4" t="s">
        <v>26</v>
      </c>
      <c r="E499" s="4" t="s">
        <v>169</v>
      </c>
      <c r="F499" s="4" t="s">
        <v>70</v>
      </c>
      <c r="G499" s="4" t="s">
        <v>34</v>
      </c>
      <c r="H499" s="4" t="s">
        <v>8</v>
      </c>
      <c r="I499" s="4" t="s">
        <v>164</v>
      </c>
      <c r="J499" s="6" t="str">
        <f>C499&amp;CHAR(10)&amp;F499&amp;CHAR(10)&amp;G499&amp;CHAR(10)&amp;H499&amp;" ("&amp;B499&amp;")"</f>
        <v>TX_CURR_VERIFY
PEPFAR supported
Female sex workers (FSW)
Numerator (Optional)</v>
      </c>
      <c r="K499" s="7" t="s">
        <v>676</v>
      </c>
      <c r="L499" s="4">
        <v>1</v>
      </c>
      <c r="N499" s="4" t="s">
        <v>147</v>
      </c>
      <c r="O499" s="4" t="s">
        <v>176</v>
      </c>
      <c r="P499" s="4" t="s">
        <v>208</v>
      </c>
      <c r="Q499" s="4" t="s">
        <v>169</v>
      </c>
      <c r="R499" s="4" t="s">
        <v>169</v>
      </c>
      <c r="S499" s="4" t="s">
        <v>194</v>
      </c>
      <c r="T499" s="4" t="str">
        <f>LOWER(N499&amp;"."&amp;O499&amp;"."&amp;P499&amp;"."&amp;Q499&amp;"."&amp;R499&amp;"."&amp;S499)</f>
        <v>prep_ct_verify.20_24.female...n</v>
      </c>
      <c r="U499" s="4" t="s">
        <v>1433</v>
      </c>
      <c r="Y499" s="4" t="str">
        <f t="shared" si="40"/>
        <v>prep_ct_verify.20_24.f...n</v>
      </c>
      <c r="Z499" s="4" t="str">
        <f t="shared" si="41"/>
        <v>TX_CURR_VERIFY
PEPFAR supported
Female sex workers (FSW)
Numerator (Optional)</v>
      </c>
      <c r="AA499" s="4" t="str">
        <f t="shared" si="42"/>
        <v>prep_ct_verify.20_24.f...n</v>
      </c>
      <c r="AB499" s="4" t="str">
        <f t="shared" si="43"/>
        <v>TX_CURR_VERIFY PEPFAR supported Female sex workers (FSW) Numerator (Optional)</v>
      </c>
      <c r="AC499" s="4" t="str">
        <f t="shared" si="44"/>
        <v>prep_ct_verify.20_24.f...n</v>
      </c>
    </row>
    <row r="500" spans="1:29" ht="60" x14ac:dyDescent="0.25">
      <c r="A500" s="4" t="s">
        <v>121</v>
      </c>
      <c r="B500" s="4" t="s">
        <v>135</v>
      </c>
      <c r="C500" s="4" t="s">
        <v>26</v>
      </c>
      <c r="E500" s="4" t="s">
        <v>169</v>
      </c>
      <c r="F500" s="4" t="s">
        <v>70</v>
      </c>
      <c r="G500" s="4" t="s">
        <v>32</v>
      </c>
      <c r="H500" s="4" t="s">
        <v>8</v>
      </c>
      <c r="I500" s="4" t="s">
        <v>164</v>
      </c>
      <c r="J500" s="6" t="str">
        <f>C500&amp;CHAR(10)&amp;F500&amp;CHAR(10)&amp;G500&amp;CHAR(10)&amp;H500&amp;" ("&amp;B500&amp;")"</f>
        <v>TX_CURR_VERIFY
PEPFAR supported
Men who have sex with men (MSM)
Numerator (Optional)</v>
      </c>
      <c r="K500" s="7" t="s">
        <v>674</v>
      </c>
      <c r="L500" s="4">
        <v>2</v>
      </c>
      <c r="N500" s="4" t="s">
        <v>147</v>
      </c>
      <c r="O500" s="4" t="s">
        <v>175</v>
      </c>
      <c r="P500" s="4" t="s">
        <v>207</v>
      </c>
      <c r="Q500" s="4" t="s">
        <v>169</v>
      </c>
      <c r="R500" s="4" t="s">
        <v>169</v>
      </c>
      <c r="S500" s="4" t="s">
        <v>194</v>
      </c>
      <c r="T500" s="4" t="str">
        <f>LOWER(N500&amp;"."&amp;O500&amp;"."&amp;P500&amp;"."&amp;Q500&amp;"."&amp;R500&amp;"."&amp;S500)</f>
        <v>prep_ct_verify.15_19.male...n</v>
      </c>
      <c r="U500" s="4" t="s">
        <v>1676</v>
      </c>
      <c r="Y500" s="4" t="str">
        <f t="shared" si="40"/>
        <v>prep_ct_verify.15_19.m...n</v>
      </c>
      <c r="Z500" s="4" t="str">
        <f t="shared" si="41"/>
        <v>TX_CURR_VERIFY
PEPFAR supported
Men who have sex with men (MSM)
Numerator (Optional)</v>
      </c>
      <c r="AA500" s="4" t="str">
        <f t="shared" si="42"/>
        <v>prep_ct_verify.15_19.m...n</v>
      </c>
      <c r="AB500" s="4" t="str">
        <f t="shared" si="43"/>
        <v>TX_CURR_VERIFY PEPFAR supported Men who have sex with men (MSM) Numerator (Optional)</v>
      </c>
      <c r="AC500" s="4" t="str">
        <f t="shared" si="44"/>
        <v>prep_ct_verify.15_19.m...n</v>
      </c>
    </row>
    <row r="501" spans="1:29" ht="60" x14ac:dyDescent="0.25">
      <c r="A501" s="4" t="s">
        <v>121</v>
      </c>
      <c r="B501" s="4" t="s">
        <v>135</v>
      </c>
      <c r="C501" s="4" t="s">
        <v>26</v>
      </c>
      <c r="E501" s="4" t="s">
        <v>169</v>
      </c>
      <c r="F501" s="4" t="s">
        <v>70</v>
      </c>
      <c r="G501" s="4" t="s">
        <v>33</v>
      </c>
      <c r="H501" s="4" t="s">
        <v>8</v>
      </c>
      <c r="I501" s="4" t="s">
        <v>164</v>
      </c>
      <c r="J501" s="6" t="str">
        <f>C501&amp;CHAR(10)&amp;F501&amp;CHAR(10)&amp;G501&amp;CHAR(10)&amp;H501&amp;" ("&amp;B501&amp;")"</f>
        <v>TX_CURR_VERIFY
PEPFAR supported
Transgender people (TG)
Numerator (Optional)</v>
      </c>
      <c r="K501" s="7" t="s">
        <v>675</v>
      </c>
      <c r="L501" s="4">
        <v>3</v>
      </c>
      <c r="N501" s="4" t="s">
        <v>147</v>
      </c>
      <c r="O501" s="4" t="s">
        <v>175</v>
      </c>
      <c r="P501" s="4" t="s">
        <v>208</v>
      </c>
      <c r="Q501" s="4" t="s">
        <v>169</v>
      </c>
      <c r="R501" s="4" t="s">
        <v>169</v>
      </c>
      <c r="S501" s="4" t="s">
        <v>194</v>
      </c>
      <c r="T501" s="4" t="str">
        <f>LOWER(N501&amp;"."&amp;O501&amp;"."&amp;P501&amp;"."&amp;Q501&amp;"."&amp;R501&amp;"."&amp;S501)</f>
        <v>prep_ct_verify.15_19.female...n</v>
      </c>
      <c r="U501" s="4" t="s">
        <v>1432</v>
      </c>
      <c r="Y501" s="4" t="str">
        <f t="shared" si="40"/>
        <v>prep_ct_verify.15_19.f...n</v>
      </c>
      <c r="Z501" s="4" t="str">
        <f t="shared" si="41"/>
        <v>TX_CURR_VERIFY
PEPFAR supported
Transgender people (TG)
Numerator (Optional)</v>
      </c>
      <c r="AA501" s="4" t="str">
        <f t="shared" si="42"/>
        <v>prep_ct_verify.15_19.f...n</v>
      </c>
      <c r="AB501" s="4" t="str">
        <f t="shared" si="43"/>
        <v>TX_CURR_VERIFY PEPFAR supported Transgender people (TG) Numerator (Optional)</v>
      </c>
      <c r="AC501" s="4" t="str">
        <f t="shared" si="44"/>
        <v>prep_ct_verify.15_19.f...n</v>
      </c>
    </row>
    <row r="502" spans="1:29" ht="60" x14ac:dyDescent="0.25">
      <c r="A502" s="4" t="s">
        <v>121</v>
      </c>
      <c r="B502" s="4" t="s">
        <v>135</v>
      </c>
      <c r="C502" s="4" t="s">
        <v>26</v>
      </c>
      <c r="E502" s="4" t="s">
        <v>169</v>
      </c>
      <c r="F502" s="4" t="s">
        <v>70</v>
      </c>
      <c r="G502" s="4" t="s">
        <v>30</v>
      </c>
      <c r="H502" s="4" t="s">
        <v>8</v>
      </c>
      <c r="I502" s="4" t="s">
        <v>164</v>
      </c>
      <c r="J502" s="6" t="str">
        <f>C502&amp;CHAR(10)&amp;F502&amp;CHAR(10)&amp;G502&amp;CHAR(10)&amp;H502&amp;" ("&amp;B502&amp;")"</f>
        <v>TX_CURR_VERIFY
PEPFAR supported
People who inject drugs (PWID)
Numerator (Optional)</v>
      </c>
      <c r="K502" s="7" t="s">
        <v>673</v>
      </c>
      <c r="L502" s="4">
        <v>4</v>
      </c>
      <c r="N502" s="4" t="s">
        <v>147</v>
      </c>
      <c r="O502" s="4" t="s">
        <v>174</v>
      </c>
      <c r="P502" s="4" t="s">
        <v>207</v>
      </c>
      <c r="Q502" s="4" t="s">
        <v>169</v>
      </c>
      <c r="R502" s="4" t="s">
        <v>169</v>
      </c>
      <c r="S502" s="4" t="s">
        <v>194</v>
      </c>
      <c r="T502" s="4" t="str">
        <f>LOWER(N502&amp;"."&amp;O502&amp;"."&amp;P502&amp;"."&amp;Q502&amp;"."&amp;R502&amp;"."&amp;S502)</f>
        <v>prep_ct_verify.10_14.male...n</v>
      </c>
      <c r="U502" s="4" t="s">
        <v>1675</v>
      </c>
      <c r="Y502" s="4" t="str">
        <f t="shared" si="40"/>
        <v>prep_ct_verify.10_14.m...n</v>
      </c>
      <c r="Z502" s="4" t="str">
        <f t="shared" si="41"/>
        <v>TX_CURR_VERIFY
PEPFAR supported
People who inject drugs (PWID)
Numerator (Optional)</v>
      </c>
      <c r="AA502" s="4" t="str">
        <f t="shared" si="42"/>
        <v>prep_ct_verify.10_14.m...n</v>
      </c>
      <c r="AB502" s="4" t="str">
        <f t="shared" si="43"/>
        <v>TX_CURR_VERIFY PEPFAR supported People who inject drugs (PWID) Numerator (Optional)</v>
      </c>
      <c r="AC502" s="4" t="str">
        <f t="shared" si="44"/>
        <v>prep_ct_verify.10_14.m...n</v>
      </c>
    </row>
    <row r="503" spans="1:29" ht="60" x14ac:dyDescent="0.25">
      <c r="A503" s="4" t="s">
        <v>121</v>
      </c>
      <c r="B503" s="4" t="s">
        <v>135</v>
      </c>
      <c r="C503" s="4" t="s">
        <v>26</v>
      </c>
      <c r="E503" s="4" t="s">
        <v>169</v>
      </c>
      <c r="F503" s="4" t="s">
        <v>70</v>
      </c>
      <c r="G503" s="4" t="s">
        <v>138</v>
      </c>
      <c r="H503" s="4" t="s">
        <v>8</v>
      </c>
      <c r="I503" s="4" t="s">
        <v>164</v>
      </c>
      <c r="J503" s="6" t="str">
        <f>C503&amp;CHAR(10)&amp;F503&amp;CHAR(10)&amp;G503&amp;CHAR(10)&amp;H503&amp;" ("&amp;B503&amp;")"</f>
        <v>TX_CURR_VERIFY
PEPFAR supported
People in prison and other closed settings
Numerator (Optional)</v>
      </c>
      <c r="K503" s="7" t="s">
        <v>677</v>
      </c>
      <c r="L503" s="4">
        <v>5</v>
      </c>
      <c r="N503" s="4" t="s">
        <v>147</v>
      </c>
      <c r="O503" s="4" t="s">
        <v>174</v>
      </c>
      <c r="P503" s="4" t="s">
        <v>208</v>
      </c>
      <c r="Q503" s="4" t="s">
        <v>169</v>
      </c>
      <c r="R503" s="4" t="s">
        <v>169</v>
      </c>
      <c r="S503" s="4" t="s">
        <v>194</v>
      </c>
      <c r="T503" s="4" t="str">
        <f>LOWER(N503&amp;"."&amp;O503&amp;"."&amp;P503&amp;"."&amp;Q503&amp;"."&amp;R503&amp;"."&amp;S503)</f>
        <v>prep_ct_verify.10_14.female...n</v>
      </c>
      <c r="U503" s="4" t="s">
        <v>1431</v>
      </c>
      <c r="Y503" s="4" t="str">
        <f t="shared" si="40"/>
        <v>prep_ct_verify.10_14.f...n</v>
      </c>
      <c r="Z503" s="4" t="str">
        <f t="shared" si="41"/>
        <v>TX_CURR_VERIFY
PEPFAR supported
People in prison and other closed settings
Numerator (Optional)</v>
      </c>
      <c r="AA503" s="4" t="str">
        <f t="shared" si="42"/>
        <v>prep_ct_verify.10_14.f...n</v>
      </c>
      <c r="AB503" s="4" t="str">
        <f t="shared" si="43"/>
        <v>TX_CURR_VERIFY PEPFAR supported People in prison and other closed settings Numerator (Optional)</v>
      </c>
      <c r="AC503" s="4" t="str">
        <f t="shared" si="44"/>
        <v>prep_ct_verify.10_14.f...n</v>
      </c>
    </row>
    <row r="504" spans="1:29" ht="60" x14ac:dyDescent="0.25">
      <c r="A504" s="4" t="s">
        <v>121</v>
      </c>
      <c r="B504" s="4" t="s">
        <v>135</v>
      </c>
      <c r="C504" s="4" t="s">
        <v>26</v>
      </c>
      <c r="E504" s="4" t="s">
        <v>169</v>
      </c>
      <c r="F504" s="4" t="s">
        <v>70</v>
      </c>
      <c r="G504" s="4" t="s">
        <v>35</v>
      </c>
      <c r="H504" s="4" t="s">
        <v>8</v>
      </c>
      <c r="I504" s="4" t="s">
        <v>164</v>
      </c>
      <c r="J504" s="6" t="str">
        <f>C504&amp;CHAR(10)&amp;F504&amp;CHAR(10)&amp;G504&amp;CHAR(10)&amp;H504&amp;" ("&amp;B504&amp;")"</f>
        <v>TX_CURR_VERIFY
PEPFAR supported
Non-KP (general population)
Numerator (Optional)</v>
      </c>
      <c r="K504" s="7" t="s">
        <v>678</v>
      </c>
      <c r="L504" s="4">
        <v>6</v>
      </c>
      <c r="N504" s="4" t="s">
        <v>147</v>
      </c>
      <c r="O504" s="4" t="s">
        <v>169</v>
      </c>
      <c r="P504" s="4" t="s">
        <v>208</v>
      </c>
      <c r="Q504" s="4" t="s">
        <v>44</v>
      </c>
      <c r="R504" s="4" t="s">
        <v>169</v>
      </c>
      <c r="S504" s="4" t="s">
        <v>194</v>
      </c>
      <c r="T504" s="4" t="str">
        <f>LOWER(N504&amp;"."&amp;O504&amp;"."&amp;P504&amp;"."&amp;Q504&amp;"."&amp;R504&amp;"."&amp;S504)</f>
        <v>prep_ct_verify..female.pregnant..n</v>
      </c>
      <c r="U504" s="4" t="s">
        <v>1442</v>
      </c>
      <c r="Y504" s="4" t="str">
        <f t="shared" si="40"/>
        <v>prep_ct_verify..f.pregnant..n</v>
      </c>
      <c r="Z504" s="4" t="str">
        <f t="shared" si="41"/>
        <v>TX_CURR_VERIFY
PEPFAR supported
Non-KP (general population)
Numerator (Optional)</v>
      </c>
      <c r="AA504" s="4" t="str">
        <f t="shared" si="42"/>
        <v>prep_ct_verify..f.pregnant..n</v>
      </c>
      <c r="AB504" s="4" t="str">
        <f t="shared" si="43"/>
        <v>TX_CURR_VERIFY PEPFAR supported Non-KP (general population) Numerator (Optional)</v>
      </c>
      <c r="AC504" s="4" t="str">
        <f t="shared" si="44"/>
        <v>prep_ct_verify..f.pregnant..n</v>
      </c>
    </row>
    <row r="505" spans="1:29" ht="60" x14ac:dyDescent="0.25">
      <c r="A505" s="4" t="s">
        <v>121</v>
      </c>
      <c r="B505" s="4" t="s">
        <v>135</v>
      </c>
      <c r="C505" s="4" t="s">
        <v>26</v>
      </c>
      <c r="E505" s="4" t="s">
        <v>169</v>
      </c>
      <c r="F505" s="4" t="s">
        <v>70</v>
      </c>
      <c r="G505" s="4" t="s">
        <v>137</v>
      </c>
      <c r="H505" s="4" t="s">
        <v>8</v>
      </c>
      <c r="I505" s="4" t="s">
        <v>164</v>
      </c>
      <c r="J505" s="6" t="str">
        <f>C505&amp;CHAR(10)&amp;F505&amp;CHAR(10)&amp;G505&amp;CHAR(10)&amp;H505&amp;" ("&amp;B505&amp;")"</f>
        <v>TX_CURR_VERIFY
PEPFAR supported
Focused Populations
Numerator (Optional)</v>
      </c>
      <c r="K505" s="7" t="s">
        <v>679</v>
      </c>
      <c r="L505" s="4">
        <v>8</v>
      </c>
      <c r="N505" s="4" t="s">
        <v>147</v>
      </c>
      <c r="O505" s="4" t="s">
        <v>169</v>
      </c>
      <c r="P505" s="4" t="s">
        <v>208</v>
      </c>
      <c r="Q505" s="4" t="s">
        <v>18</v>
      </c>
      <c r="R505" s="4" t="s">
        <v>169</v>
      </c>
      <c r="S505" s="4" t="s">
        <v>194</v>
      </c>
      <c r="T505" s="4" t="str">
        <f>LOWER(N505&amp;"."&amp;O505&amp;"."&amp;P505&amp;"."&amp;Q505&amp;"."&amp;R505&amp;"."&amp;S505)</f>
        <v>prep_ct_verify..female.breastfeeding..n</v>
      </c>
      <c r="U505" s="4" t="s">
        <v>1441</v>
      </c>
      <c r="Y505" s="4" t="str">
        <f t="shared" si="40"/>
        <v>prep_ct_verify..f.breastfeeding..n</v>
      </c>
      <c r="Z505" s="4" t="str">
        <f t="shared" si="41"/>
        <v>TX_CURR_VERIFY
PEPFAR supported
Focused Populations
Numerator (Optional)</v>
      </c>
      <c r="AA505" s="4" t="str">
        <f t="shared" si="42"/>
        <v>prep_ct_verify..f.breastfeeding..n</v>
      </c>
      <c r="AB505" s="4" t="str">
        <f t="shared" si="43"/>
        <v>TX_CURR_VERIFY PEPFAR supported Focused Populations Numerator (Optional)</v>
      </c>
      <c r="AC505" s="4" t="str">
        <f t="shared" si="44"/>
        <v>prep_ct_verify..f.breastfeeding..n</v>
      </c>
    </row>
    <row r="506" spans="1:29" ht="60" x14ac:dyDescent="0.25">
      <c r="A506" s="4" t="s">
        <v>121</v>
      </c>
      <c r="B506" s="4" t="s">
        <v>135</v>
      </c>
      <c r="C506" s="4" t="s">
        <v>26</v>
      </c>
      <c r="E506" s="4" t="s">
        <v>169</v>
      </c>
      <c r="F506" s="4" t="s">
        <v>31</v>
      </c>
      <c r="G506" s="4" t="s">
        <v>34</v>
      </c>
      <c r="H506" s="4" t="s">
        <v>8</v>
      </c>
      <c r="I506" s="4" t="s">
        <v>164</v>
      </c>
      <c r="J506" s="6" t="str">
        <f>C506&amp;CHAR(10)&amp;F506&amp;CHAR(10)&amp;G506&amp;CHAR(10)&amp;H506&amp;" ("&amp;B506&amp;")"</f>
        <v>TX_CURR_VERIFY
non-PEPFAR supported
Female sex workers (FSW)
Numerator (Optional)</v>
      </c>
      <c r="K506" s="7" t="s">
        <v>669</v>
      </c>
      <c r="L506" s="4">
        <v>1</v>
      </c>
      <c r="N506" s="4" t="s">
        <v>147</v>
      </c>
      <c r="O506" s="4" t="s">
        <v>169</v>
      </c>
      <c r="P506" s="4" t="s">
        <v>169</v>
      </c>
      <c r="Q506" s="4" t="s">
        <v>149</v>
      </c>
      <c r="R506" s="4" t="s">
        <v>169</v>
      </c>
      <c r="S506" s="4" t="s">
        <v>194</v>
      </c>
      <c r="T506" s="4" t="str">
        <f>LOWER(N506&amp;"."&amp;O506&amp;"."&amp;P506&amp;"."&amp;Q506&amp;"."&amp;R506&amp;"."&amp;S506)</f>
        <v>prep_ct_verify...positive..n</v>
      </c>
      <c r="U506" s="4" t="s">
        <v>250</v>
      </c>
      <c r="Y506" s="4" t="str">
        <f t="shared" ref="Y506:Y569" si="45">U506</f>
        <v>prep_ct_verify...positive..n</v>
      </c>
      <c r="Z506" s="4" t="str">
        <f t="shared" ref="Z506:Z569" si="46">J506</f>
        <v>TX_CURR_VERIFY
non-PEPFAR supported
Female sex workers (FSW)
Numerator (Optional)</v>
      </c>
      <c r="AA506" s="4" t="str">
        <f t="shared" ref="AA506:AA569" si="47">U506</f>
        <v>prep_ct_verify...positive..n</v>
      </c>
      <c r="AB506" s="4" t="str">
        <f t="shared" ref="AB506:AB569" si="48">K506</f>
        <v>TX_CURR_VERIFY non-PEPFAR supported Female sex workers (FSW) Numerator (Optional)</v>
      </c>
      <c r="AC506" s="4" t="str">
        <f t="shared" si="44"/>
        <v>prep_ct_verify...positive..n</v>
      </c>
    </row>
    <row r="507" spans="1:29" ht="60" x14ac:dyDescent="0.25">
      <c r="A507" s="4" t="s">
        <v>121</v>
      </c>
      <c r="B507" s="4" t="s">
        <v>135</v>
      </c>
      <c r="C507" s="4" t="s">
        <v>26</v>
      </c>
      <c r="E507" s="4" t="s">
        <v>169</v>
      </c>
      <c r="F507" s="4" t="s">
        <v>31</v>
      </c>
      <c r="G507" s="4" t="s">
        <v>32</v>
      </c>
      <c r="H507" s="4" t="s">
        <v>8</v>
      </c>
      <c r="I507" s="4" t="s">
        <v>164</v>
      </c>
      <c r="J507" s="6" t="str">
        <f>C507&amp;CHAR(10)&amp;F507&amp;CHAR(10)&amp;G507&amp;CHAR(10)&amp;H507&amp;" ("&amp;B507&amp;")"</f>
        <v>TX_CURR_VERIFY
non-PEPFAR supported
Men who have sex with men (MSM)
Numerator (Optional)</v>
      </c>
      <c r="K507" s="7" t="s">
        <v>667</v>
      </c>
      <c r="L507" s="4">
        <v>2</v>
      </c>
      <c r="N507" s="4" t="s">
        <v>147</v>
      </c>
      <c r="O507" s="4" t="s">
        <v>169</v>
      </c>
      <c r="P507" s="4" t="s">
        <v>169</v>
      </c>
      <c r="Q507" s="4" t="s">
        <v>71</v>
      </c>
      <c r="R507" s="4" t="s">
        <v>169</v>
      </c>
      <c r="S507" s="4" t="s">
        <v>194</v>
      </c>
      <c r="T507" s="4" t="str">
        <f>LOWER(N507&amp;"."&amp;O507&amp;"."&amp;P507&amp;"."&amp;Q507&amp;"."&amp;R507&amp;"."&amp;S507)</f>
        <v>prep_ct_verify...other..n</v>
      </c>
      <c r="U507" s="4" t="s">
        <v>252</v>
      </c>
      <c r="Y507" s="4" t="str">
        <f t="shared" si="45"/>
        <v>prep_ct_verify...other..n</v>
      </c>
      <c r="Z507" s="4" t="str">
        <f t="shared" si="46"/>
        <v>TX_CURR_VERIFY
non-PEPFAR supported
Men who have sex with men (MSM)
Numerator (Optional)</v>
      </c>
      <c r="AA507" s="4" t="str">
        <f t="shared" si="47"/>
        <v>prep_ct_verify...other..n</v>
      </c>
      <c r="AB507" s="4" t="str">
        <f t="shared" si="48"/>
        <v>TX_CURR_VERIFY non-PEPFAR supported Men who have sex with men (MSM) Numerator (Optional)</v>
      </c>
      <c r="AC507" s="4" t="str">
        <f t="shared" si="44"/>
        <v>prep_ct_verify...other..n</v>
      </c>
    </row>
    <row r="508" spans="1:29" ht="60" x14ac:dyDescent="0.25">
      <c r="A508" s="4" t="s">
        <v>121</v>
      </c>
      <c r="B508" s="4" t="s">
        <v>135</v>
      </c>
      <c r="C508" s="4" t="s">
        <v>26</v>
      </c>
      <c r="E508" s="4" t="s">
        <v>169</v>
      </c>
      <c r="F508" s="4" t="s">
        <v>31</v>
      </c>
      <c r="G508" s="4" t="s">
        <v>33</v>
      </c>
      <c r="H508" s="4" t="s">
        <v>8</v>
      </c>
      <c r="I508" s="4" t="s">
        <v>164</v>
      </c>
      <c r="J508" s="6" t="str">
        <f>C508&amp;CHAR(10)&amp;F508&amp;CHAR(10)&amp;G508&amp;CHAR(10)&amp;H508&amp;" ("&amp;B508&amp;")"</f>
        <v>TX_CURR_VERIFY
non-PEPFAR supported
Transgender people (TG)
Numerator (Optional)</v>
      </c>
      <c r="K508" s="7" t="s">
        <v>668</v>
      </c>
      <c r="L508" s="4">
        <v>3</v>
      </c>
      <c r="N508" s="4" t="s">
        <v>147</v>
      </c>
      <c r="O508" s="4" t="s">
        <v>169</v>
      </c>
      <c r="P508" s="4" t="s">
        <v>169</v>
      </c>
      <c r="Q508" s="4" t="s">
        <v>150</v>
      </c>
      <c r="R508" s="4" t="s">
        <v>169</v>
      </c>
      <c r="S508" s="4" t="s">
        <v>194</v>
      </c>
      <c r="T508" s="4" t="str">
        <f>LOWER(N508&amp;"."&amp;O508&amp;"."&amp;P508&amp;"."&amp;Q508&amp;"."&amp;R508&amp;"."&amp;S508)</f>
        <v>prep_ct_verify...negative..n</v>
      </c>
      <c r="U508" s="4" t="s">
        <v>251</v>
      </c>
      <c r="Y508" s="4" t="str">
        <f t="shared" si="45"/>
        <v>prep_ct_verify...negative..n</v>
      </c>
      <c r="Z508" s="4" t="str">
        <f t="shared" si="46"/>
        <v>TX_CURR_VERIFY
non-PEPFAR supported
Transgender people (TG)
Numerator (Optional)</v>
      </c>
      <c r="AA508" s="4" t="str">
        <f t="shared" si="47"/>
        <v>prep_ct_verify...negative..n</v>
      </c>
      <c r="AB508" s="4" t="str">
        <f t="shared" si="48"/>
        <v>TX_CURR_VERIFY non-PEPFAR supported Transgender people (TG) Numerator (Optional)</v>
      </c>
      <c r="AC508" s="4" t="str">
        <f t="shared" si="44"/>
        <v>prep_ct_verify...negative..n</v>
      </c>
    </row>
    <row r="509" spans="1:29" ht="60" x14ac:dyDescent="0.25">
      <c r="A509" s="4" t="s">
        <v>121</v>
      </c>
      <c r="B509" s="4" t="s">
        <v>135</v>
      </c>
      <c r="C509" s="4" t="s">
        <v>26</v>
      </c>
      <c r="E509" s="4" t="s">
        <v>169</v>
      </c>
      <c r="F509" s="4" t="s">
        <v>31</v>
      </c>
      <c r="G509" s="4" t="s">
        <v>30</v>
      </c>
      <c r="H509" s="4" t="s">
        <v>8</v>
      </c>
      <c r="I509" s="4" t="s">
        <v>164</v>
      </c>
      <c r="J509" s="6" t="str">
        <f>C509&amp;CHAR(10)&amp;F509&amp;CHAR(10)&amp;G509&amp;CHAR(10)&amp;H509&amp;" ("&amp;B509&amp;")"</f>
        <v>TX_CURR_VERIFY
non-PEPFAR supported
People who inject drugs (PWID)
Numerator (Optional)</v>
      </c>
      <c r="K509" s="7" t="s">
        <v>666</v>
      </c>
      <c r="L509" s="4">
        <v>4</v>
      </c>
      <c r="N509" s="4" t="s">
        <v>147</v>
      </c>
      <c r="O509" s="4" t="s">
        <v>169</v>
      </c>
      <c r="P509" s="4" t="s">
        <v>169</v>
      </c>
      <c r="Q509" s="4" t="s">
        <v>169</v>
      </c>
      <c r="R509" s="4" t="s">
        <v>202</v>
      </c>
      <c r="S509" s="4" t="s">
        <v>194</v>
      </c>
      <c r="T509" s="4" t="str">
        <f>LOWER(N509&amp;"."&amp;O509&amp;"."&amp;P509&amp;"."&amp;Q509&amp;"."&amp;R509&amp;"."&amp;S509)</f>
        <v>prep_ct_verify....tg.n</v>
      </c>
      <c r="U509" s="4" t="s">
        <v>222</v>
      </c>
      <c r="Y509" s="4" t="str">
        <f t="shared" si="45"/>
        <v>prep_ct_verify....tg.n</v>
      </c>
      <c r="Z509" s="4" t="str">
        <f t="shared" si="46"/>
        <v>TX_CURR_VERIFY
non-PEPFAR supported
People who inject drugs (PWID)
Numerator (Optional)</v>
      </c>
      <c r="AA509" s="4" t="str">
        <f t="shared" si="47"/>
        <v>prep_ct_verify....tg.n</v>
      </c>
      <c r="AB509" s="4" t="str">
        <f t="shared" si="48"/>
        <v>TX_CURR_VERIFY non-PEPFAR supported People who inject drugs (PWID) Numerator (Optional)</v>
      </c>
      <c r="AC509" s="4" t="str">
        <f t="shared" si="44"/>
        <v>prep_ct_verify....tg.n</v>
      </c>
    </row>
    <row r="510" spans="1:29" ht="60" x14ac:dyDescent="0.25">
      <c r="A510" s="4" t="s">
        <v>121</v>
      </c>
      <c r="B510" s="4" t="s">
        <v>135</v>
      </c>
      <c r="C510" s="4" t="s">
        <v>26</v>
      </c>
      <c r="E510" s="4" t="s">
        <v>169</v>
      </c>
      <c r="F510" s="4" t="s">
        <v>31</v>
      </c>
      <c r="G510" s="4" t="s">
        <v>138</v>
      </c>
      <c r="H510" s="4" t="s">
        <v>8</v>
      </c>
      <c r="I510" s="4" t="s">
        <v>164</v>
      </c>
      <c r="J510" s="6" t="str">
        <f>C510&amp;CHAR(10)&amp;F510&amp;CHAR(10)&amp;G510&amp;CHAR(10)&amp;H510&amp;" ("&amp;B510&amp;")"</f>
        <v>TX_CURR_VERIFY
non-PEPFAR supported
People in prison and other closed settings
Numerator (Optional)</v>
      </c>
      <c r="K510" s="7" t="s">
        <v>670</v>
      </c>
      <c r="L510" s="4">
        <v>5</v>
      </c>
      <c r="N510" s="4" t="s">
        <v>147</v>
      </c>
      <c r="O510" s="4" t="s">
        <v>169</v>
      </c>
      <c r="P510" s="4" t="s">
        <v>169</v>
      </c>
      <c r="Q510" s="4" t="s">
        <v>169</v>
      </c>
      <c r="R510" s="4" t="s">
        <v>201</v>
      </c>
      <c r="S510" s="4" t="s">
        <v>194</v>
      </c>
      <c r="T510" s="4" t="str">
        <f>LOWER(N510&amp;"."&amp;O510&amp;"."&amp;P510&amp;"."&amp;Q510&amp;"."&amp;R510&amp;"."&amp;S510)</f>
        <v>prep_ct_verify....pwid.n</v>
      </c>
      <c r="U510" s="4" t="s">
        <v>220</v>
      </c>
      <c r="Y510" s="4" t="str">
        <f t="shared" si="45"/>
        <v>prep_ct_verify....pwid.n</v>
      </c>
      <c r="Z510" s="4" t="str">
        <f t="shared" si="46"/>
        <v>TX_CURR_VERIFY
non-PEPFAR supported
People in prison and other closed settings
Numerator (Optional)</v>
      </c>
      <c r="AA510" s="4" t="str">
        <f t="shared" si="47"/>
        <v>prep_ct_verify....pwid.n</v>
      </c>
      <c r="AB510" s="4" t="str">
        <f t="shared" si="48"/>
        <v>TX_CURR_VERIFY non-PEPFAR supported People in prison and other closed settings Numerator (Optional)</v>
      </c>
      <c r="AC510" s="4" t="str">
        <f t="shared" si="44"/>
        <v>prep_ct_verify....pwid.n</v>
      </c>
    </row>
    <row r="511" spans="1:29" ht="60" x14ac:dyDescent="0.25">
      <c r="A511" s="4" t="s">
        <v>121</v>
      </c>
      <c r="B511" s="4" t="s">
        <v>135</v>
      </c>
      <c r="C511" s="4" t="s">
        <v>26</v>
      </c>
      <c r="E511" s="4" t="s">
        <v>169</v>
      </c>
      <c r="F511" s="4" t="s">
        <v>31</v>
      </c>
      <c r="G511" s="4" t="s">
        <v>35</v>
      </c>
      <c r="H511" s="4" t="s">
        <v>8</v>
      </c>
      <c r="I511" s="4" t="s">
        <v>164</v>
      </c>
      <c r="J511" s="6" t="str">
        <f>C511&amp;CHAR(10)&amp;F511&amp;CHAR(10)&amp;G511&amp;CHAR(10)&amp;H511&amp;" ("&amp;B511&amp;")"</f>
        <v>TX_CURR_VERIFY
non-PEPFAR supported
Non-KP (general population)
Numerator (Optional)</v>
      </c>
      <c r="K511" s="7" t="s">
        <v>671</v>
      </c>
      <c r="L511" s="4">
        <v>6</v>
      </c>
      <c r="N511" s="4" t="s">
        <v>147</v>
      </c>
      <c r="O511" s="4" t="s">
        <v>169</v>
      </c>
      <c r="P511" s="4" t="s">
        <v>169</v>
      </c>
      <c r="Q511" s="4" t="s">
        <v>169</v>
      </c>
      <c r="R511" s="4" t="s">
        <v>1130</v>
      </c>
      <c r="S511" s="4" t="s">
        <v>194</v>
      </c>
      <c r="T511" s="4" t="str">
        <f>LOWER(N511&amp;"."&amp;O511&amp;"."&amp;P511&amp;"."&amp;Q511&amp;"."&amp;R511&amp;"."&amp;S511)</f>
        <v>prep_ct_verify....prisons.n</v>
      </c>
      <c r="U511" s="4" t="s">
        <v>1138</v>
      </c>
      <c r="Y511" s="4" t="str">
        <f t="shared" si="45"/>
        <v>prep_ct_verify....prisons.n</v>
      </c>
      <c r="Z511" s="4" t="str">
        <f t="shared" si="46"/>
        <v>TX_CURR_VERIFY
non-PEPFAR supported
Non-KP (general population)
Numerator (Optional)</v>
      </c>
      <c r="AA511" s="4" t="str">
        <f t="shared" si="47"/>
        <v>prep_ct_verify....prisons.n</v>
      </c>
      <c r="AB511" s="4" t="str">
        <f t="shared" si="48"/>
        <v>TX_CURR_VERIFY non-PEPFAR supported Non-KP (general population) Numerator (Optional)</v>
      </c>
      <c r="AC511" s="4" t="str">
        <f t="shared" si="44"/>
        <v>prep_ct_verify....prisons.n</v>
      </c>
    </row>
    <row r="512" spans="1:29" ht="60" x14ac:dyDescent="0.25">
      <c r="A512" s="4" t="s">
        <v>121</v>
      </c>
      <c r="B512" s="4" t="s">
        <v>135</v>
      </c>
      <c r="C512" s="4" t="s">
        <v>26</v>
      </c>
      <c r="E512" s="4" t="s">
        <v>169</v>
      </c>
      <c r="F512" s="4" t="s">
        <v>31</v>
      </c>
      <c r="G512" s="4" t="s">
        <v>137</v>
      </c>
      <c r="H512" s="4" t="s">
        <v>8</v>
      </c>
      <c r="I512" s="4" t="s">
        <v>164</v>
      </c>
      <c r="J512" s="6" t="str">
        <f>C512&amp;CHAR(10)&amp;F512&amp;CHAR(10)&amp;G512&amp;CHAR(10)&amp;H512&amp;" ("&amp;B512&amp;")"</f>
        <v>TX_CURR_VERIFY
non-PEPFAR supported
Focused Populations
Numerator (Optional)</v>
      </c>
      <c r="K512" s="7" t="s">
        <v>672</v>
      </c>
      <c r="L512" s="4">
        <v>8</v>
      </c>
      <c r="N512" s="4" t="s">
        <v>147</v>
      </c>
      <c r="O512" s="4" t="s">
        <v>169</v>
      </c>
      <c r="P512" s="4" t="s">
        <v>169</v>
      </c>
      <c r="Q512" s="4" t="s">
        <v>169</v>
      </c>
      <c r="R512" s="4" t="s">
        <v>206</v>
      </c>
      <c r="S512" s="4" t="s">
        <v>194</v>
      </c>
      <c r="T512" s="4" t="str">
        <f>LOWER(N512&amp;"."&amp;O512&amp;"."&amp;P512&amp;"."&amp;Q512&amp;"."&amp;R512&amp;"."&amp;S512)</f>
        <v>prep_ct_verify....non kp sero.n</v>
      </c>
      <c r="U512" s="4" t="s">
        <v>1007</v>
      </c>
      <c r="Y512" s="4" t="str">
        <f t="shared" si="45"/>
        <v>prep_ct_verify....nonkpsero.n</v>
      </c>
      <c r="Z512" s="4" t="str">
        <f t="shared" si="46"/>
        <v>TX_CURR_VERIFY
non-PEPFAR supported
Focused Populations
Numerator (Optional)</v>
      </c>
      <c r="AA512" s="4" t="str">
        <f t="shared" si="47"/>
        <v>prep_ct_verify....nonkpsero.n</v>
      </c>
      <c r="AB512" s="4" t="str">
        <f t="shared" si="48"/>
        <v>TX_CURR_VERIFY non-PEPFAR supported Focused Populations Numerator (Optional)</v>
      </c>
      <c r="AC512" s="4" t="str">
        <f t="shared" si="44"/>
        <v>prep_ct_verify....nonkpsero.n</v>
      </c>
    </row>
    <row r="513" spans="1:29" ht="45" x14ac:dyDescent="0.25">
      <c r="A513" s="4" t="s">
        <v>121</v>
      </c>
      <c r="B513" s="4" t="s">
        <v>125</v>
      </c>
      <c r="C513" s="4" t="s">
        <v>36</v>
      </c>
      <c r="E513" s="4" t="s">
        <v>169</v>
      </c>
      <c r="F513" s="4" t="s">
        <v>169</v>
      </c>
      <c r="G513" s="4" t="s">
        <v>34</v>
      </c>
      <c r="H513" s="4" t="s">
        <v>8</v>
      </c>
      <c r="I513" s="4" t="s">
        <v>139</v>
      </c>
      <c r="J513" s="6" t="str">
        <f>C513&amp;CHAR(10)&amp;G513&amp;CHAR(10)&amp;H513&amp;" ("&amp;B513&amp;")"</f>
        <v>TX_NEW_VERIFY
Female sex workers (FSW)
Numerator (Required)</v>
      </c>
      <c r="K513" s="7" t="s">
        <v>724</v>
      </c>
      <c r="L513" s="4">
        <v>1</v>
      </c>
      <c r="N513" s="4" t="s">
        <v>147</v>
      </c>
      <c r="O513" s="4" t="s">
        <v>169</v>
      </c>
      <c r="P513" s="4" t="s">
        <v>169</v>
      </c>
      <c r="Q513" s="4" t="s">
        <v>169</v>
      </c>
      <c r="R513" s="4" t="s">
        <v>203</v>
      </c>
      <c r="S513" s="4" t="s">
        <v>194</v>
      </c>
      <c r="T513" s="4" t="str">
        <f>LOWER(N513&amp;"."&amp;O513&amp;"."&amp;P513&amp;"."&amp;Q513&amp;"."&amp;R513&amp;"."&amp;S513)</f>
        <v>prep_ct_verify....non kp gp.n</v>
      </c>
      <c r="U513" s="4" t="s">
        <v>1008</v>
      </c>
      <c r="Y513" s="4" t="str">
        <f t="shared" si="45"/>
        <v>prep_ct_verify....nonkpgp.n</v>
      </c>
      <c r="Z513" s="4" t="str">
        <f t="shared" si="46"/>
        <v>TX_NEW_VERIFY
Female sex workers (FSW)
Numerator (Required)</v>
      </c>
      <c r="AA513" s="4" t="str">
        <f t="shared" si="47"/>
        <v>prep_ct_verify....nonkpgp.n</v>
      </c>
      <c r="AB513" s="4" t="str">
        <f t="shared" si="48"/>
        <v>TX_NEW_VERIFY Female sex workers (FSW) Numerator (Required)</v>
      </c>
      <c r="AC513" s="4" t="str">
        <f t="shared" si="44"/>
        <v>prep_ct_verify....nonkpgp.n</v>
      </c>
    </row>
    <row r="514" spans="1:29" ht="45" x14ac:dyDescent="0.25">
      <c r="A514" s="4" t="s">
        <v>121</v>
      </c>
      <c r="B514" s="4" t="s">
        <v>125</v>
      </c>
      <c r="C514" s="4" t="s">
        <v>36</v>
      </c>
      <c r="E514" s="4" t="s">
        <v>169</v>
      </c>
      <c r="F514" s="4" t="s">
        <v>169</v>
      </c>
      <c r="G514" s="4" t="s">
        <v>32</v>
      </c>
      <c r="H514" s="4" t="s">
        <v>8</v>
      </c>
      <c r="I514" s="4" t="s">
        <v>139</v>
      </c>
      <c r="J514" s="6" t="str">
        <f>C514&amp;CHAR(10)&amp;G514&amp;CHAR(10)&amp;H514&amp;" ("&amp;B514&amp;")"</f>
        <v>TX_NEW_VERIFY
Men who have sex with men (MSM)
Numerator (Required)</v>
      </c>
      <c r="K514" s="7" t="s">
        <v>722</v>
      </c>
      <c r="L514" s="4">
        <v>2</v>
      </c>
      <c r="N514" s="4" t="s">
        <v>147</v>
      </c>
      <c r="O514" s="4" t="s">
        <v>169</v>
      </c>
      <c r="P514" s="4" t="s">
        <v>169</v>
      </c>
      <c r="Q514" s="4" t="s">
        <v>169</v>
      </c>
      <c r="R514" s="4" t="s">
        <v>200</v>
      </c>
      <c r="S514" s="4" t="s">
        <v>194</v>
      </c>
      <c r="T514" s="4" t="str">
        <f>LOWER(N514&amp;"."&amp;O514&amp;"."&amp;P514&amp;"."&amp;Q514&amp;"."&amp;R514&amp;"."&amp;S514)</f>
        <v>prep_ct_verify....msm.n</v>
      </c>
      <c r="U514" s="4" t="s">
        <v>221</v>
      </c>
      <c r="Y514" s="4" t="str">
        <f t="shared" si="45"/>
        <v>prep_ct_verify....msm.n</v>
      </c>
      <c r="Z514" s="4" t="str">
        <f t="shared" si="46"/>
        <v>TX_NEW_VERIFY
Men who have sex with men (MSM)
Numerator (Required)</v>
      </c>
      <c r="AA514" s="4" t="str">
        <f t="shared" si="47"/>
        <v>prep_ct_verify....msm.n</v>
      </c>
      <c r="AB514" s="4" t="str">
        <f t="shared" si="48"/>
        <v>TX_NEW_VERIFY Men who have sex with men (MSM) Numerator (Required)</v>
      </c>
      <c r="AC514" s="4" t="str">
        <f t="shared" si="44"/>
        <v>prep_ct_verify....msm.n</v>
      </c>
    </row>
    <row r="515" spans="1:29" ht="45" x14ac:dyDescent="0.25">
      <c r="A515" s="4" t="s">
        <v>121</v>
      </c>
      <c r="B515" s="4" t="s">
        <v>125</v>
      </c>
      <c r="C515" s="4" t="s">
        <v>36</v>
      </c>
      <c r="E515" s="4" t="s">
        <v>169</v>
      </c>
      <c r="F515" s="4" t="s">
        <v>169</v>
      </c>
      <c r="G515" s="4" t="s">
        <v>33</v>
      </c>
      <c r="H515" s="4" t="s">
        <v>8</v>
      </c>
      <c r="I515" s="4" t="s">
        <v>139</v>
      </c>
      <c r="J515" s="6" t="str">
        <f>C515&amp;CHAR(10)&amp;G515&amp;CHAR(10)&amp;H515&amp;" ("&amp;B515&amp;")"</f>
        <v>TX_NEW_VERIFY
Transgender people (TG)
Numerator (Required)</v>
      </c>
      <c r="K515" s="7" t="s">
        <v>723</v>
      </c>
      <c r="L515" s="4">
        <v>3</v>
      </c>
      <c r="N515" s="4" t="s">
        <v>147</v>
      </c>
      <c r="O515" s="4" t="s">
        <v>169</v>
      </c>
      <c r="P515" s="4" t="s">
        <v>169</v>
      </c>
      <c r="Q515" s="4" t="s">
        <v>169</v>
      </c>
      <c r="R515" s="4" t="s">
        <v>204</v>
      </c>
      <c r="S515" s="4" t="s">
        <v>194</v>
      </c>
      <c r="T515" s="4" t="str">
        <f>LOWER(N515&amp;"."&amp;O515&amp;"."&amp;P515&amp;"."&amp;Q515&amp;"."&amp;R515&amp;"."&amp;S515)</f>
        <v>prep_ct_verify....fsw.n</v>
      </c>
      <c r="U515" s="4" t="s">
        <v>223</v>
      </c>
      <c r="Y515" s="4" t="str">
        <f t="shared" si="45"/>
        <v>prep_ct_verify....fsw.n</v>
      </c>
      <c r="Z515" s="4" t="str">
        <f t="shared" si="46"/>
        <v>TX_NEW_VERIFY
Transgender people (TG)
Numerator (Required)</v>
      </c>
      <c r="AA515" s="4" t="str">
        <f t="shared" si="47"/>
        <v>prep_ct_verify....fsw.n</v>
      </c>
      <c r="AB515" s="4" t="str">
        <f t="shared" si="48"/>
        <v>TX_NEW_VERIFY Transgender people (TG) Numerator (Required)</v>
      </c>
      <c r="AC515" s="4" t="str">
        <f t="shared" ref="AC515:AC578" si="49">AA515</f>
        <v>prep_ct_verify....fsw.n</v>
      </c>
    </row>
    <row r="516" spans="1:29" ht="45" x14ac:dyDescent="0.25">
      <c r="A516" s="4" t="s">
        <v>121</v>
      </c>
      <c r="B516" s="4" t="s">
        <v>125</v>
      </c>
      <c r="C516" s="4" t="s">
        <v>36</v>
      </c>
      <c r="E516" s="4" t="s">
        <v>169</v>
      </c>
      <c r="F516" s="4" t="s">
        <v>169</v>
      </c>
      <c r="G516" s="4" t="s">
        <v>30</v>
      </c>
      <c r="H516" s="4" t="s">
        <v>8</v>
      </c>
      <c r="I516" s="4" t="s">
        <v>139</v>
      </c>
      <c r="J516" s="6" t="str">
        <f>C516&amp;CHAR(10)&amp;G516&amp;CHAR(10)&amp;H516&amp;" ("&amp;B516&amp;")"</f>
        <v>TX_NEW_VERIFY
People who inject drugs (PWID)
Numerator (Required)</v>
      </c>
      <c r="K516" s="7" t="s">
        <v>721</v>
      </c>
      <c r="L516" s="4">
        <v>4</v>
      </c>
      <c r="N516" s="4" t="s">
        <v>56</v>
      </c>
      <c r="O516" s="4" t="s">
        <v>193</v>
      </c>
      <c r="P516" s="4" t="s">
        <v>207</v>
      </c>
      <c r="Q516" s="4" t="s">
        <v>169</v>
      </c>
      <c r="R516" s="4" t="s">
        <v>169</v>
      </c>
      <c r="S516" s="4" t="s">
        <v>194</v>
      </c>
      <c r="T516" s="4" t="str">
        <f>LOWER(N516&amp;"."&amp;O516&amp;"."&amp;P516&amp;"."&amp;Q516&amp;"."&amp;R516&amp;"."&amp;S516)</f>
        <v>prep_1month.unknownage.male...n</v>
      </c>
      <c r="U516" s="4" t="s">
        <v>1674</v>
      </c>
      <c r="Y516" s="4" t="str">
        <f t="shared" si="45"/>
        <v>prep_1month.unknownage.m...n</v>
      </c>
      <c r="Z516" s="4" t="str">
        <f t="shared" si="46"/>
        <v>TX_NEW_VERIFY
People who inject drugs (PWID)
Numerator (Required)</v>
      </c>
      <c r="AA516" s="4" t="str">
        <f t="shared" si="47"/>
        <v>prep_1month.unknownage.m...n</v>
      </c>
      <c r="AB516" s="4" t="str">
        <f t="shared" si="48"/>
        <v>TX_NEW_VERIFY People who inject drugs (PWID) Numerator (Required)</v>
      </c>
      <c r="AC516" s="4" t="str">
        <f t="shared" si="49"/>
        <v>prep_1month.unknownage.m...n</v>
      </c>
    </row>
    <row r="517" spans="1:29" ht="45" x14ac:dyDescent="0.25">
      <c r="A517" s="4" t="s">
        <v>121</v>
      </c>
      <c r="B517" s="4" t="s">
        <v>125</v>
      </c>
      <c r="C517" s="4" t="s">
        <v>36</v>
      </c>
      <c r="E517" s="4" t="s">
        <v>169</v>
      </c>
      <c r="F517" s="4" t="s">
        <v>169</v>
      </c>
      <c r="G517" s="4" t="s">
        <v>138</v>
      </c>
      <c r="H517" s="4" t="s">
        <v>8</v>
      </c>
      <c r="I517" s="4" t="s">
        <v>139</v>
      </c>
      <c r="J517" s="6" t="str">
        <f>C517&amp;CHAR(10)&amp;G517&amp;CHAR(10)&amp;H517&amp;" ("&amp;B517&amp;")"</f>
        <v>TX_NEW_VERIFY
People in prison and other closed settings
Numerator (Required)</v>
      </c>
      <c r="K517" s="7" t="s">
        <v>725</v>
      </c>
      <c r="L517" s="4">
        <v>5</v>
      </c>
      <c r="N517" s="4" t="s">
        <v>56</v>
      </c>
      <c r="O517" s="4" t="s">
        <v>193</v>
      </c>
      <c r="P517" s="4" t="s">
        <v>208</v>
      </c>
      <c r="Q517" s="4" t="s">
        <v>169</v>
      </c>
      <c r="R517" s="4" t="s">
        <v>169</v>
      </c>
      <c r="S517" s="4" t="s">
        <v>194</v>
      </c>
      <c r="T517" s="4" t="str">
        <f>LOWER(N517&amp;"."&amp;O517&amp;"."&amp;P517&amp;"."&amp;Q517&amp;"."&amp;R517&amp;"."&amp;S517)</f>
        <v>prep_1month.unknownage.female...n</v>
      </c>
      <c r="U517" s="4" t="s">
        <v>1428</v>
      </c>
      <c r="Y517" s="4" t="str">
        <f t="shared" si="45"/>
        <v>prep_1month.unknownage.f...n</v>
      </c>
      <c r="Z517" s="4" t="str">
        <f t="shared" si="46"/>
        <v>TX_NEW_VERIFY
People in prison and other closed settings
Numerator (Required)</v>
      </c>
      <c r="AA517" s="4" t="str">
        <f t="shared" si="47"/>
        <v>prep_1month.unknownage.f...n</v>
      </c>
      <c r="AB517" s="4" t="str">
        <f t="shared" si="48"/>
        <v>TX_NEW_VERIFY People in prison and other closed settings Numerator (Required)</v>
      </c>
      <c r="AC517" s="4" t="str">
        <f t="shared" si="49"/>
        <v>prep_1month.unknownage.f...n</v>
      </c>
    </row>
    <row r="518" spans="1:29" ht="45" x14ac:dyDescent="0.25">
      <c r="A518" s="4" t="s">
        <v>121</v>
      </c>
      <c r="B518" s="4" t="s">
        <v>125</v>
      </c>
      <c r="C518" s="4" t="s">
        <v>36</v>
      </c>
      <c r="E518" s="4" t="s">
        <v>169</v>
      </c>
      <c r="F518" s="4" t="s">
        <v>169</v>
      </c>
      <c r="G518" s="4" t="s">
        <v>35</v>
      </c>
      <c r="H518" s="4" t="s">
        <v>8</v>
      </c>
      <c r="I518" s="4" t="s">
        <v>139</v>
      </c>
      <c r="J518" s="6" t="str">
        <f>C518&amp;CHAR(10)&amp;G518&amp;CHAR(10)&amp;H518&amp;" ("&amp;B518&amp;")"</f>
        <v>TX_NEW_VERIFY
Non-KP (general population)
Numerator (Required)</v>
      </c>
      <c r="K518" s="7" t="s">
        <v>726</v>
      </c>
      <c r="L518" s="4">
        <v>6</v>
      </c>
      <c r="N518" s="4" t="s">
        <v>56</v>
      </c>
      <c r="O518" s="4" t="s">
        <v>1051</v>
      </c>
      <c r="P518" s="4" t="s">
        <v>207</v>
      </c>
      <c r="Q518" s="4" t="s">
        <v>169</v>
      </c>
      <c r="R518" s="4" t="s">
        <v>169</v>
      </c>
      <c r="S518" s="4" t="s">
        <v>194</v>
      </c>
      <c r="T518" s="4" t="str">
        <f>LOWER(N518&amp;"."&amp;O518&amp;"."&amp;P518&amp;"."&amp;Q518&amp;"."&amp;R518&amp;"."&amp;S518)</f>
        <v>prep_1month.o50.male...n</v>
      </c>
      <c r="U518" s="4" t="s">
        <v>1673</v>
      </c>
      <c r="Y518" s="4" t="str">
        <f t="shared" si="45"/>
        <v>prep_1month.o50.m...n</v>
      </c>
      <c r="Z518" s="4" t="str">
        <f t="shared" si="46"/>
        <v>TX_NEW_VERIFY
Non-KP (general population)
Numerator (Required)</v>
      </c>
      <c r="AA518" s="4" t="str">
        <f t="shared" si="47"/>
        <v>prep_1month.o50.m...n</v>
      </c>
      <c r="AB518" s="4" t="str">
        <f t="shared" si="48"/>
        <v>TX_NEW_VERIFY Non-KP (general population) Numerator (Required)</v>
      </c>
      <c r="AC518" s="4" t="str">
        <f t="shared" si="49"/>
        <v>prep_1month.o50.m...n</v>
      </c>
    </row>
    <row r="519" spans="1:29" ht="45" x14ac:dyDescent="0.25">
      <c r="A519" s="4" t="s">
        <v>121</v>
      </c>
      <c r="B519" s="4" t="s">
        <v>125</v>
      </c>
      <c r="C519" s="4" t="s">
        <v>36</v>
      </c>
      <c r="E519" s="4" t="s">
        <v>169</v>
      </c>
      <c r="F519" s="4" t="s">
        <v>169</v>
      </c>
      <c r="G519" s="4" t="s">
        <v>137</v>
      </c>
      <c r="H519" s="4" t="s">
        <v>8</v>
      </c>
      <c r="I519" s="4" t="s">
        <v>139</v>
      </c>
      <c r="J519" s="6" t="str">
        <f>C519&amp;CHAR(10)&amp;G519&amp;CHAR(10)&amp;H519&amp;" ("&amp;B519&amp;")"</f>
        <v>TX_NEW_VERIFY
Focused Populations
Numerator (Required)</v>
      </c>
      <c r="K519" s="7" t="s">
        <v>727</v>
      </c>
      <c r="L519" s="4">
        <v>8</v>
      </c>
      <c r="N519" s="4" t="s">
        <v>56</v>
      </c>
      <c r="O519" s="4" t="s">
        <v>1051</v>
      </c>
      <c r="P519" s="4" t="s">
        <v>208</v>
      </c>
      <c r="Q519" s="4" t="s">
        <v>169</v>
      </c>
      <c r="R519" s="4" t="s">
        <v>169</v>
      </c>
      <c r="S519" s="4" t="s">
        <v>194</v>
      </c>
      <c r="T519" s="4" t="str">
        <f>LOWER(N519&amp;"."&amp;O519&amp;"."&amp;P519&amp;"."&amp;Q519&amp;"."&amp;R519&amp;"."&amp;S519)</f>
        <v>prep_1month.o50.female...n</v>
      </c>
      <c r="U519" s="4" t="s">
        <v>1427</v>
      </c>
      <c r="Y519" s="4" t="str">
        <f t="shared" si="45"/>
        <v>prep_1month.o50.f...n</v>
      </c>
      <c r="Z519" s="4" t="str">
        <f t="shared" si="46"/>
        <v>TX_NEW_VERIFY
Focused Populations
Numerator (Required)</v>
      </c>
      <c r="AA519" s="4" t="str">
        <f t="shared" si="47"/>
        <v>prep_1month.o50.f...n</v>
      </c>
      <c r="AB519" s="4" t="str">
        <f t="shared" si="48"/>
        <v>TX_NEW_VERIFY Focused Populations Numerator (Required)</v>
      </c>
      <c r="AC519" s="4" t="str">
        <f t="shared" si="49"/>
        <v>prep_1month.o50.f...n</v>
      </c>
    </row>
    <row r="520" spans="1:29" ht="45" x14ac:dyDescent="0.25">
      <c r="A520" s="4" t="s">
        <v>121</v>
      </c>
      <c r="B520" s="4" t="s">
        <v>135</v>
      </c>
      <c r="C520" s="4" t="s">
        <v>36</v>
      </c>
      <c r="D520" s="4" t="s">
        <v>78</v>
      </c>
      <c r="E520" s="4" t="s">
        <v>17</v>
      </c>
      <c r="F520" s="4" t="s">
        <v>169</v>
      </c>
      <c r="G520" s="4" t="s">
        <v>169</v>
      </c>
      <c r="H520" s="4" t="s">
        <v>8</v>
      </c>
      <c r="I520" s="4" t="s">
        <v>133</v>
      </c>
      <c r="J520" s="6" t="str">
        <f>C520&amp;CHAR(10)&amp;D520&amp;" "&amp;E520&amp;CHAR(10)&amp;H520&amp;" ("&amp;B520&amp;")"</f>
        <v>TX_NEW_VERIFY
&lt;20 Female
Numerator (Optional)</v>
      </c>
      <c r="K520" s="7" t="s">
        <v>728</v>
      </c>
      <c r="L520" s="4">
        <v>10</v>
      </c>
      <c r="N520" s="4" t="s">
        <v>56</v>
      </c>
      <c r="O520" s="4" t="s">
        <v>181</v>
      </c>
      <c r="P520" s="4" t="s">
        <v>207</v>
      </c>
      <c r="Q520" s="4" t="s">
        <v>169</v>
      </c>
      <c r="R520" s="4" t="s">
        <v>169</v>
      </c>
      <c r="S520" s="4" t="s">
        <v>194</v>
      </c>
      <c r="T520" s="4" t="str">
        <f>LOWER(N520&amp;"."&amp;O520&amp;"."&amp;P520&amp;"."&amp;Q520&amp;"."&amp;R520&amp;"."&amp;S520)</f>
        <v>prep_1month.45_49.male...n</v>
      </c>
      <c r="U520" s="4" t="s">
        <v>1672</v>
      </c>
      <c r="Y520" s="4" t="str">
        <f t="shared" si="45"/>
        <v>prep_1month.45_49.m...n</v>
      </c>
      <c r="Z520" s="4" t="str">
        <f t="shared" si="46"/>
        <v>TX_NEW_VERIFY
&lt;20 Female
Numerator (Optional)</v>
      </c>
      <c r="AA520" s="4" t="str">
        <f t="shared" si="47"/>
        <v>prep_1month.45_49.m...n</v>
      </c>
      <c r="AB520" s="4" t="str">
        <f t="shared" si="48"/>
        <v>TX_NEW_VERIFY &lt;20 Female Numerator (Optional)</v>
      </c>
      <c r="AC520" s="4" t="str">
        <f t="shared" si="49"/>
        <v>prep_1month.45_49.m...n</v>
      </c>
    </row>
    <row r="521" spans="1:29" ht="45" x14ac:dyDescent="0.25">
      <c r="A521" s="4" t="s">
        <v>121</v>
      </c>
      <c r="B521" s="4" t="s">
        <v>135</v>
      </c>
      <c r="C521" s="4" t="s">
        <v>36</v>
      </c>
      <c r="D521" s="4" t="s">
        <v>78</v>
      </c>
      <c r="E521" s="4" t="s">
        <v>50</v>
      </c>
      <c r="F521" s="4" t="s">
        <v>169</v>
      </c>
      <c r="G521" s="4" t="s">
        <v>169</v>
      </c>
      <c r="H521" s="4" t="s">
        <v>8</v>
      </c>
      <c r="I521" s="4" t="s">
        <v>133</v>
      </c>
      <c r="J521" s="6" t="str">
        <f>C521&amp;CHAR(10)&amp;D521&amp;" "&amp;E521&amp;CHAR(10)&amp;H521&amp;" ("&amp;B521&amp;")"</f>
        <v>TX_NEW_VERIFY
&lt;20 Male
Numerator (Optional)</v>
      </c>
      <c r="K521" s="7" t="s">
        <v>729</v>
      </c>
      <c r="L521" s="4">
        <v>10</v>
      </c>
      <c r="N521" s="4" t="s">
        <v>56</v>
      </c>
      <c r="O521" s="4" t="s">
        <v>181</v>
      </c>
      <c r="P521" s="4" t="s">
        <v>208</v>
      </c>
      <c r="Q521" s="4" t="s">
        <v>169</v>
      </c>
      <c r="R521" s="4" t="s">
        <v>169</v>
      </c>
      <c r="S521" s="4" t="s">
        <v>194</v>
      </c>
      <c r="T521" s="4" t="str">
        <f>LOWER(N521&amp;"."&amp;O521&amp;"."&amp;P521&amp;"."&amp;Q521&amp;"."&amp;R521&amp;"."&amp;S521)</f>
        <v>prep_1month.45_49.female...n</v>
      </c>
      <c r="U521" s="4" t="s">
        <v>1426</v>
      </c>
      <c r="Y521" s="4" t="str">
        <f t="shared" si="45"/>
        <v>prep_1month.45_49.f...n</v>
      </c>
      <c r="Z521" s="4" t="str">
        <f t="shared" si="46"/>
        <v>TX_NEW_VERIFY
&lt;20 Male
Numerator (Optional)</v>
      </c>
      <c r="AA521" s="4" t="str">
        <f t="shared" si="47"/>
        <v>prep_1month.45_49.f...n</v>
      </c>
      <c r="AB521" s="4" t="str">
        <f t="shared" si="48"/>
        <v>TX_NEW_VERIFY &lt;20 Male Numerator (Optional)</v>
      </c>
      <c r="AC521" s="4" t="str">
        <f t="shared" si="49"/>
        <v>prep_1month.45_49.f...n</v>
      </c>
    </row>
    <row r="522" spans="1:29" ht="45" x14ac:dyDescent="0.25">
      <c r="A522" s="4" t="s">
        <v>121</v>
      </c>
      <c r="B522" s="4" t="s">
        <v>135</v>
      </c>
      <c r="C522" s="4" t="s">
        <v>36</v>
      </c>
      <c r="D522" s="4" t="s">
        <v>59</v>
      </c>
      <c r="E522" s="4" t="s">
        <v>17</v>
      </c>
      <c r="F522" s="4" t="s">
        <v>169</v>
      </c>
      <c r="G522" s="4" t="s">
        <v>169</v>
      </c>
      <c r="H522" s="4" t="s">
        <v>8</v>
      </c>
      <c r="I522" s="4" t="s">
        <v>133</v>
      </c>
      <c r="J522" s="6" t="str">
        <f>C522&amp;CHAR(10)&amp;D522&amp;" "&amp;E522&amp;CHAR(10)&amp;H522&amp;" ("&amp;B522&amp;")"</f>
        <v>TX_NEW_VERIFY
20-24 Female
Numerator (Optional)</v>
      </c>
      <c r="K522" s="7" t="s">
        <v>730</v>
      </c>
      <c r="L522" s="4">
        <v>11</v>
      </c>
      <c r="N522" s="4" t="s">
        <v>56</v>
      </c>
      <c r="O522" s="4" t="s">
        <v>180</v>
      </c>
      <c r="P522" s="4" t="s">
        <v>207</v>
      </c>
      <c r="Q522" s="4" t="s">
        <v>169</v>
      </c>
      <c r="R522" s="4" t="s">
        <v>169</v>
      </c>
      <c r="S522" s="4" t="s">
        <v>194</v>
      </c>
      <c r="T522" s="4" t="str">
        <f>LOWER(N522&amp;"."&amp;O522&amp;"."&amp;P522&amp;"."&amp;Q522&amp;"."&amp;R522&amp;"."&amp;S522)</f>
        <v>prep_1month.40_44.male...n</v>
      </c>
      <c r="U522" s="4" t="s">
        <v>1671</v>
      </c>
      <c r="Y522" s="4" t="str">
        <f t="shared" si="45"/>
        <v>prep_1month.40_44.m...n</v>
      </c>
      <c r="Z522" s="4" t="str">
        <f t="shared" si="46"/>
        <v>TX_NEW_VERIFY
20-24 Female
Numerator (Optional)</v>
      </c>
      <c r="AA522" s="4" t="str">
        <f t="shared" si="47"/>
        <v>prep_1month.40_44.m...n</v>
      </c>
      <c r="AB522" s="4" t="str">
        <f t="shared" si="48"/>
        <v>TX_NEW_VERIFY 20-24 Female Numerator (Optional)</v>
      </c>
      <c r="AC522" s="4" t="str">
        <f t="shared" si="49"/>
        <v>prep_1month.40_44.m...n</v>
      </c>
    </row>
    <row r="523" spans="1:29" ht="45" x14ac:dyDescent="0.25">
      <c r="A523" s="4" t="s">
        <v>121</v>
      </c>
      <c r="B523" s="4" t="s">
        <v>135</v>
      </c>
      <c r="C523" s="4" t="s">
        <v>36</v>
      </c>
      <c r="D523" s="4" t="s">
        <v>59</v>
      </c>
      <c r="E523" s="4" t="s">
        <v>50</v>
      </c>
      <c r="F523" s="4" t="s">
        <v>169</v>
      </c>
      <c r="G523" s="4" t="s">
        <v>169</v>
      </c>
      <c r="H523" s="4" t="s">
        <v>8</v>
      </c>
      <c r="I523" s="4" t="s">
        <v>133</v>
      </c>
      <c r="J523" s="6" t="str">
        <f>C523&amp;CHAR(10)&amp;D523&amp;" "&amp;E523&amp;CHAR(10)&amp;H523&amp;" ("&amp;B523&amp;")"</f>
        <v>TX_NEW_VERIFY
20-24 Male
Numerator (Optional)</v>
      </c>
      <c r="K523" s="7" t="s">
        <v>731</v>
      </c>
      <c r="L523" s="4">
        <v>11</v>
      </c>
      <c r="N523" s="4" t="s">
        <v>56</v>
      </c>
      <c r="O523" s="4" t="s">
        <v>180</v>
      </c>
      <c r="P523" s="4" t="s">
        <v>208</v>
      </c>
      <c r="Q523" s="4" t="s">
        <v>169</v>
      </c>
      <c r="R523" s="4" t="s">
        <v>169</v>
      </c>
      <c r="S523" s="4" t="s">
        <v>194</v>
      </c>
      <c r="T523" s="4" t="str">
        <f>LOWER(N523&amp;"."&amp;O523&amp;"."&amp;P523&amp;"."&amp;Q523&amp;"."&amp;R523&amp;"."&amp;S523)</f>
        <v>prep_1month.40_44.female...n</v>
      </c>
      <c r="U523" s="4" t="s">
        <v>1425</v>
      </c>
      <c r="Y523" s="4" t="str">
        <f t="shared" si="45"/>
        <v>prep_1month.40_44.f...n</v>
      </c>
      <c r="Z523" s="4" t="str">
        <f t="shared" si="46"/>
        <v>TX_NEW_VERIFY
20-24 Male
Numerator (Optional)</v>
      </c>
      <c r="AA523" s="4" t="str">
        <f t="shared" si="47"/>
        <v>prep_1month.40_44.f...n</v>
      </c>
      <c r="AB523" s="4" t="str">
        <f t="shared" si="48"/>
        <v>TX_NEW_VERIFY 20-24 Male Numerator (Optional)</v>
      </c>
      <c r="AC523" s="4" t="str">
        <f t="shared" si="49"/>
        <v>prep_1month.40_44.f...n</v>
      </c>
    </row>
    <row r="524" spans="1:29" ht="45" x14ac:dyDescent="0.25">
      <c r="A524" s="4" t="s">
        <v>121</v>
      </c>
      <c r="B524" s="4" t="s">
        <v>135</v>
      </c>
      <c r="C524" s="4" t="s">
        <v>36</v>
      </c>
      <c r="D524" s="4" t="s">
        <v>60</v>
      </c>
      <c r="E524" s="4" t="s">
        <v>17</v>
      </c>
      <c r="F524" s="4" t="s">
        <v>169</v>
      </c>
      <c r="G524" s="4" t="s">
        <v>169</v>
      </c>
      <c r="H524" s="4" t="s">
        <v>8</v>
      </c>
      <c r="I524" s="4" t="s">
        <v>133</v>
      </c>
      <c r="J524" s="6" t="str">
        <f>C524&amp;CHAR(10)&amp;D524&amp;" "&amp;E524&amp;CHAR(10)&amp;H524&amp;" ("&amp;B524&amp;")"</f>
        <v>TX_NEW_VERIFY
25-29 Female
Numerator (Optional)</v>
      </c>
      <c r="K524" s="7" t="s">
        <v>732</v>
      </c>
      <c r="L524" s="4">
        <v>12</v>
      </c>
      <c r="N524" s="4" t="s">
        <v>56</v>
      </c>
      <c r="O524" s="4" t="s">
        <v>179</v>
      </c>
      <c r="P524" s="4" t="s">
        <v>207</v>
      </c>
      <c r="Q524" s="4" t="s">
        <v>169</v>
      </c>
      <c r="R524" s="4" t="s">
        <v>169</v>
      </c>
      <c r="S524" s="4" t="s">
        <v>194</v>
      </c>
      <c r="T524" s="4" t="str">
        <f>LOWER(N524&amp;"."&amp;O524&amp;"."&amp;P524&amp;"."&amp;Q524&amp;"."&amp;R524&amp;"."&amp;S524)</f>
        <v>prep_1month.35_39.male...n</v>
      </c>
      <c r="U524" s="4" t="s">
        <v>1670</v>
      </c>
      <c r="Y524" s="4" t="str">
        <f t="shared" si="45"/>
        <v>prep_1month.35_39.m...n</v>
      </c>
      <c r="Z524" s="4" t="str">
        <f t="shared" si="46"/>
        <v>TX_NEW_VERIFY
25-29 Female
Numerator (Optional)</v>
      </c>
      <c r="AA524" s="4" t="str">
        <f t="shared" si="47"/>
        <v>prep_1month.35_39.m...n</v>
      </c>
      <c r="AB524" s="4" t="str">
        <f t="shared" si="48"/>
        <v>TX_NEW_VERIFY 25-29 Female Numerator (Optional)</v>
      </c>
      <c r="AC524" s="4" t="str">
        <f t="shared" si="49"/>
        <v>prep_1month.35_39.m...n</v>
      </c>
    </row>
    <row r="525" spans="1:29" ht="45" x14ac:dyDescent="0.25">
      <c r="A525" s="4" t="s">
        <v>121</v>
      </c>
      <c r="B525" s="4" t="s">
        <v>135</v>
      </c>
      <c r="C525" s="4" t="s">
        <v>36</v>
      </c>
      <c r="D525" s="4" t="s">
        <v>60</v>
      </c>
      <c r="E525" s="4" t="s">
        <v>50</v>
      </c>
      <c r="F525" s="4" t="s">
        <v>169</v>
      </c>
      <c r="G525" s="4" t="s">
        <v>169</v>
      </c>
      <c r="H525" s="4" t="s">
        <v>8</v>
      </c>
      <c r="I525" s="4" t="s">
        <v>133</v>
      </c>
      <c r="J525" s="6" t="str">
        <f>C525&amp;CHAR(10)&amp;D525&amp;" "&amp;E525&amp;CHAR(10)&amp;H525&amp;" ("&amp;B525&amp;")"</f>
        <v>TX_NEW_VERIFY
25-29 Male
Numerator (Optional)</v>
      </c>
      <c r="K525" s="7" t="s">
        <v>733</v>
      </c>
      <c r="L525" s="4">
        <v>12</v>
      </c>
      <c r="N525" s="4" t="s">
        <v>56</v>
      </c>
      <c r="O525" s="4" t="s">
        <v>179</v>
      </c>
      <c r="P525" s="4" t="s">
        <v>208</v>
      </c>
      <c r="Q525" s="4" t="s">
        <v>169</v>
      </c>
      <c r="R525" s="4" t="s">
        <v>169</v>
      </c>
      <c r="S525" s="4" t="s">
        <v>194</v>
      </c>
      <c r="T525" s="4" t="str">
        <f>LOWER(N525&amp;"."&amp;O525&amp;"."&amp;P525&amp;"."&amp;Q525&amp;"."&amp;R525&amp;"."&amp;S525)</f>
        <v>prep_1month.35_39.female...n</v>
      </c>
      <c r="U525" s="4" t="s">
        <v>1424</v>
      </c>
      <c r="Y525" s="4" t="str">
        <f t="shared" si="45"/>
        <v>prep_1month.35_39.f...n</v>
      </c>
      <c r="Z525" s="4" t="str">
        <f t="shared" si="46"/>
        <v>TX_NEW_VERIFY
25-29 Male
Numerator (Optional)</v>
      </c>
      <c r="AA525" s="4" t="str">
        <f t="shared" si="47"/>
        <v>prep_1month.35_39.f...n</v>
      </c>
      <c r="AB525" s="4" t="str">
        <f t="shared" si="48"/>
        <v>TX_NEW_VERIFY 25-29 Male Numerator (Optional)</v>
      </c>
      <c r="AC525" s="4" t="str">
        <f t="shared" si="49"/>
        <v>prep_1month.35_39.f...n</v>
      </c>
    </row>
    <row r="526" spans="1:29" ht="45" x14ac:dyDescent="0.25">
      <c r="A526" s="4" t="s">
        <v>121</v>
      </c>
      <c r="B526" s="4" t="s">
        <v>135</v>
      </c>
      <c r="C526" s="4" t="s">
        <v>36</v>
      </c>
      <c r="D526" s="4" t="s">
        <v>66</v>
      </c>
      <c r="E526" s="4" t="s">
        <v>17</v>
      </c>
      <c r="F526" s="4" t="s">
        <v>169</v>
      </c>
      <c r="G526" s="4" t="s">
        <v>169</v>
      </c>
      <c r="H526" s="4" t="s">
        <v>8</v>
      </c>
      <c r="I526" s="4" t="s">
        <v>133</v>
      </c>
      <c r="J526" s="6" t="str">
        <f>C526&amp;CHAR(10)&amp;D526&amp;" "&amp;E526&amp;CHAR(10)&amp;H526&amp;" ("&amp;B526&amp;")"</f>
        <v>TX_NEW_VERIFY
30-34 Female
Numerator (Optional)</v>
      </c>
      <c r="K526" s="7" t="s">
        <v>734</v>
      </c>
      <c r="L526" s="4">
        <v>13</v>
      </c>
      <c r="N526" s="4" t="s">
        <v>56</v>
      </c>
      <c r="O526" s="4" t="s">
        <v>178</v>
      </c>
      <c r="P526" s="4" t="s">
        <v>207</v>
      </c>
      <c r="Q526" s="4" t="s">
        <v>169</v>
      </c>
      <c r="R526" s="4" t="s">
        <v>169</v>
      </c>
      <c r="S526" s="4" t="s">
        <v>194</v>
      </c>
      <c r="T526" s="4" t="str">
        <f>LOWER(N526&amp;"."&amp;O526&amp;"."&amp;P526&amp;"."&amp;Q526&amp;"."&amp;R526&amp;"."&amp;S526)</f>
        <v>prep_1month.30_34.male...n</v>
      </c>
      <c r="U526" s="4" t="s">
        <v>1669</v>
      </c>
      <c r="Y526" s="4" t="str">
        <f t="shared" si="45"/>
        <v>prep_1month.30_34.m...n</v>
      </c>
      <c r="Z526" s="4" t="str">
        <f t="shared" si="46"/>
        <v>TX_NEW_VERIFY
30-34 Female
Numerator (Optional)</v>
      </c>
      <c r="AA526" s="4" t="str">
        <f t="shared" si="47"/>
        <v>prep_1month.30_34.m...n</v>
      </c>
      <c r="AB526" s="4" t="str">
        <f t="shared" si="48"/>
        <v>TX_NEW_VERIFY 30-34 Female Numerator (Optional)</v>
      </c>
      <c r="AC526" s="4" t="str">
        <f t="shared" si="49"/>
        <v>prep_1month.30_34.m...n</v>
      </c>
    </row>
    <row r="527" spans="1:29" ht="45" x14ac:dyDescent="0.25">
      <c r="A527" s="4" t="s">
        <v>121</v>
      </c>
      <c r="B527" s="4" t="s">
        <v>135</v>
      </c>
      <c r="C527" s="4" t="s">
        <v>36</v>
      </c>
      <c r="D527" s="4" t="s">
        <v>66</v>
      </c>
      <c r="E527" s="4" t="s">
        <v>50</v>
      </c>
      <c r="F527" s="4" t="s">
        <v>169</v>
      </c>
      <c r="G527" s="4" t="s">
        <v>169</v>
      </c>
      <c r="H527" s="4" t="s">
        <v>8</v>
      </c>
      <c r="I527" s="4" t="s">
        <v>133</v>
      </c>
      <c r="J527" s="6" t="str">
        <f>C527&amp;CHAR(10)&amp;D527&amp;" "&amp;E527&amp;CHAR(10)&amp;H527&amp;" ("&amp;B527&amp;")"</f>
        <v>TX_NEW_VERIFY
30-34 Male
Numerator (Optional)</v>
      </c>
      <c r="K527" s="7" t="s">
        <v>735</v>
      </c>
      <c r="L527" s="4">
        <v>13</v>
      </c>
      <c r="N527" s="4" t="s">
        <v>56</v>
      </c>
      <c r="O527" s="4" t="s">
        <v>178</v>
      </c>
      <c r="P527" s="4" t="s">
        <v>208</v>
      </c>
      <c r="Q527" s="4" t="s">
        <v>169</v>
      </c>
      <c r="R527" s="4" t="s">
        <v>169</v>
      </c>
      <c r="S527" s="4" t="s">
        <v>194</v>
      </c>
      <c r="T527" s="4" t="str">
        <f>LOWER(N527&amp;"."&amp;O527&amp;"."&amp;P527&amp;"."&amp;Q527&amp;"."&amp;R527&amp;"."&amp;S527)</f>
        <v>prep_1month.30_34.female...n</v>
      </c>
      <c r="U527" s="4" t="s">
        <v>1423</v>
      </c>
      <c r="Y527" s="4" t="str">
        <f t="shared" si="45"/>
        <v>prep_1month.30_34.f...n</v>
      </c>
      <c r="Z527" s="4" t="str">
        <f t="shared" si="46"/>
        <v>TX_NEW_VERIFY
30-34 Male
Numerator (Optional)</v>
      </c>
      <c r="AA527" s="4" t="str">
        <f t="shared" si="47"/>
        <v>prep_1month.30_34.f...n</v>
      </c>
      <c r="AB527" s="4" t="str">
        <f t="shared" si="48"/>
        <v>TX_NEW_VERIFY 30-34 Male Numerator (Optional)</v>
      </c>
      <c r="AC527" s="4" t="str">
        <f t="shared" si="49"/>
        <v>prep_1month.30_34.f...n</v>
      </c>
    </row>
    <row r="528" spans="1:29" ht="45" x14ac:dyDescent="0.25">
      <c r="A528" s="4" t="s">
        <v>121</v>
      </c>
      <c r="B528" s="4" t="s">
        <v>135</v>
      </c>
      <c r="C528" s="4" t="s">
        <v>36</v>
      </c>
      <c r="D528" s="4" t="s">
        <v>67</v>
      </c>
      <c r="E528" s="4" t="s">
        <v>17</v>
      </c>
      <c r="F528" s="4" t="s">
        <v>169</v>
      </c>
      <c r="G528" s="4" t="s">
        <v>169</v>
      </c>
      <c r="H528" s="4" t="s">
        <v>8</v>
      </c>
      <c r="I528" s="4" t="s">
        <v>133</v>
      </c>
      <c r="J528" s="6" t="str">
        <f>C528&amp;CHAR(10)&amp;D528&amp;" "&amp;E528&amp;CHAR(10)&amp;H528&amp;" ("&amp;B528&amp;")"</f>
        <v>TX_NEW_VERIFY
35-39 Female
Numerator (Optional)</v>
      </c>
      <c r="K528" s="7" t="s">
        <v>736</v>
      </c>
      <c r="L528" s="4">
        <v>14</v>
      </c>
      <c r="N528" s="4" t="s">
        <v>56</v>
      </c>
      <c r="O528" s="4" t="s">
        <v>177</v>
      </c>
      <c r="P528" s="4" t="s">
        <v>207</v>
      </c>
      <c r="Q528" s="4" t="s">
        <v>169</v>
      </c>
      <c r="R528" s="4" t="s">
        <v>169</v>
      </c>
      <c r="S528" s="4" t="s">
        <v>194</v>
      </c>
      <c r="T528" s="4" t="str">
        <f>LOWER(N528&amp;"."&amp;O528&amp;"."&amp;P528&amp;"."&amp;Q528&amp;"."&amp;R528&amp;"."&amp;S528)</f>
        <v>prep_1month.25_29.male...n</v>
      </c>
      <c r="U528" s="4" t="s">
        <v>1668</v>
      </c>
      <c r="Y528" s="4" t="str">
        <f t="shared" si="45"/>
        <v>prep_1month.25_29.m...n</v>
      </c>
      <c r="Z528" s="4" t="str">
        <f t="shared" si="46"/>
        <v>TX_NEW_VERIFY
35-39 Female
Numerator (Optional)</v>
      </c>
      <c r="AA528" s="4" t="str">
        <f t="shared" si="47"/>
        <v>prep_1month.25_29.m...n</v>
      </c>
      <c r="AB528" s="4" t="str">
        <f t="shared" si="48"/>
        <v>TX_NEW_VERIFY 35-39 Female Numerator (Optional)</v>
      </c>
      <c r="AC528" s="4" t="str">
        <f t="shared" si="49"/>
        <v>prep_1month.25_29.m...n</v>
      </c>
    </row>
    <row r="529" spans="1:29" ht="45" x14ac:dyDescent="0.25">
      <c r="A529" s="4" t="s">
        <v>121</v>
      </c>
      <c r="B529" s="4" t="s">
        <v>135</v>
      </c>
      <c r="C529" s="4" t="s">
        <v>36</v>
      </c>
      <c r="D529" s="4" t="s">
        <v>67</v>
      </c>
      <c r="E529" s="4" t="s">
        <v>50</v>
      </c>
      <c r="F529" s="4" t="s">
        <v>169</v>
      </c>
      <c r="G529" s="4" t="s">
        <v>169</v>
      </c>
      <c r="H529" s="4" t="s">
        <v>8</v>
      </c>
      <c r="I529" s="4" t="s">
        <v>133</v>
      </c>
      <c r="J529" s="6" t="str">
        <f>C529&amp;CHAR(10)&amp;D529&amp;" "&amp;E529&amp;CHAR(10)&amp;H529&amp;" ("&amp;B529&amp;")"</f>
        <v>TX_NEW_VERIFY
35-39 Male
Numerator (Optional)</v>
      </c>
      <c r="K529" s="7" t="s">
        <v>737</v>
      </c>
      <c r="L529" s="4">
        <v>14</v>
      </c>
      <c r="N529" s="4" t="s">
        <v>56</v>
      </c>
      <c r="O529" s="4" t="s">
        <v>177</v>
      </c>
      <c r="P529" s="4" t="s">
        <v>208</v>
      </c>
      <c r="Q529" s="4" t="s">
        <v>169</v>
      </c>
      <c r="R529" s="4" t="s">
        <v>169</v>
      </c>
      <c r="S529" s="4" t="s">
        <v>194</v>
      </c>
      <c r="T529" s="4" t="str">
        <f>LOWER(N529&amp;"."&amp;O529&amp;"."&amp;P529&amp;"."&amp;Q529&amp;"."&amp;R529&amp;"."&amp;S529)</f>
        <v>prep_1month.25_29.female...n</v>
      </c>
      <c r="U529" s="4" t="s">
        <v>1422</v>
      </c>
      <c r="Y529" s="4" t="str">
        <f t="shared" si="45"/>
        <v>prep_1month.25_29.f...n</v>
      </c>
      <c r="Z529" s="4" t="str">
        <f t="shared" si="46"/>
        <v>TX_NEW_VERIFY
35-39 Male
Numerator (Optional)</v>
      </c>
      <c r="AA529" s="4" t="str">
        <f t="shared" si="47"/>
        <v>prep_1month.25_29.f...n</v>
      </c>
      <c r="AB529" s="4" t="str">
        <f t="shared" si="48"/>
        <v>TX_NEW_VERIFY 35-39 Male Numerator (Optional)</v>
      </c>
      <c r="AC529" s="4" t="str">
        <f t="shared" si="49"/>
        <v>prep_1month.25_29.f...n</v>
      </c>
    </row>
    <row r="530" spans="1:29" ht="45" x14ac:dyDescent="0.25">
      <c r="A530" s="4" t="s">
        <v>121</v>
      </c>
      <c r="B530" s="4" t="s">
        <v>135</v>
      </c>
      <c r="C530" s="4" t="s">
        <v>36</v>
      </c>
      <c r="D530" s="4" t="s">
        <v>68</v>
      </c>
      <c r="E530" s="4" t="s">
        <v>17</v>
      </c>
      <c r="F530" s="4" t="s">
        <v>169</v>
      </c>
      <c r="G530" s="4" t="s">
        <v>169</v>
      </c>
      <c r="H530" s="4" t="s">
        <v>8</v>
      </c>
      <c r="I530" s="4" t="s">
        <v>133</v>
      </c>
      <c r="J530" s="6" t="str">
        <f>C530&amp;CHAR(10)&amp;D530&amp;" "&amp;E530&amp;CHAR(10)&amp;H530&amp;" ("&amp;B530&amp;")"</f>
        <v>TX_NEW_VERIFY
40-44 Female
Numerator (Optional)</v>
      </c>
      <c r="K530" s="7" t="s">
        <v>738</v>
      </c>
      <c r="L530" s="4">
        <v>15</v>
      </c>
      <c r="N530" s="4" t="s">
        <v>56</v>
      </c>
      <c r="O530" s="4" t="s">
        <v>176</v>
      </c>
      <c r="P530" s="4" t="s">
        <v>207</v>
      </c>
      <c r="Q530" s="4" t="s">
        <v>169</v>
      </c>
      <c r="R530" s="4" t="s">
        <v>169</v>
      </c>
      <c r="S530" s="4" t="s">
        <v>194</v>
      </c>
      <c r="T530" s="4" t="str">
        <f>LOWER(N530&amp;"."&amp;O530&amp;"."&amp;P530&amp;"."&amp;Q530&amp;"."&amp;R530&amp;"."&amp;S530)</f>
        <v>prep_1month.20_24.male...n</v>
      </c>
      <c r="U530" s="4" t="s">
        <v>1667</v>
      </c>
      <c r="Y530" s="4" t="str">
        <f t="shared" si="45"/>
        <v>prep_1month.20_24.m...n</v>
      </c>
      <c r="Z530" s="4" t="str">
        <f t="shared" si="46"/>
        <v>TX_NEW_VERIFY
40-44 Female
Numerator (Optional)</v>
      </c>
      <c r="AA530" s="4" t="str">
        <f t="shared" si="47"/>
        <v>prep_1month.20_24.m...n</v>
      </c>
      <c r="AB530" s="4" t="str">
        <f t="shared" si="48"/>
        <v>TX_NEW_VERIFY 40-44 Female Numerator (Optional)</v>
      </c>
      <c r="AC530" s="4" t="str">
        <f t="shared" si="49"/>
        <v>prep_1month.20_24.m...n</v>
      </c>
    </row>
    <row r="531" spans="1:29" ht="45" x14ac:dyDescent="0.25">
      <c r="A531" s="4" t="s">
        <v>121</v>
      </c>
      <c r="B531" s="4" t="s">
        <v>135</v>
      </c>
      <c r="C531" s="4" t="s">
        <v>36</v>
      </c>
      <c r="D531" s="4" t="s">
        <v>68</v>
      </c>
      <c r="E531" s="4" t="s">
        <v>50</v>
      </c>
      <c r="F531" s="4" t="s">
        <v>169</v>
      </c>
      <c r="G531" s="4" t="s">
        <v>169</v>
      </c>
      <c r="H531" s="4" t="s">
        <v>8</v>
      </c>
      <c r="I531" s="4" t="s">
        <v>133</v>
      </c>
      <c r="J531" s="6" t="str">
        <f>C531&amp;CHAR(10)&amp;D531&amp;" "&amp;E531&amp;CHAR(10)&amp;H531&amp;" ("&amp;B531&amp;")"</f>
        <v>TX_NEW_VERIFY
40-44 Male
Numerator (Optional)</v>
      </c>
      <c r="K531" s="7" t="s">
        <v>739</v>
      </c>
      <c r="L531" s="4">
        <v>15</v>
      </c>
      <c r="N531" s="4" t="s">
        <v>56</v>
      </c>
      <c r="O531" s="4" t="s">
        <v>176</v>
      </c>
      <c r="P531" s="4" t="s">
        <v>208</v>
      </c>
      <c r="Q531" s="4" t="s">
        <v>169</v>
      </c>
      <c r="R531" s="4" t="s">
        <v>169</v>
      </c>
      <c r="S531" s="4" t="s">
        <v>194</v>
      </c>
      <c r="T531" s="4" t="str">
        <f>LOWER(N531&amp;"."&amp;O531&amp;"."&amp;P531&amp;"."&amp;Q531&amp;"."&amp;R531&amp;"."&amp;S531)</f>
        <v>prep_1month.20_24.female...n</v>
      </c>
      <c r="U531" s="4" t="s">
        <v>1421</v>
      </c>
      <c r="Y531" s="4" t="str">
        <f t="shared" si="45"/>
        <v>prep_1month.20_24.f...n</v>
      </c>
      <c r="Z531" s="4" t="str">
        <f t="shared" si="46"/>
        <v>TX_NEW_VERIFY
40-44 Male
Numerator (Optional)</v>
      </c>
      <c r="AA531" s="4" t="str">
        <f t="shared" si="47"/>
        <v>prep_1month.20_24.f...n</v>
      </c>
      <c r="AB531" s="4" t="str">
        <f t="shared" si="48"/>
        <v>TX_NEW_VERIFY 40-44 Male Numerator (Optional)</v>
      </c>
      <c r="AC531" s="4" t="str">
        <f t="shared" si="49"/>
        <v>prep_1month.20_24.f...n</v>
      </c>
    </row>
    <row r="532" spans="1:29" ht="45" x14ac:dyDescent="0.25">
      <c r="A532" s="4" t="s">
        <v>121</v>
      </c>
      <c r="B532" s="4" t="s">
        <v>135</v>
      </c>
      <c r="C532" s="4" t="s">
        <v>36</v>
      </c>
      <c r="D532" s="4" t="s">
        <v>69</v>
      </c>
      <c r="E532" s="4" t="s">
        <v>17</v>
      </c>
      <c r="F532" s="4" t="s">
        <v>169</v>
      </c>
      <c r="G532" s="4" t="s">
        <v>169</v>
      </c>
      <c r="H532" s="4" t="s">
        <v>8</v>
      </c>
      <c r="I532" s="4" t="s">
        <v>133</v>
      </c>
      <c r="J532" s="6" t="str">
        <f>C532&amp;CHAR(10)&amp;D532&amp;" "&amp;E532&amp;CHAR(10)&amp;H532&amp;" ("&amp;B532&amp;")"</f>
        <v>TX_NEW_VERIFY
45-49 Female
Numerator (Optional)</v>
      </c>
      <c r="K532" s="7" t="s">
        <v>740</v>
      </c>
      <c r="L532" s="4">
        <v>16</v>
      </c>
      <c r="N532" s="4" t="s">
        <v>56</v>
      </c>
      <c r="O532" s="4" t="s">
        <v>175</v>
      </c>
      <c r="P532" s="4" t="s">
        <v>207</v>
      </c>
      <c r="Q532" s="4" t="s">
        <v>169</v>
      </c>
      <c r="R532" s="4" t="s">
        <v>169</v>
      </c>
      <c r="S532" s="4" t="s">
        <v>194</v>
      </c>
      <c r="T532" s="4" t="str">
        <f>LOWER(N532&amp;"."&amp;O532&amp;"."&amp;P532&amp;"."&amp;Q532&amp;"."&amp;R532&amp;"."&amp;S532)</f>
        <v>prep_1month.15_19.male...n</v>
      </c>
      <c r="U532" s="4" t="s">
        <v>1666</v>
      </c>
      <c r="Y532" s="4" t="str">
        <f t="shared" si="45"/>
        <v>prep_1month.15_19.m...n</v>
      </c>
      <c r="Z532" s="4" t="str">
        <f t="shared" si="46"/>
        <v>TX_NEW_VERIFY
45-49 Female
Numerator (Optional)</v>
      </c>
      <c r="AA532" s="4" t="str">
        <f t="shared" si="47"/>
        <v>prep_1month.15_19.m...n</v>
      </c>
      <c r="AB532" s="4" t="str">
        <f t="shared" si="48"/>
        <v>TX_NEW_VERIFY 45-49 Female Numerator (Optional)</v>
      </c>
      <c r="AC532" s="4" t="str">
        <f t="shared" si="49"/>
        <v>prep_1month.15_19.m...n</v>
      </c>
    </row>
    <row r="533" spans="1:29" ht="45" x14ac:dyDescent="0.25">
      <c r="A533" s="4" t="s">
        <v>121</v>
      </c>
      <c r="B533" s="4" t="s">
        <v>135</v>
      </c>
      <c r="C533" s="4" t="s">
        <v>36</v>
      </c>
      <c r="D533" s="4" t="s">
        <v>69</v>
      </c>
      <c r="E533" s="4" t="s">
        <v>50</v>
      </c>
      <c r="F533" s="4" t="s">
        <v>169</v>
      </c>
      <c r="G533" s="4" t="s">
        <v>169</v>
      </c>
      <c r="H533" s="4" t="s">
        <v>8</v>
      </c>
      <c r="I533" s="4" t="s">
        <v>133</v>
      </c>
      <c r="J533" s="6" t="str">
        <f>C533&amp;CHAR(10)&amp;D533&amp;" "&amp;E533&amp;CHAR(10)&amp;H533&amp;" ("&amp;B533&amp;")"</f>
        <v>TX_NEW_VERIFY
45-49 Male
Numerator (Optional)</v>
      </c>
      <c r="K533" s="7" t="s">
        <v>741</v>
      </c>
      <c r="L533" s="4">
        <v>16</v>
      </c>
      <c r="N533" s="4" t="s">
        <v>56</v>
      </c>
      <c r="O533" s="4" t="s">
        <v>175</v>
      </c>
      <c r="P533" s="4" t="s">
        <v>208</v>
      </c>
      <c r="Q533" s="4" t="s">
        <v>169</v>
      </c>
      <c r="R533" s="4" t="s">
        <v>169</v>
      </c>
      <c r="S533" s="4" t="s">
        <v>194</v>
      </c>
      <c r="T533" s="4" t="str">
        <f>LOWER(N533&amp;"."&amp;O533&amp;"."&amp;P533&amp;"."&amp;Q533&amp;"."&amp;R533&amp;"."&amp;S533)</f>
        <v>prep_1month.15_19.female...n</v>
      </c>
      <c r="U533" s="4" t="s">
        <v>1420</v>
      </c>
      <c r="Y533" s="4" t="str">
        <f t="shared" si="45"/>
        <v>prep_1month.15_19.f...n</v>
      </c>
      <c r="Z533" s="4" t="str">
        <f t="shared" si="46"/>
        <v>TX_NEW_VERIFY
45-49 Male
Numerator (Optional)</v>
      </c>
      <c r="AA533" s="4" t="str">
        <f t="shared" si="47"/>
        <v>prep_1month.15_19.f...n</v>
      </c>
      <c r="AB533" s="4" t="str">
        <f t="shared" si="48"/>
        <v>TX_NEW_VERIFY 45-49 Male Numerator (Optional)</v>
      </c>
      <c r="AC533" s="4" t="str">
        <f t="shared" si="49"/>
        <v>prep_1month.15_19.f...n</v>
      </c>
    </row>
    <row r="534" spans="1:29" ht="45" x14ac:dyDescent="0.25">
      <c r="A534" s="4" t="s">
        <v>121</v>
      </c>
      <c r="B534" s="4" t="s">
        <v>135</v>
      </c>
      <c r="C534" s="4" t="s">
        <v>36</v>
      </c>
      <c r="D534" s="4" t="s">
        <v>1050</v>
      </c>
      <c r="E534" s="4" t="s">
        <v>17</v>
      </c>
      <c r="F534" s="4" t="s">
        <v>169</v>
      </c>
      <c r="G534" s="4" t="s">
        <v>169</v>
      </c>
      <c r="H534" s="4" t="s">
        <v>8</v>
      </c>
      <c r="I534" s="4" t="s">
        <v>133</v>
      </c>
      <c r="J534" s="6" t="str">
        <f>C534&amp;CHAR(10)&amp;D534&amp;" "&amp;E534&amp;CHAR(10)&amp;H534&amp;" ("&amp;B534&amp;")"</f>
        <v>TX_NEW_VERIFY
50+ Female
Numerator (Optional)</v>
      </c>
      <c r="K534" s="7" t="s">
        <v>1072</v>
      </c>
      <c r="L534" s="4">
        <v>17</v>
      </c>
      <c r="N534" s="4" t="s">
        <v>56</v>
      </c>
      <c r="O534" s="4" t="s">
        <v>174</v>
      </c>
      <c r="P534" s="4" t="s">
        <v>207</v>
      </c>
      <c r="Q534" s="4" t="s">
        <v>169</v>
      </c>
      <c r="R534" s="4" t="s">
        <v>169</v>
      </c>
      <c r="S534" s="4" t="s">
        <v>194</v>
      </c>
      <c r="T534" s="4" t="str">
        <f>LOWER(N534&amp;"."&amp;O534&amp;"."&amp;P534&amp;"."&amp;Q534&amp;"."&amp;R534&amp;"."&amp;S534)</f>
        <v>prep_1month.10_14.male...n</v>
      </c>
      <c r="U534" s="4" t="s">
        <v>1665</v>
      </c>
      <c r="Y534" s="4" t="str">
        <f t="shared" si="45"/>
        <v>prep_1month.10_14.m...n</v>
      </c>
      <c r="Z534" s="4" t="str">
        <f t="shared" si="46"/>
        <v>TX_NEW_VERIFY
50+ Female
Numerator (Optional)</v>
      </c>
      <c r="AA534" s="4" t="str">
        <f t="shared" si="47"/>
        <v>prep_1month.10_14.m...n</v>
      </c>
      <c r="AB534" s="4" t="str">
        <f t="shared" si="48"/>
        <v>TX_NEW_VERIFY 50+ Female Numerator (Optional)</v>
      </c>
      <c r="AC534" s="4" t="str">
        <f t="shared" si="49"/>
        <v>prep_1month.10_14.m...n</v>
      </c>
    </row>
    <row r="535" spans="1:29" ht="45" x14ac:dyDescent="0.25">
      <c r="A535" s="4" t="s">
        <v>121</v>
      </c>
      <c r="B535" s="4" t="s">
        <v>135</v>
      </c>
      <c r="C535" s="4" t="s">
        <v>36</v>
      </c>
      <c r="D535" s="4" t="s">
        <v>1050</v>
      </c>
      <c r="E535" s="4" t="s">
        <v>50</v>
      </c>
      <c r="F535" s="4" t="s">
        <v>169</v>
      </c>
      <c r="G535" s="4" t="s">
        <v>169</v>
      </c>
      <c r="H535" s="4" t="s">
        <v>8</v>
      </c>
      <c r="I535" s="4" t="s">
        <v>133</v>
      </c>
      <c r="J535" s="6" t="str">
        <f>C535&amp;CHAR(10)&amp;D535&amp;" "&amp;E535&amp;CHAR(10)&amp;H535&amp;" ("&amp;B535&amp;")"</f>
        <v>TX_NEW_VERIFY
50+ Male
Numerator (Optional)</v>
      </c>
      <c r="K535" s="7" t="s">
        <v>1073</v>
      </c>
      <c r="L535" s="4">
        <v>17</v>
      </c>
      <c r="N535" s="4" t="s">
        <v>56</v>
      </c>
      <c r="O535" s="4" t="s">
        <v>174</v>
      </c>
      <c r="P535" s="4" t="s">
        <v>208</v>
      </c>
      <c r="Q535" s="4" t="s">
        <v>169</v>
      </c>
      <c r="R535" s="4" t="s">
        <v>169</v>
      </c>
      <c r="S535" s="4" t="s">
        <v>194</v>
      </c>
      <c r="T535" s="4" t="str">
        <f>LOWER(N535&amp;"."&amp;O535&amp;"."&amp;P535&amp;"."&amp;Q535&amp;"."&amp;R535&amp;"."&amp;S535)</f>
        <v>prep_1month.10_14.female...n</v>
      </c>
      <c r="U535" s="4" t="s">
        <v>1419</v>
      </c>
      <c r="Y535" s="4" t="str">
        <f t="shared" si="45"/>
        <v>prep_1month.10_14.f...n</v>
      </c>
      <c r="Z535" s="4" t="str">
        <f t="shared" si="46"/>
        <v>TX_NEW_VERIFY
50+ Male
Numerator (Optional)</v>
      </c>
      <c r="AA535" s="4" t="str">
        <f t="shared" si="47"/>
        <v>prep_1month.10_14.f...n</v>
      </c>
      <c r="AB535" s="4" t="str">
        <f t="shared" si="48"/>
        <v>TX_NEW_VERIFY 50+ Male Numerator (Optional)</v>
      </c>
      <c r="AC535" s="4" t="str">
        <f t="shared" si="49"/>
        <v>prep_1month.10_14.f...n</v>
      </c>
    </row>
    <row r="536" spans="1:29" ht="45" x14ac:dyDescent="0.25">
      <c r="A536" s="4" t="s">
        <v>121</v>
      </c>
      <c r="B536" s="4" t="s">
        <v>135</v>
      </c>
      <c r="C536" s="4" t="s">
        <v>36</v>
      </c>
      <c r="D536" s="4" t="s">
        <v>122</v>
      </c>
      <c r="E536" s="4" t="s">
        <v>17</v>
      </c>
      <c r="F536" s="4" t="s">
        <v>169</v>
      </c>
      <c r="G536" s="4" t="s">
        <v>169</v>
      </c>
      <c r="H536" s="4" t="s">
        <v>8</v>
      </c>
      <c r="I536" s="4" t="s">
        <v>133</v>
      </c>
      <c r="J536" s="6" t="str">
        <f>C536&amp;CHAR(10)&amp;D536&amp;" "&amp;E536&amp;CHAR(10)&amp;H536&amp;" ("&amp;B536&amp;")"</f>
        <v>TX_NEW_VERIFY
Unknown Age Female
Numerator (Optional)</v>
      </c>
      <c r="K536" s="7" t="s">
        <v>742</v>
      </c>
      <c r="L536" s="4">
        <v>22</v>
      </c>
      <c r="N536" s="4" t="s">
        <v>56</v>
      </c>
      <c r="O536" s="4" t="s">
        <v>169</v>
      </c>
      <c r="P536" s="4" t="s">
        <v>208</v>
      </c>
      <c r="Q536" s="4" t="s">
        <v>44</v>
      </c>
      <c r="R536" s="4" t="s">
        <v>169</v>
      </c>
      <c r="S536" s="4" t="s">
        <v>194</v>
      </c>
      <c r="T536" s="4" t="str">
        <f>LOWER(N536&amp;"."&amp;O536&amp;"."&amp;P536&amp;"."&amp;Q536&amp;"."&amp;R536&amp;"."&amp;S536)</f>
        <v>prep_1month..female.pregnant..n</v>
      </c>
      <c r="U536" s="4" t="s">
        <v>1430</v>
      </c>
      <c r="Y536" s="4" t="str">
        <f t="shared" si="45"/>
        <v>prep_1month..f.pregnant..n</v>
      </c>
      <c r="Z536" s="4" t="str">
        <f t="shared" si="46"/>
        <v>TX_NEW_VERIFY
Unknown Age Female
Numerator (Optional)</v>
      </c>
      <c r="AA536" s="4" t="str">
        <f t="shared" si="47"/>
        <v>prep_1month..f.pregnant..n</v>
      </c>
      <c r="AB536" s="4" t="str">
        <f t="shared" si="48"/>
        <v>TX_NEW_VERIFY Unknown Age Female Numerator (Optional)</v>
      </c>
      <c r="AC536" s="4" t="str">
        <f t="shared" si="49"/>
        <v>prep_1month..f.pregnant..n</v>
      </c>
    </row>
    <row r="537" spans="1:29" ht="45" x14ac:dyDescent="0.25">
      <c r="A537" s="4" t="s">
        <v>121</v>
      </c>
      <c r="B537" s="4" t="s">
        <v>135</v>
      </c>
      <c r="C537" s="4" t="s">
        <v>36</v>
      </c>
      <c r="D537" s="4" t="s">
        <v>122</v>
      </c>
      <c r="E537" s="4" t="s">
        <v>50</v>
      </c>
      <c r="F537" s="4" t="s">
        <v>169</v>
      </c>
      <c r="G537" s="4" t="s">
        <v>169</v>
      </c>
      <c r="H537" s="4" t="s">
        <v>8</v>
      </c>
      <c r="I537" s="4" t="s">
        <v>133</v>
      </c>
      <c r="J537" s="6" t="str">
        <f>C537&amp;CHAR(10)&amp;D537&amp;" "&amp;E537&amp;CHAR(10)&amp;H537&amp;" ("&amp;B537&amp;")"</f>
        <v>TX_NEW_VERIFY
Unknown Age Male
Numerator (Optional)</v>
      </c>
      <c r="K537" s="7" t="s">
        <v>743</v>
      </c>
      <c r="L537" s="4">
        <v>22</v>
      </c>
      <c r="N537" s="4" t="s">
        <v>56</v>
      </c>
      <c r="O537" s="4" t="s">
        <v>169</v>
      </c>
      <c r="P537" s="4" t="s">
        <v>208</v>
      </c>
      <c r="Q537" s="4" t="s">
        <v>18</v>
      </c>
      <c r="R537" s="4" t="s">
        <v>169</v>
      </c>
      <c r="S537" s="4" t="s">
        <v>194</v>
      </c>
      <c r="T537" s="4" t="str">
        <f>LOWER(N537&amp;"."&amp;O537&amp;"."&amp;P537&amp;"."&amp;Q537&amp;"."&amp;R537&amp;"."&amp;S537)</f>
        <v>prep_1month..female.breastfeeding..n</v>
      </c>
      <c r="U537" s="4" t="s">
        <v>1429</v>
      </c>
      <c r="Y537" s="4" t="str">
        <f t="shared" si="45"/>
        <v>prep_1month..f.breastfeeding..n</v>
      </c>
      <c r="Z537" s="4" t="str">
        <f t="shared" si="46"/>
        <v>TX_NEW_VERIFY
Unknown Age Male
Numerator (Optional)</v>
      </c>
      <c r="AA537" s="4" t="str">
        <f t="shared" si="47"/>
        <v>prep_1month..f.breastfeeding..n</v>
      </c>
      <c r="AB537" s="4" t="str">
        <f t="shared" si="48"/>
        <v>TX_NEW_VERIFY Unknown Age Male Numerator (Optional)</v>
      </c>
      <c r="AC537" s="4" t="str">
        <f t="shared" si="49"/>
        <v>prep_1month..f.breastfeeding..n</v>
      </c>
    </row>
    <row r="538" spans="1:29" ht="60" x14ac:dyDescent="0.25">
      <c r="A538" s="4" t="s">
        <v>121</v>
      </c>
      <c r="B538" s="4" t="s">
        <v>135</v>
      </c>
      <c r="C538" s="4" t="s">
        <v>36</v>
      </c>
      <c r="E538" s="4" t="s">
        <v>169</v>
      </c>
      <c r="F538" s="4" t="s">
        <v>70</v>
      </c>
      <c r="G538" s="4" t="s">
        <v>34</v>
      </c>
      <c r="H538" s="4" t="s">
        <v>8</v>
      </c>
      <c r="I538" s="4" t="s">
        <v>164</v>
      </c>
      <c r="J538" s="6" t="str">
        <f>C538&amp;CHAR(10)&amp;F538&amp;CHAR(10)&amp;G538&amp;CHAR(10)&amp;H538&amp;" ("&amp;B538&amp;")"</f>
        <v>TX_NEW_VERIFY
PEPFAR supported
Female sex workers (FSW)
Numerator (Optional)</v>
      </c>
      <c r="K538" s="7" t="s">
        <v>717</v>
      </c>
      <c r="L538" s="4">
        <v>1</v>
      </c>
      <c r="N538" s="4" t="s">
        <v>56</v>
      </c>
      <c r="O538" s="4" t="s">
        <v>169</v>
      </c>
      <c r="P538" s="4" t="s">
        <v>169</v>
      </c>
      <c r="R538" s="4" t="s">
        <v>202</v>
      </c>
      <c r="S538" s="4" t="s">
        <v>194</v>
      </c>
      <c r="T538" s="4" t="str">
        <f>LOWER(N538&amp;"."&amp;O538&amp;"."&amp;P538&amp;"."&amp;Q538&amp;"."&amp;R538&amp;"."&amp;S538)</f>
        <v>prep_1month....tg.n</v>
      </c>
      <c r="U538" s="4" t="s">
        <v>1142</v>
      </c>
      <c r="Y538" s="4" t="str">
        <f t="shared" si="45"/>
        <v>prep_1month....tg.n</v>
      </c>
      <c r="Z538" s="4" t="str">
        <f t="shared" si="46"/>
        <v>TX_NEW_VERIFY
PEPFAR supported
Female sex workers (FSW)
Numerator (Optional)</v>
      </c>
      <c r="AA538" s="4" t="str">
        <f t="shared" si="47"/>
        <v>prep_1month....tg.n</v>
      </c>
      <c r="AB538" s="4" t="str">
        <f t="shared" si="48"/>
        <v>TX_NEW_VERIFY PEPFAR supported Female sex workers (FSW) Numerator (Optional)</v>
      </c>
      <c r="AC538" s="4" t="str">
        <f t="shared" si="49"/>
        <v>prep_1month....tg.n</v>
      </c>
    </row>
    <row r="539" spans="1:29" ht="60" x14ac:dyDescent="0.25">
      <c r="A539" s="4" t="s">
        <v>121</v>
      </c>
      <c r="B539" s="4" t="s">
        <v>135</v>
      </c>
      <c r="C539" s="4" t="s">
        <v>36</v>
      </c>
      <c r="E539" s="4" t="s">
        <v>169</v>
      </c>
      <c r="F539" s="4" t="s">
        <v>70</v>
      </c>
      <c r="G539" s="4" t="s">
        <v>32</v>
      </c>
      <c r="H539" s="4" t="s">
        <v>8</v>
      </c>
      <c r="I539" s="4" t="s">
        <v>164</v>
      </c>
      <c r="J539" s="6" t="str">
        <f>C539&amp;CHAR(10)&amp;F539&amp;CHAR(10)&amp;G539&amp;CHAR(10)&amp;H539&amp;" ("&amp;B539&amp;")"</f>
        <v>TX_NEW_VERIFY
PEPFAR supported
Men who have sex with men (MSM)
Numerator (Optional)</v>
      </c>
      <c r="K539" s="7" t="s">
        <v>715</v>
      </c>
      <c r="L539" s="4">
        <v>2</v>
      </c>
      <c r="N539" s="4" t="s">
        <v>56</v>
      </c>
      <c r="O539" s="4" t="s">
        <v>169</v>
      </c>
      <c r="P539" s="4" t="s">
        <v>169</v>
      </c>
      <c r="R539" s="4" t="s">
        <v>201</v>
      </c>
      <c r="S539" s="4" t="s">
        <v>194</v>
      </c>
      <c r="T539" s="4" t="str">
        <f>LOWER(N539&amp;"."&amp;O539&amp;"."&amp;P539&amp;"."&amp;Q539&amp;"."&amp;R539&amp;"."&amp;S539)</f>
        <v>prep_1month....pwid.n</v>
      </c>
      <c r="U539" s="4" t="s">
        <v>1143</v>
      </c>
      <c r="Y539" s="4" t="str">
        <f t="shared" si="45"/>
        <v>prep_1month....pwid.n</v>
      </c>
      <c r="Z539" s="4" t="str">
        <f t="shared" si="46"/>
        <v>TX_NEW_VERIFY
PEPFAR supported
Men who have sex with men (MSM)
Numerator (Optional)</v>
      </c>
      <c r="AA539" s="4" t="str">
        <f t="shared" si="47"/>
        <v>prep_1month....pwid.n</v>
      </c>
      <c r="AB539" s="4" t="str">
        <f t="shared" si="48"/>
        <v>TX_NEW_VERIFY PEPFAR supported Men who have sex with men (MSM) Numerator (Optional)</v>
      </c>
      <c r="AC539" s="4" t="str">
        <f t="shared" si="49"/>
        <v>prep_1month....pwid.n</v>
      </c>
    </row>
    <row r="540" spans="1:29" ht="60" x14ac:dyDescent="0.25">
      <c r="A540" s="4" t="s">
        <v>121</v>
      </c>
      <c r="B540" s="4" t="s">
        <v>135</v>
      </c>
      <c r="C540" s="4" t="s">
        <v>36</v>
      </c>
      <c r="E540" s="4" t="s">
        <v>169</v>
      </c>
      <c r="F540" s="4" t="s">
        <v>70</v>
      </c>
      <c r="G540" s="4" t="s">
        <v>33</v>
      </c>
      <c r="H540" s="4" t="s">
        <v>8</v>
      </c>
      <c r="I540" s="4" t="s">
        <v>164</v>
      </c>
      <c r="J540" s="6" t="str">
        <f>C540&amp;CHAR(10)&amp;F540&amp;CHAR(10)&amp;G540&amp;CHAR(10)&amp;H540&amp;" ("&amp;B540&amp;")"</f>
        <v>TX_NEW_VERIFY
PEPFAR supported
Transgender people (TG)
Numerator (Optional)</v>
      </c>
      <c r="K540" s="7" t="s">
        <v>716</v>
      </c>
      <c r="L540" s="4">
        <v>3</v>
      </c>
      <c r="N540" s="4" t="s">
        <v>56</v>
      </c>
      <c r="O540" s="4" t="s">
        <v>169</v>
      </c>
      <c r="P540" s="4" t="s">
        <v>169</v>
      </c>
      <c r="R540" s="4" t="s">
        <v>1130</v>
      </c>
      <c r="S540" s="4" t="s">
        <v>194</v>
      </c>
      <c r="T540" s="4" t="str">
        <f>LOWER(N540&amp;"."&amp;O540&amp;"."&amp;P540&amp;"."&amp;Q540&amp;"."&amp;R540&amp;"."&amp;S540)</f>
        <v>prep_1month....prisons.n</v>
      </c>
      <c r="U540" s="4" t="s">
        <v>1144</v>
      </c>
      <c r="Y540" s="4" t="str">
        <f t="shared" si="45"/>
        <v>prep_1month....prisons.n</v>
      </c>
      <c r="Z540" s="4" t="str">
        <f t="shared" si="46"/>
        <v>TX_NEW_VERIFY
PEPFAR supported
Transgender people (TG)
Numerator (Optional)</v>
      </c>
      <c r="AA540" s="4" t="str">
        <f t="shared" si="47"/>
        <v>prep_1month....prisons.n</v>
      </c>
      <c r="AB540" s="4" t="str">
        <f t="shared" si="48"/>
        <v>TX_NEW_VERIFY PEPFAR supported Transgender people (TG) Numerator (Optional)</v>
      </c>
      <c r="AC540" s="4" t="str">
        <f t="shared" si="49"/>
        <v>prep_1month....prisons.n</v>
      </c>
    </row>
    <row r="541" spans="1:29" ht="60" x14ac:dyDescent="0.25">
      <c r="A541" s="4" t="s">
        <v>121</v>
      </c>
      <c r="B541" s="4" t="s">
        <v>135</v>
      </c>
      <c r="C541" s="4" t="s">
        <v>36</v>
      </c>
      <c r="E541" s="4" t="s">
        <v>169</v>
      </c>
      <c r="F541" s="4" t="s">
        <v>70</v>
      </c>
      <c r="G541" s="4" t="s">
        <v>30</v>
      </c>
      <c r="H541" s="4" t="s">
        <v>8</v>
      </c>
      <c r="I541" s="4" t="s">
        <v>164</v>
      </c>
      <c r="J541" s="6" t="str">
        <f>C541&amp;CHAR(10)&amp;F541&amp;CHAR(10)&amp;G541&amp;CHAR(10)&amp;H541&amp;" ("&amp;B541&amp;")"</f>
        <v>TX_NEW_VERIFY
PEPFAR supported
People who inject drugs (PWID)
Numerator (Optional)</v>
      </c>
      <c r="K541" s="7" t="s">
        <v>714</v>
      </c>
      <c r="L541" s="4">
        <v>4</v>
      </c>
      <c r="N541" s="4" t="s">
        <v>56</v>
      </c>
      <c r="O541" s="4" t="s">
        <v>169</v>
      </c>
      <c r="P541" s="4" t="s">
        <v>169</v>
      </c>
      <c r="R541" s="4" t="s">
        <v>206</v>
      </c>
      <c r="S541" s="4" t="s">
        <v>194</v>
      </c>
      <c r="T541" s="4" t="str">
        <f>LOWER(N541&amp;"."&amp;O541&amp;"."&amp;P541&amp;"."&amp;Q541&amp;"."&amp;R541&amp;"."&amp;S541)</f>
        <v>prep_1month....non kp sero.n</v>
      </c>
      <c r="U541" s="4" t="s">
        <v>1152</v>
      </c>
      <c r="Y541" s="4" t="str">
        <f t="shared" si="45"/>
        <v>prep_1month....nonkpsero.n</v>
      </c>
      <c r="Z541" s="4" t="str">
        <f t="shared" si="46"/>
        <v>TX_NEW_VERIFY
PEPFAR supported
People who inject drugs (PWID)
Numerator (Optional)</v>
      </c>
      <c r="AA541" s="4" t="str">
        <f t="shared" si="47"/>
        <v>prep_1month....nonkpsero.n</v>
      </c>
      <c r="AB541" s="4" t="str">
        <f t="shared" si="48"/>
        <v>TX_NEW_VERIFY PEPFAR supported People who inject drugs (PWID) Numerator (Optional)</v>
      </c>
      <c r="AC541" s="4" t="str">
        <f t="shared" si="49"/>
        <v>prep_1month....nonkpsero.n</v>
      </c>
    </row>
    <row r="542" spans="1:29" ht="60" x14ac:dyDescent="0.25">
      <c r="A542" s="4" t="s">
        <v>121</v>
      </c>
      <c r="B542" s="4" t="s">
        <v>135</v>
      </c>
      <c r="C542" s="4" t="s">
        <v>36</v>
      </c>
      <c r="E542" s="4" t="s">
        <v>169</v>
      </c>
      <c r="F542" s="4" t="s">
        <v>70</v>
      </c>
      <c r="G542" s="4" t="s">
        <v>138</v>
      </c>
      <c r="H542" s="4" t="s">
        <v>8</v>
      </c>
      <c r="I542" s="4" t="s">
        <v>164</v>
      </c>
      <c r="J542" s="6" t="str">
        <f>C542&amp;CHAR(10)&amp;F542&amp;CHAR(10)&amp;G542&amp;CHAR(10)&amp;H542&amp;" ("&amp;B542&amp;")"</f>
        <v>TX_NEW_VERIFY
PEPFAR supported
People in prison and other closed settings
Numerator (Optional)</v>
      </c>
      <c r="K542" s="7" t="s">
        <v>718</v>
      </c>
      <c r="L542" s="4">
        <v>5</v>
      </c>
      <c r="N542" s="4" t="s">
        <v>56</v>
      </c>
      <c r="O542" s="4" t="s">
        <v>169</v>
      </c>
      <c r="P542" s="4" t="s">
        <v>169</v>
      </c>
      <c r="R542" s="4" t="s">
        <v>203</v>
      </c>
      <c r="S542" s="4" t="s">
        <v>194</v>
      </c>
      <c r="T542" s="4" t="str">
        <f>LOWER(N542&amp;"."&amp;O542&amp;"."&amp;P542&amp;"."&amp;Q542&amp;"."&amp;R542&amp;"."&amp;S542)</f>
        <v>prep_1month....non kp gp.n</v>
      </c>
      <c r="U542" s="4" t="s">
        <v>1153</v>
      </c>
      <c r="Y542" s="4" t="str">
        <f t="shared" si="45"/>
        <v>prep_1month....nonkpgp.n</v>
      </c>
      <c r="Z542" s="4" t="str">
        <f t="shared" si="46"/>
        <v>TX_NEW_VERIFY
PEPFAR supported
People in prison and other closed settings
Numerator (Optional)</v>
      </c>
      <c r="AA542" s="4" t="str">
        <f t="shared" si="47"/>
        <v>prep_1month....nonkpgp.n</v>
      </c>
      <c r="AB542" s="4" t="str">
        <f t="shared" si="48"/>
        <v>TX_NEW_VERIFY PEPFAR supported People in prison and other closed settings Numerator (Optional)</v>
      </c>
      <c r="AC542" s="4" t="str">
        <f t="shared" si="49"/>
        <v>prep_1month....nonkpgp.n</v>
      </c>
    </row>
    <row r="543" spans="1:29" ht="60" x14ac:dyDescent="0.25">
      <c r="A543" s="4" t="s">
        <v>121</v>
      </c>
      <c r="B543" s="4" t="s">
        <v>135</v>
      </c>
      <c r="C543" s="4" t="s">
        <v>36</v>
      </c>
      <c r="E543" s="4" t="s">
        <v>169</v>
      </c>
      <c r="F543" s="4" t="s">
        <v>70</v>
      </c>
      <c r="G543" s="4" t="s">
        <v>35</v>
      </c>
      <c r="H543" s="4" t="s">
        <v>8</v>
      </c>
      <c r="I543" s="4" t="s">
        <v>164</v>
      </c>
      <c r="J543" s="6" t="str">
        <f>C543&amp;CHAR(10)&amp;F543&amp;CHAR(10)&amp;G543&amp;CHAR(10)&amp;H543&amp;" ("&amp;B543&amp;")"</f>
        <v>TX_NEW_VERIFY
PEPFAR supported
Non-KP (general population)
Numerator (Optional)</v>
      </c>
      <c r="K543" s="7" t="s">
        <v>719</v>
      </c>
      <c r="L543" s="4">
        <v>6</v>
      </c>
      <c r="N543" s="4" t="s">
        <v>56</v>
      </c>
      <c r="O543" s="4" t="s">
        <v>169</v>
      </c>
      <c r="P543" s="4" t="s">
        <v>169</v>
      </c>
      <c r="R543" s="4" t="s">
        <v>200</v>
      </c>
      <c r="S543" s="4" t="s">
        <v>194</v>
      </c>
      <c r="T543" s="4" t="str">
        <f>LOWER(N543&amp;"."&amp;O543&amp;"."&amp;P543&amp;"."&amp;Q543&amp;"."&amp;R543&amp;"."&amp;S543)</f>
        <v>prep_1month....msm.n</v>
      </c>
      <c r="U543" s="4" t="s">
        <v>1145</v>
      </c>
      <c r="Y543" s="4" t="str">
        <f t="shared" si="45"/>
        <v>prep_1month....msm.n</v>
      </c>
      <c r="Z543" s="4" t="str">
        <f t="shared" si="46"/>
        <v>TX_NEW_VERIFY
PEPFAR supported
Non-KP (general population)
Numerator (Optional)</v>
      </c>
      <c r="AA543" s="4" t="str">
        <f t="shared" si="47"/>
        <v>prep_1month....msm.n</v>
      </c>
      <c r="AB543" s="4" t="str">
        <f t="shared" si="48"/>
        <v>TX_NEW_VERIFY PEPFAR supported Non-KP (general population) Numerator (Optional)</v>
      </c>
      <c r="AC543" s="4" t="str">
        <f t="shared" si="49"/>
        <v>prep_1month....msm.n</v>
      </c>
    </row>
    <row r="544" spans="1:29" ht="60" x14ac:dyDescent="0.25">
      <c r="A544" s="4" t="s">
        <v>121</v>
      </c>
      <c r="B544" s="4" t="s">
        <v>135</v>
      </c>
      <c r="C544" s="4" t="s">
        <v>36</v>
      </c>
      <c r="E544" s="4" t="s">
        <v>169</v>
      </c>
      <c r="F544" s="4" t="s">
        <v>70</v>
      </c>
      <c r="G544" s="4" t="s">
        <v>137</v>
      </c>
      <c r="H544" s="4" t="s">
        <v>8</v>
      </c>
      <c r="I544" s="4" t="s">
        <v>164</v>
      </c>
      <c r="J544" s="6" t="str">
        <f>C544&amp;CHAR(10)&amp;F544&amp;CHAR(10)&amp;G544&amp;CHAR(10)&amp;H544&amp;" ("&amp;B544&amp;")"</f>
        <v>TX_NEW_VERIFY
PEPFAR supported
Focused Populations
Numerator (Optional)</v>
      </c>
      <c r="K544" s="7" t="s">
        <v>720</v>
      </c>
      <c r="L544" s="4">
        <v>8</v>
      </c>
      <c r="N544" s="4" t="s">
        <v>56</v>
      </c>
      <c r="O544" s="4" t="s">
        <v>169</v>
      </c>
      <c r="P544" s="4" t="s">
        <v>169</v>
      </c>
      <c r="R544" s="4" t="s">
        <v>204</v>
      </c>
      <c r="S544" s="4" t="s">
        <v>194</v>
      </c>
      <c r="T544" s="4" t="str">
        <f>LOWER(N544&amp;"."&amp;O544&amp;"."&amp;P544&amp;"."&amp;Q544&amp;"."&amp;R544&amp;"."&amp;S544)</f>
        <v>prep_1month....fsw.n</v>
      </c>
      <c r="U544" s="4" t="s">
        <v>1146</v>
      </c>
      <c r="Y544" s="4" t="str">
        <f t="shared" si="45"/>
        <v>prep_1month....fsw.n</v>
      </c>
      <c r="Z544" s="4" t="str">
        <f t="shared" si="46"/>
        <v>TX_NEW_VERIFY
PEPFAR supported
Focused Populations
Numerator (Optional)</v>
      </c>
      <c r="AA544" s="4" t="str">
        <f t="shared" si="47"/>
        <v>prep_1month....fsw.n</v>
      </c>
      <c r="AB544" s="4" t="str">
        <f t="shared" si="48"/>
        <v>TX_NEW_VERIFY PEPFAR supported Focused Populations Numerator (Optional)</v>
      </c>
      <c r="AC544" s="4" t="str">
        <f t="shared" si="49"/>
        <v>prep_1month....fsw.n</v>
      </c>
    </row>
    <row r="545" spans="1:29" ht="60" x14ac:dyDescent="0.25">
      <c r="A545" s="4" t="s">
        <v>121</v>
      </c>
      <c r="B545" s="4" t="s">
        <v>135</v>
      </c>
      <c r="C545" s="4" t="s">
        <v>36</v>
      </c>
      <c r="E545" s="4" t="s">
        <v>169</v>
      </c>
      <c r="F545" s="4" t="s">
        <v>274</v>
      </c>
      <c r="G545" s="4" t="s">
        <v>34</v>
      </c>
      <c r="H545" s="4" t="s">
        <v>8</v>
      </c>
      <c r="I545" s="4" t="s">
        <v>164</v>
      </c>
      <c r="J545" s="6" t="str">
        <f>C545&amp;CHAR(10)&amp;F545&amp;CHAR(10)&amp;G545&amp;CHAR(10)&amp;H545&amp;" ("&amp;B545&amp;")"</f>
        <v>TX_NEW_VERIFY
Non-PEPFAR supported
Female sex workers (FSW)
Numerator (Optional)</v>
      </c>
      <c r="K545" s="7" t="s">
        <v>710</v>
      </c>
      <c r="L545" s="4">
        <v>1</v>
      </c>
      <c r="N545" s="4" t="s">
        <v>12</v>
      </c>
      <c r="O545" s="4" t="s">
        <v>192</v>
      </c>
      <c r="P545" s="4" t="s">
        <v>169</v>
      </c>
      <c r="Q545" s="4" t="s">
        <v>15</v>
      </c>
      <c r="R545" s="4" t="s">
        <v>169</v>
      </c>
      <c r="S545" s="4" t="s">
        <v>194</v>
      </c>
      <c r="T545" s="4" t="str">
        <f>LOWER(N545&amp;"."&amp;O545&amp;"."&amp;P545&amp;"."&amp;Q545&amp;"."&amp;R545&amp;"."&amp;S545)</f>
        <v>pmtct_eid_sample_documented.u2m..eid result reported to caregiver..n</v>
      </c>
      <c r="U545" s="4" t="s">
        <v>1005</v>
      </c>
      <c r="Y545" s="4" t="str">
        <f t="shared" si="45"/>
        <v>pmtct_eid_sample_documented.u2m..eidresultreportedtocaregiver..n</v>
      </c>
      <c r="Z545" s="4" t="str">
        <f t="shared" si="46"/>
        <v>TX_NEW_VERIFY
Non-PEPFAR supported
Female sex workers (FSW)
Numerator (Optional)</v>
      </c>
      <c r="AA545" s="4" t="str">
        <f t="shared" si="47"/>
        <v>pmtct_eid_sample_documented.u2m..eidresultreportedtocaregiver..n</v>
      </c>
      <c r="AB545" s="4" t="str">
        <f t="shared" si="48"/>
        <v>TX_NEW_VERIFY Non-PEPFAR supported Female sex workers (FSW) Numerator (Optional)</v>
      </c>
      <c r="AC545" s="4" t="str">
        <f t="shared" si="49"/>
        <v>pmtct_eid_sample_documented.u2m..eidresultreportedtocaregiver..n</v>
      </c>
    </row>
    <row r="546" spans="1:29" ht="60" x14ac:dyDescent="0.25">
      <c r="A546" s="4" t="s">
        <v>121</v>
      </c>
      <c r="B546" s="4" t="s">
        <v>135</v>
      </c>
      <c r="C546" s="4" t="s">
        <v>36</v>
      </c>
      <c r="E546" s="4" t="s">
        <v>169</v>
      </c>
      <c r="F546" s="4" t="s">
        <v>274</v>
      </c>
      <c r="G546" s="4" t="s">
        <v>32</v>
      </c>
      <c r="H546" s="4" t="s">
        <v>8</v>
      </c>
      <c r="I546" s="4" t="s">
        <v>164</v>
      </c>
      <c r="J546" s="6" t="str">
        <f>C546&amp;CHAR(10)&amp;F546&amp;CHAR(10)&amp;G546&amp;CHAR(10)&amp;H546&amp;" ("&amp;B546&amp;")"</f>
        <v>TX_NEW_VERIFY
Non-PEPFAR supported
Men who have sex with men (MSM)
Numerator (Optional)</v>
      </c>
      <c r="K546" s="7" t="s">
        <v>708</v>
      </c>
      <c r="L546" s="4">
        <v>2</v>
      </c>
      <c r="N546" s="4" t="s">
        <v>12</v>
      </c>
      <c r="O546" s="4" t="s">
        <v>198</v>
      </c>
      <c r="P546" s="4" t="s">
        <v>169</v>
      </c>
      <c r="Q546" s="4" t="s">
        <v>15</v>
      </c>
      <c r="R546" s="4" t="s">
        <v>169</v>
      </c>
      <c r="S546" s="4" t="s">
        <v>194</v>
      </c>
      <c r="T546" s="4" t="str">
        <f>LOWER(N546&amp;"."&amp;O546&amp;"."&amp;P546&amp;"."&amp;Q546&amp;"."&amp;R546&amp;"."&amp;S546)</f>
        <v>pmtct_eid_sample_documented.2_12m..eid result reported to caregiver..n</v>
      </c>
      <c r="U546" s="4" t="s">
        <v>1006</v>
      </c>
      <c r="Y546" s="4" t="str">
        <f t="shared" si="45"/>
        <v>pmtct_eid_sample_documented.2_12m..eidresultreportedtocaregiver..n</v>
      </c>
      <c r="Z546" s="4" t="str">
        <f t="shared" si="46"/>
        <v>TX_NEW_VERIFY
Non-PEPFAR supported
Men who have sex with men (MSM)
Numerator (Optional)</v>
      </c>
      <c r="AA546" s="4" t="str">
        <f t="shared" si="47"/>
        <v>pmtct_eid_sample_documented.2_12m..eidresultreportedtocaregiver..n</v>
      </c>
      <c r="AB546" s="4" t="str">
        <f t="shared" si="48"/>
        <v>TX_NEW_VERIFY Non-PEPFAR supported Men who have sex with men (MSM) Numerator (Optional)</v>
      </c>
      <c r="AC546" s="4" t="str">
        <f t="shared" si="49"/>
        <v>pmtct_eid_sample_documented.2_12m..eidresultreportedtocaregiver..n</v>
      </c>
    </row>
    <row r="547" spans="1:29" ht="60" x14ac:dyDescent="0.25">
      <c r="A547" s="4" t="s">
        <v>121</v>
      </c>
      <c r="B547" s="4" t="s">
        <v>135</v>
      </c>
      <c r="C547" s="4" t="s">
        <v>36</v>
      </c>
      <c r="E547" s="4" t="s">
        <v>169</v>
      </c>
      <c r="F547" s="4" t="s">
        <v>274</v>
      </c>
      <c r="G547" s="4" t="s">
        <v>33</v>
      </c>
      <c r="H547" s="4" t="s">
        <v>8</v>
      </c>
      <c r="I547" s="4" t="s">
        <v>164</v>
      </c>
      <c r="J547" s="6" t="str">
        <f>C547&amp;CHAR(10)&amp;F547&amp;CHAR(10)&amp;G547&amp;CHAR(10)&amp;H547&amp;" ("&amp;B547&amp;")"</f>
        <v>TX_NEW_VERIFY
Non-PEPFAR supported
Transgender people (TG)
Numerator (Optional)</v>
      </c>
      <c r="K547" s="7" t="s">
        <v>709</v>
      </c>
      <c r="L547" s="4">
        <v>3</v>
      </c>
      <c r="N547" s="4" t="s">
        <v>6</v>
      </c>
      <c r="O547" s="4" t="s">
        <v>192</v>
      </c>
      <c r="P547" s="4" t="s">
        <v>169</v>
      </c>
      <c r="Q547" s="4" t="s">
        <v>9</v>
      </c>
      <c r="R547" s="4" t="s">
        <v>169</v>
      </c>
      <c r="S547" s="4" t="s">
        <v>194</v>
      </c>
      <c r="T547" s="4" t="str">
        <f>LOWER(N547&amp;"."&amp;O547&amp;"."&amp;P547&amp;"."&amp;Q547&amp;"."&amp;R547&amp;"."&amp;S547)</f>
        <v>pmtct_eid_eligible.u2m..eid eligible..n</v>
      </c>
      <c r="U547" s="4" t="s">
        <v>1002</v>
      </c>
      <c r="Y547" s="4" t="str">
        <f t="shared" si="45"/>
        <v>pmtct_eid_eligible.u2m..eideligible..n</v>
      </c>
      <c r="Z547" s="4" t="str">
        <f t="shared" si="46"/>
        <v>TX_NEW_VERIFY
Non-PEPFAR supported
Transgender people (TG)
Numerator (Optional)</v>
      </c>
      <c r="AA547" s="4" t="str">
        <f t="shared" si="47"/>
        <v>pmtct_eid_eligible.u2m..eideligible..n</v>
      </c>
      <c r="AB547" s="4" t="str">
        <f t="shared" si="48"/>
        <v>TX_NEW_VERIFY Non-PEPFAR supported Transgender people (TG) Numerator (Optional)</v>
      </c>
      <c r="AC547" s="4" t="str">
        <f t="shared" si="49"/>
        <v>pmtct_eid_eligible.u2m..eideligible..n</v>
      </c>
    </row>
    <row r="548" spans="1:29" ht="60" x14ac:dyDescent="0.25">
      <c r="A548" s="4" t="s">
        <v>121</v>
      </c>
      <c r="B548" s="4" t="s">
        <v>135</v>
      </c>
      <c r="C548" s="4" t="s">
        <v>36</v>
      </c>
      <c r="E548" s="4" t="s">
        <v>169</v>
      </c>
      <c r="F548" s="4" t="s">
        <v>274</v>
      </c>
      <c r="G548" s="4" t="s">
        <v>30</v>
      </c>
      <c r="H548" s="4" t="s">
        <v>8</v>
      </c>
      <c r="I548" s="4" t="s">
        <v>164</v>
      </c>
      <c r="J548" s="6" t="str">
        <f>C548&amp;CHAR(10)&amp;F548&amp;CHAR(10)&amp;G548&amp;CHAR(10)&amp;H548&amp;" ("&amp;B548&amp;")"</f>
        <v>TX_NEW_VERIFY
Non-PEPFAR supported
People who inject drugs (PWID)
Numerator (Optional)</v>
      </c>
      <c r="K548" s="7" t="s">
        <v>707</v>
      </c>
      <c r="L548" s="4">
        <v>4</v>
      </c>
      <c r="N548" s="4" t="s">
        <v>6</v>
      </c>
      <c r="O548" s="4" t="s">
        <v>198</v>
      </c>
      <c r="P548" s="4" t="s">
        <v>169</v>
      </c>
      <c r="Q548" s="4" t="s">
        <v>9</v>
      </c>
      <c r="R548" s="4" t="s">
        <v>169</v>
      </c>
      <c r="S548" s="4" t="s">
        <v>194</v>
      </c>
      <c r="T548" s="4" t="str">
        <f>LOWER(N548&amp;"."&amp;O548&amp;"."&amp;P548&amp;"."&amp;Q548&amp;"."&amp;R548&amp;"."&amp;S548)</f>
        <v>pmtct_eid_eligible.2_12m..eid eligible..n</v>
      </c>
      <c r="U548" s="4" t="s">
        <v>1004</v>
      </c>
      <c r="Y548" s="4" t="str">
        <f t="shared" si="45"/>
        <v>pmtct_eid_eligible.2_12m..eideligible..n</v>
      </c>
      <c r="Z548" s="4" t="str">
        <f t="shared" si="46"/>
        <v>TX_NEW_VERIFY
Non-PEPFAR supported
People who inject drugs (PWID)
Numerator (Optional)</v>
      </c>
      <c r="AA548" s="4" t="str">
        <f t="shared" si="47"/>
        <v>pmtct_eid_eligible.2_12m..eideligible..n</v>
      </c>
      <c r="AB548" s="4" t="str">
        <f t="shared" si="48"/>
        <v>TX_NEW_VERIFY Non-PEPFAR supported People who inject drugs (PWID) Numerator (Optional)</v>
      </c>
      <c r="AC548" s="4" t="str">
        <f t="shared" si="49"/>
        <v>pmtct_eid_eligible.2_12m..eideligible..n</v>
      </c>
    </row>
    <row r="549" spans="1:29" ht="60" x14ac:dyDescent="0.25">
      <c r="A549" s="4" t="s">
        <v>121</v>
      </c>
      <c r="B549" s="4" t="s">
        <v>135</v>
      </c>
      <c r="C549" s="4" t="s">
        <v>36</v>
      </c>
      <c r="E549" s="4" t="s">
        <v>169</v>
      </c>
      <c r="F549" s="4" t="s">
        <v>274</v>
      </c>
      <c r="G549" s="4" t="s">
        <v>138</v>
      </c>
      <c r="H549" s="4" t="s">
        <v>8</v>
      </c>
      <c r="I549" s="4" t="s">
        <v>164</v>
      </c>
      <c r="J549" s="6" t="str">
        <f>C549&amp;CHAR(10)&amp;F549&amp;CHAR(10)&amp;G549&amp;CHAR(10)&amp;H549&amp;" ("&amp;B549&amp;")"</f>
        <v>TX_NEW_VERIFY
Non-PEPFAR supported
People in prison and other closed settings
Numerator (Optional)</v>
      </c>
      <c r="K549" s="7" t="s">
        <v>711</v>
      </c>
      <c r="L549" s="4">
        <v>5</v>
      </c>
      <c r="N549" s="4" t="s">
        <v>6</v>
      </c>
      <c r="O549" s="4" t="s">
        <v>197</v>
      </c>
      <c r="P549" s="4" t="s">
        <v>169</v>
      </c>
      <c r="Q549" s="4" t="s">
        <v>9</v>
      </c>
      <c r="R549" s="4" t="s">
        <v>169</v>
      </c>
      <c r="S549" s="4" t="s">
        <v>194</v>
      </c>
      <c r="T549" s="4" t="str">
        <f>LOWER(N549&amp;"."&amp;O549&amp;"."&amp;P549&amp;"."&amp;Q549&amp;"."&amp;R549&amp;"."&amp;S549)</f>
        <v>pmtct_eid_eligible.0_12m..eid eligible..n</v>
      </c>
      <c r="U549" s="4" t="s">
        <v>1003</v>
      </c>
      <c r="Y549" s="4" t="str">
        <f t="shared" si="45"/>
        <v>pmtct_eid_eligible.0_12m..eideligible..n</v>
      </c>
      <c r="Z549" s="4" t="str">
        <f t="shared" si="46"/>
        <v>TX_NEW_VERIFY
Non-PEPFAR supported
People in prison and other closed settings
Numerator (Optional)</v>
      </c>
      <c r="AA549" s="4" t="str">
        <f t="shared" si="47"/>
        <v>pmtct_eid_eligible.0_12m..eideligible..n</v>
      </c>
      <c r="AB549" s="4" t="str">
        <f t="shared" si="48"/>
        <v>TX_NEW_VERIFY Non-PEPFAR supported People in prison and other closed settings Numerator (Optional)</v>
      </c>
      <c r="AC549" s="4" t="str">
        <f t="shared" si="49"/>
        <v>pmtct_eid_eligible.0_12m..eideligible..n</v>
      </c>
    </row>
    <row r="550" spans="1:29" ht="60" x14ac:dyDescent="0.25">
      <c r="A550" s="4" t="s">
        <v>121</v>
      </c>
      <c r="B550" s="4" t="s">
        <v>135</v>
      </c>
      <c r="C550" s="4" t="s">
        <v>36</v>
      </c>
      <c r="E550" s="4" t="s">
        <v>169</v>
      </c>
      <c r="F550" s="4" t="s">
        <v>274</v>
      </c>
      <c r="G550" s="4" t="s">
        <v>35</v>
      </c>
      <c r="H550" s="4" t="s">
        <v>8</v>
      </c>
      <c r="I550" s="4" t="s">
        <v>164</v>
      </c>
      <c r="J550" s="6" t="str">
        <f>C550&amp;CHAR(10)&amp;F550&amp;CHAR(10)&amp;G550&amp;CHAR(10)&amp;H550&amp;" ("&amp;B550&amp;")"</f>
        <v>TX_NEW_VERIFY
Non-PEPFAR supported
Non-KP (general population)
Numerator (Optional)</v>
      </c>
      <c r="K550" s="7" t="s">
        <v>712</v>
      </c>
      <c r="L550" s="4">
        <v>6</v>
      </c>
      <c r="N550" s="4" t="s">
        <v>96</v>
      </c>
      <c r="O550" s="4" t="s">
        <v>172</v>
      </c>
      <c r="P550" s="4" t="s">
        <v>207</v>
      </c>
      <c r="Q550" s="4" t="s">
        <v>98</v>
      </c>
      <c r="R550" s="4" t="s">
        <v>169</v>
      </c>
      <c r="S550" s="4" t="s">
        <v>194</v>
      </c>
      <c r="T550" s="4" t="str">
        <f>LOWER(N550&amp;"."&amp;O550&amp;"."&amp;P550&amp;"."&amp;Q550&amp;"."&amp;R550&amp;"."&amp;S550)</f>
        <v>ovc_vls.u1.male.self-reported..n</v>
      </c>
      <c r="U550" s="4" t="s">
        <v>1656</v>
      </c>
      <c r="Y550" s="4" t="str">
        <f t="shared" si="45"/>
        <v>ovc_vls.u1.m.self_reported..n</v>
      </c>
      <c r="Z550" s="4" t="str">
        <f t="shared" si="46"/>
        <v>TX_NEW_VERIFY
Non-PEPFAR supported
Non-KP (general population)
Numerator (Optional)</v>
      </c>
      <c r="AA550" s="4" t="str">
        <f t="shared" si="47"/>
        <v>ovc_vls.u1.m.self_reported..n</v>
      </c>
      <c r="AB550" s="4" t="str">
        <f t="shared" si="48"/>
        <v>TX_NEW_VERIFY Non-PEPFAR supported Non-KP (general population) Numerator (Optional)</v>
      </c>
      <c r="AC550" s="4" t="str">
        <f t="shared" si="49"/>
        <v>ovc_vls.u1.m.self_reported..n</v>
      </c>
    </row>
    <row r="551" spans="1:29" ht="60" x14ac:dyDescent="0.25">
      <c r="A551" s="4" t="s">
        <v>121</v>
      </c>
      <c r="B551" s="4" t="s">
        <v>135</v>
      </c>
      <c r="C551" s="4" t="s">
        <v>36</v>
      </c>
      <c r="E551" s="4" t="s">
        <v>169</v>
      </c>
      <c r="F551" s="4" t="s">
        <v>274</v>
      </c>
      <c r="G551" s="4" t="s">
        <v>137</v>
      </c>
      <c r="H551" s="4" t="s">
        <v>8</v>
      </c>
      <c r="I551" s="4" t="s">
        <v>164</v>
      </c>
      <c r="J551" s="6" t="str">
        <f>C551&amp;CHAR(10)&amp;F551&amp;CHAR(10)&amp;G551&amp;CHAR(10)&amp;H551&amp;" ("&amp;B551&amp;")"</f>
        <v>TX_NEW_VERIFY
Non-PEPFAR supported
Focused Populations
Numerator (Optional)</v>
      </c>
      <c r="K551" s="7" t="s">
        <v>713</v>
      </c>
      <c r="L551" s="4">
        <v>8</v>
      </c>
      <c r="N551" s="4" t="s">
        <v>96</v>
      </c>
      <c r="O551" s="4" t="s">
        <v>172</v>
      </c>
      <c r="P551" s="4" t="s">
        <v>207</v>
      </c>
      <c r="Q551" s="4" t="s">
        <v>95</v>
      </c>
      <c r="R551" s="4" t="s">
        <v>169</v>
      </c>
      <c r="S551" s="4" t="s">
        <v>194</v>
      </c>
      <c r="T551" s="4" t="str">
        <f>LOWER(N551&amp;"."&amp;O551&amp;"."&amp;P551&amp;"."&amp;Q551&amp;"."&amp;R551&amp;"."&amp;S551)</f>
        <v>ovc_vls.u1.male.confirmed with facility..n</v>
      </c>
      <c r="U551" s="4" t="s">
        <v>1655</v>
      </c>
      <c r="Y551" s="4" t="str">
        <f t="shared" si="45"/>
        <v>ovc_vls.u1.m.confirmedwithfacility..n</v>
      </c>
      <c r="Z551" s="4" t="str">
        <f t="shared" si="46"/>
        <v>TX_NEW_VERIFY
Non-PEPFAR supported
Focused Populations
Numerator (Optional)</v>
      </c>
      <c r="AA551" s="4" t="str">
        <f t="shared" si="47"/>
        <v>ovc_vls.u1.m.confirmedwithfacility..n</v>
      </c>
      <c r="AB551" s="4" t="str">
        <f t="shared" si="48"/>
        <v>TX_NEW_VERIFY Non-PEPFAR supported Focused Populations Numerator (Optional)</v>
      </c>
      <c r="AC551" s="4" t="str">
        <f t="shared" si="49"/>
        <v>ovc_vls.u1.m.confirmedwithfacility..n</v>
      </c>
    </row>
    <row r="552" spans="1:29" ht="45" x14ac:dyDescent="0.25">
      <c r="A552" s="4" t="s">
        <v>117</v>
      </c>
      <c r="B552" s="4" t="s">
        <v>125</v>
      </c>
      <c r="C552" s="4" t="s">
        <v>16</v>
      </c>
      <c r="D552" s="4" t="s">
        <v>47</v>
      </c>
      <c r="E552" s="4" t="s">
        <v>17</v>
      </c>
      <c r="F552" s="4" t="s">
        <v>169</v>
      </c>
      <c r="G552" s="4" t="s">
        <v>169</v>
      </c>
      <c r="H552" s="4" t="s">
        <v>8</v>
      </c>
      <c r="I552" s="4" t="s">
        <v>133</v>
      </c>
      <c r="J552" s="6" t="str">
        <f>C552&amp;CHAR(10)&amp;D552&amp;" "&amp;E552&amp;CHAR(10)&amp;H552&amp;" ("&amp;B552&amp;")"</f>
        <v>TX_PVLS_ELIGIBLE
&lt;1 Female
Numerator (Required)</v>
      </c>
      <c r="K552" s="7" t="s">
        <v>751</v>
      </c>
      <c r="L552" s="4">
        <v>4</v>
      </c>
      <c r="N552" s="4" t="s">
        <v>96</v>
      </c>
      <c r="O552" s="4" t="s">
        <v>172</v>
      </c>
      <c r="P552" s="4" t="s">
        <v>208</v>
      </c>
      <c r="Q552" s="4" t="s">
        <v>98</v>
      </c>
      <c r="R552" s="4" t="s">
        <v>169</v>
      </c>
      <c r="S552" s="4" t="s">
        <v>194</v>
      </c>
      <c r="T552" s="4" t="str">
        <f>LOWER(N552&amp;"."&amp;O552&amp;"."&amp;P552&amp;"."&amp;Q552&amp;"."&amp;R552&amp;"."&amp;S552)</f>
        <v>ovc_vls.u1.female.self-reported..n</v>
      </c>
      <c r="U552" s="4" t="s">
        <v>1410</v>
      </c>
      <c r="Y552" s="4" t="str">
        <f t="shared" si="45"/>
        <v>ovc_vls.u1.f.self_reported..n</v>
      </c>
      <c r="Z552" s="4" t="str">
        <f t="shared" si="46"/>
        <v>TX_PVLS_ELIGIBLE
&lt;1 Female
Numerator (Required)</v>
      </c>
      <c r="AA552" s="4" t="str">
        <f t="shared" si="47"/>
        <v>ovc_vls.u1.f.self_reported..n</v>
      </c>
      <c r="AB552" s="4" t="str">
        <f t="shared" si="48"/>
        <v>TX_PVLS_ELIGIBLE &lt;1 Female Numerator (Required)</v>
      </c>
      <c r="AC552" s="4" t="str">
        <f t="shared" si="49"/>
        <v>ovc_vls.u1.f.self_reported..n</v>
      </c>
    </row>
    <row r="553" spans="1:29" ht="45" x14ac:dyDescent="0.25">
      <c r="A553" s="4" t="s">
        <v>117</v>
      </c>
      <c r="B553" s="4" t="s">
        <v>125</v>
      </c>
      <c r="C553" s="4" t="s">
        <v>16</v>
      </c>
      <c r="D553" s="4" t="s">
        <v>47</v>
      </c>
      <c r="E553" s="4" t="s">
        <v>50</v>
      </c>
      <c r="F553" s="4" t="s">
        <v>169</v>
      </c>
      <c r="G553" s="4" t="s">
        <v>169</v>
      </c>
      <c r="H553" s="4" t="s">
        <v>8</v>
      </c>
      <c r="I553" s="4" t="s">
        <v>133</v>
      </c>
      <c r="J553" s="6" t="str">
        <f>C553&amp;CHAR(10)&amp;D553&amp;" "&amp;E553&amp;CHAR(10)&amp;H553&amp;" ("&amp;B553&amp;")"</f>
        <v>TX_PVLS_ELIGIBLE
&lt;1 Male
Numerator (Required)</v>
      </c>
      <c r="K553" s="7" t="s">
        <v>752</v>
      </c>
      <c r="L553" s="4">
        <v>4</v>
      </c>
      <c r="N553" s="4" t="s">
        <v>96</v>
      </c>
      <c r="O553" s="4" t="s">
        <v>172</v>
      </c>
      <c r="P553" s="4" t="s">
        <v>208</v>
      </c>
      <c r="Q553" s="4" t="s">
        <v>95</v>
      </c>
      <c r="R553" s="4" t="s">
        <v>169</v>
      </c>
      <c r="S553" s="4" t="s">
        <v>194</v>
      </c>
      <c r="T553" s="4" t="str">
        <f>LOWER(N553&amp;"."&amp;O553&amp;"."&amp;P553&amp;"."&amp;Q553&amp;"."&amp;R553&amp;"."&amp;S553)</f>
        <v>ovc_vls.u1.female.confirmed with facility..n</v>
      </c>
      <c r="U553" s="4" t="s">
        <v>1409</v>
      </c>
      <c r="Y553" s="4" t="str">
        <f t="shared" si="45"/>
        <v>ovc_vls.u1.f.confirmedwithfacility..n</v>
      </c>
      <c r="Z553" s="4" t="str">
        <f t="shared" si="46"/>
        <v>TX_PVLS_ELIGIBLE
&lt;1 Male
Numerator (Required)</v>
      </c>
      <c r="AA553" s="4" t="str">
        <f t="shared" si="47"/>
        <v>ovc_vls.u1.f.confirmedwithfacility..n</v>
      </c>
      <c r="AB553" s="4" t="str">
        <f t="shared" si="48"/>
        <v>TX_PVLS_ELIGIBLE &lt;1 Male Numerator (Required)</v>
      </c>
      <c r="AC553" s="4" t="str">
        <f t="shared" si="49"/>
        <v>ovc_vls.u1.f.confirmedwithfacility..n</v>
      </c>
    </row>
    <row r="554" spans="1:29" ht="45" x14ac:dyDescent="0.25">
      <c r="A554" s="4" t="s">
        <v>117</v>
      </c>
      <c r="B554" s="4" t="s">
        <v>125</v>
      </c>
      <c r="C554" s="4" t="s">
        <v>16</v>
      </c>
      <c r="D554" s="4" t="s">
        <v>61</v>
      </c>
      <c r="E554" s="4" t="s">
        <v>17</v>
      </c>
      <c r="F554" s="4" t="s">
        <v>169</v>
      </c>
      <c r="G554" s="4" t="s">
        <v>169</v>
      </c>
      <c r="H554" s="4" t="s">
        <v>8</v>
      </c>
      <c r="I554" s="4" t="s">
        <v>133</v>
      </c>
      <c r="J554" s="6" t="str">
        <f>C554&amp;CHAR(10)&amp;D554&amp;" "&amp;E554&amp;CHAR(10)&amp;H554&amp;" ("&amp;B554&amp;")"</f>
        <v>TX_PVLS_ELIGIBLE
1-4 Female
Numerator (Required)</v>
      </c>
      <c r="K554" s="7" t="s">
        <v>755</v>
      </c>
      <c r="L554" s="4">
        <v>5</v>
      </c>
      <c r="N554" s="4" t="s">
        <v>96</v>
      </c>
      <c r="O554" s="4" t="s">
        <v>186</v>
      </c>
      <c r="P554" s="4" t="s">
        <v>207</v>
      </c>
      <c r="Q554" s="4" t="s">
        <v>98</v>
      </c>
      <c r="R554" s="4" t="s">
        <v>169</v>
      </c>
      <c r="S554" s="4" t="s">
        <v>194</v>
      </c>
      <c r="T554" s="4" t="str">
        <f>LOWER(N554&amp;"."&amp;O554&amp;"."&amp;P554&amp;"."&amp;Q554&amp;"."&amp;R554&amp;"."&amp;S554)</f>
        <v>ovc_vls.5_9.male.self-reported..n</v>
      </c>
      <c r="U554" s="4" t="s">
        <v>1660</v>
      </c>
      <c r="Y554" s="4" t="str">
        <f t="shared" si="45"/>
        <v>ovc_vls.5_9.m.self_reported..n</v>
      </c>
      <c r="Z554" s="4" t="str">
        <f t="shared" si="46"/>
        <v>TX_PVLS_ELIGIBLE
1-4 Female
Numerator (Required)</v>
      </c>
      <c r="AA554" s="4" t="str">
        <f t="shared" si="47"/>
        <v>ovc_vls.5_9.m.self_reported..n</v>
      </c>
      <c r="AB554" s="4" t="str">
        <f t="shared" si="48"/>
        <v>TX_PVLS_ELIGIBLE 1-4 Female Numerator (Required)</v>
      </c>
      <c r="AC554" s="4" t="str">
        <f t="shared" si="49"/>
        <v>ovc_vls.5_9.m.self_reported..n</v>
      </c>
    </row>
    <row r="555" spans="1:29" ht="45" x14ac:dyDescent="0.25">
      <c r="A555" s="4" t="s">
        <v>117</v>
      </c>
      <c r="B555" s="4" t="s">
        <v>125</v>
      </c>
      <c r="C555" s="4" t="s">
        <v>16</v>
      </c>
      <c r="D555" s="4" t="s">
        <v>61</v>
      </c>
      <c r="E555" s="4" t="s">
        <v>50</v>
      </c>
      <c r="F555" s="4" t="s">
        <v>169</v>
      </c>
      <c r="G555" s="4" t="s">
        <v>169</v>
      </c>
      <c r="H555" s="4" t="s">
        <v>8</v>
      </c>
      <c r="I555" s="4" t="s">
        <v>133</v>
      </c>
      <c r="J555" s="6" t="str">
        <f>C555&amp;CHAR(10)&amp;D555&amp;" "&amp;E555&amp;CHAR(10)&amp;H555&amp;" ("&amp;B555&amp;")"</f>
        <v>TX_PVLS_ELIGIBLE
1-4 Male
Numerator (Required)</v>
      </c>
      <c r="K555" s="7" t="s">
        <v>756</v>
      </c>
      <c r="L555" s="4">
        <v>5</v>
      </c>
      <c r="N555" s="4" t="s">
        <v>96</v>
      </c>
      <c r="O555" s="4" t="s">
        <v>186</v>
      </c>
      <c r="P555" s="4" t="s">
        <v>207</v>
      </c>
      <c r="Q555" s="4" t="s">
        <v>95</v>
      </c>
      <c r="R555" s="4" t="s">
        <v>169</v>
      </c>
      <c r="S555" s="4" t="s">
        <v>194</v>
      </c>
      <c r="T555" s="4" t="str">
        <f>LOWER(N555&amp;"."&amp;O555&amp;"."&amp;P555&amp;"."&amp;Q555&amp;"."&amp;R555&amp;"."&amp;S555)</f>
        <v>ovc_vls.5_9.male.confirmed with facility..n</v>
      </c>
      <c r="U555" s="4" t="s">
        <v>1659</v>
      </c>
      <c r="Y555" s="4" t="str">
        <f t="shared" si="45"/>
        <v>ovc_vls.5_9.m.confirmedwithfacility..n</v>
      </c>
      <c r="Z555" s="4" t="str">
        <f t="shared" si="46"/>
        <v>TX_PVLS_ELIGIBLE
1-4 Male
Numerator (Required)</v>
      </c>
      <c r="AA555" s="4" t="str">
        <f t="shared" si="47"/>
        <v>ovc_vls.5_9.m.confirmedwithfacility..n</v>
      </c>
      <c r="AB555" s="4" t="str">
        <f t="shared" si="48"/>
        <v>TX_PVLS_ELIGIBLE 1-4 Male Numerator (Required)</v>
      </c>
      <c r="AC555" s="4" t="str">
        <f t="shared" si="49"/>
        <v>ovc_vls.5_9.m.confirmedwithfacility..n</v>
      </c>
    </row>
    <row r="556" spans="1:29" ht="45" x14ac:dyDescent="0.25">
      <c r="A556" s="4" t="s">
        <v>117</v>
      </c>
      <c r="B556" s="4" t="s">
        <v>125</v>
      </c>
      <c r="C556" s="4" t="s">
        <v>16</v>
      </c>
      <c r="D556" s="4" t="s">
        <v>80</v>
      </c>
      <c r="E556" s="4" t="s">
        <v>17</v>
      </c>
      <c r="F556" s="4" t="s">
        <v>169</v>
      </c>
      <c r="G556" s="4" t="s">
        <v>169</v>
      </c>
      <c r="H556" s="4" t="s">
        <v>8</v>
      </c>
      <c r="I556" s="4" t="s">
        <v>133</v>
      </c>
      <c r="J556" s="6" t="str">
        <f>C556&amp;CHAR(10)&amp;D556&amp;" "&amp;E556&amp;CHAR(10)&amp;H556&amp;" ("&amp;B556&amp;")"</f>
        <v>TX_PVLS_ELIGIBLE
5-9 Female
Numerator (Required)</v>
      </c>
      <c r="K556" s="7" t="s">
        <v>771</v>
      </c>
      <c r="L556" s="4">
        <v>6</v>
      </c>
      <c r="N556" s="4" t="s">
        <v>96</v>
      </c>
      <c r="O556" s="4" t="s">
        <v>186</v>
      </c>
      <c r="P556" s="4" t="s">
        <v>208</v>
      </c>
      <c r="Q556" s="4" t="s">
        <v>98</v>
      </c>
      <c r="R556" s="4" t="s">
        <v>169</v>
      </c>
      <c r="S556" s="4" t="s">
        <v>194</v>
      </c>
      <c r="T556" s="4" t="str">
        <f>LOWER(N556&amp;"."&amp;O556&amp;"."&amp;P556&amp;"."&amp;Q556&amp;"."&amp;R556&amp;"."&amp;S556)</f>
        <v>ovc_vls.5_9.female.self-reported..n</v>
      </c>
      <c r="U556" s="4" t="s">
        <v>1414</v>
      </c>
      <c r="Y556" s="4" t="str">
        <f t="shared" si="45"/>
        <v>ovc_vls.5_9.f.self_reported..n</v>
      </c>
      <c r="Z556" s="4" t="str">
        <f t="shared" si="46"/>
        <v>TX_PVLS_ELIGIBLE
5-9 Female
Numerator (Required)</v>
      </c>
      <c r="AA556" s="4" t="str">
        <f t="shared" si="47"/>
        <v>ovc_vls.5_9.f.self_reported..n</v>
      </c>
      <c r="AB556" s="4" t="str">
        <f t="shared" si="48"/>
        <v>TX_PVLS_ELIGIBLE 5-9 Female Numerator (Required)</v>
      </c>
      <c r="AC556" s="4" t="str">
        <f t="shared" si="49"/>
        <v>ovc_vls.5_9.f.self_reported..n</v>
      </c>
    </row>
    <row r="557" spans="1:29" ht="45" x14ac:dyDescent="0.25">
      <c r="A557" s="4" t="s">
        <v>117</v>
      </c>
      <c r="B557" s="4" t="s">
        <v>125</v>
      </c>
      <c r="C557" s="4" t="s">
        <v>16</v>
      </c>
      <c r="D557" s="4" t="s">
        <v>80</v>
      </c>
      <c r="E557" s="4" t="s">
        <v>50</v>
      </c>
      <c r="F557" s="4" t="s">
        <v>169</v>
      </c>
      <c r="G557" s="4" t="s">
        <v>169</v>
      </c>
      <c r="H557" s="4" t="s">
        <v>8</v>
      </c>
      <c r="I557" s="4" t="s">
        <v>133</v>
      </c>
      <c r="J557" s="6" t="str">
        <f>C557&amp;CHAR(10)&amp;D557&amp;" "&amp;E557&amp;CHAR(10)&amp;H557&amp;" ("&amp;B557&amp;")"</f>
        <v>TX_PVLS_ELIGIBLE
5-9 Male
Numerator (Required)</v>
      </c>
      <c r="K557" s="7" t="s">
        <v>772</v>
      </c>
      <c r="L557" s="4">
        <v>6</v>
      </c>
      <c r="N557" s="4" t="s">
        <v>96</v>
      </c>
      <c r="O557" s="4" t="s">
        <v>186</v>
      </c>
      <c r="P557" s="4" t="s">
        <v>208</v>
      </c>
      <c r="Q557" s="4" t="s">
        <v>95</v>
      </c>
      <c r="R557" s="4" t="s">
        <v>169</v>
      </c>
      <c r="S557" s="4" t="s">
        <v>194</v>
      </c>
      <c r="T557" s="4" t="str">
        <f>LOWER(N557&amp;"."&amp;O557&amp;"."&amp;P557&amp;"."&amp;Q557&amp;"."&amp;R557&amp;"."&amp;S557)</f>
        <v>ovc_vls.5_9.female.confirmed with facility..n</v>
      </c>
      <c r="U557" s="4" t="s">
        <v>1413</v>
      </c>
      <c r="Y557" s="4" t="str">
        <f t="shared" si="45"/>
        <v>ovc_vls.5_9.f.confirmedwithfacility..n</v>
      </c>
      <c r="Z557" s="4" t="str">
        <f t="shared" si="46"/>
        <v>TX_PVLS_ELIGIBLE
5-9 Male
Numerator (Required)</v>
      </c>
      <c r="AA557" s="4" t="str">
        <f t="shared" si="47"/>
        <v>ovc_vls.5_9.f.confirmedwithfacility..n</v>
      </c>
      <c r="AB557" s="4" t="str">
        <f t="shared" si="48"/>
        <v>TX_PVLS_ELIGIBLE 5-9 Male Numerator (Required)</v>
      </c>
      <c r="AC557" s="4" t="str">
        <f t="shared" si="49"/>
        <v>ovc_vls.5_9.f.confirmedwithfacility..n</v>
      </c>
    </row>
    <row r="558" spans="1:29" ht="45" x14ac:dyDescent="0.25">
      <c r="A558" s="4" t="s">
        <v>117</v>
      </c>
      <c r="B558" s="4" t="s">
        <v>125</v>
      </c>
      <c r="C558" s="4" t="s">
        <v>16</v>
      </c>
      <c r="D558" s="4" t="s">
        <v>49</v>
      </c>
      <c r="E558" s="4" t="s">
        <v>17</v>
      </c>
      <c r="F558" s="4" t="s">
        <v>169</v>
      </c>
      <c r="G558" s="4" t="s">
        <v>169</v>
      </c>
      <c r="H558" s="4" t="s">
        <v>8</v>
      </c>
      <c r="I558" s="4" t="s">
        <v>133</v>
      </c>
      <c r="J558" s="6" t="str">
        <f>C558&amp;CHAR(10)&amp;D558&amp;" "&amp;E558&amp;CHAR(10)&amp;H558&amp;" ("&amp;B558&amp;")"</f>
        <v>TX_PVLS_ELIGIBLE
10-14 Female
Numerator (Required)</v>
      </c>
      <c r="K558" s="7" t="s">
        <v>753</v>
      </c>
      <c r="L558" s="4">
        <v>8</v>
      </c>
      <c r="N558" s="4" t="s">
        <v>96</v>
      </c>
      <c r="O558" s="4" t="s">
        <v>185</v>
      </c>
      <c r="P558" s="4" t="s">
        <v>207</v>
      </c>
      <c r="Q558" s="4" t="s">
        <v>98</v>
      </c>
      <c r="R558" s="4" t="s">
        <v>169</v>
      </c>
      <c r="S558" s="4" t="s">
        <v>194</v>
      </c>
      <c r="T558" s="4" t="str">
        <f>LOWER(N558&amp;"."&amp;O558&amp;"."&amp;P558&amp;"."&amp;Q558&amp;"."&amp;R558&amp;"."&amp;S558)</f>
        <v>ovc_vls.15_17.male.self-reported..n</v>
      </c>
      <c r="U558" s="4" t="s">
        <v>1664</v>
      </c>
      <c r="Y558" s="4" t="str">
        <f t="shared" si="45"/>
        <v>ovc_vls.15_17.m.self_reported..n</v>
      </c>
      <c r="Z558" s="4" t="str">
        <f t="shared" si="46"/>
        <v>TX_PVLS_ELIGIBLE
10-14 Female
Numerator (Required)</v>
      </c>
      <c r="AA558" s="4" t="str">
        <f t="shared" si="47"/>
        <v>ovc_vls.15_17.m.self_reported..n</v>
      </c>
      <c r="AB558" s="4" t="str">
        <f t="shared" si="48"/>
        <v>TX_PVLS_ELIGIBLE 10-14 Female Numerator (Required)</v>
      </c>
      <c r="AC558" s="4" t="str">
        <f t="shared" si="49"/>
        <v>ovc_vls.15_17.m.self_reported..n</v>
      </c>
    </row>
    <row r="559" spans="1:29" ht="45" x14ac:dyDescent="0.25">
      <c r="A559" s="4" t="s">
        <v>117</v>
      </c>
      <c r="B559" s="4" t="s">
        <v>125</v>
      </c>
      <c r="C559" s="4" t="s">
        <v>16</v>
      </c>
      <c r="D559" s="4" t="s">
        <v>49</v>
      </c>
      <c r="E559" s="4" t="s">
        <v>50</v>
      </c>
      <c r="F559" s="4" t="s">
        <v>169</v>
      </c>
      <c r="G559" s="4" t="s">
        <v>169</v>
      </c>
      <c r="H559" s="4" t="s">
        <v>8</v>
      </c>
      <c r="I559" s="4" t="s">
        <v>133</v>
      </c>
      <c r="J559" s="6" t="str">
        <f>C559&amp;CHAR(10)&amp;D559&amp;" "&amp;E559&amp;CHAR(10)&amp;H559&amp;" ("&amp;B559&amp;")"</f>
        <v>TX_PVLS_ELIGIBLE
10-14 Male
Numerator (Required)</v>
      </c>
      <c r="K559" s="7" t="s">
        <v>754</v>
      </c>
      <c r="L559" s="4">
        <v>8</v>
      </c>
      <c r="N559" s="4" t="s">
        <v>96</v>
      </c>
      <c r="O559" s="4" t="s">
        <v>185</v>
      </c>
      <c r="P559" s="4" t="s">
        <v>207</v>
      </c>
      <c r="Q559" s="4" t="s">
        <v>95</v>
      </c>
      <c r="R559" s="4" t="s">
        <v>169</v>
      </c>
      <c r="S559" s="4" t="s">
        <v>194</v>
      </c>
      <c r="T559" s="4" t="str">
        <f>LOWER(N559&amp;"."&amp;O559&amp;"."&amp;P559&amp;"."&amp;Q559&amp;"."&amp;R559&amp;"."&amp;S559)</f>
        <v>ovc_vls.15_17.male.confirmed with facility..n</v>
      </c>
      <c r="U559" s="4" t="s">
        <v>1663</v>
      </c>
      <c r="Y559" s="4" t="str">
        <f t="shared" si="45"/>
        <v>ovc_vls.15_17.m.confirmedwithfacility..n</v>
      </c>
      <c r="Z559" s="4" t="str">
        <f t="shared" si="46"/>
        <v>TX_PVLS_ELIGIBLE
10-14 Male
Numerator (Required)</v>
      </c>
      <c r="AA559" s="4" t="str">
        <f t="shared" si="47"/>
        <v>ovc_vls.15_17.m.confirmedwithfacility..n</v>
      </c>
      <c r="AB559" s="4" t="str">
        <f t="shared" si="48"/>
        <v>TX_PVLS_ELIGIBLE 10-14 Male Numerator (Required)</v>
      </c>
      <c r="AC559" s="4" t="str">
        <f t="shared" si="49"/>
        <v>ovc_vls.15_17.m.confirmedwithfacility..n</v>
      </c>
    </row>
    <row r="560" spans="1:29" ht="45" x14ac:dyDescent="0.25">
      <c r="A560" s="4" t="s">
        <v>117</v>
      </c>
      <c r="B560" s="4" t="s">
        <v>125</v>
      </c>
      <c r="C560" s="4" t="s">
        <v>16</v>
      </c>
      <c r="D560" s="4" t="s">
        <v>58</v>
      </c>
      <c r="E560" s="4" t="s">
        <v>17</v>
      </c>
      <c r="F560" s="4" t="s">
        <v>169</v>
      </c>
      <c r="G560" s="4" t="s">
        <v>169</v>
      </c>
      <c r="H560" s="4" t="s">
        <v>8</v>
      </c>
      <c r="I560" s="4" t="s">
        <v>133</v>
      </c>
      <c r="J560" s="6" t="str">
        <f>C560&amp;CHAR(10)&amp;D560&amp;" "&amp;E560&amp;CHAR(10)&amp;H560&amp;" ("&amp;B560&amp;")"</f>
        <v>TX_PVLS_ELIGIBLE
15-19 Female
Numerator (Required)</v>
      </c>
      <c r="K560" s="7" t="s">
        <v>757</v>
      </c>
      <c r="L560" s="4">
        <v>9</v>
      </c>
      <c r="N560" s="4" t="s">
        <v>96</v>
      </c>
      <c r="O560" s="4" t="s">
        <v>185</v>
      </c>
      <c r="P560" s="4" t="s">
        <v>208</v>
      </c>
      <c r="Q560" s="4" t="s">
        <v>98</v>
      </c>
      <c r="R560" s="4" t="s">
        <v>169</v>
      </c>
      <c r="S560" s="4" t="s">
        <v>194</v>
      </c>
      <c r="T560" s="4" t="str">
        <f>LOWER(N560&amp;"."&amp;O560&amp;"."&amp;P560&amp;"."&amp;Q560&amp;"."&amp;R560&amp;"."&amp;S560)</f>
        <v>ovc_vls.15_17.female.self-reported..n</v>
      </c>
      <c r="U560" s="4" t="s">
        <v>1418</v>
      </c>
      <c r="Y560" s="4" t="str">
        <f t="shared" si="45"/>
        <v>ovc_vls.15_17.f.self_reported..n</v>
      </c>
      <c r="Z560" s="4" t="str">
        <f t="shared" si="46"/>
        <v>TX_PVLS_ELIGIBLE
15-19 Female
Numerator (Required)</v>
      </c>
      <c r="AA560" s="4" t="str">
        <f t="shared" si="47"/>
        <v>ovc_vls.15_17.f.self_reported..n</v>
      </c>
      <c r="AB560" s="4" t="str">
        <f t="shared" si="48"/>
        <v>TX_PVLS_ELIGIBLE 15-19 Female Numerator (Required)</v>
      </c>
      <c r="AC560" s="4" t="str">
        <f t="shared" si="49"/>
        <v>ovc_vls.15_17.f.self_reported..n</v>
      </c>
    </row>
    <row r="561" spans="1:29" ht="45" x14ac:dyDescent="0.25">
      <c r="A561" s="4" t="s">
        <v>117</v>
      </c>
      <c r="B561" s="4" t="s">
        <v>125</v>
      </c>
      <c r="C561" s="4" t="s">
        <v>16</v>
      </c>
      <c r="D561" s="4" t="s">
        <v>58</v>
      </c>
      <c r="E561" s="4" t="s">
        <v>50</v>
      </c>
      <c r="F561" s="4" t="s">
        <v>169</v>
      </c>
      <c r="G561" s="4" t="s">
        <v>169</v>
      </c>
      <c r="H561" s="4" t="s">
        <v>8</v>
      </c>
      <c r="I561" s="4" t="s">
        <v>133</v>
      </c>
      <c r="J561" s="6" t="str">
        <f>C561&amp;CHAR(10)&amp;D561&amp;" "&amp;E561&amp;CHAR(10)&amp;H561&amp;" ("&amp;B561&amp;")"</f>
        <v>TX_PVLS_ELIGIBLE
15-19 Male
Numerator (Required)</v>
      </c>
      <c r="K561" s="7" t="s">
        <v>758</v>
      </c>
      <c r="L561" s="4">
        <v>9</v>
      </c>
      <c r="N561" s="4" t="s">
        <v>96</v>
      </c>
      <c r="O561" s="4" t="s">
        <v>185</v>
      </c>
      <c r="P561" s="4" t="s">
        <v>208</v>
      </c>
      <c r="Q561" s="4" t="s">
        <v>95</v>
      </c>
      <c r="R561" s="4" t="s">
        <v>169</v>
      </c>
      <c r="S561" s="4" t="s">
        <v>194</v>
      </c>
      <c r="T561" s="4" t="str">
        <f>LOWER(N561&amp;"."&amp;O561&amp;"."&amp;P561&amp;"."&amp;Q561&amp;"."&amp;R561&amp;"."&amp;S561)</f>
        <v>ovc_vls.15_17.female.confirmed with facility..n</v>
      </c>
      <c r="U561" s="4" t="s">
        <v>1417</v>
      </c>
      <c r="Y561" s="4" t="str">
        <f t="shared" si="45"/>
        <v>ovc_vls.15_17.f.confirmedwithfacility..n</v>
      </c>
      <c r="Z561" s="4" t="str">
        <f t="shared" si="46"/>
        <v>TX_PVLS_ELIGIBLE
15-19 Male
Numerator (Required)</v>
      </c>
      <c r="AA561" s="4" t="str">
        <f t="shared" si="47"/>
        <v>ovc_vls.15_17.f.confirmedwithfacility..n</v>
      </c>
      <c r="AB561" s="4" t="str">
        <f t="shared" si="48"/>
        <v>TX_PVLS_ELIGIBLE 15-19 Male Numerator (Required)</v>
      </c>
      <c r="AC561" s="4" t="str">
        <f t="shared" si="49"/>
        <v>ovc_vls.15_17.f.confirmedwithfacility..n</v>
      </c>
    </row>
    <row r="562" spans="1:29" ht="45" x14ac:dyDescent="0.25">
      <c r="A562" s="4" t="s">
        <v>117</v>
      </c>
      <c r="B562" s="4" t="s">
        <v>125</v>
      </c>
      <c r="C562" s="4" t="s">
        <v>16</v>
      </c>
      <c r="D562" s="4" t="s">
        <v>59</v>
      </c>
      <c r="E562" s="4" t="s">
        <v>17</v>
      </c>
      <c r="F562" s="4" t="s">
        <v>169</v>
      </c>
      <c r="G562" s="4" t="s">
        <v>169</v>
      </c>
      <c r="H562" s="4" t="s">
        <v>8</v>
      </c>
      <c r="I562" s="4" t="s">
        <v>133</v>
      </c>
      <c r="J562" s="6" t="str">
        <f>C562&amp;CHAR(10)&amp;D562&amp;" "&amp;E562&amp;CHAR(10)&amp;H562&amp;" ("&amp;B562&amp;")"</f>
        <v>TX_PVLS_ELIGIBLE
20-24 Female
Numerator (Required)</v>
      </c>
      <c r="K562" s="7" t="s">
        <v>759</v>
      </c>
      <c r="L562" s="4">
        <v>11</v>
      </c>
      <c r="N562" s="4" t="s">
        <v>96</v>
      </c>
      <c r="O562" s="4" t="s">
        <v>174</v>
      </c>
      <c r="P562" s="4" t="s">
        <v>207</v>
      </c>
      <c r="Q562" s="4" t="s">
        <v>98</v>
      </c>
      <c r="R562" s="4" t="s">
        <v>169</v>
      </c>
      <c r="S562" s="4" t="s">
        <v>194</v>
      </c>
      <c r="T562" s="4" t="str">
        <f>LOWER(N562&amp;"."&amp;O562&amp;"."&amp;P562&amp;"."&amp;Q562&amp;"."&amp;R562&amp;"."&amp;S562)</f>
        <v>ovc_vls.10_14.male.self-reported..n</v>
      </c>
      <c r="U562" s="4" t="s">
        <v>1662</v>
      </c>
      <c r="Y562" s="4" t="str">
        <f t="shared" si="45"/>
        <v>ovc_vls.10_14.m.self_reported..n</v>
      </c>
      <c r="Z562" s="4" t="str">
        <f t="shared" si="46"/>
        <v>TX_PVLS_ELIGIBLE
20-24 Female
Numerator (Required)</v>
      </c>
      <c r="AA562" s="4" t="str">
        <f t="shared" si="47"/>
        <v>ovc_vls.10_14.m.self_reported..n</v>
      </c>
      <c r="AB562" s="4" t="str">
        <f t="shared" si="48"/>
        <v>TX_PVLS_ELIGIBLE 20-24 Female Numerator (Required)</v>
      </c>
      <c r="AC562" s="4" t="str">
        <f t="shared" si="49"/>
        <v>ovc_vls.10_14.m.self_reported..n</v>
      </c>
    </row>
    <row r="563" spans="1:29" ht="45" x14ac:dyDescent="0.25">
      <c r="A563" s="4" t="s">
        <v>117</v>
      </c>
      <c r="B563" s="4" t="s">
        <v>125</v>
      </c>
      <c r="C563" s="4" t="s">
        <v>16</v>
      </c>
      <c r="D563" s="4" t="s">
        <v>59</v>
      </c>
      <c r="E563" s="4" t="s">
        <v>50</v>
      </c>
      <c r="F563" s="4" t="s">
        <v>169</v>
      </c>
      <c r="G563" s="4" t="s">
        <v>169</v>
      </c>
      <c r="H563" s="4" t="s">
        <v>8</v>
      </c>
      <c r="I563" s="4" t="s">
        <v>133</v>
      </c>
      <c r="J563" s="6" t="str">
        <f>C563&amp;CHAR(10)&amp;D563&amp;" "&amp;E563&amp;CHAR(10)&amp;H563&amp;" ("&amp;B563&amp;")"</f>
        <v>TX_PVLS_ELIGIBLE
20-24 Male
Numerator (Required)</v>
      </c>
      <c r="K563" s="7" t="s">
        <v>760</v>
      </c>
      <c r="L563" s="4">
        <v>11</v>
      </c>
      <c r="N563" s="4" t="s">
        <v>96</v>
      </c>
      <c r="O563" s="4" t="s">
        <v>174</v>
      </c>
      <c r="P563" s="4" t="s">
        <v>207</v>
      </c>
      <c r="Q563" s="4" t="s">
        <v>95</v>
      </c>
      <c r="R563" s="4" t="s">
        <v>169</v>
      </c>
      <c r="S563" s="4" t="s">
        <v>194</v>
      </c>
      <c r="T563" s="4" t="str">
        <f>LOWER(N563&amp;"."&amp;O563&amp;"."&amp;P563&amp;"."&amp;Q563&amp;"."&amp;R563&amp;"."&amp;S563)</f>
        <v>ovc_vls.10_14.male.confirmed with facility..n</v>
      </c>
      <c r="U563" s="4" t="s">
        <v>1661</v>
      </c>
      <c r="Y563" s="4" t="str">
        <f t="shared" si="45"/>
        <v>ovc_vls.10_14.m.confirmedwithfacility..n</v>
      </c>
      <c r="Z563" s="4" t="str">
        <f t="shared" si="46"/>
        <v>TX_PVLS_ELIGIBLE
20-24 Male
Numerator (Required)</v>
      </c>
      <c r="AA563" s="4" t="str">
        <f t="shared" si="47"/>
        <v>ovc_vls.10_14.m.confirmedwithfacility..n</v>
      </c>
      <c r="AB563" s="4" t="str">
        <f t="shared" si="48"/>
        <v>TX_PVLS_ELIGIBLE 20-24 Male Numerator (Required)</v>
      </c>
      <c r="AC563" s="4" t="str">
        <f t="shared" si="49"/>
        <v>ovc_vls.10_14.m.confirmedwithfacility..n</v>
      </c>
    </row>
    <row r="564" spans="1:29" ht="45" x14ac:dyDescent="0.25">
      <c r="A564" s="4" t="s">
        <v>117</v>
      </c>
      <c r="B564" s="4" t="s">
        <v>125</v>
      </c>
      <c r="C564" s="4" t="s">
        <v>16</v>
      </c>
      <c r="D564" s="4" t="s">
        <v>60</v>
      </c>
      <c r="E564" s="4" t="s">
        <v>17</v>
      </c>
      <c r="F564" s="4" t="s">
        <v>169</v>
      </c>
      <c r="G564" s="4" t="s">
        <v>169</v>
      </c>
      <c r="H564" s="4" t="s">
        <v>8</v>
      </c>
      <c r="I564" s="4" t="s">
        <v>133</v>
      </c>
      <c r="J564" s="6" t="str">
        <f>C564&amp;CHAR(10)&amp;D564&amp;" "&amp;E564&amp;CHAR(10)&amp;H564&amp;" ("&amp;B564&amp;")"</f>
        <v>TX_PVLS_ELIGIBLE
25-29 Female
Numerator (Required)</v>
      </c>
      <c r="K564" s="7" t="s">
        <v>761</v>
      </c>
      <c r="L564" s="4">
        <v>12</v>
      </c>
      <c r="N564" s="4" t="s">
        <v>96</v>
      </c>
      <c r="O564" s="4" t="s">
        <v>174</v>
      </c>
      <c r="P564" s="4" t="s">
        <v>208</v>
      </c>
      <c r="Q564" s="4" t="s">
        <v>98</v>
      </c>
      <c r="R564" s="4" t="s">
        <v>169</v>
      </c>
      <c r="S564" s="4" t="s">
        <v>194</v>
      </c>
      <c r="T564" s="4" t="str">
        <f>LOWER(N564&amp;"."&amp;O564&amp;"."&amp;P564&amp;"."&amp;Q564&amp;"."&amp;R564&amp;"."&amp;S564)</f>
        <v>ovc_vls.10_14.female.self-reported..n</v>
      </c>
      <c r="U564" s="4" t="s">
        <v>1416</v>
      </c>
      <c r="Y564" s="4" t="str">
        <f t="shared" si="45"/>
        <v>ovc_vls.10_14.f.self_reported..n</v>
      </c>
      <c r="Z564" s="4" t="str">
        <f t="shared" si="46"/>
        <v>TX_PVLS_ELIGIBLE
25-29 Female
Numerator (Required)</v>
      </c>
      <c r="AA564" s="4" t="str">
        <f t="shared" si="47"/>
        <v>ovc_vls.10_14.f.self_reported..n</v>
      </c>
      <c r="AB564" s="4" t="str">
        <f t="shared" si="48"/>
        <v>TX_PVLS_ELIGIBLE 25-29 Female Numerator (Required)</v>
      </c>
      <c r="AC564" s="4" t="str">
        <f t="shared" si="49"/>
        <v>ovc_vls.10_14.f.self_reported..n</v>
      </c>
    </row>
    <row r="565" spans="1:29" ht="45" x14ac:dyDescent="0.25">
      <c r="A565" s="4" t="s">
        <v>117</v>
      </c>
      <c r="B565" s="4" t="s">
        <v>125</v>
      </c>
      <c r="C565" s="4" t="s">
        <v>16</v>
      </c>
      <c r="D565" s="4" t="s">
        <v>60</v>
      </c>
      <c r="E565" s="4" t="s">
        <v>50</v>
      </c>
      <c r="F565" s="4" t="s">
        <v>169</v>
      </c>
      <c r="G565" s="4" t="s">
        <v>169</v>
      </c>
      <c r="H565" s="4" t="s">
        <v>8</v>
      </c>
      <c r="I565" s="4" t="s">
        <v>133</v>
      </c>
      <c r="J565" s="6" t="str">
        <f>C565&amp;CHAR(10)&amp;D565&amp;" "&amp;E565&amp;CHAR(10)&amp;H565&amp;" ("&amp;B565&amp;")"</f>
        <v>TX_PVLS_ELIGIBLE
25-29 Male
Numerator (Required)</v>
      </c>
      <c r="K565" s="7" t="s">
        <v>762</v>
      </c>
      <c r="L565" s="4">
        <v>12</v>
      </c>
      <c r="N565" s="4" t="s">
        <v>96</v>
      </c>
      <c r="O565" s="4" t="s">
        <v>174</v>
      </c>
      <c r="P565" s="4" t="s">
        <v>208</v>
      </c>
      <c r="Q565" s="4" t="s">
        <v>95</v>
      </c>
      <c r="R565" s="4" t="s">
        <v>169</v>
      </c>
      <c r="S565" s="4" t="s">
        <v>194</v>
      </c>
      <c r="T565" s="4" t="str">
        <f>LOWER(N565&amp;"."&amp;O565&amp;"."&amp;P565&amp;"."&amp;Q565&amp;"."&amp;R565&amp;"."&amp;S565)</f>
        <v>ovc_vls.10_14.female.confirmed with facility..n</v>
      </c>
      <c r="U565" s="4" t="s">
        <v>1415</v>
      </c>
      <c r="Y565" s="4" t="str">
        <f t="shared" si="45"/>
        <v>ovc_vls.10_14.f.confirmedwithfacility..n</v>
      </c>
      <c r="Z565" s="4" t="str">
        <f t="shared" si="46"/>
        <v>TX_PVLS_ELIGIBLE
25-29 Male
Numerator (Required)</v>
      </c>
      <c r="AA565" s="4" t="str">
        <f t="shared" si="47"/>
        <v>ovc_vls.10_14.f.confirmedwithfacility..n</v>
      </c>
      <c r="AB565" s="4" t="str">
        <f t="shared" si="48"/>
        <v>TX_PVLS_ELIGIBLE 25-29 Male Numerator (Required)</v>
      </c>
      <c r="AC565" s="4" t="str">
        <f t="shared" si="49"/>
        <v>ovc_vls.10_14.f.confirmedwithfacility..n</v>
      </c>
    </row>
    <row r="566" spans="1:29" ht="45" x14ac:dyDescent="0.25">
      <c r="A566" s="4" t="s">
        <v>117</v>
      </c>
      <c r="B566" s="4" t="s">
        <v>125</v>
      </c>
      <c r="C566" s="4" t="s">
        <v>16</v>
      </c>
      <c r="D566" s="4" t="s">
        <v>66</v>
      </c>
      <c r="E566" s="4" t="s">
        <v>17</v>
      </c>
      <c r="F566" s="4" t="s">
        <v>169</v>
      </c>
      <c r="G566" s="4" t="s">
        <v>169</v>
      </c>
      <c r="H566" s="4" t="s">
        <v>8</v>
      </c>
      <c r="I566" s="4" t="s">
        <v>133</v>
      </c>
      <c r="J566" s="6" t="str">
        <f>C566&amp;CHAR(10)&amp;D566&amp;" "&amp;E566&amp;CHAR(10)&amp;H566&amp;" ("&amp;B566&amp;")"</f>
        <v>TX_PVLS_ELIGIBLE
30-34 Female
Numerator (Required)</v>
      </c>
      <c r="K566" s="7" t="s">
        <v>763</v>
      </c>
      <c r="L566" s="4">
        <v>13</v>
      </c>
      <c r="N566" s="4" t="s">
        <v>96</v>
      </c>
      <c r="O566" s="4" t="s">
        <v>184</v>
      </c>
      <c r="P566" s="4" t="s">
        <v>207</v>
      </c>
      <c r="Q566" s="4" t="s">
        <v>98</v>
      </c>
      <c r="R566" s="4" t="s">
        <v>169</v>
      </c>
      <c r="S566" s="4" t="s">
        <v>194</v>
      </c>
      <c r="T566" s="4" t="str">
        <f>LOWER(N566&amp;"."&amp;O566&amp;"."&amp;P566&amp;"."&amp;Q566&amp;"."&amp;R566&amp;"."&amp;S566)</f>
        <v>ovc_vls.1_4.male.self-reported..n</v>
      </c>
      <c r="U566" s="4" t="s">
        <v>1658</v>
      </c>
      <c r="Y566" s="4" t="str">
        <f t="shared" si="45"/>
        <v>ovc_vls.1_4.m.self_reported..n</v>
      </c>
      <c r="Z566" s="4" t="str">
        <f t="shared" si="46"/>
        <v>TX_PVLS_ELIGIBLE
30-34 Female
Numerator (Required)</v>
      </c>
      <c r="AA566" s="4" t="str">
        <f t="shared" si="47"/>
        <v>ovc_vls.1_4.m.self_reported..n</v>
      </c>
      <c r="AB566" s="4" t="str">
        <f t="shared" si="48"/>
        <v>TX_PVLS_ELIGIBLE 30-34 Female Numerator (Required)</v>
      </c>
      <c r="AC566" s="4" t="str">
        <f t="shared" si="49"/>
        <v>ovc_vls.1_4.m.self_reported..n</v>
      </c>
    </row>
    <row r="567" spans="1:29" ht="45" x14ac:dyDescent="0.25">
      <c r="A567" s="4" t="s">
        <v>117</v>
      </c>
      <c r="B567" s="4" t="s">
        <v>125</v>
      </c>
      <c r="C567" s="4" t="s">
        <v>16</v>
      </c>
      <c r="D567" s="4" t="s">
        <v>66</v>
      </c>
      <c r="E567" s="4" t="s">
        <v>50</v>
      </c>
      <c r="F567" s="4" t="s">
        <v>169</v>
      </c>
      <c r="G567" s="4" t="s">
        <v>169</v>
      </c>
      <c r="H567" s="4" t="s">
        <v>8</v>
      </c>
      <c r="I567" s="4" t="s">
        <v>133</v>
      </c>
      <c r="J567" s="6" t="str">
        <f>C567&amp;CHAR(10)&amp;D567&amp;" "&amp;E567&amp;CHAR(10)&amp;H567&amp;" ("&amp;B567&amp;")"</f>
        <v>TX_PVLS_ELIGIBLE
30-34 Male
Numerator (Required)</v>
      </c>
      <c r="K567" s="7" t="s">
        <v>764</v>
      </c>
      <c r="L567" s="4">
        <v>13</v>
      </c>
      <c r="N567" s="4" t="s">
        <v>96</v>
      </c>
      <c r="O567" s="4" t="s">
        <v>184</v>
      </c>
      <c r="P567" s="4" t="s">
        <v>207</v>
      </c>
      <c r="Q567" s="4" t="s">
        <v>95</v>
      </c>
      <c r="R567" s="4" t="s">
        <v>169</v>
      </c>
      <c r="S567" s="4" t="s">
        <v>194</v>
      </c>
      <c r="T567" s="4" t="str">
        <f>LOWER(N567&amp;"."&amp;O567&amp;"."&amp;P567&amp;"."&amp;Q567&amp;"."&amp;R567&amp;"."&amp;S567)</f>
        <v>ovc_vls.1_4.male.confirmed with facility..n</v>
      </c>
      <c r="U567" s="4" t="s">
        <v>1657</v>
      </c>
      <c r="Y567" s="4" t="str">
        <f t="shared" si="45"/>
        <v>ovc_vls.1_4.m.confirmedwithfacility..n</v>
      </c>
      <c r="Z567" s="4" t="str">
        <f t="shared" si="46"/>
        <v>TX_PVLS_ELIGIBLE
30-34 Male
Numerator (Required)</v>
      </c>
      <c r="AA567" s="4" t="str">
        <f t="shared" si="47"/>
        <v>ovc_vls.1_4.m.confirmedwithfacility..n</v>
      </c>
      <c r="AB567" s="4" t="str">
        <f t="shared" si="48"/>
        <v>TX_PVLS_ELIGIBLE 30-34 Male Numerator (Required)</v>
      </c>
      <c r="AC567" s="4" t="str">
        <f t="shared" si="49"/>
        <v>ovc_vls.1_4.m.confirmedwithfacility..n</v>
      </c>
    </row>
    <row r="568" spans="1:29" ht="45" x14ac:dyDescent="0.25">
      <c r="A568" s="4" t="s">
        <v>117</v>
      </c>
      <c r="B568" s="4" t="s">
        <v>125</v>
      </c>
      <c r="C568" s="4" t="s">
        <v>16</v>
      </c>
      <c r="D568" s="4" t="s">
        <v>67</v>
      </c>
      <c r="E568" s="4" t="s">
        <v>17</v>
      </c>
      <c r="F568" s="4" t="s">
        <v>169</v>
      </c>
      <c r="G568" s="4" t="s">
        <v>169</v>
      </c>
      <c r="H568" s="4" t="s">
        <v>8</v>
      </c>
      <c r="I568" s="4" t="s">
        <v>133</v>
      </c>
      <c r="J568" s="6" t="str">
        <f>C568&amp;CHAR(10)&amp;D568&amp;" "&amp;E568&amp;CHAR(10)&amp;H568&amp;" ("&amp;B568&amp;")"</f>
        <v>TX_PVLS_ELIGIBLE
35-39 Female
Numerator (Required)</v>
      </c>
      <c r="K568" s="7" t="s">
        <v>765</v>
      </c>
      <c r="L568" s="4">
        <v>14</v>
      </c>
      <c r="N568" s="4" t="s">
        <v>96</v>
      </c>
      <c r="O568" s="4" t="s">
        <v>184</v>
      </c>
      <c r="P568" s="4" t="s">
        <v>208</v>
      </c>
      <c r="Q568" s="4" t="s">
        <v>98</v>
      </c>
      <c r="R568" s="4" t="s">
        <v>169</v>
      </c>
      <c r="S568" s="4" t="s">
        <v>194</v>
      </c>
      <c r="T568" s="4" t="str">
        <f>LOWER(N568&amp;"."&amp;O568&amp;"."&amp;P568&amp;"."&amp;Q568&amp;"."&amp;R568&amp;"."&amp;S568)</f>
        <v>ovc_vls.1_4.female.self-reported..n</v>
      </c>
      <c r="U568" s="4" t="s">
        <v>1412</v>
      </c>
      <c r="Y568" s="4" t="str">
        <f t="shared" si="45"/>
        <v>ovc_vls.1_4.f.self_reported..n</v>
      </c>
      <c r="Z568" s="4" t="str">
        <f t="shared" si="46"/>
        <v>TX_PVLS_ELIGIBLE
35-39 Female
Numerator (Required)</v>
      </c>
      <c r="AA568" s="4" t="str">
        <f t="shared" si="47"/>
        <v>ovc_vls.1_4.f.self_reported..n</v>
      </c>
      <c r="AB568" s="4" t="str">
        <f t="shared" si="48"/>
        <v>TX_PVLS_ELIGIBLE 35-39 Female Numerator (Required)</v>
      </c>
      <c r="AC568" s="4" t="str">
        <f t="shared" si="49"/>
        <v>ovc_vls.1_4.f.self_reported..n</v>
      </c>
    </row>
    <row r="569" spans="1:29" ht="45" x14ac:dyDescent="0.25">
      <c r="A569" s="4" t="s">
        <v>117</v>
      </c>
      <c r="B569" s="4" t="s">
        <v>125</v>
      </c>
      <c r="C569" s="4" t="s">
        <v>16</v>
      </c>
      <c r="D569" s="4" t="s">
        <v>67</v>
      </c>
      <c r="E569" s="4" t="s">
        <v>50</v>
      </c>
      <c r="F569" s="4" t="s">
        <v>169</v>
      </c>
      <c r="G569" s="4" t="s">
        <v>169</v>
      </c>
      <c r="H569" s="4" t="s">
        <v>8</v>
      </c>
      <c r="I569" s="4" t="s">
        <v>133</v>
      </c>
      <c r="J569" s="6" t="str">
        <f>C569&amp;CHAR(10)&amp;D569&amp;" "&amp;E569&amp;CHAR(10)&amp;H569&amp;" ("&amp;B569&amp;")"</f>
        <v>TX_PVLS_ELIGIBLE
35-39 Male
Numerator (Required)</v>
      </c>
      <c r="K569" s="7" t="s">
        <v>766</v>
      </c>
      <c r="L569" s="4">
        <v>14</v>
      </c>
      <c r="N569" s="4" t="s">
        <v>96</v>
      </c>
      <c r="O569" s="4" t="s">
        <v>184</v>
      </c>
      <c r="P569" s="4" t="s">
        <v>208</v>
      </c>
      <c r="Q569" s="4" t="s">
        <v>95</v>
      </c>
      <c r="R569" s="4" t="s">
        <v>169</v>
      </c>
      <c r="S569" s="4" t="s">
        <v>194</v>
      </c>
      <c r="T569" s="4" t="str">
        <f>LOWER(N569&amp;"."&amp;O569&amp;"."&amp;P569&amp;"."&amp;Q569&amp;"."&amp;R569&amp;"."&amp;S569)</f>
        <v>ovc_vls.1_4.female.confirmed with facility..n</v>
      </c>
      <c r="U569" s="4" t="s">
        <v>1411</v>
      </c>
      <c r="Y569" s="4" t="str">
        <f t="shared" si="45"/>
        <v>ovc_vls.1_4.f.confirmedwithfacility..n</v>
      </c>
      <c r="Z569" s="4" t="str">
        <f t="shared" si="46"/>
        <v>TX_PVLS_ELIGIBLE
35-39 Male
Numerator (Required)</v>
      </c>
      <c r="AA569" s="4" t="str">
        <f t="shared" si="47"/>
        <v>ovc_vls.1_4.f.confirmedwithfacility..n</v>
      </c>
      <c r="AB569" s="4" t="str">
        <f t="shared" si="48"/>
        <v>TX_PVLS_ELIGIBLE 35-39 Male Numerator (Required)</v>
      </c>
      <c r="AC569" s="4" t="str">
        <f t="shared" si="49"/>
        <v>ovc_vls.1_4.f.confirmedwithfacility..n</v>
      </c>
    </row>
    <row r="570" spans="1:29" ht="45" x14ac:dyDescent="0.25">
      <c r="A570" s="4" t="s">
        <v>117</v>
      </c>
      <c r="B570" s="4" t="s">
        <v>125</v>
      </c>
      <c r="C570" s="4" t="s">
        <v>16</v>
      </c>
      <c r="D570" s="4" t="s">
        <v>68</v>
      </c>
      <c r="E570" s="4" t="s">
        <v>17</v>
      </c>
      <c r="F570" s="4" t="s">
        <v>169</v>
      </c>
      <c r="G570" s="4" t="s">
        <v>169</v>
      </c>
      <c r="H570" s="4" t="s">
        <v>8</v>
      </c>
      <c r="I570" s="4" t="s">
        <v>133</v>
      </c>
      <c r="J570" s="6" t="str">
        <f>C570&amp;CHAR(10)&amp;D570&amp;" "&amp;E570&amp;CHAR(10)&amp;H570&amp;" ("&amp;B570&amp;")"</f>
        <v>TX_PVLS_ELIGIBLE
40-44 Female
Numerator (Required)</v>
      </c>
      <c r="K570" s="7" t="s">
        <v>767</v>
      </c>
      <c r="L570" s="4">
        <v>15</v>
      </c>
      <c r="N570" s="4" t="s">
        <v>94</v>
      </c>
      <c r="O570" s="4" t="s">
        <v>172</v>
      </c>
      <c r="P570" s="4" t="s">
        <v>207</v>
      </c>
      <c r="Q570" s="4" t="s">
        <v>98</v>
      </c>
      <c r="R570" s="4" t="s">
        <v>169</v>
      </c>
      <c r="S570" s="4" t="s">
        <v>194</v>
      </c>
      <c r="T570" s="4" t="str">
        <f>LOWER(N570&amp;"."&amp;O570&amp;"."&amp;P570&amp;"."&amp;Q570&amp;"."&amp;R570&amp;"."&amp;S570)</f>
        <v>ovc_vlr.u1.male.self-reported..n</v>
      </c>
      <c r="U570" s="4" t="s">
        <v>1646</v>
      </c>
      <c r="Y570" s="4" t="str">
        <f t="shared" ref="Y570:Y626" si="50">U570</f>
        <v>ovc_vlr.u1.m.self_reported..n</v>
      </c>
      <c r="Z570" s="4" t="str">
        <f t="shared" ref="Z570:Z626" si="51">J570</f>
        <v>TX_PVLS_ELIGIBLE
40-44 Female
Numerator (Required)</v>
      </c>
      <c r="AA570" s="4" t="str">
        <f t="shared" ref="AA570:AA626" si="52">U570</f>
        <v>ovc_vlr.u1.m.self_reported..n</v>
      </c>
      <c r="AB570" s="4" t="str">
        <f t="shared" ref="AB570:AB626" si="53">K570</f>
        <v>TX_PVLS_ELIGIBLE 40-44 Female Numerator (Required)</v>
      </c>
      <c r="AC570" s="4" t="str">
        <f t="shared" si="49"/>
        <v>ovc_vlr.u1.m.self_reported..n</v>
      </c>
    </row>
    <row r="571" spans="1:29" ht="45" x14ac:dyDescent="0.25">
      <c r="A571" s="4" t="s">
        <v>117</v>
      </c>
      <c r="B571" s="4" t="s">
        <v>125</v>
      </c>
      <c r="C571" s="4" t="s">
        <v>16</v>
      </c>
      <c r="D571" s="4" t="s">
        <v>68</v>
      </c>
      <c r="E571" s="4" t="s">
        <v>50</v>
      </c>
      <c r="F571" s="4" t="s">
        <v>169</v>
      </c>
      <c r="G571" s="4" t="s">
        <v>169</v>
      </c>
      <c r="H571" s="4" t="s">
        <v>8</v>
      </c>
      <c r="I571" s="4" t="s">
        <v>133</v>
      </c>
      <c r="J571" s="6" t="str">
        <f>C571&amp;CHAR(10)&amp;D571&amp;" "&amp;E571&amp;CHAR(10)&amp;H571&amp;" ("&amp;B571&amp;")"</f>
        <v>TX_PVLS_ELIGIBLE
40-44 Male
Numerator (Required)</v>
      </c>
      <c r="K571" s="7" t="s">
        <v>768</v>
      </c>
      <c r="L571" s="4">
        <v>15</v>
      </c>
      <c r="N571" s="4" t="s">
        <v>94</v>
      </c>
      <c r="O571" s="4" t="s">
        <v>172</v>
      </c>
      <c r="P571" s="4" t="s">
        <v>207</v>
      </c>
      <c r="Q571" s="4" t="s">
        <v>95</v>
      </c>
      <c r="R571" s="4" t="s">
        <v>169</v>
      </c>
      <c r="S571" s="4" t="s">
        <v>194</v>
      </c>
      <c r="T571" s="4" t="str">
        <f>LOWER(N571&amp;"."&amp;O571&amp;"."&amp;P571&amp;"."&amp;Q571&amp;"."&amp;R571&amp;"."&amp;S571)</f>
        <v>ovc_vlr.u1.male.confirmed with facility..n</v>
      </c>
      <c r="U571" s="4" t="s">
        <v>1645</v>
      </c>
      <c r="Y571" s="4" t="str">
        <f t="shared" si="50"/>
        <v>ovc_vlr.u1.m.confirmedwithfacility..n</v>
      </c>
      <c r="Z571" s="4" t="str">
        <f t="shared" si="51"/>
        <v>TX_PVLS_ELIGIBLE
40-44 Male
Numerator (Required)</v>
      </c>
      <c r="AA571" s="4" t="str">
        <f t="shared" si="52"/>
        <v>ovc_vlr.u1.m.confirmedwithfacility..n</v>
      </c>
      <c r="AB571" s="4" t="str">
        <f t="shared" si="53"/>
        <v>TX_PVLS_ELIGIBLE 40-44 Male Numerator (Required)</v>
      </c>
      <c r="AC571" s="4" t="str">
        <f t="shared" si="49"/>
        <v>ovc_vlr.u1.m.confirmedwithfacility..n</v>
      </c>
    </row>
    <row r="572" spans="1:29" ht="45" x14ac:dyDescent="0.25">
      <c r="A572" s="4" t="s">
        <v>117</v>
      </c>
      <c r="B572" s="4" t="s">
        <v>125</v>
      </c>
      <c r="C572" s="4" t="s">
        <v>16</v>
      </c>
      <c r="D572" s="4" t="s">
        <v>69</v>
      </c>
      <c r="E572" s="4" t="s">
        <v>17</v>
      </c>
      <c r="F572" s="4" t="s">
        <v>169</v>
      </c>
      <c r="G572" s="4" t="s">
        <v>169</v>
      </c>
      <c r="H572" s="4" t="s">
        <v>8</v>
      </c>
      <c r="I572" s="4" t="s">
        <v>133</v>
      </c>
      <c r="J572" s="6" t="str">
        <f>C572&amp;CHAR(10)&amp;D572&amp;" "&amp;E572&amp;CHAR(10)&amp;H572&amp;" ("&amp;B572&amp;")"</f>
        <v>TX_PVLS_ELIGIBLE
45-49 Female
Numerator (Required)</v>
      </c>
      <c r="K572" s="7" t="s">
        <v>769</v>
      </c>
      <c r="L572" s="4">
        <v>16</v>
      </c>
      <c r="N572" s="4" t="s">
        <v>94</v>
      </c>
      <c r="O572" s="4" t="s">
        <v>172</v>
      </c>
      <c r="P572" s="4" t="s">
        <v>208</v>
      </c>
      <c r="Q572" s="4" t="s">
        <v>98</v>
      </c>
      <c r="R572" s="4" t="s">
        <v>169</v>
      </c>
      <c r="S572" s="4" t="s">
        <v>194</v>
      </c>
      <c r="T572" s="4" t="str">
        <f>LOWER(N572&amp;"."&amp;O572&amp;"."&amp;P572&amp;"."&amp;Q572&amp;"."&amp;R572&amp;"."&amp;S572)</f>
        <v>ovc_vlr.u1.female.self-reported..n</v>
      </c>
      <c r="U572" s="4" t="s">
        <v>1400</v>
      </c>
      <c r="Y572" s="4" t="str">
        <f t="shared" si="50"/>
        <v>ovc_vlr.u1.f.self_reported..n</v>
      </c>
      <c r="Z572" s="4" t="str">
        <f t="shared" si="51"/>
        <v>TX_PVLS_ELIGIBLE
45-49 Female
Numerator (Required)</v>
      </c>
      <c r="AA572" s="4" t="str">
        <f t="shared" si="52"/>
        <v>ovc_vlr.u1.f.self_reported..n</v>
      </c>
      <c r="AB572" s="4" t="str">
        <f t="shared" si="53"/>
        <v>TX_PVLS_ELIGIBLE 45-49 Female Numerator (Required)</v>
      </c>
      <c r="AC572" s="4" t="str">
        <f t="shared" si="49"/>
        <v>ovc_vlr.u1.f.self_reported..n</v>
      </c>
    </row>
    <row r="573" spans="1:29" ht="45" x14ac:dyDescent="0.25">
      <c r="A573" s="4" t="s">
        <v>117</v>
      </c>
      <c r="B573" s="4" t="s">
        <v>125</v>
      </c>
      <c r="C573" s="4" t="s">
        <v>16</v>
      </c>
      <c r="D573" s="4" t="s">
        <v>69</v>
      </c>
      <c r="E573" s="4" t="s">
        <v>50</v>
      </c>
      <c r="F573" s="4" t="s">
        <v>169</v>
      </c>
      <c r="G573" s="4" t="s">
        <v>169</v>
      </c>
      <c r="H573" s="4" t="s">
        <v>8</v>
      </c>
      <c r="I573" s="4" t="s">
        <v>133</v>
      </c>
      <c r="J573" s="6" t="str">
        <f>C573&amp;CHAR(10)&amp;D573&amp;" "&amp;E573&amp;CHAR(10)&amp;H573&amp;" ("&amp;B573&amp;")"</f>
        <v>TX_PVLS_ELIGIBLE
45-49 Male
Numerator (Required)</v>
      </c>
      <c r="K573" s="7" t="s">
        <v>770</v>
      </c>
      <c r="L573" s="4">
        <v>16</v>
      </c>
      <c r="N573" s="4" t="s">
        <v>94</v>
      </c>
      <c r="O573" s="4" t="s">
        <v>172</v>
      </c>
      <c r="P573" s="4" t="s">
        <v>208</v>
      </c>
      <c r="Q573" s="4" t="s">
        <v>95</v>
      </c>
      <c r="R573" s="4" t="s">
        <v>169</v>
      </c>
      <c r="S573" s="4" t="s">
        <v>194</v>
      </c>
      <c r="T573" s="4" t="str">
        <f>LOWER(N573&amp;"."&amp;O573&amp;"."&amp;P573&amp;"."&amp;Q573&amp;"."&amp;R573&amp;"."&amp;S573)</f>
        <v>ovc_vlr.u1.female.confirmed with facility..n</v>
      </c>
      <c r="U573" s="4" t="s">
        <v>1399</v>
      </c>
      <c r="Y573" s="4" t="str">
        <f t="shared" si="50"/>
        <v>ovc_vlr.u1.f.confirmedwithfacility..n</v>
      </c>
      <c r="Z573" s="4" t="str">
        <f t="shared" si="51"/>
        <v>TX_PVLS_ELIGIBLE
45-49 Male
Numerator (Required)</v>
      </c>
      <c r="AA573" s="4" t="str">
        <f t="shared" si="52"/>
        <v>ovc_vlr.u1.f.confirmedwithfacility..n</v>
      </c>
      <c r="AB573" s="4" t="str">
        <f t="shared" si="53"/>
        <v>TX_PVLS_ELIGIBLE 45-49 Male Numerator (Required)</v>
      </c>
      <c r="AC573" s="4" t="str">
        <f t="shared" si="49"/>
        <v>ovc_vlr.u1.f.confirmedwithfacility..n</v>
      </c>
    </row>
    <row r="574" spans="1:29" ht="45" x14ac:dyDescent="0.25">
      <c r="A574" s="4" t="s">
        <v>117</v>
      </c>
      <c r="B574" s="4" t="s">
        <v>125</v>
      </c>
      <c r="C574" s="4" t="s">
        <v>16</v>
      </c>
      <c r="D574" s="4" t="s">
        <v>1050</v>
      </c>
      <c r="E574" s="4" t="s">
        <v>17</v>
      </c>
      <c r="F574" s="4" t="s">
        <v>169</v>
      </c>
      <c r="G574" s="4" t="s">
        <v>169</v>
      </c>
      <c r="H574" s="4" t="s">
        <v>8</v>
      </c>
      <c r="I574" s="4" t="s">
        <v>133</v>
      </c>
      <c r="J574" s="6" t="str">
        <f>C574&amp;CHAR(10)&amp;D574&amp;" "&amp;E574&amp;CHAR(10)&amp;H574&amp;" ("&amp;B574&amp;")"</f>
        <v>TX_PVLS_ELIGIBLE
50+ Female
Numerator (Required)</v>
      </c>
      <c r="K574" s="7" t="s">
        <v>1080</v>
      </c>
      <c r="L574" s="4">
        <v>17</v>
      </c>
      <c r="N574" s="4" t="s">
        <v>94</v>
      </c>
      <c r="O574" s="4" t="s">
        <v>186</v>
      </c>
      <c r="P574" s="4" t="s">
        <v>207</v>
      </c>
      <c r="Q574" s="4" t="s">
        <v>98</v>
      </c>
      <c r="R574" s="4" t="s">
        <v>169</v>
      </c>
      <c r="S574" s="4" t="s">
        <v>194</v>
      </c>
      <c r="T574" s="4" t="str">
        <f>LOWER(N574&amp;"."&amp;O574&amp;"."&amp;P574&amp;"."&amp;Q574&amp;"."&amp;R574&amp;"."&amp;S574)</f>
        <v>ovc_vlr.5_9.male.self-reported..n</v>
      </c>
      <c r="U574" s="4" t="s">
        <v>1650</v>
      </c>
      <c r="Y574" s="4" t="str">
        <f t="shared" si="50"/>
        <v>ovc_vlr.5_9.m.self_reported..n</v>
      </c>
      <c r="Z574" s="4" t="str">
        <f t="shared" si="51"/>
        <v>TX_PVLS_ELIGIBLE
50+ Female
Numerator (Required)</v>
      </c>
      <c r="AA574" s="4" t="str">
        <f t="shared" si="52"/>
        <v>ovc_vlr.5_9.m.self_reported..n</v>
      </c>
      <c r="AB574" s="4" t="str">
        <f t="shared" si="53"/>
        <v>TX_PVLS_ELIGIBLE 50+ Female Numerator (Required)</v>
      </c>
      <c r="AC574" s="4" t="str">
        <f t="shared" si="49"/>
        <v>ovc_vlr.5_9.m.self_reported..n</v>
      </c>
    </row>
    <row r="575" spans="1:29" ht="45" x14ac:dyDescent="0.25">
      <c r="A575" s="4" t="s">
        <v>117</v>
      </c>
      <c r="B575" s="4" t="s">
        <v>125</v>
      </c>
      <c r="C575" s="4" t="s">
        <v>16</v>
      </c>
      <c r="D575" s="4" t="s">
        <v>1050</v>
      </c>
      <c r="E575" s="4" t="s">
        <v>50</v>
      </c>
      <c r="F575" s="4" t="s">
        <v>169</v>
      </c>
      <c r="G575" s="4" t="s">
        <v>169</v>
      </c>
      <c r="H575" s="4" t="s">
        <v>8</v>
      </c>
      <c r="I575" s="4" t="s">
        <v>133</v>
      </c>
      <c r="J575" s="6" t="str">
        <f>C575&amp;CHAR(10)&amp;D575&amp;" "&amp;E575&amp;CHAR(10)&amp;H575&amp;" ("&amp;B575&amp;")"</f>
        <v>TX_PVLS_ELIGIBLE
50+ Male
Numerator (Required)</v>
      </c>
      <c r="K575" s="7" t="s">
        <v>1081</v>
      </c>
      <c r="L575" s="4">
        <v>17</v>
      </c>
      <c r="N575" s="4" t="s">
        <v>94</v>
      </c>
      <c r="O575" s="4" t="s">
        <v>186</v>
      </c>
      <c r="P575" s="4" t="s">
        <v>207</v>
      </c>
      <c r="Q575" s="4" t="s">
        <v>95</v>
      </c>
      <c r="R575" s="4" t="s">
        <v>169</v>
      </c>
      <c r="S575" s="4" t="s">
        <v>194</v>
      </c>
      <c r="T575" s="4" t="str">
        <f>LOWER(N575&amp;"."&amp;O575&amp;"."&amp;P575&amp;"."&amp;Q575&amp;"."&amp;R575&amp;"."&amp;S575)</f>
        <v>ovc_vlr.5_9.male.confirmed with facility..n</v>
      </c>
      <c r="U575" s="4" t="s">
        <v>1649</v>
      </c>
      <c r="Y575" s="4" t="str">
        <f t="shared" si="50"/>
        <v>ovc_vlr.5_9.m.confirmedwithfacility..n</v>
      </c>
      <c r="Z575" s="4" t="str">
        <f t="shared" si="51"/>
        <v>TX_PVLS_ELIGIBLE
50+ Male
Numerator (Required)</v>
      </c>
      <c r="AA575" s="4" t="str">
        <f t="shared" si="52"/>
        <v>ovc_vlr.5_9.m.confirmedwithfacility..n</v>
      </c>
      <c r="AB575" s="4" t="str">
        <f t="shared" si="53"/>
        <v>TX_PVLS_ELIGIBLE 50+ Male Numerator (Required)</v>
      </c>
      <c r="AC575" s="4" t="str">
        <f t="shared" si="49"/>
        <v>ovc_vlr.5_9.m.confirmedwithfacility..n</v>
      </c>
    </row>
    <row r="576" spans="1:29" ht="45" x14ac:dyDescent="0.25">
      <c r="A576" s="4" t="s">
        <v>117</v>
      </c>
      <c r="B576" s="4" t="s">
        <v>125</v>
      </c>
      <c r="C576" s="4" t="s">
        <v>16</v>
      </c>
      <c r="D576" s="4" t="s">
        <v>122</v>
      </c>
      <c r="E576" s="4" t="s">
        <v>17</v>
      </c>
      <c r="F576" s="4" t="s">
        <v>169</v>
      </c>
      <c r="G576" s="4" t="s">
        <v>169</v>
      </c>
      <c r="H576" s="4" t="s">
        <v>8</v>
      </c>
      <c r="I576" s="4" t="s">
        <v>133</v>
      </c>
      <c r="J576" s="6" t="str">
        <f>C576&amp;CHAR(10)&amp;D576&amp;" "&amp;E576&amp;CHAR(10)&amp;H576&amp;" ("&amp;B576&amp;")"</f>
        <v>TX_PVLS_ELIGIBLE
Unknown Age Female
Numerator (Required)</v>
      </c>
      <c r="K576" s="7" t="s">
        <v>773</v>
      </c>
      <c r="L576" s="4">
        <v>22</v>
      </c>
      <c r="N576" s="4" t="s">
        <v>94</v>
      </c>
      <c r="O576" s="4" t="s">
        <v>186</v>
      </c>
      <c r="P576" s="4" t="s">
        <v>208</v>
      </c>
      <c r="Q576" s="4" t="s">
        <v>98</v>
      </c>
      <c r="R576" s="4" t="s">
        <v>169</v>
      </c>
      <c r="S576" s="4" t="s">
        <v>194</v>
      </c>
      <c r="T576" s="4" t="str">
        <f>LOWER(N576&amp;"."&amp;O576&amp;"."&amp;P576&amp;"."&amp;Q576&amp;"."&amp;R576&amp;"."&amp;S576)</f>
        <v>ovc_vlr.5_9.female.self-reported..n</v>
      </c>
      <c r="U576" s="4" t="s">
        <v>1404</v>
      </c>
      <c r="Y576" s="4" t="str">
        <f t="shared" si="50"/>
        <v>ovc_vlr.5_9.f.self_reported..n</v>
      </c>
      <c r="Z576" s="4" t="str">
        <f t="shared" si="51"/>
        <v>TX_PVLS_ELIGIBLE
Unknown Age Female
Numerator (Required)</v>
      </c>
      <c r="AA576" s="4" t="str">
        <f t="shared" si="52"/>
        <v>ovc_vlr.5_9.f.self_reported..n</v>
      </c>
      <c r="AB576" s="4" t="str">
        <f t="shared" si="53"/>
        <v>TX_PVLS_ELIGIBLE Unknown Age Female Numerator (Required)</v>
      </c>
      <c r="AC576" s="4" t="str">
        <f t="shared" si="49"/>
        <v>ovc_vlr.5_9.f.self_reported..n</v>
      </c>
    </row>
    <row r="577" spans="1:29" ht="45" x14ac:dyDescent="0.25">
      <c r="A577" s="4" t="s">
        <v>117</v>
      </c>
      <c r="B577" s="4" t="s">
        <v>125</v>
      </c>
      <c r="C577" s="4" t="s">
        <v>16</v>
      </c>
      <c r="D577" s="4" t="s">
        <v>122</v>
      </c>
      <c r="E577" s="4" t="s">
        <v>50</v>
      </c>
      <c r="F577" s="4" t="s">
        <v>169</v>
      </c>
      <c r="G577" s="4" t="s">
        <v>169</v>
      </c>
      <c r="H577" s="4" t="s">
        <v>8</v>
      </c>
      <c r="I577" s="4" t="s">
        <v>133</v>
      </c>
      <c r="J577" s="6" t="str">
        <f>C577&amp;CHAR(10)&amp;D577&amp;" "&amp;E577&amp;CHAR(10)&amp;H577&amp;" ("&amp;B577&amp;")"</f>
        <v>TX_PVLS_ELIGIBLE
Unknown Age Male
Numerator (Required)</v>
      </c>
      <c r="K577" s="7" t="s">
        <v>774</v>
      </c>
      <c r="L577" s="4">
        <v>22</v>
      </c>
      <c r="N577" s="4" t="s">
        <v>94</v>
      </c>
      <c r="O577" s="4" t="s">
        <v>186</v>
      </c>
      <c r="P577" s="4" t="s">
        <v>208</v>
      </c>
      <c r="Q577" s="4" t="s">
        <v>95</v>
      </c>
      <c r="R577" s="4" t="s">
        <v>169</v>
      </c>
      <c r="S577" s="4" t="s">
        <v>194</v>
      </c>
      <c r="T577" s="4" t="str">
        <f>LOWER(N577&amp;"."&amp;O577&amp;"."&amp;P577&amp;"."&amp;Q577&amp;"."&amp;R577&amp;"."&amp;S577)</f>
        <v>ovc_vlr.5_9.female.confirmed with facility..n</v>
      </c>
      <c r="U577" s="4" t="s">
        <v>1403</v>
      </c>
      <c r="Y577" s="4" t="str">
        <f t="shared" si="50"/>
        <v>ovc_vlr.5_9.f.confirmedwithfacility..n</v>
      </c>
      <c r="Z577" s="4" t="str">
        <f t="shared" si="51"/>
        <v>TX_PVLS_ELIGIBLE
Unknown Age Male
Numerator (Required)</v>
      </c>
      <c r="AA577" s="4" t="str">
        <f t="shared" si="52"/>
        <v>ovc_vlr.5_9.f.confirmedwithfacility..n</v>
      </c>
      <c r="AB577" s="4" t="str">
        <f t="shared" si="53"/>
        <v>TX_PVLS_ELIGIBLE Unknown Age Male Numerator (Required)</v>
      </c>
      <c r="AC577" s="4" t="str">
        <f t="shared" si="49"/>
        <v>ovc_vlr.5_9.f.confirmedwithfacility..n</v>
      </c>
    </row>
    <row r="578" spans="1:29" ht="45" x14ac:dyDescent="0.25">
      <c r="A578" s="4" t="s">
        <v>117</v>
      </c>
      <c r="B578" s="4" t="s">
        <v>135</v>
      </c>
      <c r="C578" s="4" t="s">
        <v>16</v>
      </c>
      <c r="E578" s="4" t="s">
        <v>169</v>
      </c>
      <c r="F578" s="4" t="s">
        <v>169</v>
      </c>
      <c r="G578" s="4" t="s">
        <v>34</v>
      </c>
      <c r="H578" s="4" t="s">
        <v>8</v>
      </c>
      <c r="I578" s="4" t="s">
        <v>139</v>
      </c>
      <c r="J578" s="6" t="str">
        <f>C578&amp;CHAR(10)&amp;G578&amp;CHAR(10)&amp;H578&amp;" ("&amp;B578&amp;")"</f>
        <v>TX_PVLS_ELIGIBLE
Female sex workers (FSW)
Numerator (Optional)</v>
      </c>
      <c r="K578" s="7" t="s">
        <v>747</v>
      </c>
      <c r="L578" s="4">
        <v>1</v>
      </c>
      <c r="N578" s="4" t="s">
        <v>94</v>
      </c>
      <c r="O578" s="4" t="s">
        <v>185</v>
      </c>
      <c r="P578" s="4" t="s">
        <v>207</v>
      </c>
      <c r="Q578" s="4" t="s">
        <v>98</v>
      </c>
      <c r="R578" s="4" t="s">
        <v>169</v>
      </c>
      <c r="S578" s="4" t="s">
        <v>194</v>
      </c>
      <c r="T578" s="4" t="str">
        <f>LOWER(N578&amp;"."&amp;O578&amp;"."&amp;P578&amp;"."&amp;Q578&amp;"."&amp;R578&amp;"."&amp;S578)</f>
        <v>ovc_vlr.15_17.male.self-reported..n</v>
      </c>
      <c r="U578" s="4" t="s">
        <v>1654</v>
      </c>
      <c r="Y578" s="4" t="str">
        <f t="shared" si="50"/>
        <v>ovc_vlr.15_17.m.self_reported..n</v>
      </c>
      <c r="Z578" s="4" t="str">
        <f t="shared" si="51"/>
        <v>TX_PVLS_ELIGIBLE
Female sex workers (FSW)
Numerator (Optional)</v>
      </c>
      <c r="AA578" s="4" t="str">
        <f t="shared" si="52"/>
        <v>ovc_vlr.15_17.m.self_reported..n</v>
      </c>
      <c r="AB578" s="4" t="str">
        <f t="shared" si="53"/>
        <v>TX_PVLS_ELIGIBLE Female sex workers (FSW) Numerator (Optional)</v>
      </c>
      <c r="AC578" s="4" t="str">
        <f t="shared" si="49"/>
        <v>ovc_vlr.15_17.m.self_reported..n</v>
      </c>
    </row>
    <row r="579" spans="1:29" ht="45" x14ac:dyDescent="0.25">
      <c r="A579" s="4" t="s">
        <v>117</v>
      </c>
      <c r="B579" s="4" t="s">
        <v>135</v>
      </c>
      <c r="C579" s="4" t="s">
        <v>16</v>
      </c>
      <c r="E579" s="4" t="s">
        <v>169</v>
      </c>
      <c r="F579" s="4" t="s">
        <v>169</v>
      </c>
      <c r="G579" s="4" t="s">
        <v>32</v>
      </c>
      <c r="H579" s="4" t="s">
        <v>8</v>
      </c>
      <c r="I579" s="4" t="s">
        <v>139</v>
      </c>
      <c r="J579" s="6" t="str">
        <f>C579&amp;CHAR(10)&amp;G579&amp;CHAR(10)&amp;H579&amp;" ("&amp;B579&amp;")"</f>
        <v>TX_PVLS_ELIGIBLE
Men who have sex with men (MSM)
Numerator (Optional)</v>
      </c>
      <c r="K579" s="7" t="s">
        <v>745</v>
      </c>
      <c r="L579" s="4">
        <v>2</v>
      </c>
      <c r="N579" s="4" t="s">
        <v>94</v>
      </c>
      <c r="O579" s="4" t="s">
        <v>185</v>
      </c>
      <c r="P579" s="4" t="s">
        <v>207</v>
      </c>
      <c r="Q579" s="4" t="s">
        <v>95</v>
      </c>
      <c r="R579" s="4" t="s">
        <v>169</v>
      </c>
      <c r="S579" s="4" t="s">
        <v>194</v>
      </c>
      <c r="T579" s="4" t="str">
        <f>LOWER(N579&amp;"."&amp;O579&amp;"."&amp;P579&amp;"."&amp;Q579&amp;"."&amp;R579&amp;"."&amp;S579)</f>
        <v>ovc_vlr.15_17.male.confirmed with facility..n</v>
      </c>
      <c r="U579" s="4" t="s">
        <v>1653</v>
      </c>
      <c r="Y579" s="4" t="str">
        <f t="shared" si="50"/>
        <v>ovc_vlr.15_17.m.confirmedwithfacility..n</v>
      </c>
      <c r="Z579" s="4" t="str">
        <f t="shared" si="51"/>
        <v>TX_PVLS_ELIGIBLE
Men who have sex with men (MSM)
Numerator (Optional)</v>
      </c>
      <c r="AA579" s="4" t="str">
        <f t="shared" si="52"/>
        <v>ovc_vlr.15_17.m.confirmedwithfacility..n</v>
      </c>
      <c r="AB579" s="4" t="str">
        <f t="shared" si="53"/>
        <v>TX_PVLS_ELIGIBLE Men who have sex with men (MSM) Numerator (Optional)</v>
      </c>
      <c r="AC579" s="4" t="str">
        <f t="shared" ref="AC579:AC626" si="54">AA579</f>
        <v>ovc_vlr.15_17.m.confirmedwithfacility..n</v>
      </c>
    </row>
    <row r="580" spans="1:29" ht="45" x14ac:dyDescent="0.25">
      <c r="A580" s="4" t="s">
        <v>117</v>
      </c>
      <c r="B580" s="4" t="s">
        <v>135</v>
      </c>
      <c r="C580" s="4" t="s">
        <v>16</v>
      </c>
      <c r="E580" s="4" t="s">
        <v>169</v>
      </c>
      <c r="F580" s="4" t="s">
        <v>169</v>
      </c>
      <c r="G580" s="4" t="s">
        <v>33</v>
      </c>
      <c r="H580" s="4" t="s">
        <v>8</v>
      </c>
      <c r="I580" s="4" t="s">
        <v>139</v>
      </c>
      <c r="J580" s="6" t="str">
        <f>C580&amp;CHAR(10)&amp;G580&amp;CHAR(10)&amp;H580&amp;" ("&amp;B580&amp;")"</f>
        <v>TX_PVLS_ELIGIBLE
Transgender people (TG)
Numerator (Optional)</v>
      </c>
      <c r="K580" s="7" t="s">
        <v>746</v>
      </c>
      <c r="L580" s="4">
        <v>3</v>
      </c>
      <c r="N580" s="4" t="s">
        <v>94</v>
      </c>
      <c r="O580" s="4" t="s">
        <v>185</v>
      </c>
      <c r="P580" s="4" t="s">
        <v>208</v>
      </c>
      <c r="Q580" s="4" t="s">
        <v>98</v>
      </c>
      <c r="R580" s="4" t="s">
        <v>169</v>
      </c>
      <c r="S580" s="4" t="s">
        <v>194</v>
      </c>
      <c r="T580" s="4" t="str">
        <f>LOWER(N580&amp;"."&amp;O580&amp;"."&amp;P580&amp;"."&amp;Q580&amp;"."&amp;R580&amp;"."&amp;S580)</f>
        <v>ovc_vlr.15_17.female.self-reported..n</v>
      </c>
      <c r="U580" s="4" t="s">
        <v>1408</v>
      </c>
      <c r="Y580" s="4" t="str">
        <f t="shared" si="50"/>
        <v>ovc_vlr.15_17.f.self_reported..n</v>
      </c>
      <c r="Z580" s="4" t="str">
        <f t="shared" si="51"/>
        <v>TX_PVLS_ELIGIBLE
Transgender people (TG)
Numerator (Optional)</v>
      </c>
      <c r="AA580" s="4" t="str">
        <f t="shared" si="52"/>
        <v>ovc_vlr.15_17.f.self_reported..n</v>
      </c>
      <c r="AB580" s="4" t="str">
        <f t="shared" si="53"/>
        <v>TX_PVLS_ELIGIBLE Transgender people (TG) Numerator (Optional)</v>
      </c>
      <c r="AC580" s="4" t="str">
        <f t="shared" si="54"/>
        <v>ovc_vlr.15_17.f.self_reported..n</v>
      </c>
    </row>
    <row r="581" spans="1:29" ht="45" x14ac:dyDescent="0.25">
      <c r="A581" s="4" t="s">
        <v>117</v>
      </c>
      <c r="B581" s="4" t="s">
        <v>135</v>
      </c>
      <c r="C581" s="4" t="s">
        <v>16</v>
      </c>
      <c r="E581" s="4" t="s">
        <v>169</v>
      </c>
      <c r="F581" s="4" t="s">
        <v>169</v>
      </c>
      <c r="G581" s="4" t="s">
        <v>30</v>
      </c>
      <c r="H581" s="4" t="s">
        <v>8</v>
      </c>
      <c r="I581" s="4" t="s">
        <v>139</v>
      </c>
      <c r="J581" s="6" t="str">
        <f>C581&amp;CHAR(10)&amp;G581&amp;CHAR(10)&amp;H581&amp;" ("&amp;B581&amp;")"</f>
        <v>TX_PVLS_ELIGIBLE
People who inject drugs (PWID)
Numerator (Optional)</v>
      </c>
      <c r="K581" s="7" t="s">
        <v>744</v>
      </c>
      <c r="L581" s="4">
        <v>4</v>
      </c>
      <c r="N581" s="4" t="s">
        <v>94</v>
      </c>
      <c r="O581" s="4" t="s">
        <v>185</v>
      </c>
      <c r="P581" s="4" t="s">
        <v>208</v>
      </c>
      <c r="Q581" s="4" t="s">
        <v>95</v>
      </c>
      <c r="R581" s="4" t="s">
        <v>169</v>
      </c>
      <c r="S581" s="4" t="s">
        <v>194</v>
      </c>
      <c r="T581" s="4" t="str">
        <f>LOWER(N581&amp;"."&amp;O581&amp;"."&amp;P581&amp;"."&amp;Q581&amp;"."&amp;R581&amp;"."&amp;S581)</f>
        <v>ovc_vlr.15_17.female.confirmed with facility..n</v>
      </c>
      <c r="U581" s="4" t="s">
        <v>1407</v>
      </c>
      <c r="Y581" s="4" t="str">
        <f t="shared" si="50"/>
        <v>ovc_vlr.15_17.f.confirmedwithfacility..n</v>
      </c>
      <c r="Z581" s="4" t="str">
        <f t="shared" si="51"/>
        <v>TX_PVLS_ELIGIBLE
People who inject drugs (PWID)
Numerator (Optional)</v>
      </c>
      <c r="AA581" s="4" t="str">
        <f t="shared" si="52"/>
        <v>ovc_vlr.15_17.f.confirmedwithfacility..n</v>
      </c>
      <c r="AB581" s="4" t="str">
        <f t="shared" si="53"/>
        <v>TX_PVLS_ELIGIBLE People who inject drugs (PWID) Numerator (Optional)</v>
      </c>
      <c r="AC581" s="4" t="str">
        <f t="shared" si="54"/>
        <v>ovc_vlr.15_17.f.confirmedwithfacility..n</v>
      </c>
    </row>
    <row r="582" spans="1:29" ht="45" x14ac:dyDescent="0.25">
      <c r="A582" s="4" t="s">
        <v>117</v>
      </c>
      <c r="B582" s="4" t="s">
        <v>135</v>
      </c>
      <c r="C582" s="4" t="s">
        <v>16</v>
      </c>
      <c r="E582" s="4" t="s">
        <v>169</v>
      </c>
      <c r="F582" s="4" t="s">
        <v>169</v>
      </c>
      <c r="G582" s="4" t="s">
        <v>138</v>
      </c>
      <c r="H582" s="4" t="s">
        <v>8</v>
      </c>
      <c r="I582" s="4" t="s">
        <v>139</v>
      </c>
      <c r="J582" s="6" t="str">
        <f>C582&amp;CHAR(10)&amp;G582&amp;CHAR(10)&amp;H582&amp;" ("&amp;B582&amp;")"</f>
        <v>TX_PVLS_ELIGIBLE
People in prison and other closed settings
Numerator (Optional)</v>
      </c>
      <c r="K582" s="7" t="s">
        <v>748</v>
      </c>
      <c r="L582" s="4">
        <v>5</v>
      </c>
      <c r="N582" s="4" t="s">
        <v>94</v>
      </c>
      <c r="O582" s="4" t="s">
        <v>174</v>
      </c>
      <c r="P582" s="4" t="s">
        <v>207</v>
      </c>
      <c r="Q582" s="4" t="s">
        <v>98</v>
      </c>
      <c r="R582" s="4" t="s">
        <v>169</v>
      </c>
      <c r="S582" s="4" t="s">
        <v>194</v>
      </c>
      <c r="T582" s="4" t="str">
        <f>LOWER(N582&amp;"."&amp;O582&amp;"."&amp;P582&amp;"."&amp;Q582&amp;"."&amp;R582&amp;"."&amp;S582)</f>
        <v>ovc_vlr.10_14.male.self-reported..n</v>
      </c>
      <c r="U582" s="4" t="s">
        <v>1652</v>
      </c>
      <c r="Y582" s="4" t="str">
        <f t="shared" si="50"/>
        <v>ovc_vlr.10_14.m.self_reported..n</v>
      </c>
      <c r="Z582" s="4" t="str">
        <f t="shared" si="51"/>
        <v>TX_PVLS_ELIGIBLE
People in prison and other closed settings
Numerator (Optional)</v>
      </c>
      <c r="AA582" s="4" t="str">
        <f t="shared" si="52"/>
        <v>ovc_vlr.10_14.m.self_reported..n</v>
      </c>
      <c r="AB582" s="4" t="str">
        <f t="shared" si="53"/>
        <v>TX_PVLS_ELIGIBLE People in prison and other closed settings Numerator (Optional)</v>
      </c>
      <c r="AC582" s="4" t="str">
        <f t="shared" si="54"/>
        <v>ovc_vlr.10_14.m.self_reported..n</v>
      </c>
    </row>
    <row r="583" spans="1:29" ht="45" x14ac:dyDescent="0.25">
      <c r="A583" s="4" t="s">
        <v>117</v>
      </c>
      <c r="B583" s="4" t="s">
        <v>125</v>
      </c>
      <c r="C583" s="4" t="s">
        <v>16</v>
      </c>
      <c r="E583" s="4" t="s">
        <v>17</v>
      </c>
      <c r="F583" s="4" t="s">
        <v>18</v>
      </c>
      <c r="G583" s="4" t="s">
        <v>169</v>
      </c>
      <c r="H583" s="4" t="s">
        <v>8</v>
      </c>
      <c r="I583" s="4" t="s">
        <v>140</v>
      </c>
      <c r="J583" s="6" t="str">
        <f>C583&amp;CHAR(10)&amp;F583&amp;CHAR(10)&amp;H583&amp;" ("&amp;B583&amp;")"</f>
        <v>TX_PVLS_ELIGIBLE
Breastfeeding
Numerator (Required)</v>
      </c>
      <c r="K583" s="7" t="s">
        <v>749</v>
      </c>
      <c r="N583" s="4" t="s">
        <v>94</v>
      </c>
      <c r="O583" s="4" t="s">
        <v>174</v>
      </c>
      <c r="P583" s="4" t="s">
        <v>207</v>
      </c>
      <c r="Q583" s="4" t="s">
        <v>95</v>
      </c>
      <c r="R583" s="4" t="s">
        <v>169</v>
      </c>
      <c r="S583" s="4" t="s">
        <v>194</v>
      </c>
      <c r="T583" s="4" t="str">
        <f>LOWER(N583&amp;"."&amp;O583&amp;"."&amp;P583&amp;"."&amp;Q583&amp;"."&amp;R583&amp;"."&amp;S583)</f>
        <v>ovc_vlr.10_14.male.confirmed with facility..n</v>
      </c>
      <c r="U583" s="4" t="s">
        <v>1651</v>
      </c>
      <c r="Y583" s="4" t="str">
        <f t="shared" si="50"/>
        <v>ovc_vlr.10_14.m.confirmedwithfacility..n</v>
      </c>
      <c r="Z583" s="4" t="str">
        <f t="shared" si="51"/>
        <v>TX_PVLS_ELIGIBLE
Breastfeeding
Numerator (Required)</v>
      </c>
      <c r="AA583" s="4" t="str">
        <f t="shared" si="52"/>
        <v>ovc_vlr.10_14.m.confirmedwithfacility..n</v>
      </c>
      <c r="AB583" s="4" t="str">
        <f t="shared" si="53"/>
        <v>TX_PVLS_ELIGIBLE Breastfeeding Numerator (Required)</v>
      </c>
      <c r="AC583" s="4" t="str">
        <f t="shared" si="54"/>
        <v>ovc_vlr.10_14.m.confirmedwithfacility..n</v>
      </c>
    </row>
    <row r="584" spans="1:29" ht="45" x14ac:dyDescent="0.25">
      <c r="A584" s="4" t="s">
        <v>117</v>
      </c>
      <c r="B584" s="4" t="s">
        <v>125</v>
      </c>
      <c r="C584" s="4" t="s">
        <v>16</v>
      </c>
      <c r="E584" s="4" t="s">
        <v>17</v>
      </c>
      <c r="F584" s="4" t="s">
        <v>44</v>
      </c>
      <c r="G584" s="4" t="s">
        <v>169</v>
      </c>
      <c r="H584" s="4" t="s">
        <v>8</v>
      </c>
      <c r="I584" s="4" t="s">
        <v>140</v>
      </c>
      <c r="J584" s="6" t="str">
        <f>C584&amp;CHAR(10)&amp;F584&amp;CHAR(10)&amp;H584&amp;" ("&amp;B584&amp;")"</f>
        <v>TX_PVLS_ELIGIBLE
Pregnant
Numerator (Required)</v>
      </c>
      <c r="K584" s="7" t="s">
        <v>750</v>
      </c>
      <c r="N584" s="4" t="s">
        <v>94</v>
      </c>
      <c r="O584" s="4" t="s">
        <v>174</v>
      </c>
      <c r="P584" s="4" t="s">
        <v>208</v>
      </c>
      <c r="Q584" s="4" t="s">
        <v>98</v>
      </c>
      <c r="R584" s="4" t="s">
        <v>169</v>
      </c>
      <c r="S584" s="4" t="s">
        <v>194</v>
      </c>
      <c r="T584" s="4" t="str">
        <f>LOWER(N584&amp;"."&amp;O584&amp;"."&amp;P584&amp;"."&amp;Q584&amp;"."&amp;R584&amp;"."&amp;S584)</f>
        <v>ovc_vlr.10_14.female.self-reported..n</v>
      </c>
      <c r="U584" s="4" t="s">
        <v>1406</v>
      </c>
      <c r="Y584" s="4" t="str">
        <f t="shared" si="50"/>
        <v>ovc_vlr.10_14.f.self_reported..n</v>
      </c>
      <c r="Z584" s="4" t="str">
        <f t="shared" si="51"/>
        <v>TX_PVLS_ELIGIBLE
Pregnant
Numerator (Required)</v>
      </c>
      <c r="AA584" s="4" t="str">
        <f t="shared" si="52"/>
        <v>ovc_vlr.10_14.f.self_reported..n</v>
      </c>
      <c r="AB584" s="4" t="str">
        <f t="shared" si="53"/>
        <v>TX_PVLS_ELIGIBLE Pregnant Numerator (Required)</v>
      </c>
      <c r="AC584" s="4" t="str">
        <f t="shared" si="54"/>
        <v>ovc_vlr.10_14.f.self_reported..n</v>
      </c>
    </row>
    <row r="585" spans="1:29" ht="45" x14ac:dyDescent="0.25">
      <c r="A585" s="4" t="s">
        <v>117</v>
      </c>
      <c r="B585" s="4" t="s">
        <v>125</v>
      </c>
      <c r="C585" s="4" t="s">
        <v>1716</v>
      </c>
      <c r="D585" s="4" t="s">
        <v>47</v>
      </c>
      <c r="E585" s="4" t="s">
        <v>17</v>
      </c>
      <c r="F585" s="4" t="s">
        <v>169</v>
      </c>
      <c r="G585" s="4" t="s">
        <v>169</v>
      </c>
      <c r="H585" s="4" t="s">
        <v>13</v>
      </c>
      <c r="I585" s="4" t="s">
        <v>133</v>
      </c>
      <c r="J585" s="6" t="str">
        <f>C585&amp;CHAR(10)&amp;D585&amp;" "&amp;E585&amp;CHAR(10)&amp;H585&amp;" ("&amp;B585&amp;")"</f>
        <v>TX_PVLS_RESULT_RETURNED
&lt;1 Female
Denominator (Required)</v>
      </c>
      <c r="K585" s="7" t="s">
        <v>1717</v>
      </c>
      <c r="L585" s="4">
        <v>4</v>
      </c>
      <c r="N585" s="4" t="s">
        <v>94</v>
      </c>
      <c r="O585" s="4" t="s">
        <v>174</v>
      </c>
      <c r="P585" s="4" t="s">
        <v>208</v>
      </c>
      <c r="Q585" s="4" t="s">
        <v>95</v>
      </c>
      <c r="R585" s="4" t="s">
        <v>169</v>
      </c>
      <c r="S585" s="4" t="s">
        <v>194</v>
      </c>
      <c r="T585" s="4" t="str">
        <f>LOWER(N585&amp;"."&amp;O585&amp;"."&amp;P585&amp;"."&amp;Q585&amp;"."&amp;R585&amp;"."&amp;S585)</f>
        <v>ovc_vlr.10_14.female.confirmed with facility..n</v>
      </c>
      <c r="U585" s="4" t="s">
        <v>1405</v>
      </c>
      <c r="Y585" s="4" t="str">
        <f t="shared" si="50"/>
        <v>ovc_vlr.10_14.f.confirmedwithfacility..n</v>
      </c>
      <c r="Z585" s="4" t="str">
        <f t="shared" si="51"/>
        <v>TX_PVLS_RESULT_RETURNED
&lt;1 Female
Denominator (Required)</v>
      </c>
      <c r="AA585" s="4" t="str">
        <f t="shared" si="52"/>
        <v>ovc_vlr.10_14.f.confirmedwithfacility..n</v>
      </c>
      <c r="AB585" s="4" t="str">
        <f t="shared" si="53"/>
        <v>TX_PVLS_RESULT_RETURNED &lt;1 Female Denominator (Required)</v>
      </c>
      <c r="AC585" s="4" t="str">
        <f t="shared" si="54"/>
        <v>ovc_vlr.10_14.f.confirmedwithfacility..n</v>
      </c>
    </row>
    <row r="586" spans="1:29" ht="45" x14ac:dyDescent="0.25">
      <c r="A586" s="4" t="s">
        <v>117</v>
      </c>
      <c r="B586" s="4" t="s">
        <v>125</v>
      </c>
      <c r="C586" s="4" t="s">
        <v>1716</v>
      </c>
      <c r="D586" s="4" t="s">
        <v>47</v>
      </c>
      <c r="E586" s="4" t="s">
        <v>50</v>
      </c>
      <c r="F586" s="4" t="s">
        <v>169</v>
      </c>
      <c r="G586" s="4" t="s">
        <v>169</v>
      </c>
      <c r="H586" s="4" t="s">
        <v>13</v>
      </c>
      <c r="I586" s="4" t="s">
        <v>133</v>
      </c>
      <c r="J586" s="6" t="str">
        <f>C586&amp;CHAR(10)&amp;D586&amp;" "&amp;E586&amp;CHAR(10)&amp;H586&amp;" ("&amp;B586&amp;")"</f>
        <v>TX_PVLS_RESULT_RETURNED
&lt;1 Male
Denominator (Required)</v>
      </c>
      <c r="K586" s="7" t="s">
        <v>1718</v>
      </c>
      <c r="L586" s="4">
        <v>4</v>
      </c>
      <c r="N586" s="4" t="s">
        <v>94</v>
      </c>
      <c r="O586" s="4" t="s">
        <v>184</v>
      </c>
      <c r="P586" s="4" t="s">
        <v>207</v>
      </c>
      <c r="Q586" s="4" t="s">
        <v>98</v>
      </c>
      <c r="R586" s="4" t="s">
        <v>169</v>
      </c>
      <c r="S586" s="4" t="s">
        <v>194</v>
      </c>
      <c r="T586" s="4" t="str">
        <f>LOWER(N586&amp;"."&amp;O586&amp;"."&amp;P586&amp;"."&amp;Q586&amp;"."&amp;R586&amp;"."&amp;S586)</f>
        <v>ovc_vlr.1_4.male.self-reported..n</v>
      </c>
      <c r="U586" s="4" t="s">
        <v>1648</v>
      </c>
      <c r="Y586" s="4" t="str">
        <f t="shared" si="50"/>
        <v>ovc_vlr.1_4.m.self_reported..n</v>
      </c>
      <c r="Z586" s="4" t="str">
        <f t="shared" si="51"/>
        <v>TX_PVLS_RESULT_RETURNED
&lt;1 Male
Denominator (Required)</v>
      </c>
      <c r="AA586" s="4" t="str">
        <f t="shared" si="52"/>
        <v>ovc_vlr.1_4.m.self_reported..n</v>
      </c>
      <c r="AB586" s="4" t="str">
        <f t="shared" si="53"/>
        <v>TX_PVLS_RESULT_RETURNED &lt;1 Male Denominator (Required)</v>
      </c>
      <c r="AC586" s="4" t="str">
        <f t="shared" si="54"/>
        <v>ovc_vlr.1_4.m.self_reported..n</v>
      </c>
    </row>
    <row r="587" spans="1:29" ht="45" x14ac:dyDescent="0.25">
      <c r="A587" s="4" t="s">
        <v>117</v>
      </c>
      <c r="B587" s="4" t="s">
        <v>125</v>
      </c>
      <c r="C587" s="4" t="s">
        <v>1716</v>
      </c>
      <c r="D587" s="4" t="s">
        <v>61</v>
      </c>
      <c r="E587" s="4" t="s">
        <v>17</v>
      </c>
      <c r="F587" s="4" t="s">
        <v>169</v>
      </c>
      <c r="G587" s="4" t="s">
        <v>169</v>
      </c>
      <c r="H587" s="4" t="s">
        <v>13</v>
      </c>
      <c r="I587" s="4" t="s">
        <v>133</v>
      </c>
      <c r="J587" s="6" t="str">
        <f>C587&amp;CHAR(10)&amp;D587&amp;" "&amp;E587&amp;CHAR(10)&amp;H587&amp;" ("&amp;B587&amp;")"</f>
        <v>TX_PVLS_RESULT_RETURNED
1-4 Female
Denominator (Required)</v>
      </c>
      <c r="K587" s="7" t="s">
        <v>1719</v>
      </c>
      <c r="L587" s="4">
        <v>5</v>
      </c>
      <c r="N587" s="4" t="s">
        <v>94</v>
      </c>
      <c r="O587" s="4" t="s">
        <v>184</v>
      </c>
      <c r="P587" s="4" t="s">
        <v>207</v>
      </c>
      <c r="Q587" s="4" t="s">
        <v>95</v>
      </c>
      <c r="R587" s="4" t="s">
        <v>169</v>
      </c>
      <c r="S587" s="4" t="s">
        <v>194</v>
      </c>
      <c r="T587" s="4" t="str">
        <f>LOWER(N587&amp;"."&amp;O587&amp;"."&amp;P587&amp;"."&amp;Q587&amp;"."&amp;R587&amp;"."&amp;S587)</f>
        <v>ovc_vlr.1_4.male.confirmed with facility..n</v>
      </c>
      <c r="U587" s="4" t="s">
        <v>1647</v>
      </c>
      <c r="Y587" s="4" t="str">
        <f t="shared" si="50"/>
        <v>ovc_vlr.1_4.m.confirmedwithfacility..n</v>
      </c>
      <c r="Z587" s="4" t="str">
        <f t="shared" si="51"/>
        <v>TX_PVLS_RESULT_RETURNED
1-4 Female
Denominator (Required)</v>
      </c>
      <c r="AA587" s="4" t="str">
        <f t="shared" si="52"/>
        <v>ovc_vlr.1_4.m.confirmedwithfacility..n</v>
      </c>
      <c r="AB587" s="4" t="str">
        <f t="shared" si="53"/>
        <v>TX_PVLS_RESULT_RETURNED 1-4 Female Denominator (Required)</v>
      </c>
      <c r="AC587" s="4" t="str">
        <f t="shared" si="54"/>
        <v>ovc_vlr.1_4.m.confirmedwithfacility..n</v>
      </c>
    </row>
    <row r="588" spans="1:29" ht="45" x14ac:dyDescent="0.25">
      <c r="A588" s="4" t="s">
        <v>117</v>
      </c>
      <c r="B588" s="4" t="s">
        <v>125</v>
      </c>
      <c r="C588" s="4" t="s">
        <v>1716</v>
      </c>
      <c r="D588" s="4" t="s">
        <v>61</v>
      </c>
      <c r="E588" s="4" t="s">
        <v>50</v>
      </c>
      <c r="F588" s="4" t="s">
        <v>169</v>
      </c>
      <c r="G588" s="4" t="s">
        <v>169</v>
      </c>
      <c r="H588" s="4" t="s">
        <v>13</v>
      </c>
      <c r="I588" s="4" t="s">
        <v>133</v>
      </c>
      <c r="J588" s="6" t="str">
        <f>C588&amp;CHAR(10)&amp;D588&amp;" "&amp;E588&amp;CHAR(10)&amp;H588&amp;" ("&amp;B588&amp;")"</f>
        <v>TX_PVLS_RESULT_RETURNED
1-4 Male
Denominator (Required)</v>
      </c>
      <c r="K588" s="7" t="s">
        <v>1720</v>
      </c>
      <c r="L588" s="4">
        <v>5</v>
      </c>
      <c r="N588" s="4" t="s">
        <v>94</v>
      </c>
      <c r="O588" s="4" t="s">
        <v>184</v>
      </c>
      <c r="P588" s="4" t="s">
        <v>208</v>
      </c>
      <c r="Q588" s="4" t="s">
        <v>98</v>
      </c>
      <c r="R588" s="4" t="s">
        <v>169</v>
      </c>
      <c r="S588" s="4" t="s">
        <v>194</v>
      </c>
      <c r="T588" s="4" t="str">
        <f>LOWER(N588&amp;"."&amp;O588&amp;"."&amp;P588&amp;"."&amp;Q588&amp;"."&amp;R588&amp;"."&amp;S588)</f>
        <v>ovc_vlr.1_4.female.self-reported..n</v>
      </c>
      <c r="U588" s="4" t="s">
        <v>1402</v>
      </c>
      <c r="Y588" s="4" t="str">
        <f t="shared" si="50"/>
        <v>ovc_vlr.1_4.f.self_reported..n</v>
      </c>
      <c r="Z588" s="4" t="str">
        <f t="shared" si="51"/>
        <v>TX_PVLS_RESULT_RETURNED
1-4 Male
Denominator (Required)</v>
      </c>
      <c r="AA588" s="4" t="str">
        <f t="shared" si="52"/>
        <v>ovc_vlr.1_4.f.self_reported..n</v>
      </c>
      <c r="AB588" s="4" t="str">
        <f t="shared" si="53"/>
        <v>TX_PVLS_RESULT_RETURNED 1-4 Male Denominator (Required)</v>
      </c>
      <c r="AC588" s="4" t="str">
        <f t="shared" si="54"/>
        <v>ovc_vlr.1_4.f.self_reported..n</v>
      </c>
    </row>
    <row r="589" spans="1:29" ht="45" x14ac:dyDescent="0.25">
      <c r="A589" s="4" t="s">
        <v>117</v>
      </c>
      <c r="B589" s="4" t="s">
        <v>125</v>
      </c>
      <c r="C589" s="4" t="s">
        <v>1716</v>
      </c>
      <c r="D589" s="4" t="s">
        <v>80</v>
      </c>
      <c r="E589" s="4" t="s">
        <v>17</v>
      </c>
      <c r="F589" s="4" t="s">
        <v>169</v>
      </c>
      <c r="G589" s="4" t="s">
        <v>169</v>
      </c>
      <c r="H589" s="4" t="s">
        <v>13</v>
      </c>
      <c r="I589" s="4" t="s">
        <v>133</v>
      </c>
      <c r="J589" s="6" t="str">
        <f>C589&amp;CHAR(10)&amp;D589&amp;" "&amp;E589&amp;CHAR(10)&amp;H589&amp;" ("&amp;B589&amp;")"</f>
        <v>TX_PVLS_RESULT_RETURNED
5-9 Female
Denominator (Required)</v>
      </c>
      <c r="K589" s="7" t="s">
        <v>1721</v>
      </c>
      <c r="L589" s="4">
        <v>6</v>
      </c>
      <c r="N589" s="4" t="s">
        <v>94</v>
      </c>
      <c r="O589" s="4" t="s">
        <v>184</v>
      </c>
      <c r="P589" s="4" t="s">
        <v>208</v>
      </c>
      <c r="Q589" s="4" t="s">
        <v>95</v>
      </c>
      <c r="R589" s="4" t="s">
        <v>169</v>
      </c>
      <c r="S589" s="4" t="s">
        <v>194</v>
      </c>
      <c r="T589" s="4" t="str">
        <f>LOWER(N589&amp;"."&amp;O589&amp;"."&amp;P589&amp;"."&amp;Q589&amp;"."&amp;R589&amp;"."&amp;S589)</f>
        <v>ovc_vlr.1_4.female.confirmed with facility..n</v>
      </c>
      <c r="U589" s="4" t="s">
        <v>1401</v>
      </c>
      <c r="Y589" s="4" t="str">
        <f t="shared" si="50"/>
        <v>ovc_vlr.1_4.f.confirmedwithfacility..n</v>
      </c>
      <c r="Z589" s="4" t="str">
        <f t="shared" si="51"/>
        <v>TX_PVLS_RESULT_RETURNED
5-9 Female
Denominator (Required)</v>
      </c>
      <c r="AA589" s="4" t="str">
        <f t="shared" si="52"/>
        <v>ovc_vlr.1_4.f.confirmedwithfacility..n</v>
      </c>
      <c r="AB589" s="4" t="str">
        <f t="shared" si="53"/>
        <v>TX_PVLS_RESULT_RETURNED 5-9 Female Denominator (Required)</v>
      </c>
      <c r="AC589" s="4" t="str">
        <f t="shared" si="54"/>
        <v>ovc_vlr.1_4.f.confirmedwithfacility..n</v>
      </c>
    </row>
    <row r="590" spans="1:29" ht="45" x14ac:dyDescent="0.25">
      <c r="A590" s="4" t="s">
        <v>117</v>
      </c>
      <c r="B590" s="4" t="s">
        <v>125</v>
      </c>
      <c r="C590" s="4" t="s">
        <v>1716</v>
      </c>
      <c r="D590" s="4" t="s">
        <v>80</v>
      </c>
      <c r="E590" s="4" t="s">
        <v>50</v>
      </c>
      <c r="F590" s="4" t="s">
        <v>169</v>
      </c>
      <c r="G590" s="4" t="s">
        <v>169</v>
      </c>
      <c r="H590" s="4" t="s">
        <v>13</v>
      </c>
      <c r="I590" s="4" t="s">
        <v>133</v>
      </c>
      <c r="J590" s="6" t="str">
        <f>C590&amp;CHAR(10)&amp;D590&amp;" "&amp;E590&amp;CHAR(10)&amp;H590&amp;" ("&amp;B590&amp;")"</f>
        <v>TX_PVLS_RESULT_RETURNED
5-9 Male
Denominator (Required)</v>
      </c>
      <c r="K590" s="7" t="s">
        <v>1722</v>
      </c>
      <c r="L590" s="4">
        <v>6</v>
      </c>
      <c r="N590" s="4" t="s">
        <v>102</v>
      </c>
      <c r="O590" s="4" t="s">
        <v>172</v>
      </c>
      <c r="P590" s="4" t="s">
        <v>207</v>
      </c>
      <c r="Q590" s="4" t="s">
        <v>169</v>
      </c>
      <c r="R590" s="4" t="s">
        <v>169</v>
      </c>
      <c r="S590" s="4" t="s">
        <v>194</v>
      </c>
      <c r="T590" s="4" t="str">
        <f>LOWER(N590&amp;"."&amp;O590&amp;"."&amp;P590&amp;"."&amp;Q590&amp;"."&amp;R590&amp;"."&amp;S590)</f>
        <v>ovc_vl_eligible.u1.male...n</v>
      </c>
      <c r="U590" s="4" t="s">
        <v>1640</v>
      </c>
      <c r="Y590" s="4" t="str">
        <f t="shared" si="50"/>
        <v>ovc_vl_eligible.u1.m...n</v>
      </c>
      <c r="Z590" s="4" t="str">
        <f t="shared" si="51"/>
        <v>TX_PVLS_RESULT_RETURNED
5-9 Male
Denominator (Required)</v>
      </c>
      <c r="AA590" s="4" t="str">
        <f t="shared" si="52"/>
        <v>ovc_vl_eligible.u1.m...n</v>
      </c>
      <c r="AB590" s="4" t="str">
        <f t="shared" si="53"/>
        <v>TX_PVLS_RESULT_RETURNED 5-9 Male Denominator (Required)</v>
      </c>
      <c r="AC590" s="4" t="str">
        <f t="shared" si="54"/>
        <v>ovc_vl_eligible.u1.m...n</v>
      </c>
    </row>
    <row r="591" spans="1:29" ht="45" x14ac:dyDescent="0.25">
      <c r="A591" s="4" t="s">
        <v>117</v>
      </c>
      <c r="B591" s="4" t="s">
        <v>125</v>
      </c>
      <c r="C591" s="4" t="s">
        <v>1716</v>
      </c>
      <c r="D591" s="4" t="s">
        <v>49</v>
      </c>
      <c r="E591" s="4" t="s">
        <v>17</v>
      </c>
      <c r="F591" s="4" t="s">
        <v>169</v>
      </c>
      <c r="G591" s="4" t="s">
        <v>169</v>
      </c>
      <c r="H591" s="4" t="s">
        <v>13</v>
      </c>
      <c r="I591" s="4" t="s">
        <v>133</v>
      </c>
      <c r="J591" s="6" t="str">
        <f>C591&amp;CHAR(10)&amp;D591&amp;" "&amp;E591&amp;CHAR(10)&amp;H591&amp;" ("&amp;B591&amp;")"</f>
        <v>TX_PVLS_RESULT_RETURNED
10-14 Female
Denominator (Required)</v>
      </c>
      <c r="K591" s="7" t="s">
        <v>1723</v>
      </c>
      <c r="L591" s="4">
        <v>8</v>
      </c>
      <c r="N591" s="4" t="s">
        <v>102</v>
      </c>
      <c r="O591" s="4" t="s">
        <v>172</v>
      </c>
      <c r="P591" s="4" t="s">
        <v>208</v>
      </c>
      <c r="Q591" s="4" t="s">
        <v>169</v>
      </c>
      <c r="R591" s="4" t="s">
        <v>169</v>
      </c>
      <c r="S591" s="4" t="s">
        <v>194</v>
      </c>
      <c r="T591" s="4" t="str">
        <f>LOWER(N591&amp;"."&amp;O591&amp;"."&amp;P591&amp;"."&amp;Q591&amp;"."&amp;R591&amp;"."&amp;S591)</f>
        <v>ovc_vl_eligible.u1.female...n</v>
      </c>
      <c r="U591" s="4" t="s">
        <v>1394</v>
      </c>
      <c r="Y591" s="4" t="str">
        <f t="shared" si="50"/>
        <v>ovc_vl_eligible.u1.f...n</v>
      </c>
      <c r="Z591" s="4" t="str">
        <f t="shared" si="51"/>
        <v>TX_PVLS_RESULT_RETURNED
10-14 Female
Denominator (Required)</v>
      </c>
      <c r="AA591" s="4" t="str">
        <f t="shared" si="52"/>
        <v>ovc_vl_eligible.u1.f...n</v>
      </c>
      <c r="AB591" s="4" t="str">
        <f t="shared" si="53"/>
        <v>TX_PVLS_RESULT_RETURNED 10-14 Female Denominator (Required)</v>
      </c>
      <c r="AC591" s="4" t="str">
        <f t="shared" si="54"/>
        <v>ovc_vl_eligible.u1.f...n</v>
      </c>
    </row>
    <row r="592" spans="1:29" ht="45" x14ac:dyDescent="0.25">
      <c r="A592" s="4" t="s">
        <v>117</v>
      </c>
      <c r="B592" s="4" t="s">
        <v>125</v>
      </c>
      <c r="C592" s="4" t="s">
        <v>1716</v>
      </c>
      <c r="D592" s="4" t="s">
        <v>49</v>
      </c>
      <c r="E592" s="4" t="s">
        <v>50</v>
      </c>
      <c r="F592" s="4" t="s">
        <v>169</v>
      </c>
      <c r="G592" s="4" t="s">
        <v>169</v>
      </c>
      <c r="H592" s="4" t="s">
        <v>13</v>
      </c>
      <c r="I592" s="4" t="s">
        <v>133</v>
      </c>
      <c r="J592" s="6" t="str">
        <f>C592&amp;CHAR(10)&amp;D592&amp;" "&amp;E592&amp;CHAR(10)&amp;H592&amp;" ("&amp;B592&amp;")"</f>
        <v>TX_PVLS_RESULT_RETURNED
10-14 Male
Denominator (Required)</v>
      </c>
      <c r="K592" s="7" t="s">
        <v>1724</v>
      </c>
      <c r="L592" s="4">
        <v>8</v>
      </c>
      <c r="N592" s="4" t="s">
        <v>102</v>
      </c>
      <c r="O592" s="4" t="s">
        <v>186</v>
      </c>
      <c r="P592" s="4" t="s">
        <v>207</v>
      </c>
      <c r="Q592" s="4" t="s">
        <v>169</v>
      </c>
      <c r="R592" s="4" t="s">
        <v>169</v>
      </c>
      <c r="S592" s="4" t="s">
        <v>194</v>
      </c>
      <c r="T592" s="4" t="str">
        <f>LOWER(N592&amp;"."&amp;O592&amp;"."&amp;P592&amp;"."&amp;Q592&amp;"."&amp;R592&amp;"."&amp;S592)</f>
        <v>ovc_vl_eligible.5_9.male...n</v>
      </c>
      <c r="U592" s="4" t="s">
        <v>1642</v>
      </c>
      <c r="Y592" s="4" t="str">
        <f t="shared" si="50"/>
        <v>ovc_vl_eligible.5_9.m...n</v>
      </c>
      <c r="Z592" s="4" t="str">
        <f t="shared" si="51"/>
        <v>TX_PVLS_RESULT_RETURNED
10-14 Male
Denominator (Required)</v>
      </c>
      <c r="AA592" s="4" t="str">
        <f t="shared" si="52"/>
        <v>ovc_vl_eligible.5_9.m...n</v>
      </c>
      <c r="AB592" s="4" t="str">
        <f t="shared" si="53"/>
        <v>TX_PVLS_RESULT_RETURNED 10-14 Male Denominator (Required)</v>
      </c>
      <c r="AC592" s="4" t="str">
        <f t="shared" si="54"/>
        <v>ovc_vl_eligible.5_9.m...n</v>
      </c>
    </row>
    <row r="593" spans="1:29" ht="45" x14ac:dyDescent="0.25">
      <c r="A593" s="4" t="s">
        <v>117</v>
      </c>
      <c r="B593" s="4" t="s">
        <v>125</v>
      </c>
      <c r="C593" s="4" t="s">
        <v>1716</v>
      </c>
      <c r="D593" s="4" t="s">
        <v>58</v>
      </c>
      <c r="E593" s="4" t="s">
        <v>17</v>
      </c>
      <c r="F593" s="4" t="s">
        <v>169</v>
      </c>
      <c r="G593" s="4" t="s">
        <v>169</v>
      </c>
      <c r="H593" s="4" t="s">
        <v>13</v>
      </c>
      <c r="I593" s="4" t="s">
        <v>133</v>
      </c>
      <c r="J593" s="6" t="str">
        <f>C593&amp;CHAR(10)&amp;D593&amp;" "&amp;E593&amp;CHAR(10)&amp;H593&amp;" ("&amp;B593&amp;")"</f>
        <v>TX_PVLS_RESULT_RETURNED
15-19 Female
Denominator (Required)</v>
      </c>
      <c r="K593" s="7" t="s">
        <v>1725</v>
      </c>
      <c r="L593" s="4">
        <v>9</v>
      </c>
      <c r="N593" s="4" t="s">
        <v>102</v>
      </c>
      <c r="O593" s="4" t="s">
        <v>186</v>
      </c>
      <c r="P593" s="4" t="s">
        <v>208</v>
      </c>
      <c r="Q593" s="4" t="s">
        <v>169</v>
      </c>
      <c r="R593" s="4" t="s">
        <v>169</v>
      </c>
      <c r="S593" s="4" t="s">
        <v>194</v>
      </c>
      <c r="T593" s="4" t="str">
        <f>LOWER(N593&amp;"."&amp;O593&amp;"."&amp;P593&amp;"."&amp;Q593&amp;"."&amp;R593&amp;"."&amp;S593)</f>
        <v>ovc_vl_eligible.5_9.female...n</v>
      </c>
      <c r="U593" s="4" t="s">
        <v>1396</v>
      </c>
      <c r="Y593" s="4" t="str">
        <f t="shared" si="50"/>
        <v>ovc_vl_eligible.5_9.f...n</v>
      </c>
      <c r="Z593" s="4" t="str">
        <f t="shared" si="51"/>
        <v>TX_PVLS_RESULT_RETURNED
15-19 Female
Denominator (Required)</v>
      </c>
      <c r="AA593" s="4" t="str">
        <f t="shared" si="52"/>
        <v>ovc_vl_eligible.5_9.f...n</v>
      </c>
      <c r="AB593" s="4" t="str">
        <f t="shared" si="53"/>
        <v>TX_PVLS_RESULT_RETURNED 15-19 Female Denominator (Required)</v>
      </c>
      <c r="AC593" s="4" t="str">
        <f t="shared" si="54"/>
        <v>ovc_vl_eligible.5_9.f...n</v>
      </c>
    </row>
    <row r="594" spans="1:29" ht="45" x14ac:dyDescent="0.25">
      <c r="A594" s="4" t="s">
        <v>117</v>
      </c>
      <c r="B594" s="4" t="s">
        <v>125</v>
      </c>
      <c r="C594" s="4" t="s">
        <v>1716</v>
      </c>
      <c r="D594" s="4" t="s">
        <v>58</v>
      </c>
      <c r="E594" s="4" t="s">
        <v>50</v>
      </c>
      <c r="F594" s="4" t="s">
        <v>169</v>
      </c>
      <c r="G594" s="4" t="s">
        <v>169</v>
      </c>
      <c r="H594" s="4" t="s">
        <v>13</v>
      </c>
      <c r="I594" s="4" t="s">
        <v>133</v>
      </c>
      <c r="J594" s="6" t="str">
        <f>C594&amp;CHAR(10)&amp;D594&amp;" "&amp;E594&amp;CHAR(10)&amp;H594&amp;" ("&amp;B594&amp;")"</f>
        <v>TX_PVLS_RESULT_RETURNED
15-19 Male
Denominator (Required)</v>
      </c>
      <c r="K594" s="7" t="s">
        <v>1726</v>
      </c>
      <c r="L594" s="4">
        <v>9</v>
      </c>
      <c r="N594" s="4" t="s">
        <v>102</v>
      </c>
      <c r="O594" s="4" t="s">
        <v>185</v>
      </c>
      <c r="P594" s="4" t="s">
        <v>207</v>
      </c>
      <c r="Q594" s="4" t="s">
        <v>169</v>
      </c>
      <c r="R594" s="4" t="s">
        <v>169</v>
      </c>
      <c r="S594" s="4" t="s">
        <v>194</v>
      </c>
      <c r="T594" s="4" t="str">
        <f>LOWER(N594&amp;"."&amp;O594&amp;"."&amp;P594&amp;"."&amp;Q594&amp;"."&amp;R594&amp;"."&amp;S594)</f>
        <v>ovc_vl_eligible.15_17.male...n</v>
      </c>
      <c r="U594" s="4" t="s">
        <v>1644</v>
      </c>
      <c r="Y594" s="4" t="str">
        <f t="shared" si="50"/>
        <v>ovc_vl_eligible.15_17.m...n</v>
      </c>
      <c r="Z594" s="4" t="str">
        <f t="shared" si="51"/>
        <v>TX_PVLS_RESULT_RETURNED
15-19 Male
Denominator (Required)</v>
      </c>
      <c r="AA594" s="4" t="str">
        <f t="shared" si="52"/>
        <v>ovc_vl_eligible.15_17.m...n</v>
      </c>
      <c r="AB594" s="4" t="str">
        <f t="shared" si="53"/>
        <v>TX_PVLS_RESULT_RETURNED 15-19 Male Denominator (Required)</v>
      </c>
      <c r="AC594" s="4" t="str">
        <f t="shared" si="54"/>
        <v>ovc_vl_eligible.15_17.m...n</v>
      </c>
    </row>
    <row r="595" spans="1:29" ht="45" x14ac:dyDescent="0.25">
      <c r="A595" s="4" t="s">
        <v>117</v>
      </c>
      <c r="B595" s="4" t="s">
        <v>125</v>
      </c>
      <c r="C595" s="4" t="s">
        <v>1716</v>
      </c>
      <c r="D595" s="4" t="s">
        <v>59</v>
      </c>
      <c r="E595" s="4" t="s">
        <v>17</v>
      </c>
      <c r="F595" s="4" t="s">
        <v>169</v>
      </c>
      <c r="G595" s="4" t="s">
        <v>169</v>
      </c>
      <c r="H595" s="4" t="s">
        <v>13</v>
      </c>
      <c r="I595" s="4" t="s">
        <v>133</v>
      </c>
      <c r="J595" s="6" t="str">
        <f>C595&amp;CHAR(10)&amp;D595&amp;" "&amp;E595&amp;CHAR(10)&amp;H595&amp;" ("&amp;B595&amp;")"</f>
        <v>TX_PVLS_RESULT_RETURNED
20-24 Female
Denominator (Required)</v>
      </c>
      <c r="K595" s="7" t="s">
        <v>1727</v>
      </c>
      <c r="L595" s="4">
        <v>11</v>
      </c>
      <c r="N595" s="4" t="s">
        <v>102</v>
      </c>
      <c r="O595" s="4" t="s">
        <v>185</v>
      </c>
      <c r="P595" s="4" t="s">
        <v>208</v>
      </c>
      <c r="Q595" s="4" t="s">
        <v>169</v>
      </c>
      <c r="R595" s="4" t="s">
        <v>169</v>
      </c>
      <c r="S595" s="4" t="s">
        <v>194</v>
      </c>
      <c r="T595" s="4" t="str">
        <f>LOWER(N595&amp;"."&amp;O595&amp;"."&amp;P595&amp;"."&amp;Q595&amp;"."&amp;R595&amp;"."&amp;S595)</f>
        <v>ovc_vl_eligible.15_17.female...n</v>
      </c>
      <c r="U595" s="4" t="s">
        <v>1398</v>
      </c>
      <c r="Y595" s="4" t="str">
        <f t="shared" si="50"/>
        <v>ovc_vl_eligible.15_17.f...n</v>
      </c>
      <c r="Z595" s="4" t="str">
        <f t="shared" si="51"/>
        <v>TX_PVLS_RESULT_RETURNED
20-24 Female
Denominator (Required)</v>
      </c>
      <c r="AA595" s="4" t="str">
        <f t="shared" si="52"/>
        <v>ovc_vl_eligible.15_17.f...n</v>
      </c>
      <c r="AB595" s="4" t="str">
        <f t="shared" si="53"/>
        <v>TX_PVLS_RESULT_RETURNED 20-24 Female Denominator (Required)</v>
      </c>
      <c r="AC595" s="4" t="str">
        <f t="shared" si="54"/>
        <v>ovc_vl_eligible.15_17.f...n</v>
      </c>
    </row>
    <row r="596" spans="1:29" ht="45" x14ac:dyDescent="0.25">
      <c r="A596" s="4" t="s">
        <v>117</v>
      </c>
      <c r="B596" s="4" t="s">
        <v>125</v>
      </c>
      <c r="C596" s="4" t="s">
        <v>1716</v>
      </c>
      <c r="D596" s="4" t="s">
        <v>59</v>
      </c>
      <c r="E596" s="4" t="s">
        <v>50</v>
      </c>
      <c r="F596" s="4" t="s">
        <v>169</v>
      </c>
      <c r="G596" s="4" t="s">
        <v>169</v>
      </c>
      <c r="H596" s="4" t="s">
        <v>13</v>
      </c>
      <c r="I596" s="4" t="s">
        <v>133</v>
      </c>
      <c r="J596" s="6" t="str">
        <f>C596&amp;CHAR(10)&amp;D596&amp;" "&amp;E596&amp;CHAR(10)&amp;H596&amp;" ("&amp;B596&amp;")"</f>
        <v>TX_PVLS_RESULT_RETURNED
20-24 Male
Denominator (Required)</v>
      </c>
      <c r="K596" s="7" t="s">
        <v>1728</v>
      </c>
      <c r="L596" s="4">
        <v>11</v>
      </c>
      <c r="N596" s="4" t="s">
        <v>102</v>
      </c>
      <c r="O596" s="4" t="s">
        <v>174</v>
      </c>
      <c r="P596" s="4" t="s">
        <v>207</v>
      </c>
      <c r="Q596" s="4" t="s">
        <v>169</v>
      </c>
      <c r="R596" s="4" t="s">
        <v>169</v>
      </c>
      <c r="S596" s="4" t="s">
        <v>194</v>
      </c>
      <c r="T596" s="4" t="str">
        <f>LOWER(N596&amp;"."&amp;O596&amp;"."&amp;P596&amp;"."&amp;Q596&amp;"."&amp;R596&amp;"."&amp;S596)</f>
        <v>ovc_vl_eligible.10_14.male...n</v>
      </c>
      <c r="U596" s="4" t="s">
        <v>1643</v>
      </c>
      <c r="Y596" s="4" t="str">
        <f t="shared" si="50"/>
        <v>ovc_vl_eligible.10_14.m...n</v>
      </c>
      <c r="Z596" s="4" t="str">
        <f t="shared" si="51"/>
        <v>TX_PVLS_RESULT_RETURNED
20-24 Male
Denominator (Required)</v>
      </c>
      <c r="AA596" s="4" t="str">
        <f t="shared" si="52"/>
        <v>ovc_vl_eligible.10_14.m...n</v>
      </c>
      <c r="AB596" s="4" t="str">
        <f t="shared" si="53"/>
        <v>TX_PVLS_RESULT_RETURNED 20-24 Male Denominator (Required)</v>
      </c>
      <c r="AC596" s="4" t="str">
        <f t="shared" si="54"/>
        <v>ovc_vl_eligible.10_14.m...n</v>
      </c>
    </row>
    <row r="597" spans="1:29" ht="45" x14ac:dyDescent="0.25">
      <c r="A597" s="4" t="s">
        <v>117</v>
      </c>
      <c r="B597" s="4" t="s">
        <v>125</v>
      </c>
      <c r="C597" s="4" t="s">
        <v>1716</v>
      </c>
      <c r="D597" s="4" t="s">
        <v>60</v>
      </c>
      <c r="E597" s="4" t="s">
        <v>17</v>
      </c>
      <c r="F597" s="4" t="s">
        <v>169</v>
      </c>
      <c r="G597" s="4" t="s">
        <v>169</v>
      </c>
      <c r="H597" s="4" t="s">
        <v>13</v>
      </c>
      <c r="I597" s="4" t="s">
        <v>133</v>
      </c>
      <c r="J597" s="6" t="str">
        <f>C597&amp;CHAR(10)&amp;D597&amp;" "&amp;E597&amp;CHAR(10)&amp;H597&amp;" ("&amp;B597&amp;")"</f>
        <v>TX_PVLS_RESULT_RETURNED
25-29 Female
Denominator (Required)</v>
      </c>
      <c r="K597" s="7" t="s">
        <v>1729</v>
      </c>
      <c r="L597" s="4">
        <v>12</v>
      </c>
      <c r="N597" s="4" t="s">
        <v>102</v>
      </c>
      <c r="O597" s="4" t="s">
        <v>174</v>
      </c>
      <c r="P597" s="4" t="s">
        <v>208</v>
      </c>
      <c r="Q597" s="4" t="s">
        <v>169</v>
      </c>
      <c r="R597" s="4" t="s">
        <v>169</v>
      </c>
      <c r="S597" s="4" t="s">
        <v>194</v>
      </c>
      <c r="T597" s="4" t="str">
        <f>LOWER(N597&amp;"."&amp;O597&amp;"."&amp;P597&amp;"."&amp;Q597&amp;"."&amp;R597&amp;"."&amp;S597)</f>
        <v>ovc_vl_eligible.10_14.female...n</v>
      </c>
      <c r="U597" s="4" t="s">
        <v>1397</v>
      </c>
      <c r="Y597" s="4" t="str">
        <f t="shared" si="50"/>
        <v>ovc_vl_eligible.10_14.f...n</v>
      </c>
      <c r="Z597" s="4" t="str">
        <f t="shared" si="51"/>
        <v>TX_PVLS_RESULT_RETURNED
25-29 Female
Denominator (Required)</v>
      </c>
      <c r="AA597" s="4" t="str">
        <f t="shared" si="52"/>
        <v>ovc_vl_eligible.10_14.f...n</v>
      </c>
      <c r="AB597" s="4" t="str">
        <f t="shared" si="53"/>
        <v>TX_PVLS_RESULT_RETURNED 25-29 Female Denominator (Required)</v>
      </c>
      <c r="AC597" s="4" t="str">
        <f t="shared" si="54"/>
        <v>ovc_vl_eligible.10_14.f...n</v>
      </c>
    </row>
    <row r="598" spans="1:29" ht="45" x14ac:dyDescent="0.25">
      <c r="A598" s="4" t="s">
        <v>117</v>
      </c>
      <c r="B598" s="4" t="s">
        <v>125</v>
      </c>
      <c r="C598" s="4" t="s">
        <v>1716</v>
      </c>
      <c r="D598" s="4" t="s">
        <v>60</v>
      </c>
      <c r="E598" s="4" t="s">
        <v>50</v>
      </c>
      <c r="F598" s="4" t="s">
        <v>169</v>
      </c>
      <c r="G598" s="4" t="s">
        <v>169</v>
      </c>
      <c r="H598" s="4" t="s">
        <v>13</v>
      </c>
      <c r="I598" s="4" t="s">
        <v>133</v>
      </c>
      <c r="J598" s="6" t="str">
        <f>C598&amp;CHAR(10)&amp;D598&amp;" "&amp;E598&amp;CHAR(10)&amp;H598&amp;" ("&amp;B598&amp;")"</f>
        <v>TX_PVLS_RESULT_RETURNED
25-29 Male
Denominator (Required)</v>
      </c>
      <c r="K598" s="7" t="s">
        <v>1730</v>
      </c>
      <c r="L598" s="4">
        <v>12</v>
      </c>
      <c r="N598" s="4" t="s">
        <v>102</v>
      </c>
      <c r="O598" s="4" t="s">
        <v>184</v>
      </c>
      <c r="P598" s="4" t="s">
        <v>207</v>
      </c>
      <c r="Q598" s="4" t="s">
        <v>169</v>
      </c>
      <c r="R598" s="4" t="s">
        <v>169</v>
      </c>
      <c r="S598" s="4" t="s">
        <v>194</v>
      </c>
      <c r="T598" s="4" t="str">
        <f>LOWER(N598&amp;"."&amp;O598&amp;"."&amp;P598&amp;"."&amp;Q598&amp;"."&amp;R598&amp;"."&amp;S598)</f>
        <v>ovc_vl_eligible.1_4.male...n</v>
      </c>
      <c r="U598" s="4" t="s">
        <v>1641</v>
      </c>
      <c r="Y598" s="4" t="str">
        <f t="shared" si="50"/>
        <v>ovc_vl_eligible.1_4.m...n</v>
      </c>
      <c r="Z598" s="4" t="str">
        <f t="shared" si="51"/>
        <v>TX_PVLS_RESULT_RETURNED
25-29 Male
Denominator (Required)</v>
      </c>
      <c r="AA598" s="4" t="str">
        <f t="shared" si="52"/>
        <v>ovc_vl_eligible.1_4.m...n</v>
      </c>
      <c r="AB598" s="4" t="str">
        <f t="shared" si="53"/>
        <v>TX_PVLS_RESULT_RETURNED 25-29 Male Denominator (Required)</v>
      </c>
      <c r="AC598" s="4" t="str">
        <f t="shared" si="54"/>
        <v>ovc_vl_eligible.1_4.m...n</v>
      </c>
    </row>
    <row r="599" spans="1:29" ht="45" x14ac:dyDescent="0.25">
      <c r="A599" s="4" t="s">
        <v>117</v>
      </c>
      <c r="B599" s="4" t="s">
        <v>125</v>
      </c>
      <c r="C599" s="4" t="s">
        <v>1716</v>
      </c>
      <c r="D599" s="4" t="s">
        <v>66</v>
      </c>
      <c r="E599" s="4" t="s">
        <v>17</v>
      </c>
      <c r="F599" s="4" t="s">
        <v>169</v>
      </c>
      <c r="G599" s="4" t="s">
        <v>169</v>
      </c>
      <c r="H599" s="4" t="s">
        <v>13</v>
      </c>
      <c r="I599" s="4" t="s">
        <v>133</v>
      </c>
      <c r="J599" s="6" t="str">
        <f>C599&amp;CHAR(10)&amp;D599&amp;" "&amp;E599&amp;CHAR(10)&amp;H599&amp;" ("&amp;B599&amp;")"</f>
        <v>TX_PVLS_RESULT_RETURNED
30-34 Female
Denominator (Required)</v>
      </c>
      <c r="K599" s="7" t="s">
        <v>1731</v>
      </c>
      <c r="L599" s="4">
        <v>13</v>
      </c>
      <c r="N599" s="4" t="s">
        <v>102</v>
      </c>
      <c r="O599" s="4" t="s">
        <v>184</v>
      </c>
      <c r="P599" s="4" t="s">
        <v>208</v>
      </c>
      <c r="Q599" s="4" t="s">
        <v>169</v>
      </c>
      <c r="R599" s="4" t="s">
        <v>169</v>
      </c>
      <c r="S599" s="4" t="s">
        <v>194</v>
      </c>
      <c r="T599" s="4" t="str">
        <f>LOWER(N599&amp;"."&amp;O599&amp;"."&amp;P599&amp;"."&amp;Q599&amp;"."&amp;R599&amp;"."&amp;S599)</f>
        <v>ovc_vl_eligible.1_4.female...n</v>
      </c>
      <c r="U599" s="4" t="s">
        <v>1395</v>
      </c>
      <c r="Y599" s="4" t="str">
        <f t="shared" si="50"/>
        <v>ovc_vl_eligible.1_4.f...n</v>
      </c>
      <c r="Z599" s="4" t="str">
        <f t="shared" si="51"/>
        <v>TX_PVLS_RESULT_RETURNED
30-34 Female
Denominator (Required)</v>
      </c>
      <c r="AA599" s="4" t="str">
        <f t="shared" si="52"/>
        <v>ovc_vl_eligible.1_4.f...n</v>
      </c>
      <c r="AB599" s="4" t="str">
        <f t="shared" si="53"/>
        <v>TX_PVLS_RESULT_RETURNED 30-34 Female Denominator (Required)</v>
      </c>
      <c r="AC599" s="4" t="str">
        <f t="shared" si="54"/>
        <v>ovc_vl_eligible.1_4.f...n</v>
      </c>
    </row>
    <row r="600" spans="1:29" ht="45" x14ac:dyDescent="0.25">
      <c r="A600" s="4" t="s">
        <v>117</v>
      </c>
      <c r="B600" s="4" t="s">
        <v>125</v>
      </c>
      <c r="C600" s="4" t="s">
        <v>1716</v>
      </c>
      <c r="D600" s="4" t="s">
        <v>66</v>
      </c>
      <c r="E600" s="4" t="s">
        <v>50</v>
      </c>
      <c r="F600" s="4" t="s">
        <v>169</v>
      </c>
      <c r="G600" s="4" t="s">
        <v>169</v>
      </c>
      <c r="H600" s="4" t="s">
        <v>13</v>
      </c>
      <c r="I600" s="4" t="s">
        <v>133</v>
      </c>
      <c r="J600" s="6" t="str">
        <f>C600&amp;CHAR(10)&amp;D600&amp;" "&amp;E600&amp;CHAR(10)&amp;H600&amp;" ("&amp;B600&amp;")"</f>
        <v>TX_PVLS_RESULT_RETURNED
30-34 Male
Denominator (Required)</v>
      </c>
      <c r="K600" s="7" t="s">
        <v>1732</v>
      </c>
      <c r="L600" s="4">
        <v>13</v>
      </c>
      <c r="N600" s="4" t="s">
        <v>105</v>
      </c>
      <c r="O600" s="4" t="s">
        <v>172</v>
      </c>
      <c r="P600" s="4" t="s">
        <v>207</v>
      </c>
      <c r="Q600" s="4" t="s">
        <v>169</v>
      </c>
      <c r="R600" s="4" t="s">
        <v>169</v>
      </c>
      <c r="S600" s="4" t="s">
        <v>194</v>
      </c>
      <c r="T600" s="4" t="str">
        <f>LOWER(N600&amp;"."&amp;O600&amp;"."&amp;P600&amp;"."&amp;Q600&amp;"."&amp;R600&amp;"."&amp;S600)</f>
        <v>ovc_offer.u1.male...n</v>
      </c>
      <c r="U600" s="4" t="s">
        <v>1635</v>
      </c>
      <c r="Y600" s="4" t="str">
        <f t="shared" si="50"/>
        <v>ovc_offer.u1.m...n</v>
      </c>
      <c r="Z600" s="4" t="str">
        <f t="shared" si="51"/>
        <v>TX_PVLS_RESULT_RETURNED
30-34 Male
Denominator (Required)</v>
      </c>
      <c r="AA600" s="4" t="str">
        <f t="shared" si="52"/>
        <v>ovc_offer.u1.m...n</v>
      </c>
      <c r="AB600" s="4" t="str">
        <f t="shared" si="53"/>
        <v>TX_PVLS_RESULT_RETURNED 30-34 Male Denominator (Required)</v>
      </c>
      <c r="AC600" s="4" t="str">
        <f t="shared" si="54"/>
        <v>ovc_offer.u1.m...n</v>
      </c>
    </row>
    <row r="601" spans="1:29" ht="45" x14ac:dyDescent="0.25">
      <c r="A601" s="4" t="s">
        <v>117</v>
      </c>
      <c r="B601" s="4" t="s">
        <v>125</v>
      </c>
      <c r="C601" s="4" t="s">
        <v>1716</v>
      </c>
      <c r="D601" s="4" t="s">
        <v>67</v>
      </c>
      <c r="E601" s="4" t="s">
        <v>17</v>
      </c>
      <c r="F601" s="4" t="s">
        <v>169</v>
      </c>
      <c r="G601" s="4" t="s">
        <v>169</v>
      </c>
      <c r="H601" s="4" t="s">
        <v>13</v>
      </c>
      <c r="I601" s="4" t="s">
        <v>133</v>
      </c>
      <c r="J601" s="6" t="str">
        <f>C601&amp;CHAR(10)&amp;D601&amp;" "&amp;E601&amp;CHAR(10)&amp;H601&amp;" ("&amp;B601&amp;")"</f>
        <v>TX_PVLS_RESULT_RETURNED
35-39 Female
Denominator (Required)</v>
      </c>
      <c r="K601" s="7" t="s">
        <v>1733</v>
      </c>
      <c r="L601" s="4">
        <v>14</v>
      </c>
      <c r="N601" s="4" t="s">
        <v>105</v>
      </c>
      <c r="O601" s="4" t="s">
        <v>172</v>
      </c>
      <c r="P601" s="4" t="s">
        <v>208</v>
      </c>
      <c r="Q601" s="4" t="s">
        <v>169</v>
      </c>
      <c r="R601" s="4" t="s">
        <v>169</v>
      </c>
      <c r="S601" s="4" t="s">
        <v>194</v>
      </c>
      <c r="T601" s="4" t="str">
        <f>LOWER(N601&amp;"."&amp;O601&amp;"."&amp;P601&amp;"."&amp;Q601&amp;"."&amp;R601&amp;"."&amp;S601)</f>
        <v>ovc_offer.u1.female...n</v>
      </c>
      <c r="U601" s="4" t="s">
        <v>1389</v>
      </c>
      <c r="Y601" s="4" t="str">
        <f t="shared" si="50"/>
        <v>ovc_offer.u1.f...n</v>
      </c>
      <c r="Z601" s="4" t="str">
        <f t="shared" si="51"/>
        <v>TX_PVLS_RESULT_RETURNED
35-39 Female
Denominator (Required)</v>
      </c>
      <c r="AA601" s="4" t="str">
        <f t="shared" si="52"/>
        <v>ovc_offer.u1.f...n</v>
      </c>
      <c r="AB601" s="4" t="str">
        <f t="shared" si="53"/>
        <v>TX_PVLS_RESULT_RETURNED 35-39 Female Denominator (Required)</v>
      </c>
      <c r="AC601" s="4" t="str">
        <f t="shared" si="54"/>
        <v>ovc_offer.u1.f...n</v>
      </c>
    </row>
    <row r="602" spans="1:29" ht="45" x14ac:dyDescent="0.25">
      <c r="A602" s="4" t="s">
        <v>117</v>
      </c>
      <c r="B602" s="4" t="s">
        <v>125</v>
      </c>
      <c r="C602" s="4" t="s">
        <v>1716</v>
      </c>
      <c r="D602" s="4" t="s">
        <v>67</v>
      </c>
      <c r="E602" s="4" t="s">
        <v>50</v>
      </c>
      <c r="F602" s="4" t="s">
        <v>169</v>
      </c>
      <c r="G602" s="4" t="s">
        <v>169</v>
      </c>
      <c r="H602" s="4" t="s">
        <v>13</v>
      </c>
      <c r="I602" s="4" t="s">
        <v>133</v>
      </c>
      <c r="J602" s="6" t="str">
        <f>C602&amp;CHAR(10)&amp;D602&amp;" "&amp;E602&amp;CHAR(10)&amp;H602&amp;" ("&amp;B602&amp;")"</f>
        <v>TX_PVLS_RESULT_RETURNED
35-39 Male
Denominator (Required)</v>
      </c>
      <c r="K602" s="7" t="s">
        <v>1734</v>
      </c>
      <c r="L602" s="4">
        <v>14</v>
      </c>
      <c r="N602" s="4" t="s">
        <v>105</v>
      </c>
      <c r="O602" s="4" t="s">
        <v>186</v>
      </c>
      <c r="P602" s="4" t="s">
        <v>207</v>
      </c>
      <c r="Q602" s="4" t="s">
        <v>169</v>
      </c>
      <c r="R602" s="4" t="s">
        <v>169</v>
      </c>
      <c r="S602" s="4" t="s">
        <v>194</v>
      </c>
      <c r="T602" s="4" t="str">
        <f>LOWER(N602&amp;"."&amp;O602&amp;"."&amp;P602&amp;"."&amp;Q602&amp;"."&amp;R602&amp;"."&amp;S602)</f>
        <v>ovc_offer.5_9.male...n</v>
      </c>
      <c r="U602" s="4" t="s">
        <v>1637</v>
      </c>
      <c r="Y602" s="4" t="str">
        <f t="shared" si="50"/>
        <v>ovc_offer.5_9.m...n</v>
      </c>
      <c r="Z602" s="4" t="str">
        <f t="shared" si="51"/>
        <v>TX_PVLS_RESULT_RETURNED
35-39 Male
Denominator (Required)</v>
      </c>
      <c r="AA602" s="4" t="str">
        <f t="shared" si="52"/>
        <v>ovc_offer.5_9.m...n</v>
      </c>
      <c r="AB602" s="4" t="str">
        <f t="shared" si="53"/>
        <v>TX_PVLS_RESULT_RETURNED 35-39 Male Denominator (Required)</v>
      </c>
      <c r="AC602" s="4" t="str">
        <f t="shared" si="54"/>
        <v>ovc_offer.5_9.m...n</v>
      </c>
    </row>
    <row r="603" spans="1:29" ht="45" x14ac:dyDescent="0.25">
      <c r="A603" s="4" t="s">
        <v>117</v>
      </c>
      <c r="B603" s="4" t="s">
        <v>125</v>
      </c>
      <c r="C603" s="4" t="s">
        <v>1716</v>
      </c>
      <c r="D603" s="4" t="s">
        <v>68</v>
      </c>
      <c r="E603" s="4" t="s">
        <v>17</v>
      </c>
      <c r="F603" s="4" t="s">
        <v>169</v>
      </c>
      <c r="G603" s="4" t="s">
        <v>169</v>
      </c>
      <c r="H603" s="4" t="s">
        <v>13</v>
      </c>
      <c r="I603" s="4" t="s">
        <v>133</v>
      </c>
      <c r="J603" s="6" t="str">
        <f>C603&amp;CHAR(10)&amp;D603&amp;" "&amp;E603&amp;CHAR(10)&amp;H603&amp;" ("&amp;B603&amp;")"</f>
        <v>TX_PVLS_RESULT_RETURNED
40-44 Female
Denominator (Required)</v>
      </c>
      <c r="K603" s="7" t="s">
        <v>1735</v>
      </c>
      <c r="L603" s="4">
        <v>15</v>
      </c>
      <c r="N603" s="4" t="s">
        <v>105</v>
      </c>
      <c r="O603" s="4" t="s">
        <v>186</v>
      </c>
      <c r="P603" s="4" t="s">
        <v>208</v>
      </c>
      <c r="Q603" s="4" t="s">
        <v>169</v>
      </c>
      <c r="R603" s="4" t="s">
        <v>169</v>
      </c>
      <c r="S603" s="4" t="s">
        <v>194</v>
      </c>
      <c r="T603" s="4" t="str">
        <f>LOWER(N603&amp;"."&amp;O603&amp;"."&amp;P603&amp;"."&amp;Q603&amp;"."&amp;R603&amp;"."&amp;S603)</f>
        <v>ovc_offer.5_9.female...n</v>
      </c>
      <c r="U603" s="4" t="s">
        <v>1391</v>
      </c>
      <c r="Y603" s="4" t="str">
        <f t="shared" si="50"/>
        <v>ovc_offer.5_9.f...n</v>
      </c>
      <c r="Z603" s="4" t="str">
        <f t="shared" si="51"/>
        <v>TX_PVLS_RESULT_RETURNED
40-44 Female
Denominator (Required)</v>
      </c>
      <c r="AA603" s="4" t="str">
        <f t="shared" si="52"/>
        <v>ovc_offer.5_9.f...n</v>
      </c>
      <c r="AB603" s="4" t="str">
        <f t="shared" si="53"/>
        <v>TX_PVLS_RESULT_RETURNED 40-44 Female Denominator (Required)</v>
      </c>
      <c r="AC603" s="4" t="str">
        <f t="shared" si="54"/>
        <v>ovc_offer.5_9.f...n</v>
      </c>
    </row>
    <row r="604" spans="1:29" ht="45" x14ac:dyDescent="0.25">
      <c r="A604" s="4" t="s">
        <v>117</v>
      </c>
      <c r="B604" s="4" t="s">
        <v>125</v>
      </c>
      <c r="C604" s="4" t="s">
        <v>1716</v>
      </c>
      <c r="D604" s="4" t="s">
        <v>68</v>
      </c>
      <c r="E604" s="4" t="s">
        <v>50</v>
      </c>
      <c r="F604" s="4" t="s">
        <v>169</v>
      </c>
      <c r="G604" s="4" t="s">
        <v>169</v>
      </c>
      <c r="H604" s="4" t="s">
        <v>13</v>
      </c>
      <c r="I604" s="4" t="s">
        <v>133</v>
      </c>
      <c r="J604" s="6" t="str">
        <f>C604&amp;CHAR(10)&amp;D604&amp;" "&amp;E604&amp;CHAR(10)&amp;H604&amp;" ("&amp;B604&amp;")"</f>
        <v>TX_PVLS_RESULT_RETURNED
40-44 Male
Denominator (Required)</v>
      </c>
      <c r="K604" s="7" t="s">
        <v>1736</v>
      </c>
      <c r="L604" s="4">
        <v>15</v>
      </c>
      <c r="N604" s="4" t="s">
        <v>105</v>
      </c>
      <c r="O604" s="4" t="s">
        <v>185</v>
      </c>
      <c r="P604" s="4" t="s">
        <v>207</v>
      </c>
      <c r="Q604" s="4" t="s">
        <v>169</v>
      </c>
      <c r="R604" s="4" t="s">
        <v>169</v>
      </c>
      <c r="S604" s="4" t="s">
        <v>194</v>
      </c>
      <c r="T604" s="4" t="str">
        <f>LOWER(N604&amp;"."&amp;O604&amp;"."&amp;P604&amp;"."&amp;Q604&amp;"."&amp;R604&amp;"."&amp;S604)</f>
        <v>ovc_offer.15_17.male...n</v>
      </c>
      <c r="U604" s="4" t="s">
        <v>1639</v>
      </c>
      <c r="Y604" s="4" t="str">
        <f t="shared" si="50"/>
        <v>ovc_offer.15_17.m...n</v>
      </c>
      <c r="Z604" s="4" t="str">
        <f t="shared" si="51"/>
        <v>TX_PVLS_RESULT_RETURNED
40-44 Male
Denominator (Required)</v>
      </c>
      <c r="AA604" s="4" t="str">
        <f t="shared" si="52"/>
        <v>ovc_offer.15_17.m...n</v>
      </c>
      <c r="AB604" s="4" t="str">
        <f t="shared" si="53"/>
        <v>TX_PVLS_RESULT_RETURNED 40-44 Male Denominator (Required)</v>
      </c>
      <c r="AC604" s="4" t="str">
        <f t="shared" si="54"/>
        <v>ovc_offer.15_17.m...n</v>
      </c>
    </row>
    <row r="605" spans="1:29" ht="45" x14ac:dyDescent="0.25">
      <c r="A605" s="4" t="s">
        <v>117</v>
      </c>
      <c r="B605" s="4" t="s">
        <v>125</v>
      </c>
      <c r="C605" s="4" t="s">
        <v>1716</v>
      </c>
      <c r="D605" s="4" t="s">
        <v>69</v>
      </c>
      <c r="E605" s="4" t="s">
        <v>17</v>
      </c>
      <c r="F605" s="4" t="s">
        <v>169</v>
      </c>
      <c r="G605" s="4" t="s">
        <v>169</v>
      </c>
      <c r="H605" s="4" t="s">
        <v>13</v>
      </c>
      <c r="I605" s="4" t="s">
        <v>133</v>
      </c>
      <c r="J605" s="6" t="str">
        <f>C605&amp;CHAR(10)&amp;D605&amp;" "&amp;E605&amp;CHAR(10)&amp;H605&amp;" ("&amp;B605&amp;")"</f>
        <v>TX_PVLS_RESULT_RETURNED
45-49 Female
Denominator (Required)</v>
      </c>
      <c r="K605" s="7" t="s">
        <v>1737</v>
      </c>
      <c r="L605" s="4">
        <v>16</v>
      </c>
      <c r="N605" s="4" t="s">
        <v>105</v>
      </c>
      <c r="O605" s="4" t="s">
        <v>185</v>
      </c>
      <c r="P605" s="4" t="s">
        <v>208</v>
      </c>
      <c r="Q605" s="4" t="s">
        <v>169</v>
      </c>
      <c r="R605" s="4" t="s">
        <v>169</v>
      </c>
      <c r="S605" s="4" t="s">
        <v>194</v>
      </c>
      <c r="T605" s="4" t="str">
        <f>LOWER(N605&amp;"."&amp;O605&amp;"."&amp;P605&amp;"."&amp;Q605&amp;"."&amp;R605&amp;"."&amp;S605)</f>
        <v>ovc_offer.15_17.female...n</v>
      </c>
      <c r="U605" s="4" t="s">
        <v>1393</v>
      </c>
      <c r="Y605" s="4" t="str">
        <f t="shared" si="50"/>
        <v>ovc_offer.15_17.f...n</v>
      </c>
      <c r="Z605" s="4" t="str">
        <f t="shared" si="51"/>
        <v>TX_PVLS_RESULT_RETURNED
45-49 Female
Denominator (Required)</v>
      </c>
      <c r="AA605" s="4" t="str">
        <f t="shared" si="52"/>
        <v>ovc_offer.15_17.f...n</v>
      </c>
      <c r="AB605" s="4" t="str">
        <f t="shared" si="53"/>
        <v>TX_PVLS_RESULT_RETURNED 45-49 Female Denominator (Required)</v>
      </c>
      <c r="AC605" s="4" t="str">
        <f t="shared" si="54"/>
        <v>ovc_offer.15_17.f...n</v>
      </c>
    </row>
    <row r="606" spans="1:29" ht="45" x14ac:dyDescent="0.25">
      <c r="A606" s="4" t="s">
        <v>117</v>
      </c>
      <c r="B606" s="4" t="s">
        <v>125</v>
      </c>
      <c r="C606" s="4" t="s">
        <v>1716</v>
      </c>
      <c r="D606" s="4" t="s">
        <v>69</v>
      </c>
      <c r="E606" s="4" t="s">
        <v>50</v>
      </c>
      <c r="F606" s="4" t="s">
        <v>169</v>
      </c>
      <c r="G606" s="4" t="s">
        <v>169</v>
      </c>
      <c r="H606" s="4" t="s">
        <v>13</v>
      </c>
      <c r="I606" s="4" t="s">
        <v>133</v>
      </c>
      <c r="J606" s="6" t="str">
        <f>C606&amp;CHAR(10)&amp;D606&amp;" "&amp;E606&amp;CHAR(10)&amp;H606&amp;" ("&amp;B606&amp;")"</f>
        <v>TX_PVLS_RESULT_RETURNED
45-49 Male
Denominator (Required)</v>
      </c>
      <c r="K606" s="7" t="s">
        <v>1738</v>
      </c>
      <c r="L606" s="4">
        <v>16</v>
      </c>
      <c r="N606" s="4" t="s">
        <v>105</v>
      </c>
      <c r="O606" s="4" t="s">
        <v>174</v>
      </c>
      <c r="P606" s="4" t="s">
        <v>207</v>
      </c>
      <c r="Q606" s="4" t="s">
        <v>169</v>
      </c>
      <c r="R606" s="4" t="s">
        <v>169</v>
      </c>
      <c r="S606" s="4" t="s">
        <v>194</v>
      </c>
      <c r="T606" s="4" t="str">
        <f>LOWER(N606&amp;"."&amp;O606&amp;"."&amp;P606&amp;"."&amp;Q606&amp;"."&amp;R606&amp;"."&amp;S606)</f>
        <v>ovc_offer.10_14.male...n</v>
      </c>
      <c r="U606" s="4" t="s">
        <v>1638</v>
      </c>
      <c r="Y606" s="4" t="str">
        <f t="shared" si="50"/>
        <v>ovc_offer.10_14.m...n</v>
      </c>
      <c r="Z606" s="4" t="str">
        <f t="shared" si="51"/>
        <v>TX_PVLS_RESULT_RETURNED
45-49 Male
Denominator (Required)</v>
      </c>
      <c r="AA606" s="4" t="str">
        <f t="shared" si="52"/>
        <v>ovc_offer.10_14.m...n</v>
      </c>
      <c r="AB606" s="4" t="str">
        <f t="shared" si="53"/>
        <v>TX_PVLS_RESULT_RETURNED 45-49 Male Denominator (Required)</v>
      </c>
      <c r="AC606" s="4" t="str">
        <f t="shared" si="54"/>
        <v>ovc_offer.10_14.m...n</v>
      </c>
    </row>
    <row r="607" spans="1:29" ht="45" x14ac:dyDescent="0.25">
      <c r="A607" s="4" t="s">
        <v>117</v>
      </c>
      <c r="B607" s="4" t="s">
        <v>125</v>
      </c>
      <c r="C607" s="4" t="s">
        <v>1716</v>
      </c>
      <c r="D607" s="4" t="s">
        <v>1050</v>
      </c>
      <c r="E607" s="4" t="s">
        <v>17</v>
      </c>
      <c r="F607" s="4" t="s">
        <v>169</v>
      </c>
      <c r="G607" s="4" t="s">
        <v>169</v>
      </c>
      <c r="H607" s="4" t="s">
        <v>13</v>
      </c>
      <c r="I607" s="4" t="s">
        <v>133</v>
      </c>
      <c r="J607" s="6" t="str">
        <f>C607&amp;CHAR(10)&amp;D607&amp;" "&amp;E607&amp;CHAR(10)&amp;H607&amp;" ("&amp;B607&amp;")"</f>
        <v>TX_PVLS_RESULT_RETURNED
50+ Female
Denominator (Required)</v>
      </c>
      <c r="K607" s="7" t="s">
        <v>1739</v>
      </c>
      <c r="L607" s="4">
        <v>17</v>
      </c>
      <c r="N607" s="4" t="s">
        <v>105</v>
      </c>
      <c r="O607" s="4" t="s">
        <v>174</v>
      </c>
      <c r="P607" s="4" t="s">
        <v>208</v>
      </c>
      <c r="Q607" s="4" t="s">
        <v>169</v>
      </c>
      <c r="R607" s="4" t="s">
        <v>169</v>
      </c>
      <c r="S607" s="4" t="s">
        <v>194</v>
      </c>
      <c r="T607" s="4" t="str">
        <f>LOWER(N607&amp;"."&amp;O607&amp;"."&amp;P607&amp;"."&amp;Q607&amp;"."&amp;R607&amp;"."&amp;S607)</f>
        <v>ovc_offer.10_14.female...n</v>
      </c>
      <c r="U607" s="4" t="s">
        <v>1392</v>
      </c>
      <c r="Y607" s="4" t="str">
        <f t="shared" si="50"/>
        <v>ovc_offer.10_14.f...n</v>
      </c>
      <c r="Z607" s="4" t="str">
        <f t="shared" si="51"/>
        <v>TX_PVLS_RESULT_RETURNED
50+ Female
Denominator (Required)</v>
      </c>
      <c r="AA607" s="4" t="str">
        <f t="shared" si="52"/>
        <v>ovc_offer.10_14.f...n</v>
      </c>
      <c r="AB607" s="4" t="str">
        <f t="shared" si="53"/>
        <v>TX_PVLS_RESULT_RETURNED 50+ Female Denominator (Required)</v>
      </c>
      <c r="AC607" s="4" t="str">
        <f t="shared" si="54"/>
        <v>ovc_offer.10_14.f...n</v>
      </c>
    </row>
    <row r="608" spans="1:29" ht="45" x14ac:dyDescent="0.25">
      <c r="A608" s="4" t="s">
        <v>117</v>
      </c>
      <c r="B608" s="4" t="s">
        <v>125</v>
      </c>
      <c r="C608" s="4" t="s">
        <v>1716</v>
      </c>
      <c r="D608" s="4" t="s">
        <v>1050</v>
      </c>
      <c r="E608" s="4" t="s">
        <v>50</v>
      </c>
      <c r="F608" s="4" t="s">
        <v>169</v>
      </c>
      <c r="G608" s="4" t="s">
        <v>169</v>
      </c>
      <c r="H608" s="4" t="s">
        <v>13</v>
      </c>
      <c r="I608" s="4" t="s">
        <v>133</v>
      </c>
      <c r="J608" s="6" t="str">
        <f>C608&amp;CHAR(10)&amp;D608&amp;" "&amp;E608&amp;CHAR(10)&amp;H608&amp;" ("&amp;B608&amp;")"</f>
        <v>TX_PVLS_RESULT_RETURNED
50+ Male
Denominator (Required)</v>
      </c>
      <c r="K608" s="7" t="s">
        <v>1740</v>
      </c>
      <c r="L608" s="4">
        <v>17</v>
      </c>
      <c r="N608" s="4" t="s">
        <v>105</v>
      </c>
      <c r="O608" s="4" t="s">
        <v>184</v>
      </c>
      <c r="P608" s="4" t="s">
        <v>207</v>
      </c>
      <c r="Q608" s="4" t="s">
        <v>169</v>
      </c>
      <c r="R608" s="4" t="s">
        <v>169</v>
      </c>
      <c r="S608" s="4" t="s">
        <v>194</v>
      </c>
      <c r="T608" s="4" t="str">
        <f>LOWER(N608&amp;"."&amp;O608&amp;"."&amp;P608&amp;"."&amp;Q608&amp;"."&amp;R608&amp;"."&amp;S608)</f>
        <v>ovc_offer.1_4.male...n</v>
      </c>
      <c r="U608" s="4" t="s">
        <v>1636</v>
      </c>
      <c r="Y608" s="4" t="str">
        <f t="shared" si="50"/>
        <v>ovc_offer.1_4.m...n</v>
      </c>
      <c r="Z608" s="4" t="str">
        <f t="shared" si="51"/>
        <v>TX_PVLS_RESULT_RETURNED
50+ Male
Denominator (Required)</v>
      </c>
      <c r="AA608" s="4" t="str">
        <f t="shared" si="52"/>
        <v>ovc_offer.1_4.m...n</v>
      </c>
      <c r="AB608" s="4" t="str">
        <f t="shared" si="53"/>
        <v>TX_PVLS_RESULT_RETURNED 50+ Male Denominator (Required)</v>
      </c>
      <c r="AC608" s="4" t="str">
        <f t="shared" si="54"/>
        <v>ovc_offer.1_4.m...n</v>
      </c>
    </row>
    <row r="609" spans="1:29" ht="45" x14ac:dyDescent="0.25">
      <c r="A609" s="4" t="s">
        <v>117</v>
      </c>
      <c r="B609" s="4" t="s">
        <v>125</v>
      </c>
      <c r="C609" s="4" t="s">
        <v>1716</v>
      </c>
      <c r="D609" s="4" t="s">
        <v>122</v>
      </c>
      <c r="E609" s="4" t="s">
        <v>17</v>
      </c>
      <c r="F609" s="4" t="s">
        <v>169</v>
      </c>
      <c r="G609" s="4" t="s">
        <v>169</v>
      </c>
      <c r="H609" s="4" t="s">
        <v>13</v>
      </c>
      <c r="I609" s="4" t="s">
        <v>133</v>
      </c>
      <c r="J609" s="6" t="str">
        <f>C609&amp;CHAR(10)&amp;D609&amp;" "&amp;E609&amp;CHAR(10)&amp;H609&amp;" ("&amp;B609&amp;")"</f>
        <v>TX_PVLS_RESULT_RETURNED
Unknown Age Female
Denominator (Required)</v>
      </c>
      <c r="K609" s="7" t="s">
        <v>1741</v>
      </c>
      <c r="L609" s="4">
        <v>22</v>
      </c>
      <c r="N609" s="4" t="s">
        <v>105</v>
      </c>
      <c r="O609" s="4" t="s">
        <v>184</v>
      </c>
      <c r="P609" s="4" t="s">
        <v>208</v>
      </c>
      <c r="Q609" s="4" t="s">
        <v>169</v>
      </c>
      <c r="R609" s="4" t="s">
        <v>169</v>
      </c>
      <c r="S609" s="4" t="s">
        <v>194</v>
      </c>
      <c r="T609" s="4" t="str">
        <f>LOWER(N609&amp;"."&amp;O609&amp;"."&amp;P609&amp;"."&amp;Q609&amp;"."&amp;R609&amp;"."&amp;S609)</f>
        <v>ovc_offer.1_4.female...n</v>
      </c>
      <c r="U609" s="4" t="s">
        <v>1390</v>
      </c>
      <c r="Y609" s="4" t="str">
        <f t="shared" si="50"/>
        <v>ovc_offer.1_4.f...n</v>
      </c>
      <c r="Z609" s="4" t="str">
        <f t="shared" si="51"/>
        <v>TX_PVLS_RESULT_RETURNED
Unknown Age Female
Denominator (Required)</v>
      </c>
      <c r="AA609" s="4" t="str">
        <f t="shared" si="52"/>
        <v>ovc_offer.1_4.f...n</v>
      </c>
      <c r="AB609" s="4" t="str">
        <f t="shared" si="53"/>
        <v>TX_PVLS_RESULT_RETURNED Unknown Age Female Denominator (Required)</v>
      </c>
      <c r="AC609" s="4" t="str">
        <f t="shared" si="54"/>
        <v>ovc_offer.1_4.f...n</v>
      </c>
    </row>
    <row r="610" spans="1:29" ht="45" x14ac:dyDescent="0.25">
      <c r="A610" s="4" t="s">
        <v>117</v>
      </c>
      <c r="B610" s="4" t="s">
        <v>125</v>
      </c>
      <c r="C610" s="4" t="s">
        <v>1716</v>
      </c>
      <c r="D610" s="4" t="s">
        <v>122</v>
      </c>
      <c r="E610" s="4" t="s">
        <v>50</v>
      </c>
      <c r="F610" s="4" t="s">
        <v>169</v>
      </c>
      <c r="G610" s="4" t="s">
        <v>169</v>
      </c>
      <c r="H610" s="4" t="s">
        <v>13</v>
      </c>
      <c r="I610" s="4" t="s">
        <v>133</v>
      </c>
      <c r="J610" s="6" t="str">
        <f>C610&amp;CHAR(10)&amp;D610&amp;" "&amp;E610&amp;CHAR(10)&amp;H610&amp;" ("&amp;B610&amp;")"</f>
        <v>TX_PVLS_RESULT_RETURNED
Unknown Age Male
Denominator (Required)</v>
      </c>
      <c r="K610" s="7" t="s">
        <v>1742</v>
      </c>
      <c r="L610" s="4">
        <v>22</v>
      </c>
      <c r="N610" s="4" t="s">
        <v>103</v>
      </c>
      <c r="O610" s="4" t="s">
        <v>172</v>
      </c>
      <c r="P610" s="4" t="s">
        <v>207</v>
      </c>
      <c r="Q610" s="4" t="s">
        <v>169</v>
      </c>
      <c r="R610" s="4" t="s">
        <v>169</v>
      </c>
      <c r="S610" s="4" t="s">
        <v>194</v>
      </c>
      <c r="T610" s="4" t="str">
        <f>LOWER(N610&amp;"."&amp;O610&amp;"."&amp;P610&amp;"."&amp;Q610&amp;"."&amp;R610&amp;"."&amp;S610)</f>
        <v>ovc_enroll.u1.male...n</v>
      </c>
      <c r="U610" s="4" t="s">
        <v>1630</v>
      </c>
      <c r="Y610" s="4" t="str">
        <f t="shared" si="50"/>
        <v>ovc_enroll.u1.m...n</v>
      </c>
      <c r="Z610" s="4" t="str">
        <f t="shared" si="51"/>
        <v>TX_PVLS_RESULT_RETURNED
Unknown Age Male
Denominator (Required)</v>
      </c>
      <c r="AA610" s="4" t="str">
        <f t="shared" si="52"/>
        <v>ovc_enroll.u1.m...n</v>
      </c>
      <c r="AB610" s="4" t="str">
        <f t="shared" si="53"/>
        <v>TX_PVLS_RESULT_RETURNED Unknown Age Male Denominator (Required)</v>
      </c>
      <c r="AC610" s="4" t="str">
        <f t="shared" si="54"/>
        <v>ovc_enroll.u1.m...n</v>
      </c>
    </row>
    <row r="611" spans="1:29" ht="45" x14ac:dyDescent="0.25">
      <c r="A611" s="4" t="s">
        <v>117</v>
      </c>
      <c r="B611" s="4" t="s">
        <v>125</v>
      </c>
      <c r="C611" s="4" t="s">
        <v>1716</v>
      </c>
      <c r="D611" s="4" t="s">
        <v>47</v>
      </c>
      <c r="E611" s="4" t="s">
        <v>17</v>
      </c>
      <c r="F611" s="4" t="s">
        <v>169</v>
      </c>
      <c r="G611" s="4" t="s">
        <v>169</v>
      </c>
      <c r="H611" s="4" t="s">
        <v>8</v>
      </c>
      <c r="I611" s="4" t="s">
        <v>133</v>
      </c>
      <c r="J611" s="6" t="str">
        <f>C611&amp;CHAR(10)&amp;D611&amp;" "&amp;E611&amp;CHAR(10)&amp;H611&amp;" ("&amp;B611&amp;")"</f>
        <v>TX_PVLS_RESULT_RETURNED
&lt;1 Female
Numerator (Required)</v>
      </c>
      <c r="K611" s="7" t="s">
        <v>1743</v>
      </c>
      <c r="L611" s="4">
        <v>4</v>
      </c>
      <c r="N611" s="4" t="s">
        <v>103</v>
      </c>
      <c r="O611" s="4" t="s">
        <v>172</v>
      </c>
      <c r="P611" s="4" t="s">
        <v>208</v>
      </c>
      <c r="Q611" s="4" t="s">
        <v>169</v>
      </c>
      <c r="R611" s="4" t="s">
        <v>169</v>
      </c>
      <c r="S611" s="4" t="s">
        <v>194</v>
      </c>
      <c r="T611" s="4" t="str">
        <f>LOWER(N611&amp;"."&amp;O611&amp;"."&amp;P611&amp;"."&amp;Q611&amp;"."&amp;R611&amp;"."&amp;S611)</f>
        <v>ovc_enroll.u1.female...n</v>
      </c>
      <c r="U611" s="4" t="s">
        <v>1384</v>
      </c>
      <c r="Y611" s="4" t="str">
        <f t="shared" si="50"/>
        <v>ovc_enroll.u1.f...n</v>
      </c>
      <c r="Z611" s="4" t="str">
        <f t="shared" si="51"/>
        <v>TX_PVLS_RESULT_RETURNED
&lt;1 Female
Numerator (Required)</v>
      </c>
      <c r="AA611" s="4" t="str">
        <f t="shared" si="52"/>
        <v>ovc_enroll.u1.f...n</v>
      </c>
      <c r="AB611" s="4" t="str">
        <f t="shared" si="53"/>
        <v>TX_PVLS_RESULT_RETURNED &lt;1 Female Numerator (Required)</v>
      </c>
      <c r="AC611" s="4" t="str">
        <f t="shared" si="54"/>
        <v>ovc_enroll.u1.f...n</v>
      </c>
    </row>
    <row r="612" spans="1:29" ht="45" x14ac:dyDescent="0.25">
      <c r="A612" s="4" t="s">
        <v>117</v>
      </c>
      <c r="B612" s="4" t="s">
        <v>125</v>
      </c>
      <c r="C612" s="4" t="s">
        <v>1716</v>
      </c>
      <c r="D612" s="4" t="s">
        <v>47</v>
      </c>
      <c r="E612" s="4" t="s">
        <v>50</v>
      </c>
      <c r="F612" s="4" t="s">
        <v>169</v>
      </c>
      <c r="G612" s="4" t="s">
        <v>169</v>
      </c>
      <c r="H612" s="4" t="s">
        <v>8</v>
      </c>
      <c r="I612" s="4" t="s">
        <v>133</v>
      </c>
      <c r="J612" s="6" t="str">
        <f>C612&amp;CHAR(10)&amp;D612&amp;" "&amp;E612&amp;CHAR(10)&amp;H612&amp;" ("&amp;B612&amp;")"</f>
        <v>TX_PVLS_RESULT_RETURNED
&lt;1 Male
Numerator (Required)</v>
      </c>
      <c r="K612" s="7" t="s">
        <v>1744</v>
      </c>
      <c r="L612" s="4">
        <v>4</v>
      </c>
      <c r="N612" s="4" t="s">
        <v>103</v>
      </c>
      <c r="O612" s="4" t="s">
        <v>186</v>
      </c>
      <c r="P612" s="4" t="s">
        <v>207</v>
      </c>
      <c r="Q612" s="4" t="s">
        <v>169</v>
      </c>
      <c r="R612" s="4" t="s">
        <v>169</v>
      </c>
      <c r="S612" s="4" t="s">
        <v>194</v>
      </c>
      <c r="T612" s="4" t="str">
        <f>LOWER(N612&amp;"."&amp;O612&amp;"."&amp;P612&amp;"."&amp;Q612&amp;"."&amp;R612&amp;"."&amp;S612)</f>
        <v>ovc_enroll.5_9.male...n</v>
      </c>
      <c r="U612" s="4" t="s">
        <v>1632</v>
      </c>
      <c r="Y612" s="4" t="str">
        <f t="shared" si="50"/>
        <v>ovc_enroll.5_9.m...n</v>
      </c>
      <c r="Z612" s="4" t="str">
        <f t="shared" si="51"/>
        <v>TX_PVLS_RESULT_RETURNED
&lt;1 Male
Numerator (Required)</v>
      </c>
      <c r="AA612" s="4" t="str">
        <f t="shared" si="52"/>
        <v>ovc_enroll.5_9.m...n</v>
      </c>
      <c r="AB612" s="4" t="str">
        <f t="shared" si="53"/>
        <v>TX_PVLS_RESULT_RETURNED &lt;1 Male Numerator (Required)</v>
      </c>
      <c r="AC612" s="4" t="str">
        <f t="shared" si="54"/>
        <v>ovc_enroll.5_9.m...n</v>
      </c>
    </row>
    <row r="613" spans="1:29" ht="45" x14ac:dyDescent="0.25">
      <c r="A613" s="4" t="s">
        <v>117</v>
      </c>
      <c r="B613" s="4" t="s">
        <v>125</v>
      </c>
      <c r="C613" s="4" t="s">
        <v>1716</v>
      </c>
      <c r="D613" s="4" t="s">
        <v>61</v>
      </c>
      <c r="E613" s="4" t="s">
        <v>17</v>
      </c>
      <c r="F613" s="4" t="s">
        <v>169</v>
      </c>
      <c r="G613" s="4" t="s">
        <v>169</v>
      </c>
      <c r="H613" s="4" t="s">
        <v>8</v>
      </c>
      <c r="I613" s="4" t="s">
        <v>133</v>
      </c>
      <c r="J613" s="6" t="str">
        <f>C613&amp;CHAR(10)&amp;D613&amp;" "&amp;E613&amp;CHAR(10)&amp;H613&amp;" ("&amp;B613&amp;")"</f>
        <v>TX_PVLS_RESULT_RETURNED
1-4 Female
Numerator (Required)</v>
      </c>
      <c r="K613" s="7" t="s">
        <v>1745</v>
      </c>
      <c r="L613" s="4">
        <v>5</v>
      </c>
      <c r="N613" s="4" t="s">
        <v>103</v>
      </c>
      <c r="O613" s="4" t="s">
        <v>186</v>
      </c>
      <c r="P613" s="4" t="s">
        <v>208</v>
      </c>
      <c r="Q613" s="4" t="s">
        <v>169</v>
      </c>
      <c r="R613" s="4" t="s">
        <v>169</v>
      </c>
      <c r="S613" s="4" t="s">
        <v>194</v>
      </c>
      <c r="T613" s="4" t="str">
        <f>LOWER(N613&amp;"."&amp;O613&amp;"."&amp;P613&amp;"."&amp;Q613&amp;"."&amp;R613&amp;"."&amp;S613)</f>
        <v>ovc_enroll.5_9.female...n</v>
      </c>
      <c r="U613" s="4" t="s">
        <v>1386</v>
      </c>
      <c r="Y613" s="4" t="str">
        <f t="shared" si="50"/>
        <v>ovc_enroll.5_9.f...n</v>
      </c>
      <c r="Z613" s="4" t="str">
        <f t="shared" si="51"/>
        <v>TX_PVLS_RESULT_RETURNED
1-4 Female
Numerator (Required)</v>
      </c>
      <c r="AA613" s="4" t="str">
        <f t="shared" si="52"/>
        <v>ovc_enroll.5_9.f...n</v>
      </c>
      <c r="AB613" s="4" t="str">
        <f t="shared" si="53"/>
        <v>TX_PVLS_RESULT_RETURNED 1-4 Female Numerator (Required)</v>
      </c>
      <c r="AC613" s="4" t="str">
        <f t="shared" si="54"/>
        <v>ovc_enroll.5_9.f...n</v>
      </c>
    </row>
    <row r="614" spans="1:29" ht="45" x14ac:dyDescent="0.25">
      <c r="A614" s="4" t="s">
        <v>117</v>
      </c>
      <c r="B614" s="4" t="s">
        <v>125</v>
      </c>
      <c r="C614" s="4" t="s">
        <v>1716</v>
      </c>
      <c r="D614" s="4" t="s">
        <v>61</v>
      </c>
      <c r="E614" s="4" t="s">
        <v>50</v>
      </c>
      <c r="F614" s="4" t="s">
        <v>169</v>
      </c>
      <c r="G614" s="4" t="s">
        <v>169</v>
      </c>
      <c r="H614" s="4" t="s">
        <v>8</v>
      </c>
      <c r="I614" s="4" t="s">
        <v>133</v>
      </c>
      <c r="J614" s="6" t="str">
        <f>C614&amp;CHAR(10)&amp;D614&amp;" "&amp;E614&amp;CHAR(10)&amp;H614&amp;" ("&amp;B614&amp;")"</f>
        <v>TX_PVLS_RESULT_RETURNED
1-4 Male
Numerator (Required)</v>
      </c>
      <c r="K614" s="7" t="s">
        <v>1746</v>
      </c>
      <c r="L614" s="4">
        <v>5</v>
      </c>
      <c r="N614" s="4" t="s">
        <v>103</v>
      </c>
      <c r="O614" s="4" t="s">
        <v>185</v>
      </c>
      <c r="P614" s="4" t="s">
        <v>207</v>
      </c>
      <c r="Q614" s="4" t="s">
        <v>169</v>
      </c>
      <c r="R614" s="4" t="s">
        <v>169</v>
      </c>
      <c r="S614" s="4" t="s">
        <v>194</v>
      </c>
      <c r="T614" s="4" t="str">
        <f>LOWER(N614&amp;"."&amp;O614&amp;"."&amp;P614&amp;"."&amp;Q614&amp;"."&amp;R614&amp;"."&amp;S614)</f>
        <v>ovc_enroll.15_17.male...n</v>
      </c>
      <c r="U614" s="4" t="s">
        <v>1634</v>
      </c>
      <c r="Y614" s="4" t="str">
        <f t="shared" si="50"/>
        <v>ovc_enroll.15_17.m...n</v>
      </c>
      <c r="Z614" s="4" t="str">
        <f t="shared" si="51"/>
        <v>TX_PVLS_RESULT_RETURNED
1-4 Male
Numerator (Required)</v>
      </c>
      <c r="AA614" s="4" t="str">
        <f t="shared" si="52"/>
        <v>ovc_enroll.15_17.m...n</v>
      </c>
      <c r="AB614" s="4" t="str">
        <f t="shared" si="53"/>
        <v>TX_PVLS_RESULT_RETURNED 1-4 Male Numerator (Required)</v>
      </c>
      <c r="AC614" s="4" t="str">
        <f t="shared" si="54"/>
        <v>ovc_enroll.15_17.m...n</v>
      </c>
    </row>
    <row r="615" spans="1:29" ht="45" x14ac:dyDescent="0.25">
      <c r="A615" s="4" t="s">
        <v>117</v>
      </c>
      <c r="B615" s="4" t="s">
        <v>125</v>
      </c>
      <c r="C615" s="4" t="s">
        <v>1716</v>
      </c>
      <c r="D615" s="4" t="s">
        <v>80</v>
      </c>
      <c r="E615" s="4" t="s">
        <v>17</v>
      </c>
      <c r="F615" s="4" t="s">
        <v>169</v>
      </c>
      <c r="G615" s="4" t="s">
        <v>169</v>
      </c>
      <c r="H615" s="4" t="s">
        <v>8</v>
      </c>
      <c r="I615" s="4" t="s">
        <v>133</v>
      </c>
      <c r="J615" s="6" t="str">
        <f>C615&amp;CHAR(10)&amp;D615&amp;" "&amp;E615&amp;CHAR(10)&amp;H615&amp;" ("&amp;B615&amp;")"</f>
        <v>TX_PVLS_RESULT_RETURNED
5-9 Female
Numerator (Required)</v>
      </c>
      <c r="K615" s="7" t="s">
        <v>1747</v>
      </c>
      <c r="L615" s="4">
        <v>6</v>
      </c>
      <c r="N615" s="4" t="s">
        <v>103</v>
      </c>
      <c r="O615" s="4" t="s">
        <v>185</v>
      </c>
      <c r="P615" s="4" t="s">
        <v>208</v>
      </c>
      <c r="Q615" s="4" t="s">
        <v>169</v>
      </c>
      <c r="R615" s="4" t="s">
        <v>169</v>
      </c>
      <c r="S615" s="4" t="s">
        <v>194</v>
      </c>
      <c r="T615" s="4" t="str">
        <f>LOWER(N615&amp;"."&amp;O615&amp;"."&amp;P615&amp;"."&amp;Q615&amp;"."&amp;R615&amp;"."&amp;S615)</f>
        <v>ovc_enroll.15_17.female...n</v>
      </c>
      <c r="U615" s="4" t="s">
        <v>1388</v>
      </c>
      <c r="Y615" s="4" t="str">
        <f t="shared" si="50"/>
        <v>ovc_enroll.15_17.f...n</v>
      </c>
      <c r="Z615" s="4" t="str">
        <f t="shared" si="51"/>
        <v>TX_PVLS_RESULT_RETURNED
5-9 Female
Numerator (Required)</v>
      </c>
      <c r="AA615" s="4" t="str">
        <f t="shared" si="52"/>
        <v>ovc_enroll.15_17.f...n</v>
      </c>
      <c r="AB615" s="4" t="str">
        <f t="shared" si="53"/>
        <v>TX_PVLS_RESULT_RETURNED 5-9 Female Numerator (Required)</v>
      </c>
      <c r="AC615" s="4" t="str">
        <f t="shared" si="54"/>
        <v>ovc_enroll.15_17.f...n</v>
      </c>
    </row>
    <row r="616" spans="1:29" ht="45" x14ac:dyDescent="0.25">
      <c r="A616" s="4" t="s">
        <v>117</v>
      </c>
      <c r="B616" s="4" t="s">
        <v>125</v>
      </c>
      <c r="C616" s="4" t="s">
        <v>1716</v>
      </c>
      <c r="D616" s="4" t="s">
        <v>80</v>
      </c>
      <c r="E616" s="4" t="s">
        <v>50</v>
      </c>
      <c r="F616" s="4" t="s">
        <v>169</v>
      </c>
      <c r="G616" s="4" t="s">
        <v>169</v>
      </c>
      <c r="H616" s="4" t="s">
        <v>8</v>
      </c>
      <c r="I616" s="4" t="s">
        <v>133</v>
      </c>
      <c r="J616" s="6" t="str">
        <f>C616&amp;CHAR(10)&amp;D616&amp;" "&amp;E616&amp;CHAR(10)&amp;H616&amp;" ("&amp;B616&amp;")"</f>
        <v>TX_PVLS_RESULT_RETURNED
5-9 Male
Numerator (Required)</v>
      </c>
      <c r="K616" s="7" t="s">
        <v>1748</v>
      </c>
      <c r="L616" s="4">
        <v>6</v>
      </c>
      <c r="N616" s="4" t="s">
        <v>103</v>
      </c>
      <c r="O616" s="4" t="s">
        <v>174</v>
      </c>
      <c r="P616" s="4" t="s">
        <v>207</v>
      </c>
      <c r="Q616" s="4" t="s">
        <v>169</v>
      </c>
      <c r="R616" s="4" t="s">
        <v>169</v>
      </c>
      <c r="S616" s="4" t="s">
        <v>194</v>
      </c>
      <c r="T616" s="4" t="str">
        <f>LOWER(N616&amp;"."&amp;O616&amp;"."&amp;P616&amp;"."&amp;Q616&amp;"."&amp;R616&amp;"."&amp;S616)</f>
        <v>ovc_enroll.10_14.male...n</v>
      </c>
      <c r="U616" s="4" t="s">
        <v>1633</v>
      </c>
      <c r="Y616" s="4" t="str">
        <f t="shared" si="50"/>
        <v>ovc_enroll.10_14.m...n</v>
      </c>
      <c r="Z616" s="4" t="str">
        <f t="shared" si="51"/>
        <v>TX_PVLS_RESULT_RETURNED
5-9 Male
Numerator (Required)</v>
      </c>
      <c r="AA616" s="4" t="str">
        <f t="shared" si="52"/>
        <v>ovc_enroll.10_14.m...n</v>
      </c>
      <c r="AB616" s="4" t="str">
        <f t="shared" si="53"/>
        <v>TX_PVLS_RESULT_RETURNED 5-9 Male Numerator (Required)</v>
      </c>
      <c r="AC616" s="4" t="str">
        <f t="shared" si="54"/>
        <v>ovc_enroll.10_14.m...n</v>
      </c>
    </row>
    <row r="617" spans="1:29" ht="45" x14ac:dyDescent="0.25">
      <c r="A617" s="4" t="s">
        <v>117</v>
      </c>
      <c r="B617" s="4" t="s">
        <v>125</v>
      </c>
      <c r="C617" s="4" t="s">
        <v>1716</v>
      </c>
      <c r="D617" s="4" t="s">
        <v>49</v>
      </c>
      <c r="E617" s="4" t="s">
        <v>17</v>
      </c>
      <c r="F617" s="4" t="s">
        <v>169</v>
      </c>
      <c r="G617" s="4" t="s">
        <v>169</v>
      </c>
      <c r="H617" s="4" t="s">
        <v>8</v>
      </c>
      <c r="I617" s="4" t="s">
        <v>133</v>
      </c>
      <c r="J617" s="6" t="str">
        <f>C617&amp;CHAR(10)&amp;D617&amp;" "&amp;E617&amp;CHAR(10)&amp;H617&amp;" ("&amp;B617&amp;")"</f>
        <v>TX_PVLS_RESULT_RETURNED
10-14 Female
Numerator (Required)</v>
      </c>
      <c r="K617" s="7" t="s">
        <v>1749</v>
      </c>
      <c r="L617" s="4">
        <v>8</v>
      </c>
      <c r="N617" s="4" t="s">
        <v>103</v>
      </c>
      <c r="O617" s="4" t="s">
        <v>174</v>
      </c>
      <c r="P617" s="4" t="s">
        <v>208</v>
      </c>
      <c r="Q617" s="4" t="s">
        <v>169</v>
      </c>
      <c r="R617" s="4" t="s">
        <v>169</v>
      </c>
      <c r="S617" s="4" t="s">
        <v>194</v>
      </c>
      <c r="T617" s="4" t="str">
        <f>LOWER(N617&amp;"."&amp;O617&amp;"."&amp;P617&amp;"."&amp;Q617&amp;"."&amp;R617&amp;"."&amp;S617)</f>
        <v>ovc_enroll.10_14.female...n</v>
      </c>
      <c r="U617" s="4" t="s">
        <v>1387</v>
      </c>
      <c r="Y617" s="4" t="str">
        <f t="shared" si="50"/>
        <v>ovc_enroll.10_14.f...n</v>
      </c>
      <c r="Z617" s="4" t="str">
        <f t="shared" si="51"/>
        <v>TX_PVLS_RESULT_RETURNED
10-14 Female
Numerator (Required)</v>
      </c>
      <c r="AA617" s="4" t="str">
        <f t="shared" si="52"/>
        <v>ovc_enroll.10_14.f...n</v>
      </c>
      <c r="AB617" s="4" t="str">
        <f t="shared" si="53"/>
        <v>TX_PVLS_RESULT_RETURNED 10-14 Female Numerator (Required)</v>
      </c>
      <c r="AC617" s="4" t="str">
        <f t="shared" si="54"/>
        <v>ovc_enroll.10_14.f...n</v>
      </c>
    </row>
    <row r="618" spans="1:29" ht="45" x14ac:dyDescent="0.25">
      <c r="A618" s="4" t="s">
        <v>117</v>
      </c>
      <c r="B618" s="4" t="s">
        <v>125</v>
      </c>
      <c r="C618" s="4" t="s">
        <v>1716</v>
      </c>
      <c r="D618" s="4" t="s">
        <v>49</v>
      </c>
      <c r="E618" s="4" t="s">
        <v>50</v>
      </c>
      <c r="F618" s="4" t="s">
        <v>169</v>
      </c>
      <c r="G618" s="4" t="s">
        <v>169</v>
      </c>
      <c r="H618" s="4" t="s">
        <v>8</v>
      </c>
      <c r="I618" s="4" t="s">
        <v>133</v>
      </c>
      <c r="J618" s="6" t="str">
        <f>C618&amp;CHAR(10)&amp;D618&amp;" "&amp;E618&amp;CHAR(10)&amp;H618&amp;" ("&amp;B618&amp;")"</f>
        <v>TX_PVLS_RESULT_RETURNED
10-14 Male
Numerator (Required)</v>
      </c>
      <c r="K618" s="7" t="s">
        <v>1750</v>
      </c>
      <c r="L618" s="4">
        <v>8</v>
      </c>
      <c r="N618" s="4" t="s">
        <v>103</v>
      </c>
      <c r="O618" s="4" t="s">
        <v>184</v>
      </c>
      <c r="P618" s="4" t="s">
        <v>207</v>
      </c>
      <c r="Q618" s="4" t="s">
        <v>169</v>
      </c>
      <c r="R618" s="4" t="s">
        <v>169</v>
      </c>
      <c r="S618" s="4" t="s">
        <v>194</v>
      </c>
      <c r="T618" s="4" t="str">
        <f>LOWER(N618&amp;"."&amp;O618&amp;"."&amp;P618&amp;"."&amp;Q618&amp;"."&amp;R618&amp;"."&amp;S618)</f>
        <v>ovc_enroll.1_4.male...n</v>
      </c>
      <c r="U618" s="4" t="s">
        <v>1631</v>
      </c>
      <c r="Y618" s="4" t="str">
        <f t="shared" si="50"/>
        <v>ovc_enroll.1_4.m...n</v>
      </c>
      <c r="Z618" s="4" t="str">
        <f t="shared" si="51"/>
        <v>TX_PVLS_RESULT_RETURNED
10-14 Male
Numerator (Required)</v>
      </c>
      <c r="AA618" s="4" t="str">
        <f t="shared" si="52"/>
        <v>ovc_enroll.1_4.m...n</v>
      </c>
      <c r="AB618" s="4" t="str">
        <f t="shared" si="53"/>
        <v>TX_PVLS_RESULT_RETURNED 10-14 Male Numerator (Required)</v>
      </c>
      <c r="AC618" s="4" t="str">
        <f t="shared" si="54"/>
        <v>ovc_enroll.1_4.m...n</v>
      </c>
    </row>
    <row r="619" spans="1:29" ht="45" x14ac:dyDescent="0.25">
      <c r="A619" s="4" t="s">
        <v>117</v>
      </c>
      <c r="B619" s="4" t="s">
        <v>125</v>
      </c>
      <c r="C619" s="4" t="s">
        <v>1716</v>
      </c>
      <c r="D619" s="4" t="s">
        <v>58</v>
      </c>
      <c r="E619" s="4" t="s">
        <v>17</v>
      </c>
      <c r="F619" s="4" t="s">
        <v>169</v>
      </c>
      <c r="G619" s="4" t="s">
        <v>169</v>
      </c>
      <c r="H619" s="4" t="s">
        <v>8</v>
      </c>
      <c r="I619" s="4" t="s">
        <v>133</v>
      </c>
      <c r="J619" s="6" t="str">
        <f>C619&amp;CHAR(10)&amp;D619&amp;" "&amp;E619&amp;CHAR(10)&amp;H619&amp;" ("&amp;B619&amp;")"</f>
        <v>TX_PVLS_RESULT_RETURNED
15-19 Female
Numerator (Required)</v>
      </c>
      <c r="K619" s="7" t="s">
        <v>1751</v>
      </c>
      <c r="L619" s="4">
        <v>9</v>
      </c>
      <c r="N619" s="4" t="s">
        <v>103</v>
      </c>
      <c r="O619" s="4" t="s">
        <v>184</v>
      </c>
      <c r="P619" s="4" t="s">
        <v>208</v>
      </c>
      <c r="Q619" s="4" t="s">
        <v>169</v>
      </c>
      <c r="R619" s="4" t="s">
        <v>169</v>
      </c>
      <c r="S619" s="4" t="s">
        <v>194</v>
      </c>
      <c r="T619" s="4" t="str">
        <f>LOWER(N619&amp;"."&amp;O619&amp;"."&amp;P619&amp;"."&amp;Q619&amp;"."&amp;R619&amp;"."&amp;S619)</f>
        <v>ovc_enroll.1_4.female...n</v>
      </c>
      <c r="U619" s="4" t="s">
        <v>1385</v>
      </c>
      <c r="Y619" s="4" t="str">
        <f t="shared" si="50"/>
        <v>ovc_enroll.1_4.f...n</v>
      </c>
      <c r="Z619" s="4" t="str">
        <f t="shared" si="51"/>
        <v>TX_PVLS_RESULT_RETURNED
15-19 Female
Numerator (Required)</v>
      </c>
      <c r="AA619" s="4" t="str">
        <f t="shared" si="52"/>
        <v>ovc_enroll.1_4.f...n</v>
      </c>
      <c r="AB619" s="4" t="str">
        <f t="shared" si="53"/>
        <v>TX_PVLS_RESULT_RETURNED 15-19 Female Numerator (Required)</v>
      </c>
      <c r="AC619" s="4" t="str">
        <f t="shared" si="54"/>
        <v>ovc_enroll.1_4.f...n</v>
      </c>
    </row>
    <row r="620" spans="1:29" ht="45" x14ac:dyDescent="0.25">
      <c r="A620" s="4" t="s">
        <v>117</v>
      </c>
      <c r="B620" s="4" t="s">
        <v>125</v>
      </c>
      <c r="C620" s="4" t="s">
        <v>1716</v>
      </c>
      <c r="D620" s="4" t="s">
        <v>58</v>
      </c>
      <c r="E620" s="4" t="s">
        <v>50</v>
      </c>
      <c r="F620" s="4" t="s">
        <v>169</v>
      </c>
      <c r="G620" s="4" t="s">
        <v>169</v>
      </c>
      <c r="H620" s="4" t="s">
        <v>8</v>
      </c>
      <c r="I620" s="4" t="s">
        <v>133</v>
      </c>
      <c r="J620" s="6" t="str">
        <f>C620&amp;CHAR(10)&amp;D620&amp;" "&amp;E620&amp;CHAR(10)&amp;H620&amp;" ("&amp;B620&amp;")"</f>
        <v>TX_PVLS_RESULT_RETURNED
15-19 Male
Numerator (Required)</v>
      </c>
      <c r="K620" s="7" t="s">
        <v>1752</v>
      </c>
      <c r="L620" s="4">
        <v>9</v>
      </c>
      <c r="N620" s="4" t="s">
        <v>106</v>
      </c>
      <c r="O620" s="4" t="s">
        <v>193</v>
      </c>
      <c r="P620" s="4" t="s">
        <v>207</v>
      </c>
      <c r="Q620" s="4" t="s">
        <v>113</v>
      </c>
      <c r="R620" s="4" t="s">
        <v>169</v>
      </c>
      <c r="S620" s="4" t="s">
        <v>194</v>
      </c>
      <c r="T620" s="4" t="str">
        <f>LOWER(N620&amp;"."&amp;O620&amp;"."&amp;P620&amp;"."&amp;Q620&amp;"."&amp;R620&amp;"."&amp;S620)</f>
        <v>gend_gbv.unknownage.male.sexual violence..n</v>
      </c>
      <c r="U620" s="4" t="s">
        <v>1555</v>
      </c>
      <c r="Y620" s="4" t="str">
        <f t="shared" si="50"/>
        <v>gend_gbv.unknownage.m.sexualviolence..n</v>
      </c>
      <c r="Z620" s="4" t="str">
        <f t="shared" si="51"/>
        <v>TX_PVLS_RESULT_RETURNED
15-19 Male
Numerator (Required)</v>
      </c>
      <c r="AA620" s="4" t="str">
        <f t="shared" si="52"/>
        <v>gend_gbv.unknownage.m.sexualviolence..n</v>
      </c>
      <c r="AB620" s="4" t="str">
        <f t="shared" si="53"/>
        <v>TX_PVLS_RESULT_RETURNED 15-19 Male Numerator (Required)</v>
      </c>
      <c r="AC620" s="4" t="str">
        <f t="shared" si="54"/>
        <v>gend_gbv.unknownage.m.sexualviolence..n</v>
      </c>
    </row>
    <row r="621" spans="1:29" ht="45" x14ac:dyDescent="0.25">
      <c r="A621" s="4" t="s">
        <v>117</v>
      </c>
      <c r="B621" s="4" t="s">
        <v>125</v>
      </c>
      <c r="C621" s="4" t="s">
        <v>1716</v>
      </c>
      <c r="D621" s="4" t="s">
        <v>59</v>
      </c>
      <c r="E621" s="4" t="s">
        <v>17</v>
      </c>
      <c r="F621" s="4" t="s">
        <v>169</v>
      </c>
      <c r="G621" s="4" t="s">
        <v>169</v>
      </c>
      <c r="H621" s="4" t="s">
        <v>8</v>
      </c>
      <c r="I621" s="4" t="s">
        <v>133</v>
      </c>
      <c r="J621" s="6" t="str">
        <f>C621&amp;CHAR(10)&amp;D621&amp;" "&amp;E621&amp;CHAR(10)&amp;H621&amp;" ("&amp;B621&amp;")"</f>
        <v>TX_PVLS_RESULT_RETURNED
20-24 Female
Numerator (Required)</v>
      </c>
      <c r="K621" s="7" t="s">
        <v>1753</v>
      </c>
      <c r="L621" s="4">
        <v>11</v>
      </c>
      <c r="N621" s="4" t="s">
        <v>106</v>
      </c>
      <c r="O621" s="4" t="s">
        <v>193</v>
      </c>
      <c r="P621" s="4" t="s">
        <v>207</v>
      </c>
      <c r="Q621" s="4" t="s">
        <v>112</v>
      </c>
      <c r="R621" s="4" t="s">
        <v>169</v>
      </c>
      <c r="S621" s="4" t="s">
        <v>194</v>
      </c>
      <c r="T621" s="4" t="str">
        <f>LOWER(N621&amp;"."&amp;O621&amp;"."&amp;P621&amp;"."&amp;Q621&amp;"."&amp;R621&amp;"."&amp;S621)</f>
        <v>gend_gbv.unknownage.male.physical and/or emotional violence..n</v>
      </c>
      <c r="U621" s="4" t="s">
        <v>1554</v>
      </c>
      <c r="Y621" s="4" t="str">
        <f t="shared" si="50"/>
        <v>gend_gbv.unknownage.m.physical_emotional_violence..n</v>
      </c>
      <c r="Z621" s="4" t="str">
        <f t="shared" si="51"/>
        <v>TX_PVLS_RESULT_RETURNED
20-24 Female
Numerator (Required)</v>
      </c>
      <c r="AA621" s="4" t="str">
        <f t="shared" si="52"/>
        <v>gend_gbv.unknownage.m.physical_emotional_violence..n</v>
      </c>
      <c r="AB621" s="4" t="str">
        <f t="shared" si="53"/>
        <v>TX_PVLS_RESULT_RETURNED 20-24 Female Numerator (Required)</v>
      </c>
      <c r="AC621" s="4" t="str">
        <f t="shared" si="54"/>
        <v>gend_gbv.unknownage.m.physical_emotional_violence..n</v>
      </c>
    </row>
    <row r="622" spans="1:29" ht="45" x14ac:dyDescent="0.25">
      <c r="A622" s="4" t="s">
        <v>117</v>
      </c>
      <c r="B622" s="4" t="s">
        <v>125</v>
      </c>
      <c r="C622" s="4" t="s">
        <v>1716</v>
      </c>
      <c r="D622" s="4" t="s">
        <v>59</v>
      </c>
      <c r="E622" s="4" t="s">
        <v>50</v>
      </c>
      <c r="F622" s="4" t="s">
        <v>169</v>
      </c>
      <c r="G622" s="4" t="s">
        <v>169</v>
      </c>
      <c r="H622" s="4" t="s">
        <v>8</v>
      </c>
      <c r="I622" s="4" t="s">
        <v>133</v>
      </c>
      <c r="J622" s="6" t="str">
        <f>C622&amp;CHAR(10)&amp;D622&amp;" "&amp;E622&amp;CHAR(10)&amp;H622&amp;" ("&amp;B622&amp;")"</f>
        <v>TX_PVLS_RESULT_RETURNED
20-24 Male
Numerator (Required)</v>
      </c>
      <c r="K622" s="7" t="s">
        <v>1754</v>
      </c>
      <c r="L622" s="4">
        <v>11</v>
      </c>
      <c r="N622" s="4" t="s">
        <v>106</v>
      </c>
      <c r="O622" s="4" t="s">
        <v>193</v>
      </c>
      <c r="P622" s="4" t="s">
        <v>207</v>
      </c>
      <c r="Q622" s="4" t="s">
        <v>130</v>
      </c>
      <c r="R622" s="4" t="s">
        <v>169</v>
      </c>
      <c r="S622" s="4" t="s">
        <v>194</v>
      </c>
      <c r="T622" s="4" t="str">
        <f>LOWER(N622&amp;"."&amp;O622&amp;"."&amp;P622&amp;"."&amp;Q622&amp;"."&amp;R622&amp;"."&amp;S622)</f>
        <v>gend_gbv.unknownage.male.initiated pep..n</v>
      </c>
      <c r="U622" s="4" t="s">
        <v>1533</v>
      </c>
      <c r="Y622" s="4" t="str">
        <f t="shared" si="50"/>
        <v>gend_gbv.unknownage.m.initiatedpep..n</v>
      </c>
      <c r="Z622" s="4" t="str">
        <f t="shared" si="51"/>
        <v>TX_PVLS_RESULT_RETURNED
20-24 Male
Numerator (Required)</v>
      </c>
      <c r="AA622" s="4" t="str">
        <f t="shared" si="52"/>
        <v>gend_gbv.unknownage.m.initiatedpep..n</v>
      </c>
      <c r="AB622" s="4" t="str">
        <f t="shared" si="53"/>
        <v>TX_PVLS_RESULT_RETURNED 20-24 Male Numerator (Required)</v>
      </c>
      <c r="AC622" s="4" t="str">
        <f t="shared" si="54"/>
        <v>gend_gbv.unknownage.m.initiatedpep..n</v>
      </c>
    </row>
    <row r="623" spans="1:29" ht="45" x14ac:dyDescent="0.25">
      <c r="A623" s="4" t="s">
        <v>117</v>
      </c>
      <c r="B623" s="4" t="s">
        <v>125</v>
      </c>
      <c r="C623" s="4" t="s">
        <v>1716</v>
      </c>
      <c r="D623" s="4" t="s">
        <v>60</v>
      </c>
      <c r="E623" s="4" t="s">
        <v>17</v>
      </c>
      <c r="F623" s="4" t="s">
        <v>169</v>
      </c>
      <c r="G623" s="4" t="s">
        <v>169</v>
      </c>
      <c r="H623" s="4" t="s">
        <v>8</v>
      </c>
      <c r="I623" s="4" t="s">
        <v>133</v>
      </c>
      <c r="J623" s="6" t="str">
        <f>C623&amp;CHAR(10)&amp;D623&amp;" "&amp;E623&amp;CHAR(10)&amp;H623&amp;" ("&amp;B623&amp;")"</f>
        <v>TX_PVLS_RESULT_RETURNED
25-29 Female
Numerator (Required)</v>
      </c>
      <c r="K623" s="7" t="s">
        <v>1755</v>
      </c>
      <c r="L623" s="4">
        <v>12</v>
      </c>
      <c r="N623" s="4" t="s">
        <v>106</v>
      </c>
      <c r="O623" s="4" t="s">
        <v>193</v>
      </c>
      <c r="P623" s="4" t="s">
        <v>207</v>
      </c>
      <c r="Q623" s="4" t="s">
        <v>107</v>
      </c>
      <c r="R623" s="4" t="s">
        <v>169</v>
      </c>
      <c r="S623" s="4" t="s">
        <v>194</v>
      </c>
      <c r="T623" s="4" t="str">
        <f>LOWER(N623&amp;"."&amp;O623&amp;"."&amp;P623&amp;"."&amp;Q623&amp;"."&amp;R623&amp;"."&amp;S623)</f>
        <v>gend_gbv.unknownage.male.completed pep..n</v>
      </c>
      <c r="U623" s="4" t="s">
        <v>1532</v>
      </c>
      <c r="Y623" s="4" t="str">
        <f t="shared" si="50"/>
        <v>gend_gbv.unknownage.m.completedpep..n</v>
      </c>
      <c r="Z623" s="4" t="str">
        <f t="shared" si="51"/>
        <v>TX_PVLS_RESULT_RETURNED
25-29 Female
Numerator (Required)</v>
      </c>
      <c r="AA623" s="4" t="str">
        <f t="shared" si="52"/>
        <v>gend_gbv.unknownage.m.completedpep..n</v>
      </c>
      <c r="AB623" s="4" t="str">
        <f t="shared" si="53"/>
        <v>TX_PVLS_RESULT_RETURNED 25-29 Female Numerator (Required)</v>
      </c>
      <c r="AC623" s="4" t="str">
        <f t="shared" si="54"/>
        <v>gend_gbv.unknownage.m.completedpep..n</v>
      </c>
    </row>
    <row r="624" spans="1:29" ht="45" x14ac:dyDescent="0.25">
      <c r="A624" s="4" t="s">
        <v>117</v>
      </c>
      <c r="B624" s="4" t="s">
        <v>125</v>
      </c>
      <c r="C624" s="4" t="s">
        <v>1716</v>
      </c>
      <c r="D624" s="4" t="s">
        <v>60</v>
      </c>
      <c r="E624" s="4" t="s">
        <v>50</v>
      </c>
      <c r="F624" s="4" t="s">
        <v>169</v>
      </c>
      <c r="G624" s="4" t="s">
        <v>169</v>
      </c>
      <c r="H624" s="4" t="s">
        <v>8</v>
      </c>
      <c r="I624" s="4" t="s">
        <v>133</v>
      </c>
      <c r="J624" s="6" t="str">
        <f>C624&amp;CHAR(10)&amp;D624&amp;" "&amp;E624&amp;CHAR(10)&amp;H624&amp;" ("&amp;B624&amp;")"</f>
        <v>TX_PVLS_RESULT_RETURNED
25-29 Male
Numerator (Required)</v>
      </c>
      <c r="K624" s="7" t="s">
        <v>1756</v>
      </c>
      <c r="L624" s="4">
        <v>12</v>
      </c>
      <c r="N624" s="4" t="s">
        <v>106</v>
      </c>
      <c r="O624" s="4" t="s">
        <v>193</v>
      </c>
      <c r="P624" s="4" t="s">
        <v>208</v>
      </c>
      <c r="Q624" s="4" t="s">
        <v>113</v>
      </c>
      <c r="R624" s="4" t="s">
        <v>169</v>
      </c>
      <c r="S624" s="4" t="s">
        <v>194</v>
      </c>
      <c r="T624" s="4" t="str">
        <f>LOWER(N624&amp;"."&amp;O624&amp;"."&amp;P624&amp;"."&amp;Q624&amp;"."&amp;R624&amp;"."&amp;S624)</f>
        <v>gend_gbv.unknownage.female.sexual violence..n</v>
      </c>
      <c r="U624" s="4" t="s">
        <v>1305</v>
      </c>
      <c r="Y624" s="4" t="str">
        <f t="shared" si="50"/>
        <v>gend_gbv.unknownage.f.sexualviolence..n</v>
      </c>
      <c r="Z624" s="4" t="str">
        <f t="shared" si="51"/>
        <v>TX_PVLS_RESULT_RETURNED
25-29 Male
Numerator (Required)</v>
      </c>
      <c r="AA624" s="4" t="str">
        <f t="shared" si="52"/>
        <v>gend_gbv.unknownage.f.sexualviolence..n</v>
      </c>
      <c r="AB624" s="4" t="str">
        <f t="shared" si="53"/>
        <v>TX_PVLS_RESULT_RETURNED 25-29 Male Numerator (Required)</v>
      </c>
      <c r="AC624" s="4" t="str">
        <f t="shared" si="54"/>
        <v>gend_gbv.unknownage.f.sexualviolence..n</v>
      </c>
    </row>
    <row r="625" spans="1:29" ht="45" x14ac:dyDescent="0.25">
      <c r="A625" s="4" t="s">
        <v>117</v>
      </c>
      <c r="B625" s="4" t="s">
        <v>125</v>
      </c>
      <c r="C625" s="4" t="s">
        <v>1716</v>
      </c>
      <c r="D625" s="4" t="s">
        <v>66</v>
      </c>
      <c r="E625" s="4" t="s">
        <v>17</v>
      </c>
      <c r="F625" s="4" t="s">
        <v>169</v>
      </c>
      <c r="G625" s="4" t="s">
        <v>169</v>
      </c>
      <c r="H625" s="4" t="s">
        <v>8</v>
      </c>
      <c r="I625" s="4" t="s">
        <v>133</v>
      </c>
      <c r="J625" s="6" t="str">
        <f>C625&amp;CHAR(10)&amp;D625&amp;" "&amp;E625&amp;CHAR(10)&amp;H625&amp;" ("&amp;B625&amp;")"</f>
        <v>TX_PVLS_RESULT_RETURNED
30-34 Female
Numerator (Required)</v>
      </c>
      <c r="K625" s="7" t="s">
        <v>1757</v>
      </c>
      <c r="L625" s="4">
        <v>13</v>
      </c>
      <c r="N625" s="4" t="s">
        <v>106</v>
      </c>
      <c r="O625" s="4" t="s">
        <v>193</v>
      </c>
      <c r="P625" s="4" t="s">
        <v>208</v>
      </c>
      <c r="Q625" s="4" t="s">
        <v>112</v>
      </c>
      <c r="R625" s="4" t="s">
        <v>169</v>
      </c>
      <c r="S625" s="4" t="s">
        <v>194</v>
      </c>
      <c r="T625" s="4" t="str">
        <f>LOWER(N625&amp;"."&amp;O625&amp;"."&amp;P625&amp;"."&amp;Q625&amp;"."&amp;R625&amp;"."&amp;S625)</f>
        <v>gend_gbv.unknownage.female.physical and/or emotional violence..n</v>
      </c>
      <c r="U625" s="4" t="s">
        <v>1304</v>
      </c>
      <c r="Y625" s="4" t="str">
        <f t="shared" si="50"/>
        <v>gend_gbv.unknownage.f.physical_emotional_violence..n</v>
      </c>
      <c r="Z625" s="4" t="str">
        <f t="shared" si="51"/>
        <v>TX_PVLS_RESULT_RETURNED
30-34 Female
Numerator (Required)</v>
      </c>
      <c r="AA625" s="4" t="str">
        <f t="shared" si="52"/>
        <v>gend_gbv.unknownage.f.physical_emotional_violence..n</v>
      </c>
      <c r="AB625" s="4" t="str">
        <f t="shared" si="53"/>
        <v>TX_PVLS_RESULT_RETURNED 30-34 Female Numerator (Required)</v>
      </c>
      <c r="AC625" s="4" t="str">
        <f t="shared" si="54"/>
        <v>gend_gbv.unknownage.f.physical_emotional_violence..n</v>
      </c>
    </row>
    <row r="626" spans="1:29" ht="45" x14ac:dyDescent="0.25">
      <c r="A626" s="4" t="s">
        <v>117</v>
      </c>
      <c r="B626" s="4" t="s">
        <v>125</v>
      </c>
      <c r="C626" s="4" t="s">
        <v>1716</v>
      </c>
      <c r="D626" s="4" t="s">
        <v>66</v>
      </c>
      <c r="E626" s="4" t="s">
        <v>50</v>
      </c>
      <c r="F626" s="4" t="s">
        <v>169</v>
      </c>
      <c r="G626" s="4" t="s">
        <v>169</v>
      </c>
      <c r="H626" s="4" t="s">
        <v>8</v>
      </c>
      <c r="I626" s="4" t="s">
        <v>133</v>
      </c>
      <c r="J626" s="6" t="str">
        <f>C626&amp;CHAR(10)&amp;D626&amp;" "&amp;E626&amp;CHAR(10)&amp;H626&amp;" ("&amp;B626&amp;")"</f>
        <v>TX_PVLS_RESULT_RETURNED
30-34 Male
Numerator (Required)</v>
      </c>
      <c r="K626" s="7" t="s">
        <v>1758</v>
      </c>
      <c r="L626" s="4">
        <v>13</v>
      </c>
      <c r="N626" s="4" t="s">
        <v>106</v>
      </c>
      <c r="O626" s="4" t="s">
        <v>193</v>
      </c>
      <c r="P626" s="4" t="s">
        <v>208</v>
      </c>
      <c r="Q626" s="4" t="s">
        <v>130</v>
      </c>
      <c r="R626" s="4" t="s">
        <v>169</v>
      </c>
      <c r="S626" s="4" t="s">
        <v>194</v>
      </c>
      <c r="T626" s="4" t="str">
        <f>LOWER(N626&amp;"."&amp;O626&amp;"."&amp;P626&amp;"."&amp;Q626&amp;"."&amp;R626&amp;"."&amp;S626)</f>
        <v>gend_gbv.unknownage.female.initiated pep..n</v>
      </c>
      <c r="U626" s="4" t="s">
        <v>1283</v>
      </c>
      <c r="Y626" s="4" t="str">
        <f t="shared" si="50"/>
        <v>gend_gbv.unknownage.f.initiatedpep..n</v>
      </c>
      <c r="Z626" s="4" t="str">
        <f t="shared" si="51"/>
        <v>TX_PVLS_RESULT_RETURNED
30-34 Male
Numerator (Required)</v>
      </c>
      <c r="AA626" s="4" t="str">
        <f t="shared" si="52"/>
        <v>gend_gbv.unknownage.f.initiatedpep..n</v>
      </c>
      <c r="AB626" s="4" t="str">
        <f t="shared" si="53"/>
        <v>TX_PVLS_RESULT_RETURNED 30-34 Male Numerator (Required)</v>
      </c>
      <c r="AC626" s="4" t="str">
        <f t="shared" si="54"/>
        <v>gend_gbv.unknownage.f.initiatedpep..n</v>
      </c>
    </row>
    <row r="627" spans="1:29" ht="45" x14ac:dyDescent="0.25">
      <c r="A627" s="4" t="s">
        <v>117</v>
      </c>
      <c r="B627" s="4" t="s">
        <v>125</v>
      </c>
      <c r="C627" s="4" t="s">
        <v>1716</v>
      </c>
      <c r="D627" s="4" t="s">
        <v>67</v>
      </c>
      <c r="E627" s="4" t="s">
        <v>17</v>
      </c>
      <c r="F627" s="4" t="s">
        <v>169</v>
      </c>
      <c r="G627" s="4" t="s">
        <v>169</v>
      </c>
      <c r="H627" s="4" t="s">
        <v>8</v>
      </c>
      <c r="I627" s="4" t="s">
        <v>133</v>
      </c>
      <c r="J627" s="6" t="str">
        <f>C627&amp;CHAR(10)&amp;D627&amp;" "&amp;E627&amp;CHAR(10)&amp;H627&amp;" ("&amp;B627&amp;")"</f>
        <v>TX_PVLS_RESULT_RETURNED
35-39 Female
Numerator (Required)</v>
      </c>
      <c r="K627" s="7" t="s">
        <v>1759</v>
      </c>
      <c r="L627" s="4">
        <v>14</v>
      </c>
      <c r="N627" s="4" t="s">
        <v>106</v>
      </c>
      <c r="O627" s="4" t="s">
        <v>193</v>
      </c>
      <c r="P627" s="4" t="s">
        <v>208</v>
      </c>
      <c r="Q627" s="4" t="s">
        <v>107</v>
      </c>
      <c r="R627" s="4" t="s">
        <v>169</v>
      </c>
      <c r="S627" s="4" t="s">
        <v>194</v>
      </c>
      <c r="T627" s="4" t="str">
        <f>LOWER(N627&amp;"."&amp;O627&amp;"."&amp;P627&amp;"."&amp;Q627&amp;"."&amp;R627&amp;"."&amp;S627)</f>
        <v>gend_gbv.unknownage.female.completed pep..n</v>
      </c>
      <c r="U627" s="4" t="s">
        <v>1282</v>
      </c>
      <c r="Y627" s="4" t="str">
        <f t="shared" ref="Y627:Y654" si="55">U627</f>
        <v>gend_gbv.unknownage.f.completedpep..n</v>
      </c>
      <c r="Z627" s="4" t="str">
        <f t="shared" ref="Z627:Z654" si="56">J627</f>
        <v>TX_PVLS_RESULT_RETURNED
35-39 Female
Numerator (Required)</v>
      </c>
      <c r="AA627" s="4" t="str">
        <f t="shared" ref="AA627:AA654" si="57">U627</f>
        <v>gend_gbv.unknownage.f.completedpep..n</v>
      </c>
      <c r="AB627" s="4" t="str">
        <f t="shared" ref="AB627:AB654" si="58">K627</f>
        <v>TX_PVLS_RESULT_RETURNED 35-39 Female Numerator (Required)</v>
      </c>
      <c r="AC627" s="4" t="str">
        <f t="shared" ref="AC627:AC654" si="59">AA627</f>
        <v>gend_gbv.unknownage.f.completedpep..n</v>
      </c>
    </row>
    <row r="628" spans="1:29" ht="45" x14ac:dyDescent="0.25">
      <c r="A628" s="4" t="s">
        <v>117</v>
      </c>
      <c r="B628" s="4" t="s">
        <v>125</v>
      </c>
      <c r="C628" s="4" t="s">
        <v>1716</v>
      </c>
      <c r="D628" s="4" t="s">
        <v>67</v>
      </c>
      <c r="E628" s="4" t="s">
        <v>50</v>
      </c>
      <c r="F628" s="4" t="s">
        <v>169</v>
      </c>
      <c r="G628" s="4" t="s">
        <v>169</v>
      </c>
      <c r="H628" s="4" t="s">
        <v>8</v>
      </c>
      <c r="I628" s="4" t="s">
        <v>133</v>
      </c>
      <c r="J628" s="6" t="str">
        <f>C628&amp;CHAR(10)&amp;D628&amp;" "&amp;E628&amp;CHAR(10)&amp;H628&amp;" ("&amp;B628&amp;")"</f>
        <v>TX_PVLS_RESULT_RETURNED
35-39 Male
Numerator (Required)</v>
      </c>
      <c r="K628" s="7" t="s">
        <v>1760</v>
      </c>
      <c r="L628" s="4">
        <v>14</v>
      </c>
      <c r="N628" s="4" t="s">
        <v>106</v>
      </c>
      <c r="O628" s="4" t="s">
        <v>171</v>
      </c>
      <c r="P628" s="4" t="s">
        <v>207</v>
      </c>
      <c r="Q628" s="4" t="s">
        <v>113</v>
      </c>
      <c r="R628" s="4" t="s">
        <v>169</v>
      </c>
      <c r="S628" s="4" t="s">
        <v>194</v>
      </c>
      <c r="T628" s="4" t="str">
        <f>LOWER(N628&amp;"."&amp;O628&amp;"."&amp;P628&amp;"."&amp;Q628&amp;"."&amp;R628&amp;"."&amp;S628)</f>
        <v>gend_gbv.u10.male.sexual violence..n</v>
      </c>
      <c r="U628" s="4" t="s">
        <v>1535</v>
      </c>
      <c r="Y628" s="4" t="str">
        <f t="shared" si="55"/>
        <v>gend_gbv.u10.m.sexualviolence..n</v>
      </c>
      <c r="Z628" s="4" t="str">
        <f t="shared" si="56"/>
        <v>TX_PVLS_RESULT_RETURNED
35-39 Male
Numerator (Required)</v>
      </c>
      <c r="AA628" s="4" t="str">
        <f t="shared" si="57"/>
        <v>gend_gbv.u10.m.sexualviolence..n</v>
      </c>
      <c r="AB628" s="4" t="str">
        <f t="shared" si="58"/>
        <v>TX_PVLS_RESULT_RETURNED 35-39 Male Numerator (Required)</v>
      </c>
      <c r="AC628" s="4" t="str">
        <f t="shared" si="59"/>
        <v>gend_gbv.u10.m.sexualviolence..n</v>
      </c>
    </row>
    <row r="629" spans="1:29" ht="45" x14ac:dyDescent="0.25">
      <c r="A629" s="4" t="s">
        <v>117</v>
      </c>
      <c r="B629" s="4" t="s">
        <v>125</v>
      </c>
      <c r="C629" s="4" t="s">
        <v>1716</v>
      </c>
      <c r="D629" s="4" t="s">
        <v>68</v>
      </c>
      <c r="E629" s="4" t="s">
        <v>17</v>
      </c>
      <c r="F629" s="4" t="s">
        <v>169</v>
      </c>
      <c r="G629" s="4" t="s">
        <v>169</v>
      </c>
      <c r="H629" s="4" t="s">
        <v>8</v>
      </c>
      <c r="I629" s="4" t="s">
        <v>133</v>
      </c>
      <c r="J629" s="6" t="str">
        <f>C629&amp;CHAR(10)&amp;D629&amp;" "&amp;E629&amp;CHAR(10)&amp;H629&amp;" ("&amp;B629&amp;")"</f>
        <v>TX_PVLS_RESULT_RETURNED
40-44 Female
Numerator (Required)</v>
      </c>
      <c r="K629" s="7" t="s">
        <v>1761</v>
      </c>
      <c r="L629" s="4">
        <v>15</v>
      </c>
      <c r="N629" s="4" t="s">
        <v>106</v>
      </c>
      <c r="O629" s="4" t="s">
        <v>171</v>
      </c>
      <c r="P629" s="4" t="s">
        <v>207</v>
      </c>
      <c r="Q629" s="4" t="s">
        <v>112</v>
      </c>
      <c r="R629" s="4" t="s">
        <v>169</v>
      </c>
      <c r="S629" s="4" t="s">
        <v>194</v>
      </c>
      <c r="T629" s="4" t="str">
        <f>LOWER(N629&amp;"."&amp;O629&amp;"."&amp;P629&amp;"."&amp;Q629&amp;"."&amp;R629&amp;"."&amp;S629)</f>
        <v>gend_gbv.u10.male.physical and/or emotional violence..n</v>
      </c>
      <c r="U629" s="4" t="s">
        <v>1534</v>
      </c>
      <c r="Y629" s="4" t="str">
        <f t="shared" si="55"/>
        <v>gend_gbv.u10.m.physical_emotional_violence..n</v>
      </c>
      <c r="Z629" s="4" t="str">
        <f t="shared" si="56"/>
        <v>TX_PVLS_RESULT_RETURNED
40-44 Female
Numerator (Required)</v>
      </c>
      <c r="AA629" s="4" t="str">
        <f t="shared" si="57"/>
        <v>gend_gbv.u10.m.physical_emotional_violence..n</v>
      </c>
      <c r="AB629" s="4" t="str">
        <f t="shared" si="58"/>
        <v>TX_PVLS_RESULT_RETURNED 40-44 Female Numerator (Required)</v>
      </c>
      <c r="AC629" s="4" t="str">
        <f t="shared" si="59"/>
        <v>gend_gbv.u10.m.physical_emotional_violence..n</v>
      </c>
    </row>
    <row r="630" spans="1:29" ht="45" x14ac:dyDescent="0.25">
      <c r="A630" s="4" t="s">
        <v>117</v>
      </c>
      <c r="B630" s="4" t="s">
        <v>125</v>
      </c>
      <c r="C630" s="4" t="s">
        <v>1716</v>
      </c>
      <c r="D630" s="4" t="s">
        <v>68</v>
      </c>
      <c r="E630" s="4" t="s">
        <v>50</v>
      </c>
      <c r="F630" s="4" t="s">
        <v>169</v>
      </c>
      <c r="G630" s="4" t="s">
        <v>169</v>
      </c>
      <c r="H630" s="4" t="s">
        <v>8</v>
      </c>
      <c r="I630" s="4" t="s">
        <v>133</v>
      </c>
      <c r="J630" s="6" t="str">
        <f>C630&amp;CHAR(10)&amp;D630&amp;" "&amp;E630&amp;CHAR(10)&amp;H630&amp;" ("&amp;B630&amp;")"</f>
        <v>TX_PVLS_RESULT_RETURNED
40-44 Male
Numerator (Required)</v>
      </c>
      <c r="K630" s="7" t="s">
        <v>1762</v>
      </c>
      <c r="L630" s="4">
        <v>15</v>
      </c>
      <c r="N630" s="4" t="s">
        <v>106</v>
      </c>
      <c r="O630" s="4" t="s">
        <v>171</v>
      </c>
      <c r="P630" s="4" t="s">
        <v>207</v>
      </c>
      <c r="Q630" s="4" t="s">
        <v>130</v>
      </c>
      <c r="R630" s="4" t="s">
        <v>169</v>
      </c>
      <c r="S630" s="4" t="s">
        <v>194</v>
      </c>
      <c r="T630" s="4" t="str">
        <f>LOWER(N630&amp;"."&amp;O630&amp;"."&amp;P630&amp;"."&amp;Q630&amp;"."&amp;R630&amp;"."&amp;S630)</f>
        <v>gend_gbv.u10.male.initiated pep..n</v>
      </c>
      <c r="U630" s="4" t="s">
        <v>1513</v>
      </c>
      <c r="Y630" s="4" t="str">
        <f t="shared" si="55"/>
        <v>gend_gbv.u10.m.initiatedpep..n</v>
      </c>
      <c r="Z630" s="4" t="str">
        <f t="shared" si="56"/>
        <v>TX_PVLS_RESULT_RETURNED
40-44 Male
Numerator (Required)</v>
      </c>
      <c r="AA630" s="4" t="str">
        <f t="shared" si="57"/>
        <v>gend_gbv.u10.m.initiatedpep..n</v>
      </c>
      <c r="AB630" s="4" t="str">
        <f t="shared" si="58"/>
        <v>TX_PVLS_RESULT_RETURNED 40-44 Male Numerator (Required)</v>
      </c>
      <c r="AC630" s="4" t="str">
        <f t="shared" si="59"/>
        <v>gend_gbv.u10.m.initiatedpep..n</v>
      </c>
    </row>
    <row r="631" spans="1:29" ht="45" x14ac:dyDescent="0.25">
      <c r="A631" s="4" t="s">
        <v>117</v>
      </c>
      <c r="B631" s="4" t="s">
        <v>125</v>
      </c>
      <c r="C631" s="4" t="s">
        <v>1716</v>
      </c>
      <c r="D631" s="4" t="s">
        <v>69</v>
      </c>
      <c r="E631" s="4" t="s">
        <v>17</v>
      </c>
      <c r="F631" s="4" t="s">
        <v>169</v>
      </c>
      <c r="G631" s="4" t="s">
        <v>169</v>
      </c>
      <c r="H631" s="4" t="s">
        <v>8</v>
      </c>
      <c r="I631" s="4" t="s">
        <v>133</v>
      </c>
      <c r="J631" s="6" t="str">
        <f>C631&amp;CHAR(10)&amp;D631&amp;" "&amp;E631&amp;CHAR(10)&amp;H631&amp;" ("&amp;B631&amp;")"</f>
        <v>TX_PVLS_RESULT_RETURNED
45-49 Female
Numerator (Required)</v>
      </c>
      <c r="K631" s="7" t="s">
        <v>1763</v>
      </c>
      <c r="L631" s="4">
        <v>16</v>
      </c>
      <c r="N631" s="4" t="s">
        <v>106</v>
      </c>
      <c r="O631" s="4" t="s">
        <v>171</v>
      </c>
      <c r="P631" s="4" t="s">
        <v>207</v>
      </c>
      <c r="Q631" s="4" t="s">
        <v>107</v>
      </c>
      <c r="R631" s="4" t="s">
        <v>169</v>
      </c>
      <c r="S631" s="4" t="s">
        <v>194</v>
      </c>
      <c r="T631" s="4" t="str">
        <f>LOWER(N631&amp;"."&amp;O631&amp;"."&amp;P631&amp;"."&amp;Q631&amp;"."&amp;R631&amp;"."&amp;S631)</f>
        <v>gend_gbv.u10.male.completed pep..n</v>
      </c>
      <c r="U631" s="4" t="s">
        <v>1512</v>
      </c>
      <c r="Y631" s="4" t="str">
        <f t="shared" si="55"/>
        <v>gend_gbv.u10.m.completedpep..n</v>
      </c>
      <c r="Z631" s="4" t="str">
        <f t="shared" si="56"/>
        <v>TX_PVLS_RESULT_RETURNED
45-49 Female
Numerator (Required)</v>
      </c>
      <c r="AA631" s="4" t="str">
        <f t="shared" si="57"/>
        <v>gend_gbv.u10.m.completedpep..n</v>
      </c>
      <c r="AB631" s="4" t="str">
        <f t="shared" si="58"/>
        <v>TX_PVLS_RESULT_RETURNED 45-49 Female Numerator (Required)</v>
      </c>
      <c r="AC631" s="4" t="str">
        <f t="shared" si="59"/>
        <v>gend_gbv.u10.m.completedpep..n</v>
      </c>
    </row>
    <row r="632" spans="1:29" ht="45" x14ac:dyDescent="0.25">
      <c r="A632" s="4" t="s">
        <v>117</v>
      </c>
      <c r="B632" s="4" t="s">
        <v>125</v>
      </c>
      <c r="C632" s="4" t="s">
        <v>1716</v>
      </c>
      <c r="D632" s="4" t="s">
        <v>69</v>
      </c>
      <c r="E632" s="4" t="s">
        <v>50</v>
      </c>
      <c r="F632" s="4" t="s">
        <v>169</v>
      </c>
      <c r="G632" s="4" t="s">
        <v>169</v>
      </c>
      <c r="H632" s="4" t="s">
        <v>8</v>
      </c>
      <c r="I632" s="4" t="s">
        <v>133</v>
      </c>
      <c r="J632" s="6" t="str">
        <f>C632&amp;CHAR(10)&amp;D632&amp;" "&amp;E632&amp;CHAR(10)&amp;H632&amp;" ("&amp;B632&amp;")"</f>
        <v>TX_PVLS_RESULT_RETURNED
45-49 Male
Numerator (Required)</v>
      </c>
      <c r="K632" s="7" t="s">
        <v>1764</v>
      </c>
      <c r="L632" s="4">
        <v>16</v>
      </c>
      <c r="N632" s="4" t="s">
        <v>106</v>
      </c>
      <c r="O632" s="4" t="s">
        <v>171</v>
      </c>
      <c r="P632" s="4" t="s">
        <v>208</v>
      </c>
      <c r="Q632" s="4" t="s">
        <v>113</v>
      </c>
      <c r="R632" s="4" t="s">
        <v>169</v>
      </c>
      <c r="S632" s="4" t="s">
        <v>194</v>
      </c>
      <c r="T632" s="4" t="str">
        <f>LOWER(N632&amp;"."&amp;O632&amp;"."&amp;P632&amp;"."&amp;Q632&amp;"."&amp;R632&amp;"."&amp;S632)</f>
        <v>gend_gbv.u10.female.sexual violence..n</v>
      </c>
      <c r="U632" s="4" t="s">
        <v>1285</v>
      </c>
      <c r="Y632" s="4" t="str">
        <f t="shared" si="55"/>
        <v>gend_gbv.u10.f.sexualviolence..n</v>
      </c>
      <c r="Z632" s="4" t="str">
        <f t="shared" si="56"/>
        <v>TX_PVLS_RESULT_RETURNED
45-49 Male
Numerator (Required)</v>
      </c>
      <c r="AA632" s="4" t="str">
        <f t="shared" si="57"/>
        <v>gend_gbv.u10.f.sexualviolence..n</v>
      </c>
      <c r="AB632" s="4" t="str">
        <f t="shared" si="58"/>
        <v>TX_PVLS_RESULT_RETURNED 45-49 Male Numerator (Required)</v>
      </c>
      <c r="AC632" s="4" t="str">
        <f t="shared" si="59"/>
        <v>gend_gbv.u10.f.sexualviolence..n</v>
      </c>
    </row>
    <row r="633" spans="1:29" ht="45" x14ac:dyDescent="0.25">
      <c r="A633" s="4" t="s">
        <v>117</v>
      </c>
      <c r="B633" s="4" t="s">
        <v>125</v>
      </c>
      <c r="C633" s="4" t="s">
        <v>1716</v>
      </c>
      <c r="D633" s="4" t="s">
        <v>1050</v>
      </c>
      <c r="E633" s="4" t="s">
        <v>17</v>
      </c>
      <c r="F633" s="4" t="s">
        <v>169</v>
      </c>
      <c r="G633" s="4" t="s">
        <v>169</v>
      </c>
      <c r="H633" s="4" t="s">
        <v>8</v>
      </c>
      <c r="I633" s="4" t="s">
        <v>133</v>
      </c>
      <c r="J633" s="6" t="str">
        <f>C633&amp;CHAR(10)&amp;D633&amp;" "&amp;E633&amp;CHAR(10)&amp;H633&amp;" ("&amp;B633&amp;")"</f>
        <v>TX_PVLS_RESULT_RETURNED
50+ Female
Numerator (Required)</v>
      </c>
      <c r="K633" s="7" t="s">
        <v>1765</v>
      </c>
      <c r="L633" s="4">
        <v>17</v>
      </c>
      <c r="N633" s="4" t="s">
        <v>106</v>
      </c>
      <c r="O633" s="4" t="s">
        <v>171</v>
      </c>
      <c r="P633" s="4" t="s">
        <v>208</v>
      </c>
      <c r="Q633" s="4" t="s">
        <v>112</v>
      </c>
      <c r="R633" s="4" t="s">
        <v>169</v>
      </c>
      <c r="S633" s="4" t="s">
        <v>194</v>
      </c>
      <c r="T633" s="4" t="str">
        <f>LOWER(N633&amp;"."&amp;O633&amp;"."&amp;P633&amp;"."&amp;Q633&amp;"."&amp;R633&amp;"."&amp;S633)</f>
        <v>gend_gbv.u10.female.physical and/or emotional violence..n</v>
      </c>
      <c r="U633" s="4" t="s">
        <v>1284</v>
      </c>
      <c r="Y633" s="4" t="str">
        <f t="shared" si="55"/>
        <v>gend_gbv.u10.f.physical_emotional_violence..n</v>
      </c>
      <c r="Z633" s="4" t="str">
        <f t="shared" si="56"/>
        <v>TX_PVLS_RESULT_RETURNED
50+ Female
Numerator (Required)</v>
      </c>
      <c r="AA633" s="4" t="str">
        <f t="shared" si="57"/>
        <v>gend_gbv.u10.f.physical_emotional_violence..n</v>
      </c>
      <c r="AB633" s="4" t="str">
        <f t="shared" si="58"/>
        <v>TX_PVLS_RESULT_RETURNED 50+ Female Numerator (Required)</v>
      </c>
      <c r="AC633" s="4" t="str">
        <f t="shared" si="59"/>
        <v>gend_gbv.u10.f.physical_emotional_violence..n</v>
      </c>
    </row>
    <row r="634" spans="1:29" ht="45" x14ac:dyDescent="0.25">
      <c r="A634" s="4" t="s">
        <v>117</v>
      </c>
      <c r="B634" s="4" t="s">
        <v>125</v>
      </c>
      <c r="C634" s="4" t="s">
        <v>1716</v>
      </c>
      <c r="D634" s="4" t="s">
        <v>1050</v>
      </c>
      <c r="E634" s="4" t="s">
        <v>50</v>
      </c>
      <c r="F634" s="4" t="s">
        <v>169</v>
      </c>
      <c r="G634" s="4" t="s">
        <v>169</v>
      </c>
      <c r="H634" s="4" t="s">
        <v>8</v>
      </c>
      <c r="I634" s="4" t="s">
        <v>133</v>
      </c>
      <c r="J634" s="6" t="str">
        <f>C634&amp;CHAR(10)&amp;D634&amp;" "&amp;E634&amp;CHAR(10)&amp;H634&amp;" ("&amp;B634&amp;")"</f>
        <v>TX_PVLS_RESULT_RETURNED
50+ Male
Numerator (Required)</v>
      </c>
      <c r="K634" s="7" t="s">
        <v>1766</v>
      </c>
      <c r="L634" s="4">
        <v>17</v>
      </c>
      <c r="N634" s="4" t="s">
        <v>106</v>
      </c>
      <c r="O634" s="4" t="s">
        <v>171</v>
      </c>
      <c r="P634" s="4" t="s">
        <v>208</v>
      </c>
      <c r="Q634" s="4" t="s">
        <v>130</v>
      </c>
      <c r="R634" s="4" t="s">
        <v>169</v>
      </c>
      <c r="S634" s="4" t="s">
        <v>194</v>
      </c>
      <c r="T634" s="4" t="str">
        <f>LOWER(N634&amp;"."&amp;O634&amp;"."&amp;P634&amp;"."&amp;Q634&amp;"."&amp;R634&amp;"."&amp;S634)</f>
        <v>gend_gbv.u10.female.initiated pep..n</v>
      </c>
      <c r="U634" s="4" t="s">
        <v>1263</v>
      </c>
      <c r="Y634" s="4" t="str">
        <f t="shared" si="55"/>
        <v>gend_gbv.u10.f.initiatedpep..n</v>
      </c>
      <c r="Z634" s="4" t="str">
        <f t="shared" si="56"/>
        <v>TX_PVLS_RESULT_RETURNED
50+ Male
Numerator (Required)</v>
      </c>
      <c r="AA634" s="4" t="str">
        <f t="shared" si="57"/>
        <v>gend_gbv.u10.f.initiatedpep..n</v>
      </c>
      <c r="AB634" s="4" t="str">
        <f t="shared" si="58"/>
        <v>TX_PVLS_RESULT_RETURNED 50+ Male Numerator (Required)</v>
      </c>
      <c r="AC634" s="4" t="str">
        <f t="shared" si="59"/>
        <v>gend_gbv.u10.f.initiatedpep..n</v>
      </c>
    </row>
    <row r="635" spans="1:29" ht="45" x14ac:dyDescent="0.25">
      <c r="A635" s="4" t="s">
        <v>117</v>
      </c>
      <c r="B635" s="4" t="s">
        <v>125</v>
      </c>
      <c r="C635" s="4" t="s">
        <v>1716</v>
      </c>
      <c r="D635" s="4" t="s">
        <v>122</v>
      </c>
      <c r="E635" s="4" t="s">
        <v>17</v>
      </c>
      <c r="F635" s="4" t="s">
        <v>169</v>
      </c>
      <c r="G635" s="4" t="s">
        <v>169</v>
      </c>
      <c r="H635" s="4" t="s">
        <v>8</v>
      </c>
      <c r="I635" s="4" t="s">
        <v>133</v>
      </c>
      <c r="J635" s="6" t="str">
        <f>C635&amp;CHAR(10)&amp;D635&amp;" "&amp;E635&amp;CHAR(10)&amp;H635&amp;" ("&amp;B635&amp;")"</f>
        <v>TX_PVLS_RESULT_RETURNED
Unknown Age Female
Numerator (Required)</v>
      </c>
      <c r="K635" s="7" t="s">
        <v>1767</v>
      </c>
      <c r="L635" s="4">
        <v>22</v>
      </c>
      <c r="N635" s="4" t="s">
        <v>106</v>
      </c>
      <c r="O635" s="4" t="s">
        <v>171</v>
      </c>
      <c r="P635" s="4" t="s">
        <v>208</v>
      </c>
      <c r="Q635" s="4" t="s">
        <v>107</v>
      </c>
      <c r="R635" s="4" t="s">
        <v>169</v>
      </c>
      <c r="S635" s="4" t="s">
        <v>194</v>
      </c>
      <c r="T635" s="4" t="str">
        <f>LOWER(N635&amp;"."&amp;O635&amp;"."&amp;P635&amp;"."&amp;Q635&amp;"."&amp;R635&amp;"."&amp;S635)</f>
        <v>gend_gbv.u10.female.completed pep..n</v>
      </c>
      <c r="U635" s="4" t="s">
        <v>1262</v>
      </c>
      <c r="Y635" s="4" t="str">
        <f t="shared" si="55"/>
        <v>gend_gbv.u10.f.completedpep..n</v>
      </c>
      <c r="Z635" s="4" t="str">
        <f t="shared" si="56"/>
        <v>TX_PVLS_RESULT_RETURNED
Unknown Age Female
Numerator (Required)</v>
      </c>
      <c r="AA635" s="4" t="str">
        <f t="shared" si="57"/>
        <v>gend_gbv.u10.f.completedpep..n</v>
      </c>
      <c r="AB635" s="4" t="str">
        <f t="shared" si="58"/>
        <v>TX_PVLS_RESULT_RETURNED Unknown Age Female Numerator (Required)</v>
      </c>
      <c r="AC635" s="4" t="str">
        <f t="shared" si="59"/>
        <v>gend_gbv.u10.f.completedpep..n</v>
      </c>
    </row>
    <row r="636" spans="1:29" ht="45" x14ac:dyDescent="0.25">
      <c r="A636" s="4" t="s">
        <v>117</v>
      </c>
      <c r="B636" s="4" t="s">
        <v>125</v>
      </c>
      <c r="C636" s="4" t="s">
        <v>1716</v>
      </c>
      <c r="D636" s="4" t="s">
        <v>122</v>
      </c>
      <c r="E636" s="4" t="s">
        <v>50</v>
      </c>
      <c r="F636" s="4" t="s">
        <v>169</v>
      </c>
      <c r="G636" s="4" t="s">
        <v>169</v>
      </c>
      <c r="H636" s="4" t="s">
        <v>8</v>
      </c>
      <c r="I636" s="4" t="s">
        <v>133</v>
      </c>
      <c r="J636" s="6" t="str">
        <f>C636&amp;CHAR(10)&amp;D636&amp;" "&amp;E636&amp;CHAR(10)&amp;H636&amp;" ("&amp;B636&amp;")"</f>
        <v>TX_PVLS_RESULT_RETURNED
Unknown Age Male
Numerator (Required)</v>
      </c>
      <c r="K636" s="7" t="s">
        <v>1768</v>
      </c>
      <c r="L636" s="4">
        <v>22</v>
      </c>
      <c r="N636" s="4" t="s">
        <v>106</v>
      </c>
      <c r="O636" s="4" t="s">
        <v>1051</v>
      </c>
      <c r="P636" s="4" t="s">
        <v>207</v>
      </c>
      <c r="Q636" s="4" t="s">
        <v>113</v>
      </c>
      <c r="R636" s="4" t="s">
        <v>169</v>
      </c>
      <c r="S636" s="4" t="s">
        <v>194</v>
      </c>
      <c r="T636" s="4" t="str">
        <f>LOWER(N636&amp;"."&amp;O636&amp;"."&amp;P636&amp;"."&amp;Q636&amp;"."&amp;R636&amp;"."&amp;S636)</f>
        <v>gend_gbv.o50.male.sexual violence..n</v>
      </c>
      <c r="U636" s="4" t="s">
        <v>1553</v>
      </c>
      <c r="Y636" s="4" t="str">
        <f t="shared" si="55"/>
        <v>gend_gbv.o50.m.sexualviolence..n</v>
      </c>
      <c r="Z636" s="4" t="str">
        <f t="shared" si="56"/>
        <v>TX_PVLS_RESULT_RETURNED
Unknown Age Male
Numerator (Required)</v>
      </c>
      <c r="AA636" s="4" t="str">
        <f t="shared" si="57"/>
        <v>gend_gbv.o50.m.sexualviolence..n</v>
      </c>
      <c r="AB636" s="4" t="str">
        <f t="shared" si="58"/>
        <v>TX_PVLS_RESULT_RETURNED Unknown Age Male Numerator (Required)</v>
      </c>
      <c r="AC636" s="4" t="str">
        <f t="shared" si="59"/>
        <v>gend_gbv.o50.m.sexualviolence..n</v>
      </c>
    </row>
    <row r="637" spans="1:29" ht="45" x14ac:dyDescent="0.25">
      <c r="A637" s="4" t="s">
        <v>117</v>
      </c>
      <c r="B637" s="4" t="s">
        <v>135</v>
      </c>
      <c r="C637" s="4" t="s">
        <v>1716</v>
      </c>
      <c r="E637" s="4" t="s">
        <v>169</v>
      </c>
      <c r="F637" s="4" t="s">
        <v>169</v>
      </c>
      <c r="G637" s="4" t="s">
        <v>34</v>
      </c>
      <c r="H637" s="4" t="s">
        <v>13</v>
      </c>
      <c r="I637" s="4" t="s">
        <v>139</v>
      </c>
      <c r="J637" s="6" t="str">
        <f>C637&amp;CHAR(10)&amp;G637&amp;CHAR(10)&amp;H637&amp;" ("&amp;B637&amp;")"</f>
        <v>TX_PVLS_RESULT_RETURNED
Female sex workers (FSW)
Denominator (Optional)</v>
      </c>
      <c r="K637" s="7" t="s">
        <v>1769</v>
      </c>
      <c r="L637" s="4">
        <v>1</v>
      </c>
      <c r="N637" s="4" t="s">
        <v>106</v>
      </c>
      <c r="O637" s="4" t="s">
        <v>1051</v>
      </c>
      <c r="P637" s="4" t="s">
        <v>207</v>
      </c>
      <c r="Q637" s="4" t="s">
        <v>112</v>
      </c>
      <c r="R637" s="4" t="s">
        <v>169</v>
      </c>
      <c r="S637" s="4" t="s">
        <v>194</v>
      </c>
      <c r="T637" s="4" t="str">
        <f>LOWER(N637&amp;"."&amp;O637&amp;"."&amp;P637&amp;"."&amp;Q637&amp;"."&amp;R637&amp;"."&amp;S637)</f>
        <v>gend_gbv.o50.male.physical and/or emotional violence..n</v>
      </c>
      <c r="U637" s="4" t="s">
        <v>1552</v>
      </c>
      <c r="Y637" s="4" t="str">
        <f t="shared" si="55"/>
        <v>gend_gbv.o50.m.physical_emotional_violence..n</v>
      </c>
      <c r="Z637" s="4" t="str">
        <f t="shared" si="56"/>
        <v>TX_PVLS_RESULT_RETURNED
Female sex workers (FSW)
Denominator (Optional)</v>
      </c>
      <c r="AA637" s="4" t="str">
        <f t="shared" si="57"/>
        <v>gend_gbv.o50.m.physical_emotional_violence..n</v>
      </c>
      <c r="AB637" s="4" t="str">
        <f t="shared" si="58"/>
        <v>TX_PVLS_RESULT_RETURNED Female sex workers (FSW) Denominator (Optional)</v>
      </c>
      <c r="AC637" s="4" t="str">
        <f t="shared" si="59"/>
        <v>gend_gbv.o50.m.physical_emotional_violence..n</v>
      </c>
    </row>
    <row r="638" spans="1:29" ht="45" x14ac:dyDescent="0.25">
      <c r="A638" s="4" t="s">
        <v>117</v>
      </c>
      <c r="B638" s="4" t="s">
        <v>135</v>
      </c>
      <c r="C638" s="4" t="s">
        <v>1716</v>
      </c>
      <c r="E638" s="4" t="s">
        <v>169</v>
      </c>
      <c r="F638" s="4" t="s">
        <v>169</v>
      </c>
      <c r="G638" s="4" t="s">
        <v>32</v>
      </c>
      <c r="H638" s="4" t="s">
        <v>13</v>
      </c>
      <c r="I638" s="4" t="s">
        <v>139</v>
      </c>
      <c r="J638" s="6" t="str">
        <f>C638&amp;CHAR(10)&amp;G638&amp;CHAR(10)&amp;H638&amp;" ("&amp;B638&amp;")"</f>
        <v>TX_PVLS_RESULT_RETURNED
Men who have sex with men (MSM)
Denominator (Optional)</v>
      </c>
      <c r="K638" s="7" t="s">
        <v>1770</v>
      </c>
      <c r="L638" s="4">
        <v>2</v>
      </c>
      <c r="N638" s="4" t="s">
        <v>106</v>
      </c>
      <c r="O638" s="4" t="s">
        <v>1051</v>
      </c>
      <c r="P638" s="4" t="s">
        <v>207</v>
      </c>
      <c r="Q638" s="4" t="s">
        <v>130</v>
      </c>
      <c r="R638" s="4" t="s">
        <v>169</v>
      </c>
      <c r="S638" s="4" t="s">
        <v>194</v>
      </c>
      <c r="T638" s="4" t="str">
        <f>LOWER(N638&amp;"."&amp;O638&amp;"."&amp;P638&amp;"."&amp;Q638&amp;"."&amp;R638&amp;"."&amp;S638)</f>
        <v>gend_gbv.o50.male.initiated pep..n</v>
      </c>
      <c r="U638" s="4" t="s">
        <v>1531</v>
      </c>
      <c r="Y638" s="4" t="str">
        <f t="shared" si="55"/>
        <v>gend_gbv.o50.m.initiatedpep..n</v>
      </c>
      <c r="Z638" s="4" t="str">
        <f t="shared" si="56"/>
        <v>TX_PVLS_RESULT_RETURNED
Men who have sex with men (MSM)
Denominator (Optional)</v>
      </c>
      <c r="AA638" s="4" t="str">
        <f t="shared" si="57"/>
        <v>gend_gbv.o50.m.initiatedpep..n</v>
      </c>
      <c r="AB638" s="4" t="str">
        <f t="shared" si="58"/>
        <v>TX_PVLS_RESULT_RETURNED Men who have sex with men (MSM) Denominator (Optional)</v>
      </c>
      <c r="AC638" s="4" t="str">
        <f t="shared" si="59"/>
        <v>gend_gbv.o50.m.initiatedpep..n</v>
      </c>
    </row>
    <row r="639" spans="1:29" ht="45" x14ac:dyDescent="0.25">
      <c r="A639" s="4" t="s">
        <v>117</v>
      </c>
      <c r="B639" s="4" t="s">
        <v>135</v>
      </c>
      <c r="C639" s="4" t="s">
        <v>1716</v>
      </c>
      <c r="E639" s="4" t="s">
        <v>169</v>
      </c>
      <c r="F639" s="4" t="s">
        <v>169</v>
      </c>
      <c r="G639" s="4" t="s">
        <v>33</v>
      </c>
      <c r="H639" s="4" t="s">
        <v>13</v>
      </c>
      <c r="I639" s="4" t="s">
        <v>139</v>
      </c>
      <c r="J639" s="6" t="str">
        <f>C639&amp;CHAR(10)&amp;G639&amp;CHAR(10)&amp;H639&amp;" ("&amp;B639&amp;")"</f>
        <v>TX_PVLS_RESULT_RETURNED
Transgender people (TG)
Denominator (Optional)</v>
      </c>
      <c r="K639" s="7" t="s">
        <v>1771</v>
      </c>
      <c r="L639" s="4">
        <v>3</v>
      </c>
      <c r="N639" s="4" t="s">
        <v>106</v>
      </c>
      <c r="O639" s="4" t="s">
        <v>1051</v>
      </c>
      <c r="P639" s="4" t="s">
        <v>207</v>
      </c>
      <c r="Q639" s="4" t="s">
        <v>107</v>
      </c>
      <c r="R639" s="4" t="s">
        <v>169</v>
      </c>
      <c r="S639" s="4" t="s">
        <v>194</v>
      </c>
      <c r="T639" s="4" t="str">
        <f>LOWER(N639&amp;"."&amp;O639&amp;"."&amp;P639&amp;"."&amp;Q639&amp;"."&amp;R639&amp;"."&amp;S639)</f>
        <v>gend_gbv.o50.male.completed pep..n</v>
      </c>
      <c r="U639" s="4" t="s">
        <v>1530</v>
      </c>
      <c r="Y639" s="4" t="str">
        <f t="shared" si="55"/>
        <v>gend_gbv.o50.m.completedpep..n</v>
      </c>
      <c r="Z639" s="4" t="str">
        <f t="shared" si="56"/>
        <v>TX_PVLS_RESULT_RETURNED
Transgender people (TG)
Denominator (Optional)</v>
      </c>
      <c r="AA639" s="4" t="str">
        <f t="shared" si="57"/>
        <v>gend_gbv.o50.m.completedpep..n</v>
      </c>
      <c r="AB639" s="4" t="str">
        <f t="shared" si="58"/>
        <v>TX_PVLS_RESULT_RETURNED Transgender people (TG) Denominator (Optional)</v>
      </c>
      <c r="AC639" s="4" t="str">
        <f t="shared" si="59"/>
        <v>gend_gbv.o50.m.completedpep..n</v>
      </c>
    </row>
    <row r="640" spans="1:29" ht="45" x14ac:dyDescent="0.25">
      <c r="A640" s="4" t="s">
        <v>117</v>
      </c>
      <c r="B640" s="4" t="s">
        <v>135</v>
      </c>
      <c r="C640" s="4" t="s">
        <v>1716</v>
      </c>
      <c r="E640" s="4" t="s">
        <v>169</v>
      </c>
      <c r="F640" s="4" t="s">
        <v>169</v>
      </c>
      <c r="G640" s="4" t="s">
        <v>30</v>
      </c>
      <c r="H640" s="4" t="s">
        <v>13</v>
      </c>
      <c r="I640" s="4" t="s">
        <v>139</v>
      </c>
      <c r="J640" s="6" t="str">
        <f>C640&amp;CHAR(10)&amp;G640&amp;CHAR(10)&amp;H640&amp;" ("&amp;B640&amp;")"</f>
        <v>TX_PVLS_RESULT_RETURNED
People who inject drugs (PWID)
Denominator (Optional)</v>
      </c>
      <c r="K640" s="7" t="s">
        <v>1772</v>
      </c>
      <c r="L640" s="4">
        <v>4</v>
      </c>
      <c r="N640" s="4" t="s">
        <v>106</v>
      </c>
      <c r="O640" s="4" t="s">
        <v>1051</v>
      </c>
      <c r="P640" s="4" t="s">
        <v>208</v>
      </c>
      <c r="Q640" s="4" t="s">
        <v>113</v>
      </c>
      <c r="R640" s="4" t="s">
        <v>169</v>
      </c>
      <c r="S640" s="4" t="s">
        <v>194</v>
      </c>
      <c r="T640" s="4" t="str">
        <f>LOWER(N640&amp;"."&amp;O640&amp;"."&amp;P640&amp;"."&amp;Q640&amp;"."&amp;R640&amp;"."&amp;S640)</f>
        <v>gend_gbv.o50.female.sexual violence..n</v>
      </c>
      <c r="U640" s="4" t="s">
        <v>1303</v>
      </c>
      <c r="Y640" s="4" t="str">
        <f t="shared" si="55"/>
        <v>gend_gbv.o50.f.sexualviolence..n</v>
      </c>
      <c r="Z640" s="4" t="str">
        <f t="shared" si="56"/>
        <v>TX_PVLS_RESULT_RETURNED
People who inject drugs (PWID)
Denominator (Optional)</v>
      </c>
      <c r="AA640" s="4" t="str">
        <f t="shared" si="57"/>
        <v>gend_gbv.o50.f.sexualviolence..n</v>
      </c>
      <c r="AB640" s="4" t="str">
        <f t="shared" si="58"/>
        <v>TX_PVLS_RESULT_RETURNED People who inject drugs (PWID) Denominator (Optional)</v>
      </c>
      <c r="AC640" s="4" t="str">
        <f t="shared" si="59"/>
        <v>gend_gbv.o50.f.sexualviolence..n</v>
      </c>
    </row>
    <row r="641" spans="1:29" ht="45" x14ac:dyDescent="0.25">
      <c r="A641" s="4" t="s">
        <v>117</v>
      </c>
      <c r="B641" s="4" t="s">
        <v>135</v>
      </c>
      <c r="C641" s="4" t="s">
        <v>1716</v>
      </c>
      <c r="E641" s="4" t="s">
        <v>169</v>
      </c>
      <c r="F641" s="4" t="s">
        <v>169</v>
      </c>
      <c r="G641" s="4" t="s">
        <v>138</v>
      </c>
      <c r="H641" s="4" t="s">
        <v>13</v>
      </c>
      <c r="I641" s="4" t="s">
        <v>139</v>
      </c>
      <c r="J641" s="6" t="str">
        <f>C641&amp;CHAR(10)&amp;G641&amp;CHAR(10)&amp;H641&amp;" ("&amp;B641&amp;")"</f>
        <v>TX_PVLS_RESULT_RETURNED
People in prison and other closed settings
Denominator (Optional)</v>
      </c>
      <c r="K641" s="7" t="s">
        <v>1773</v>
      </c>
      <c r="L641" s="4">
        <v>5</v>
      </c>
      <c r="N641" s="4" t="s">
        <v>106</v>
      </c>
      <c r="O641" s="4" t="s">
        <v>1051</v>
      </c>
      <c r="P641" s="4" t="s">
        <v>208</v>
      </c>
      <c r="Q641" s="4" t="s">
        <v>112</v>
      </c>
      <c r="R641" s="4" t="s">
        <v>169</v>
      </c>
      <c r="S641" s="4" t="s">
        <v>194</v>
      </c>
      <c r="T641" s="4" t="str">
        <f>LOWER(N641&amp;"."&amp;O641&amp;"."&amp;P641&amp;"."&amp;Q641&amp;"."&amp;R641&amp;"."&amp;S641)</f>
        <v>gend_gbv.o50.female.physical and/or emotional violence..n</v>
      </c>
      <c r="U641" s="4" t="s">
        <v>1302</v>
      </c>
      <c r="Y641" s="4" t="str">
        <f t="shared" si="55"/>
        <v>gend_gbv.o50.f.physical_emotional_violence..n</v>
      </c>
      <c r="Z641" s="4" t="str">
        <f t="shared" si="56"/>
        <v>TX_PVLS_RESULT_RETURNED
People in prison and other closed settings
Denominator (Optional)</v>
      </c>
      <c r="AA641" s="4" t="str">
        <f t="shared" si="57"/>
        <v>gend_gbv.o50.f.physical_emotional_violence..n</v>
      </c>
      <c r="AB641" s="4" t="str">
        <f t="shared" si="58"/>
        <v>TX_PVLS_RESULT_RETURNED People in prison and other closed settings Denominator (Optional)</v>
      </c>
      <c r="AC641" s="4" t="str">
        <f t="shared" si="59"/>
        <v>gend_gbv.o50.f.physical_emotional_violence..n</v>
      </c>
    </row>
    <row r="642" spans="1:29" ht="45" x14ac:dyDescent="0.25">
      <c r="A642" s="4" t="s">
        <v>117</v>
      </c>
      <c r="B642" s="4" t="s">
        <v>135</v>
      </c>
      <c r="C642" s="4" t="s">
        <v>1716</v>
      </c>
      <c r="E642" s="4" t="s">
        <v>169</v>
      </c>
      <c r="F642" s="4" t="s">
        <v>169</v>
      </c>
      <c r="G642" s="4" t="s">
        <v>34</v>
      </c>
      <c r="H642" s="4" t="s">
        <v>8</v>
      </c>
      <c r="I642" s="4" t="s">
        <v>139</v>
      </c>
      <c r="J642" s="6" t="str">
        <f>C642&amp;CHAR(10)&amp;G642&amp;CHAR(10)&amp;H642&amp;" ("&amp;B642&amp;")"</f>
        <v>TX_PVLS_RESULT_RETURNED
Female sex workers (FSW)
Numerator (Optional)</v>
      </c>
      <c r="K642" s="7" t="s">
        <v>1774</v>
      </c>
      <c r="L642" s="4">
        <v>1</v>
      </c>
      <c r="N642" s="4" t="s">
        <v>106</v>
      </c>
      <c r="O642" s="4" t="s">
        <v>1051</v>
      </c>
      <c r="P642" s="4" t="s">
        <v>208</v>
      </c>
      <c r="Q642" s="4" t="s">
        <v>130</v>
      </c>
      <c r="R642" s="4" t="s">
        <v>169</v>
      </c>
      <c r="S642" s="4" t="s">
        <v>194</v>
      </c>
      <c r="T642" s="4" t="str">
        <f>LOWER(N642&amp;"."&amp;O642&amp;"."&amp;P642&amp;"."&amp;Q642&amp;"."&amp;R642&amp;"."&amp;S642)</f>
        <v>gend_gbv.o50.female.initiated pep..n</v>
      </c>
      <c r="U642" s="4" t="s">
        <v>1281</v>
      </c>
      <c r="Y642" s="4" t="str">
        <f t="shared" si="55"/>
        <v>gend_gbv.o50.f.initiatedpep..n</v>
      </c>
      <c r="Z642" s="4" t="str">
        <f t="shared" si="56"/>
        <v>TX_PVLS_RESULT_RETURNED
Female sex workers (FSW)
Numerator (Optional)</v>
      </c>
      <c r="AA642" s="4" t="str">
        <f t="shared" si="57"/>
        <v>gend_gbv.o50.f.initiatedpep..n</v>
      </c>
      <c r="AB642" s="4" t="str">
        <f t="shared" si="58"/>
        <v>TX_PVLS_RESULT_RETURNED Female sex workers (FSW) Numerator (Optional)</v>
      </c>
      <c r="AC642" s="4" t="str">
        <f t="shared" si="59"/>
        <v>gend_gbv.o50.f.initiatedpep..n</v>
      </c>
    </row>
    <row r="643" spans="1:29" ht="45" x14ac:dyDescent="0.25">
      <c r="A643" s="4" t="s">
        <v>117</v>
      </c>
      <c r="B643" s="4" t="s">
        <v>135</v>
      </c>
      <c r="C643" s="4" t="s">
        <v>1716</v>
      </c>
      <c r="E643" s="4" t="s">
        <v>169</v>
      </c>
      <c r="F643" s="4" t="s">
        <v>169</v>
      </c>
      <c r="G643" s="4" t="s">
        <v>32</v>
      </c>
      <c r="H643" s="4" t="s">
        <v>8</v>
      </c>
      <c r="I643" s="4" t="s">
        <v>139</v>
      </c>
      <c r="J643" s="6" t="str">
        <f>C643&amp;CHAR(10)&amp;G643&amp;CHAR(10)&amp;H643&amp;" ("&amp;B643&amp;")"</f>
        <v>TX_PVLS_RESULT_RETURNED
Men who have sex with men (MSM)
Numerator (Optional)</v>
      </c>
      <c r="K643" s="7" t="s">
        <v>1775</v>
      </c>
      <c r="L643" s="4">
        <v>2</v>
      </c>
      <c r="N643" s="4" t="s">
        <v>106</v>
      </c>
      <c r="O643" s="4" t="s">
        <v>1051</v>
      </c>
      <c r="P643" s="4" t="s">
        <v>208</v>
      </c>
      <c r="Q643" s="4" t="s">
        <v>107</v>
      </c>
      <c r="R643" s="4" t="s">
        <v>169</v>
      </c>
      <c r="S643" s="4" t="s">
        <v>194</v>
      </c>
      <c r="T643" s="4" t="str">
        <f>LOWER(N643&amp;"."&amp;O643&amp;"."&amp;P643&amp;"."&amp;Q643&amp;"."&amp;R643&amp;"."&amp;S643)</f>
        <v>gend_gbv.o50.female.completed pep..n</v>
      </c>
      <c r="U643" s="4" t="s">
        <v>1280</v>
      </c>
      <c r="Y643" s="4" t="str">
        <f t="shared" si="55"/>
        <v>gend_gbv.o50.f.completedpep..n</v>
      </c>
      <c r="Z643" s="4" t="str">
        <f t="shared" si="56"/>
        <v>TX_PVLS_RESULT_RETURNED
Men who have sex with men (MSM)
Numerator (Optional)</v>
      </c>
      <c r="AA643" s="4" t="str">
        <f t="shared" si="57"/>
        <v>gend_gbv.o50.f.completedpep..n</v>
      </c>
      <c r="AB643" s="4" t="str">
        <f t="shared" si="58"/>
        <v>TX_PVLS_RESULT_RETURNED Men who have sex with men (MSM) Numerator (Optional)</v>
      </c>
      <c r="AC643" s="4" t="str">
        <f t="shared" si="59"/>
        <v>gend_gbv.o50.f.completedpep..n</v>
      </c>
    </row>
    <row r="644" spans="1:29" ht="45" x14ac:dyDescent="0.25">
      <c r="A644" s="4" t="s">
        <v>117</v>
      </c>
      <c r="B644" s="4" t="s">
        <v>135</v>
      </c>
      <c r="C644" s="4" t="s">
        <v>1716</v>
      </c>
      <c r="E644" s="4" t="s">
        <v>169</v>
      </c>
      <c r="F644" s="4" t="s">
        <v>169</v>
      </c>
      <c r="G644" s="4" t="s">
        <v>33</v>
      </c>
      <c r="H644" s="4" t="s">
        <v>8</v>
      </c>
      <c r="I644" s="4" t="s">
        <v>139</v>
      </c>
      <c r="J644" s="6" t="str">
        <f>C644&amp;CHAR(10)&amp;G644&amp;CHAR(10)&amp;H644&amp;" ("&amp;B644&amp;")"</f>
        <v>TX_PVLS_RESULT_RETURNED
Transgender people (TG)
Numerator (Optional)</v>
      </c>
      <c r="K644" s="7" t="s">
        <v>1776</v>
      </c>
      <c r="L644" s="4">
        <v>3</v>
      </c>
      <c r="N644" s="4" t="s">
        <v>106</v>
      </c>
      <c r="O644" s="4" t="s">
        <v>181</v>
      </c>
      <c r="P644" s="4" t="s">
        <v>207</v>
      </c>
      <c r="Q644" s="4" t="s">
        <v>113</v>
      </c>
      <c r="R644" s="4" t="s">
        <v>169</v>
      </c>
      <c r="S644" s="4" t="s">
        <v>194</v>
      </c>
      <c r="T644" s="4" t="str">
        <f>LOWER(N644&amp;"."&amp;O644&amp;"."&amp;P644&amp;"."&amp;Q644&amp;"."&amp;R644&amp;"."&amp;S644)</f>
        <v>gend_gbv.45_49.male.sexual violence..n</v>
      </c>
      <c r="U644" s="4" t="s">
        <v>1551</v>
      </c>
      <c r="Y644" s="4" t="str">
        <f t="shared" si="55"/>
        <v>gend_gbv.45_49.m.sexualviolence..n</v>
      </c>
      <c r="Z644" s="4" t="str">
        <f t="shared" si="56"/>
        <v>TX_PVLS_RESULT_RETURNED
Transgender people (TG)
Numerator (Optional)</v>
      </c>
      <c r="AA644" s="4" t="str">
        <f t="shared" si="57"/>
        <v>gend_gbv.45_49.m.sexualviolence..n</v>
      </c>
      <c r="AB644" s="4" t="str">
        <f t="shared" si="58"/>
        <v>TX_PVLS_RESULT_RETURNED Transgender people (TG) Numerator (Optional)</v>
      </c>
      <c r="AC644" s="4" t="str">
        <f t="shared" si="59"/>
        <v>gend_gbv.45_49.m.sexualviolence..n</v>
      </c>
    </row>
    <row r="645" spans="1:29" ht="45" x14ac:dyDescent="0.25">
      <c r="A645" s="4" t="s">
        <v>117</v>
      </c>
      <c r="B645" s="4" t="s">
        <v>135</v>
      </c>
      <c r="C645" s="4" t="s">
        <v>1716</v>
      </c>
      <c r="E645" s="4" t="s">
        <v>169</v>
      </c>
      <c r="F645" s="4" t="s">
        <v>169</v>
      </c>
      <c r="G645" s="4" t="s">
        <v>30</v>
      </c>
      <c r="H645" s="4" t="s">
        <v>8</v>
      </c>
      <c r="I645" s="4" t="s">
        <v>139</v>
      </c>
      <c r="J645" s="6" t="str">
        <f>C645&amp;CHAR(10)&amp;G645&amp;CHAR(10)&amp;H645&amp;" ("&amp;B645&amp;")"</f>
        <v>TX_PVLS_RESULT_RETURNED
People who inject drugs (PWID)
Numerator (Optional)</v>
      </c>
      <c r="K645" s="7" t="s">
        <v>1777</v>
      </c>
      <c r="L645" s="4">
        <v>4</v>
      </c>
      <c r="N645" s="4" t="s">
        <v>106</v>
      </c>
      <c r="O645" s="4" t="s">
        <v>181</v>
      </c>
      <c r="P645" s="4" t="s">
        <v>207</v>
      </c>
      <c r="Q645" s="4" t="s">
        <v>112</v>
      </c>
      <c r="R645" s="4" t="s">
        <v>169</v>
      </c>
      <c r="S645" s="4" t="s">
        <v>194</v>
      </c>
      <c r="T645" s="4" t="str">
        <f>LOWER(N645&amp;"."&amp;O645&amp;"."&amp;P645&amp;"."&amp;Q645&amp;"."&amp;R645&amp;"."&amp;S645)</f>
        <v>gend_gbv.45_49.male.physical and/or emotional violence..n</v>
      </c>
      <c r="U645" s="4" t="s">
        <v>1550</v>
      </c>
      <c r="Y645" s="4" t="str">
        <f t="shared" si="55"/>
        <v>gend_gbv.45_49.m.physical_emotional_violence..n</v>
      </c>
      <c r="Z645" s="4" t="str">
        <f t="shared" si="56"/>
        <v>TX_PVLS_RESULT_RETURNED
People who inject drugs (PWID)
Numerator (Optional)</v>
      </c>
      <c r="AA645" s="4" t="str">
        <f t="shared" si="57"/>
        <v>gend_gbv.45_49.m.physical_emotional_violence..n</v>
      </c>
      <c r="AB645" s="4" t="str">
        <f t="shared" si="58"/>
        <v>TX_PVLS_RESULT_RETURNED People who inject drugs (PWID) Numerator (Optional)</v>
      </c>
      <c r="AC645" s="4" t="str">
        <f t="shared" si="59"/>
        <v>gend_gbv.45_49.m.physical_emotional_violence..n</v>
      </c>
    </row>
    <row r="646" spans="1:29" ht="45" x14ac:dyDescent="0.25">
      <c r="A646" s="4" t="s">
        <v>117</v>
      </c>
      <c r="B646" s="4" t="s">
        <v>135</v>
      </c>
      <c r="C646" s="4" t="s">
        <v>1716</v>
      </c>
      <c r="E646" s="4" t="s">
        <v>169</v>
      </c>
      <c r="F646" s="4" t="s">
        <v>169</v>
      </c>
      <c r="G646" s="4" t="s">
        <v>138</v>
      </c>
      <c r="H646" s="4" t="s">
        <v>8</v>
      </c>
      <c r="I646" s="4" t="s">
        <v>139</v>
      </c>
      <c r="J646" s="6" t="str">
        <f>C646&amp;CHAR(10)&amp;G646&amp;CHAR(10)&amp;H646&amp;" ("&amp;B646&amp;")"</f>
        <v>TX_PVLS_RESULT_RETURNED
People in prison and other closed settings
Numerator (Optional)</v>
      </c>
      <c r="K646" s="7" t="s">
        <v>1778</v>
      </c>
      <c r="L646" s="4">
        <v>5</v>
      </c>
      <c r="N646" s="4" t="s">
        <v>106</v>
      </c>
      <c r="O646" s="4" t="s">
        <v>181</v>
      </c>
      <c r="P646" s="4" t="s">
        <v>207</v>
      </c>
      <c r="Q646" s="4" t="s">
        <v>130</v>
      </c>
      <c r="R646" s="4" t="s">
        <v>169</v>
      </c>
      <c r="S646" s="4" t="s">
        <v>194</v>
      </c>
      <c r="T646" s="4" t="str">
        <f>LOWER(N646&amp;"."&amp;O646&amp;"."&amp;P646&amp;"."&amp;Q646&amp;"."&amp;R646&amp;"."&amp;S646)</f>
        <v>gend_gbv.45_49.male.initiated pep..n</v>
      </c>
      <c r="U646" s="4" t="s">
        <v>1529</v>
      </c>
      <c r="Y646" s="4" t="str">
        <f t="shared" si="55"/>
        <v>gend_gbv.45_49.m.initiatedpep..n</v>
      </c>
      <c r="Z646" s="4" t="str">
        <f t="shared" si="56"/>
        <v>TX_PVLS_RESULT_RETURNED
People in prison and other closed settings
Numerator (Optional)</v>
      </c>
      <c r="AA646" s="4" t="str">
        <f t="shared" si="57"/>
        <v>gend_gbv.45_49.m.initiatedpep..n</v>
      </c>
      <c r="AB646" s="4" t="str">
        <f t="shared" si="58"/>
        <v>TX_PVLS_RESULT_RETURNED People in prison and other closed settings Numerator (Optional)</v>
      </c>
      <c r="AC646" s="4" t="str">
        <f t="shared" si="59"/>
        <v>gend_gbv.45_49.m.initiatedpep..n</v>
      </c>
    </row>
    <row r="647" spans="1:29" ht="45" x14ac:dyDescent="0.25">
      <c r="A647" s="4" t="s">
        <v>117</v>
      </c>
      <c r="B647" s="4" t="s">
        <v>125</v>
      </c>
      <c r="C647" s="4" t="s">
        <v>1716</v>
      </c>
      <c r="E647" s="4" t="s">
        <v>17</v>
      </c>
      <c r="F647" s="4" t="s">
        <v>18</v>
      </c>
      <c r="G647" s="4" t="s">
        <v>169</v>
      </c>
      <c r="H647" s="4" t="s">
        <v>13</v>
      </c>
      <c r="I647" s="4" t="s">
        <v>140</v>
      </c>
      <c r="J647" s="6" t="str">
        <f>C647&amp;CHAR(10)&amp;F647&amp;CHAR(10)&amp;H647&amp;" ("&amp;B647&amp;")"</f>
        <v>TX_PVLS_RESULT_RETURNED
Breastfeeding
Denominator (Required)</v>
      </c>
      <c r="K647" s="7" t="s">
        <v>1779</v>
      </c>
      <c r="N647" s="4" t="s">
        <v>106</v>
      </c>
      <c r="O647" s="4" t="s">
        <v>181</v>
      </c>
      <c r="P647" s="4" t="s">
        <v>207</v>
      </c>
      <c r="Q647" s="4" t="s">
        <v>107</v>
      </c>
      <c r="R647" s="4" t="s">
        <v>169</v>
      </c>
      <c r="S647" s="4" t="s">
        <v>194</v>
      </c>
      <c r="T647" s="4" t="str">
        <f>LOWER(N647&amp;"."&amp;O647&amp;"."&amp;P647&amp;"."&amp;Q647&amp;"."&amp;R647&amp;"."&amp;S647)</f>
        <v>gend_gbv.45_49.male.completed pep..n</v>
      </c>
      <c r="U647" s="4" t="s">
        <v>1528</v>
      </c>
      <c r="Y647" s="4" t="str">
        <f t="shared" si="55"/>
        <v>gend_gbv.45_49.m.completedpep..n</v>
      </c>
      <c r="Z647" s="4" t="str">
        <f t="shared" si="56"/>
        <v>TX_PVLS_RESULT_RETURNED
Breastfeeding
Denominator (Required)</v>
      </c>
      <c r="AA647" s="4" t="str">
        <f t="shared" si="57"/>
        <v>gend_gbv.45_49.m.completedpep..n</v>
      </c>
      <c r="AB647" s="4" t="str">
        <f t="shared" si="58"/>
        <v>TX_PVLS_RESULT_RETURNED Breastfeeding Denominator (Required)</v>
      </c>
      <c r="AC647" s="4" t="str">
        <f t="shared" si="59"/>
        <v>gend_gbv.45_49.m.completedpep..n</v>
      </c>
    </row>
    <row r="648" spans="1:29" ht="45" x14ac:dyDescent="0.25">
      <c r="A648" s="4" t="s">
        <v>117</v>
      </c>
      <c r="B648" s="4" t="s">
        <v>125</v>
      </c>
      <c r="C648" s="4" t="s">
        <v>1716</v>
      </c>
      <c r="E648" s="4" t="s">
        <v>17</v>
      </c>
      <c r="F648" s="4" t="s">
        <v>44</v>
      </c>
      <c r="G648" s="4" t="s">
        <v>169</v>
      </c>
      <c r="H648" s="4" t="s">
        <v>13</v>
      </c>
      <c r="I648" s="4" t="s">
        <v>140</v>
      </c>
      <c r="J648" s="6" t="str">
        <f>C648&amp;CHAR(10)&amp;F648&amp;CHAR(10)&amp;H648&amp;" ("&amp;B648&amp;")"</f>
        <v>TX_PVLS_RESULT_RETURNED
Pregnant
Denominator (Required)</v>
      </c>
      <c r="K648" s="7" t="s">
        <v>1780</v>
      </c>
      <c r="N648" s="4" t="s">
        <v>106</v>
      </c>
      <c r="O648" s="4" t="s">
        <v>181</v>
      </c>
      <c r="P648" s="4" t="s">
        <v>208</v>
      </c>
      <c r="Q648" s="4" t="s">
        <v>113</v>
      </c>
      <c r="R648" s="4" t="s">
        <v>169</v>
      </c>
      <c r="S648" s="4" t="s">
        <v>194</v>
      </c>
      <c r="T648" s="4" t="str">
        <f>LOWER(N648&amp;"."&amp;O648&amp;"."&amp;P648&amp;"."&amp;Q648&amp;"."&amp;R648&amp;"."&amp;S648)</f>
        <v>gend_gbv.45_49.female.sexual violence..n</v>
      </c>
      <c r="U648" s="4" t="s">
        <v>1301</v>
      </c>
      <c r="Y648" s="4" t="str">
        <f t="shared" si="55"/>
        <v>gend_gbv.45_49.f.sexualviolence..n</v>
      </c>
      <c r="Z648" s="4" t="str">
        <f t="shared" si="56"/>
        <v>TX_PVLS_RESULT_RETURNED
Pregnant
Denominator (Required)</v>
      </c>
      <c r="AA648" s="4" t="str">
        <f t="shared" si="57"/>
        <v>gend_gbv.45_49.f.sexualviolence..n</v>
      </c>
      <c r="AB648" s="4" t="str">
        <f t="shared" si="58"/>
        <v>TX_PVLS_RESULT_RETURNED Pregnant Denominator (Required)</v>
      </c>
      <c r="AC648" s="4" t="str">
        <f t="shared" si="59"/>
        <v>gend_gbv.45_49.f.sexualviolence..n</v>
      </c>
    </row>
    <row r="649" spans="1:29" ht="45" x14ac:dyDescent="0.25">
      <c r="A649" s="4" t="s">
        <v>117</v>
      </c>
      <c r="B649" s="4" t="s">
        <v>125</v>
      </c>
      <c r="C649" s="4" t="s">
        <v>1716</v>
      </c>
      <c r="E649" s="4" t="s">
        <v>17</v>
      </c>
      <c r="F649" s="4" t="s">
        <v>18</v>
      </c>
      <c r="G649" s="4" t="s">
        <v>169</v>
      </c>
      <c r="H649" s="4" t="s">
        <v>8</v>
      </c>
      <c r="I649" s="4" t="s">
        <v>140</v>
      </c>
      <c r="J649" s="6" t="str">
        <f>C649&amp;CHAR(10)&amp;F649&amp;CHAR(10)&amp;H649&amp;" ("&amp;B649&amp;")"</f>
        <v>TX_PVLS_RESULT_RETURNED
Breastfeeding
Numerator (Required)</v>
      </c>
      <c r="K649" s="7" t="s">
        <v>1781</v>
      </c>
      <c r="N649" s="4" t="s">
        <v>106</v>
      </c>
      <c r="O649" s="4" t="s">
        <v>181</v>
      </c>
      <c r="P649" s="4" t="s">
        <v>208</v>
      </c>
      <c r="Q649" s="4" t="s">
        <v>112</v>
      </c>
      <c r="R649" s="4" t="s">
        <v>169</v>
      </c>
      <c r="S649" s="4" t="s">
        <v>194</v>
      </c>
      <c r="T649" s="4" t="str">
        <f>LOWER(N649&amp;"."&amp;O649&amp;"."&amp;P649&amp;"."&amp;Q649&amp;"."&amp;R649&amp;"."&amp;S649)</f>
        <v>gend_gbv.45_49.female.physical and/or emotional violence..n</v>
      </c>
      <c r="U649" s="4" t="s">
        <v>1300</v>
      </c>
      <c r="Y649" s="4" t="str">
        <f t="shared" si="55"/>
        <v>gend_gbv.45_49.f.physical_emotional_violence..n</v>
      </c>
      <c r="Z649" s="4" t="str">
        <f t="shared" si="56"/>
        <v>TX_PVLS_RESULT_RETURNED
Breastfeeding
Numerator (Required)</v>
      </c>
      <c r="AA649" s="4" t="str">
        <f t="shared" si="57"/>
        <v>gend_gbv.45_49.f.physical_emotional_violence..n</v>
      </c>
      <c r="AB649" s="4" t="str">
        <f t="shared" si="58"/>
        <v>TX_PVLS_RESULT_RETURNED Breastfeeding Numerator (Required)</v>
      </c>
      <c r="AC649" s="4" t="str">
        <f t="shared" si="59"/>
        <v>gend_gbv.45_49.f.physical_emotional_violence..n</v>
      </c>
    </row>
    <row r="650" spans="1:29" ht="45" x14ac:dyDescent="0.25">
      <c r="A650" s="4" t="s">
        <v>117</v>
      </c>
      <c r="B650" s="4" t="s">
        <v>125</v>
      </c>
      <c r="C650" s="4" t="s">
        <v>1716</v>
      </c>
      <c r="E650" s="4" t="s">
        <v>17</v>
      </c>
      <c r="F650" s="4" t="s">
        <v>44</v>
      </c>
      <c r="G650" s="4" t="s">
        <v>169</v>
      </c>
      <c r="H650" s="4" t="s">
        <v>8</v>
      </c>
      <c r="I650" s="4" t="s">
        <v>140</v>
      </c>
      <c r="J650" s="6" t="str">
        <f>C650&amp;CHAR(10)&amp;F650&amp;CHAR(10)&amp;H650&amp;" ("&amp;B650&amp;")"</f>
        <v>TX_PVLS_RESULT_RETURNED
Pregnant
Numerator (Required)</v>
      </c>
      <c r="K650" s="7" t="s">
        <v>1782</v>
      </c>
      <c r="N650" s="4" t="s">
        <v>106</v>
      </c>
      <c r="O650" s="4" t="s">
        <v>181</v>
      </c>
      <c r="P650" s="4" t="s">
        <v>208</v>
      </c>
      <c r="Q650" s="4" t="s">
        <v>130</v>
      </c>
      <c r="R650" s="4" t="s">
        <v>169</v>
      </c>
      <c r="S650" s="4" t="s">
        <v>194</v>
      </c>
      <c r="T650" s="4" t="str">
        <f>LOWER(N650&amp;"."&amp;O650&amp;"."&amp;P650&amp;"."&amp;Q650&amp;"."&amp;R650&amp;"."&amp;S650)</f>
        <v>gend_gbv.45_49.female.initiated pep..n</v>
      </c>
      <c r="U650" s="4" t="s">
        <v>1279</v>
      </c>
      <c r="Y650" s="4" t="str">
        <f t="shared" si="55"/>
        <v>gend_gbv.45_49.f.initiatedpep..n</v>
      </c>
      <c r="Z650" s="4" t="str">
        <f t="shared" si="56"/>
        <v>TX_PVLS_RESULT_RETURNED
Pregnant
Numerator (Required)</v>
      </c>
      <c r="AA650" s="4" t="str">
        <f t="shared" si="57"/>
        <v>gend_gbv.45_49.f.initiatedpep..n</v>
      </c>
      <c r="AB650" s="4" t="str">
        <f t="shared" si="58"/>
        <v>TX_PVLS_RESULT_RETURNED Pregnant Numerator (Required)</v>
      </c>
      <c r="AC650" s="4" t="str">
        <f t="shared" si="59"/>
        <v>gend_gbv.45_49.f.initiatedpep..n</v>
      </c>
    </row>
    <row r="651" spans="1:29" ht="45" x14ac:dyDescent="0.25">
      <c r="A651" s="4" t="s">
        <v>117</v>
      </c>
      <c r="B651" s="4" t="s">
        <v>125</v>
      </c>
      <c r="C651" s="4" t="s">
        <v>46</v>
      </c>
      <c r="D651" s="4" t="s">
        <v>47</v>
      </c>
      <c r="E651" s="4" t="s">
        <v>17</v>
      </c>
      <c r="F651" s="4" t="s">
        <v>169</v>
      </c>
      <c r="G651" s="4" t="s">
        <v>169</v>
      </c>
      <c r="H651" s="4" t="s">
        <v>8</v>
      </c>
      <c r="I651" s="4" t="s">
        <v>133</v>
      </c>
      <c r="J651" s="6" t="str">
        <f>C651&amp;CHAR(10)&amp;D651&amp;" "&amp;E651&amp;CHAR(10)&amp;H651&amp;" ("&amp;B651&amp;")"</f>
        <v>TX_PVLS_SAMPLE
&lt;1 Female
Numerator (Required)</v>
      </c>
      <c r="K651" s="7" t="s">
        <v>782</v>
      </c>
      <c r="L651" s="4">
        <v>4</v>
      </c>
      <c r="N651" s="4" t="s">
        <v>106</v>
      </c>
      <c r="O651" s="4" t="s">
        <v>181</v>
      </c>
      <c r="P651" s="4" t="s">
        <v>208</v>
      </c>
      <c r="Q651" s="4" t="s">
        <v>107</v>
      </c>
      <c r="R651" s="4" t="s">
        <v>169</v>
      </c>
      <c r="S651" s="4" t="s">
        <v>194</v>
      </c>
      <c r="T651" s="4" t="str">
        <f>LOWER(N651&amp;"."&amp;O651&amp;"."&amp;P651&amp;"."&amp;Q651&amp;"."&amp;R651&amp;"."&amp;S651)</f>
        <v>gend_gbv.45_49.female.completed pep..n</v>
      </c>
      <c r="U651" s="4" t="s">
        <v>1278</v>
      </c>
      <c r="Y651" s="4" t="str">
        <f t="shared" si="55"/>
        <v>gend_gbv.45_49.f.completedpep..n</v>
      </c>
      <c r="Z651" s="4" t="str">
        <f t="shared" si="56"/>
        <v>TX_PVLS_SAMPLE
&lt;1 Female
Numerator (Required)</v>
      </c>
      <c r="AA651" s="4" t="str">
        <f t="shared" si="57"/>
        <v>gend_gbv.45_49.f.completedpep..n</v>
      </c>
      <c r="AB651" s="4" t="str">
        <f t="shared" si="58"/>
        <v>TX_PVLS_SAMPLE &lt;1 Female Numerator (Required)</v>
      </c>
      <c r="AC651" s="4" t="str">
        <f t="shared" si="59"/>
        <v>gend_gbv.45_49.f.completedpep..n</v>
      </c>
    </row>
    <row r="652" spans="1:29" ht="45" x14ac:dyDescent="0.25">
      <c r="A652" s="4" t="s">
        <v>117</v>
      </c>
      <c r="B652" s="4" t="s">
        <v>125</v>
      </c>
      <c r="C652" s="4" t="s">
        <v>46</v>
      </c>
      <c r="D652" s="4" t="s">
        <v>47</v>
      </c>
      <c r="E652" s="4" t="s">
        <v>50</v>
      </c>
      <c r="F652" s="4" t="s">
        <v>169</v>
      </c>
      <c r="G652" s="4" t="s">
        <v>169</v>
      </c>
      <c r="H652" s="4" t="s">
        <v>8</v>
      </c>
      <c r="I652" s="4" t="s">
        <v>133</v>
      </c>
      <c r="J652" s="6" t="str">
        <f>C652&amp;CHAR(10)&amp;D652&amp;" "&amp;E652&amp;CHAR(10)&amp;H652&amp;" ("&amp;B652&amp;")"</f>
        <v>TX_PVLS_SAMPLE
&lt;1 Male
Numerator (Required)</v>
      </c>
      <c r="K652" s="7" t="s">
        <v>783</v>
      </c>
      <c r="L652" s="4">
        <v>4</v>
      </c>
      <c r="N652" s="4" t="s">
        <v>106</v>
      </c>
      <c r="O652" s="4" t="s">
        <v>180</v>
      </c>
      <c r="P652" s="4" t="s">
        <v>207</v>
      </c>
      <c r="Q652" s="4" t="s">
        <v>113</v>
      </c>
      <c r="R652" s="4" t="s">
        <v>169</v>
      </c>
      <c r="S652" s="4" t="s">
        <v>194</v>
      </c>
      <c r="T652" s="4" t="str">
        <f>LOWER(N652&amp;"."&amp;O652&amp;"."&amp;P652&amp;"."&amp;Q652&amp;"."&amp;R652&amp;"."&amp;S652)</f>
        <v>gend_gbv.40_44.male.sexual violence..n</v>
      </c>
      <c r="U652" s="4" t="s">
        <v>1549</v>
      </c>
      <c r="Y652" s="4" t="str">
        <f t="shared" si="55"/>
        <v>gend_gbv.40_44.m.sexualviolence..n</v>
      </c>
      <c r="Z652" s="4" t="str">
        <f t="shared" si="56"/>
        <v>TX_PVLS_SAMPLE
&lt;1 Male
Numerator (Required)</v>
      </c>
      <c r="AA652" s="4" t="str">
        <f t="shared" si="57"/>
        <v>gend_gbv.40_44.m.sexualviolence..n</v>
      </c>
      <c r="AB652" s="4" t="str">
        <f t="shared" si="58"/>
        <v>TX_PVLS_SAMPLE &lt;1 Male Numerator (Required)</v>
      </c>
      <c r="AC652" s="4" t="str">
        <f t="shared" si="59"/>
        <v>gend_gbv.40_44.m.sexualviolence..n</v>
      </c>
    </row>
    <row r="653" spans="1:29" ht="45" x14ac:dyDescent="0.25">
      <c r="A653" s="4" t="s">
        <v>117</v>
      </c>
      <c r="B653" s="4" t="s">
        <v>125</v>
      </c>
      <c r="C653" s="4" t="s">
        <v>46</v>
      </c>
      <c r="D653" s="4" t="s">
        <v>61</v>
      </c>
      <c r="E653" s="4" t="s">
        <v>17</v>
      </c>
      <c r="F653" s="4" t="s">
        <v>169</v>
      </c>
      <c r="G653" s="4" t="s">
        <v>169</v>
      </c>
      <c r="H653" s="4" t="s">
        <v>8</v>
      </c>
      <c r="I653" s="4" t="s">
        <v>133</v>
      </c>
      <c r="J653" s="6" t="str">
        <f>C653&amp;CHAR(10)&amp;D653&amp;" "&amp;E653&amp;CHAR(10)&amp;H653&amp;" ("&amp;B653&amp;")"</f>
        <v>TX_PVLS_SAMPLE
1-4 Female
Numerator (Required)</v>
      </c>
      <c r="K653" s="7" t="s">
        <v>786</v>
      </c>
      <c r="L653" s="4">
        <v>5</v>
      </c>
      <c r="N653" s="4" t="s">
        <v>106</v>
      </c>
      <c r="O653" s="4" t="s">
        <v>180</v>
      </c>
      <c r="P653" s="4" t="s">
        <v>207</v>
      </c>
      <c r="Q653" s="4" t="s">
        <v>112</v>
      </c>
      <c r="R653" s="4" t="s">
        <v>169</v>
      </c>
      <c r="S653" s="4" t="s">
        <v>194</v>
      </c>
      <c r="T653" s="4" t="str">
        <f>LOWER(N653&amp;"."&amp;O653&amp;"."&amp;P653&amp;"."&amp;Q653&amp;"."&amp;R653&amp;"."&amp;S653)</f>
        <v>gend_gbv.40_44.male.physical and/or emotional violence..n</v>
      </c>
      <c r="U653" s="4" t="s">
        <v>1548</v>
      </c>
      <c r="Y653" s="4" t="str">
        <f t="shared" si="55"/>
        <v>gend_gbv.40_44.m.physical_emotional_violence..n</v>
      </c>
      <c r="Z653" s="4" t="str">
        <f t="shared" si="56"/>
        <v>TX_PVLS_SAMPLE
1-4 Female
Numerator (Required)</v>
      </c>
      <c r="AA653" s="4" t="str">
        <f t="shared" si="57"/>
        <v>gend_gbv.40_44.m.physical_emotional_violence..n</v>
      </c>
      <c r="AB653" s="4" t="str">
        <f t="shared" si="58"/>
        <v>TX_PVLS_SAMPLE 1-4 Female Numerator (Required)</v>
      </c>
      <c r="AC653" s="4" t="str">
        <f t="shared" si="59"/>
        <v>gend_gbv.40_44.m.physical_emotional_violence..n</v>
      </c>
    </row>
    <row r="654" spans="1:29" ht="45" x14ac:dyDescent="0.25">
      <c r="A654" s="4" t="s">
        <v>117</v>
      </c>
      <c r="B654" s="4" t="s">
        <v>125</v>
      </c>
      <c r="C654" s="4" t="s">
        <v>46</v>
      </c>
      <c r="D654" s="4" t="s">
        <v>61</v>
      </c>
      <c r="E654" s="4" t="s">
        <v>50</v>
      </c>
      <c r="F654" s="4" t="s">
        <v>169</v>
      </c>
      <c r="G654" s="4" t="s">
        <v>169</v>
      </c>
      <c r="H654" s="4" t="s">
        <v>8</v>
      </c>
      <c r="I654" s="4" t="s">
        <v>133</v>
      </c>
      <c r="J654" s="6" t="str">
        <f>C654&amp;CHAR(10)&amp;D654&amp;" "&amp;E654&amp;CHAR(10)&amp;H654&amp;" ("&amp;B654&amp;")"</f>
        <v>TX_PVLS_SAMPLE
1-4 Male
Numerator (Required)</v>
      </c>
      <c r="K654" s="7" t="s">
        <v>787</v>
      </c>
      <c r="L654" s="4">
        <v>5</v>
      </c>
      <c r="N654" s="4" t="s">
        <v>106</v>
      </c>
      <c r="O654" s="4" t="s">
        <v>180</v>
      </c>
      <c r="P654" s="4" t="s">
        <v>207</v>
      </c>
      <c r="Q654" s="4" t="s">
        <v>130</v>
      </c>
      <c r="R654" s="4" t="s">
        <v>169</v>
      </c>
      <c r="S654" s="4" t="s">
        <v>194</v>
      </c>
      <c r="T654" s="4" t="str">
        <f>LOWER(N654&amp;"."&amp;O654&amp;"."&amp;P654&amp;"."&amp;Q654&amp;"."&amp;R654&amp;"."&amp;S654)</f>
        <v>gend_gbv.40_44.male.initiated pep..n</v>
      </c>
      <c r="U654" s="4" t="s">
        <v>1527</v>
      </c>
      <c r="Y654" s="4" t="str">
        <f t="shared" si="55"/>
        <v>gend_gbv.40_44.m.initiatedpep..n</v>
      </c>
      <c r="Z654" s="4" t="str">
        <f t="shared" si="56"/>
        <v>TX_PVLS_SAMPLE
1-4 Male
Numerator (Required)</v>
      </c>
      <c r="AA654" s="4" t="str">
        <f t="shared" si="57"/>
        <v>gend_gbv.40_44.m.initiatedpep..n</v>
      </c>
      <c r="AB654" s="4" t="str">
        <f t="shared" si="58"/>
        <v>TX_PVLS_SAMPLE 1-4 Male Numerator (Required)</v>
      </c>
      <c r="AC654" s="4" t="str">
        <f t="shared" si="59"/>
        <v>gend_gbv.40_44.m.initiatedpep..n</v>
      </c>
    </row>
    <row r="655" spans="1:29" ht="45" x14ac:dyDescent="0.25">
      <c r="A655" s="4" t="s">
        <v>117</v>
      </c>
      <c r="B655" s="4" t="s">
        <v>125</v>
      </c>
      <c r="C655" s="4" t="s">
        <v>46</v>
      </c>
      <c r="D655" s="4" t="s">
        <v>80</v>
      </c>
      <c r="E655" s="4" t="s">
        <v>17</v>
      </c>
      <c r="F655" s="4" t="s">
        <v>169</v>
      </c>
      <c r="G655" s="4" t="s">
        <v>169</v>
      </c>
      <c r="H655" s="4" t="s">
        <v>8</v>
      </c>
      <c r="I655" s="4" t="s">
        <v>133</v>
      </c>
      <c r="J655" s="6" t="str">
        <f>C655&amp;CHAR(10)&amp;D655&amp;" "&amp;E655&amp;CHAR(10)&amp;H655&amp;" ("&amp;B655&amp;")"</f>
        <v>TX_PVLS_SAMPLE
5-9 Female
Numerator (Required)</v>
      </c>
      <c r="K655" s="7" t="s">
        <v>802</v>
      </c>
      <c r="L655" s="4">
        <v>6</v>
      </c>
      <c r="N655" s="4" t="s">
        <v>106</v>
      </c>
      <c r="O655" s="4" t="s">
        <v>180</v>
      </c>
      <c r="P655" s="4" t="s">
        <v>207</v>
      </c>
      <c r="Q655" s="4" t="s">
        <v>107</v>
      </c>
      <c r="R655" s="4" t="s">
        <v>169</v>
      </c>
      <c r="S655" s="4" t="s">
        <v>194</v>
      </c>
      <c r="T655" s="4" t="str">
        <f>LOWER(N655&amp;"."&amp;O655&amp;"."&amp;P655&amp;"."&amp;Q655&amp;"."&amp;R655&amp;"."&amp;S655)</f>
        <v>gend_gbv.40_44.male.completed pep..n</v>
      </c>
      <c r="U655" s="4" t="s">
        <v>1526</v>
      </c>
      <c r="Y655" s="4" t="str">
        <f t="shared" ref="Y655:Y662" si="60">U655</f>
        <v>gend_gbv.40_44.m.completedpep..n</v>
      </c>
      <c r="Z655" s="4" t="str">
        <f t="shared" ref="Z655:Z662" si="61">J655</f>
        <v>TX_PVLS_SAMPLE
5-9 Female
Numerator (Required)</v>
      </c>
      <c r="AA655" s="4" t="str">
        <f t="shared" ref="AA655:AA662" si="62">U655</f>
        <v>gend_gbv.40_44.m.completedpep..n</v>
      </c>
      <c r="AB655" s="4" t="str">
        <f t="shared" ref="AB655:AB662" si="63">K655</f>
        <v>TX_PVLS_SAMPLE 5-9 Female Numerator (Required)</v>
      </c>
      <c r="AC655" s="4" t="str">
        <f t="shared" ref="AC655:AC662" si="64">AA655</f>
        <v>gend_gbv.40_44.m.completedpep..n</v>
      </c>
    </row>
    <row r="656" spans="1:29" ht="45" x14ac:dyDescent="0.25">
      <c r="A656" s="4" t="s">
        <v>117</v>
      </c>
      <c r="B656" s="4" t="s">
        <v>125</v>
      </c>
      <c r="C656" s="4" t="s">
        <v>46</v>
      </c>
      <c r="D656" s="4" t="s">
        <v>80</v>
      </c>
      <c r="E656" s="4" t="s">
        <v>50</v>
      </c>
      <c r="F656" s="4" t="s">
        <v>169</v>
      </c>
      <c r="G656" s="4" t="s">
        <v>169</v>
      </c>
      <c r="H656" s="4" t="s">
        <v>8</v>
      </c>
      <c r="I656" s="4" t="s">
        <v>133</v>
      </c>
      <c r="J656" s="6" t="str">
        <f>C656&amp;CHAR(10)&amp;D656&amp;" "&amp;E656&amp;CHAR(10)&amp;H656&amp;" ("&amp;B656&amp;")"</f>
        <v>TX_PVLS_SAMPLE
5-9 Male
Numerator (Required)</v>
      </c>
      <c r="K656" s="7" t="s">
        <v>803</v>
      </c>
      <c r="L656" s="4">
        <v>6</v>
      </c>
      <c r="N656" s="4" t="s">
        <v>106</v>
      </c>
      <c r="O656" s="4" t="s">
        <v>180</v>
      </c>
      <c r="P656" s="4" t="s">
        <v>208</v>
      </c>
      <c r="Q656" s="4" t="s">
        <v>113</v>
      </c>
      <c r="R656" s="4" t="s">
        <v>169</v>
      </c>
      <c r="S656" s="4" t="s">
        <v>194</v>
      </c>
      <c r="T656" s="4" t="str">
        <f>LOWER(N656&amp;"."&amp;O656&amp;"."&amp;P656&amp;"."&amp;Q656&amp;"."&amp;R656&amp;"."&amp;S656)</f>
        <v>gend_gbv.40_44.female.sexual violence..n</v>
      </c>
      <c r="U656" s="4" t="s">
        <v>1299</v>
      </c>
      <c r="Y656" s="4" t="str">
        <f t="shared" si="60"/>
        <v>gend_gbv.40_44.f.sexualviolence..n</v>
      </c>
      <c r="Z656" s="4" t="str">
        <f t="shared" si="61"/>
        <v>TX_PVLS_SAMPLE
5-9 Male
Numerator (Required)</v>
      </c>
      <c r="AA656" s="4" t="str">
        <f t="shared" si="62"/>
        <v>gend_gbv.40_44.f.sexualviolence..n</v>
      </c>
      <c r="AB656" s="4" t="str">
        <f t="shared" si="63"/>
        <v>TX_PVLS_SAMPLE 5-9 Male Numerator (Required)</v>
      </c>
      <c r="AC656" s="4" t="str">
        <f t="shared" si="64"/>
        <v>gend_gbv.40_44.f.sexualviolence..n</v>
      </c>
    </row>
    <row r="657" spans="1:29" ht="45" x14ac:dyDescent="0.25">
      <c r="A657" s="4" t="s">
        <v>117</v>
      </c>
      <c r="B657" s="4" t="s">
        <v>125</v>
      </c>
      <c r="C657" s="4" t="s">
        <v>46</v>
      </c>
      <c r="D657" s="4" t="s">
        <v>49</v>
      </c>
      <c r="E657" s="4" t="s">
        <v>17</v>
      </c>
      <c r="F657" s="4" t="s">
        <v>169</v>
      </c>
      <c r="G657" s="4" t="s">
        <v>169</v>
      </c>
      <c r="H657" s="4" t="s">
        <v>8</v>
      </c>
      <c r="I657" s="4" t="s">
        <v>133</v>
      </c>
      <c r="J657" s="6" t="str">
        <f>C657&amp;CHAR(10)&amp;D657&amp;" "&amp;E657&amp;CHAR(10)&amp;H657&amp;" ("&amp;B657&amp;")"</f>
        <v>TX_PVLS_SAMPLE
10-14 Female
Numerator (Required)</v>
      </c>
      <c r="K657" s="7" t="s">
        <v>784</v>
      </c>
      <c r="L657" s="4">
        <v>8</v>
      </c>
      <c r="N657" s="4" t="s">
        <v>106</v>
      </c>
      <c r="O657" s="4" t="s">
        <v>180</v>
      </c>
      <c r="P657" s="4" t="s">
        <v>208</v>
      </c>
      <c r="Q657" s="4" t="s">
        <v>112</v>
      </c>
      <c r="R657" s="4" t="s">
        <v>169</v>
      </c>
      <c r="S657" s="4" t="s">
        <v>194</v>
      </c>
      <c r="T657" s="4" t="str">
        <f>LOWER(N657&amp;"."&amp;O657&amp;"."&amp;P657&amp;"."&amp;Q657&amp;"."&amp;R657&amp;"."&amp;S657)</f>
        <v>gend_gbv.40_44.female.physical and/or emotional violence..n</v>
      </c>
      <c r="U657" s="4" t="s">
        <v>1298</v>
      </c>
      <c r="Y657" s="4" t="str">
        <f t="shared" si="60"/>
        <v>gend_gbv.40_44.f.physical_emotional_violence..n</v>
      </c>
      <c r="Z657" s="4" t="str">
        <f t="shared" si="61"/>
        <v>TX_PVLS_SAMPLE
10-14 Female
Numerator (Required)</v>
      </c>
      <c r="AA657" s="4" t="str">
        <f t="shared" si="62"/>
        <v>gend_gbv.40_44.f.physical_emotional_violence..n</v>
      </c>
      <c r="AB657" s="4" t="str">
        <f t="shared" si="63"/>
        <v>TX_PVLS_SAMPLE 10-14 Female Numerator (Required)</v>
      </c>
      <c r="AC657" s="4" t="str">
        <f t="shared" si="64"/>
        <v>gend_gbv.40_44.f.physical_emotional_violence..n</v>
      </c>
    </row>
    <row r="658" spans="1:29" ht="45" x14ac:dyDescent="0.25">
      <c r="A658" s="4" t="s">
        <v>117</v>
      </c>
      <c r="B658" s="4" t="s">
        <v>125</v>
      </c>
      <c r="C658" s="4" t="s">
        <v>46</v>
      </c>
      <c r="D658" s="4" t="s">
        <v>49</v>
      </c>
      <c r="E658" s="4" t="s">
        <v>50</v>
      </c>
      <c r="F658" s="4" t="s">
        <v>169</v>
      </c>
      <c r="G658" s="4" t="s">
        <v>169</v>
      </c>
      <c r="H658" s="4" t="s">
        <v>8</v>
      </c>
      <c r="I658" s="4" t="s">
        <v>133</v>
      </c>
      <c r="J658" s="6" t="str">
        <f>C658&amp;CHAR(10)&amp;D658&amp;" "&amp;E658&amp;CHAR(10)&amp;H658&amp;" ("&amp;B658&amp;")"</f>
        <v>TX_PVLS_SAMPLE
10-14 Male
Numerator (Required)</v>
      </c>
      <c r="K658" s="7" t="s">
        <v>785</v>
      </c>
      <c r="L658" s="4">
        <v>8</v>
      </c>
      <c r="N658" s="4" t="s">
        <v>106</v>
      </c>
      <c r="O658" s="4" t="s">
        <v>180</v>
      </c>
      <c r="P658" s="4" t="s">
        <v>208</v>
      </c>
      <c r="Q658" s="4" t="s">
        <v>130</v>
      </c>
      <c r="R658" s="4" t="s">
        <v>169</v>
      </c>
      <c r="S658" s="4" t="s">
        <v>194</v>
      </c>
      <c r="T658" s="4" t="str">
        <f>LOWER(N658&amp;"."&amp;O658&amp;"."&amp;P658&amp;"."&amp;Q658&amp;"."&amp;R658&amp;"."&amp;S658)</f>
        <v>gend_gbv.40_44.female.initiated pep..n</v>
      </c>
      <c r="U658" s="4" t="s">
        <v>1277</v>
      </c>
      <c r="Y658" s="4" t="str">
        <f t="shared" si="60"/>
        <v>gend_gbv.40_44.f.initiatedpep..n</v>
      </c>
      <c r="Z658" s="4" t="str">
        <f t="shared" si="61"/>
        <v>TX_PVLS_SAMPLE
10-14 Male
Numerator (Required)</v>
      </c>
      <c r="AA658" s="4" t="str">
        <f t="shared" si="62"/>
        <v>gend_gbv.40_44.f.initiatedpep..n</v>
      </c>
      <c r="AB658" s="4" t="str">
        <f t="shared" si="63"/>
        <v>TX_PVLS_SAMPLE 10-14 Male Numerator (Required)</v>
      </c>
      <c r="AC658" s="4" t="str">
        <f t="shared" si="64"/>
        <v>gend_gbv.40_44.f.initiatedpep..n</v>
      </c>
    </row>
    <row r="659" spans="1:29" ht="45" x14ac:dyDescent="0.25">
      <c r="A659" s="4" t="s">
        <v>117</v>
      </c>
      <c r="B659" s="4" t="s">
        <v>125</v>
      </c>
      <c r="C659" s="4" t="s">
        <v>46</v>
      </c>
      <c r="D659" s="4" t="s">
        <v>58</v>
      </c>
      <c r="E659" s="4" t="s">
        <v>17</v>
      </c>
      <c r="F659" s="4" t="s">
        <v>169</v>
      </c>
      <c r="G659" s="4" t="s">
        <v>169</v>
      </c>
      <c r="H659" s="4" t="s">
        <v>8</v>
      </c>
      <c r="I659" s="4" t="s">
        <v>133</v>
      </c>
      <c r="J659" s="6" t="str">
        <f>C659&amp;CHAR(10)&amp;D659&amp;" "&amp;E659&amp;CHAR(10)&amp;H659&amp;" ("&amp;B659&amp;")"</f>
        <v>TX_PVLS_SAMPLE
15-19 Female
Numerator (Required)</v>
      </c>
      <c r="K659" s="7" t="s">
        <v>788</v>
      </c>
      <c r="L659" s="4">
        <v>9</v>
      </c>
      <c r="N659" s="4" t="s">
        <v>106</v>
      </c>
      <c r="O659" s="4" t="s">
        <v>180</v>
      </c>
      <c r="P659" s="4" t="s">
        <v>208</v>
      </c>
      <c r="Q659" s="4" t="s">
        <v>107</v>
      </c>
      <c r="R659" s="4" t="s">
        <v>169</v>
      </c>
      <c r="S659" s="4" t="s">
        <v>194</v>
      </c>
      <c r="T659" s="4" t="str">
        <f>LOWER(N659&amp;"."&amp;O659&amp;"."&amp;P659&amp;"."&amp;Q659&amp;"."&amp;R659&amp;"."&amp;S659)</f>
        <v>gend_gbv.40_44.female.completed pep..n</v>
      </c>
      <c r="U659" s="4" t="s">
        <v>1276</v>
      </c>
      <c r="Y659" s="4" t="str">
        <f t="shared" si="60"/>
        <v>gend_gbv.40_44.f.completedpep..n</v>
      </c>
      <c r="Z659" s="4" t="str">
        <f t="shared" si="61"/>
        <v>TX_PVLS_SAMPLE
15-19 Female
Numerator (Required)</v>
      </c>
      <c r="AA659" s="4" t="str">
        <f t="shared" si="62"/>
        <v>gend_gbv.40_44.f.completedpep..n</v>
      </c>
      <c r="AB659" s="4" t="str">
        <f t="shared" si="63"/>
        <v>TX_PVLS_SAMPLE 15-19 Female Numerator (Required)</v>
      </c>
      <c r="AC659" s="4" t="str">
        <f t="shared" si="64"/>
        <v>gend_gbv.40_44.f.completedpep..n</v>
      </c>
    </row>
    <row r="660" spans="1:29" ht="45" x14ac:dyDescent="0.25">
      <c r="A660" s="4" t="s">
        <v>117</v>
      </c>
      <c r="B660" s="4" t="s">
        <v>125</v>
      </c>
      <c r="C660" s="4" t="s">
        <v>46</v>
      </c>
      <c r="D660" s="4" t="s">
        <v>58</v>
      </c>
      <c r="E660" s="4" t="s">
        <v>50</v>
      </c>
      <c r="F660" s="4" t="s">
        <v>169</v>
      </c>
      <c r="G660" s="4" t="s">
        <v>169</v>
      </c>
      <c r="H660" s="4" t="s">
        <v>8</v>
      </c>
      <c r="I660" s="4" t="s">
        <v>133</v>
      </c>
      <c r="J660" s="6" t="str">
        <f>C660&amp;CHAR(10)&amp;D660&amp;" "&amp;E660&amp;CHAR(10)&amp;H660&amp;" ("&amp;B660&amp;")"</f>
        <v>TX_PVLS_SAMPLE
15-19 Male
Numerator (Required)</v>
      </c>
      <c r="K660" s="7" t="s">
        <v>789</v>
      </c>
      <c r="L660" s="4">
        <v>9</v>
      </c>
      <c r="N660" s="4" t="s">
        <v>106</v>
      </c>
      <c r="O660" s="4" t="s">
        <v>179</v>
      </c>
      <c r="P660" s="4" t="s">
        <v>207</v>
      </c>
      <c r="Q660" s="4" t="s">
        <v>113</v>
      </c>
      <c r="R660" s="4" t="s">
        <v>169</v>
      </c>
      <c r="S660" s="4" t="s">
        <v>194</v>
      </c>
      <c r="T660" s="4" t="str">
        <f>LOWER(N660&amp;"."&amp;O660&amp;"."&amp;P660&amp;"."&amp;Q660&amp;"."&amp;R660&amp;"."&amp;S660)</f>
        <v>gend_gbv.35_39.male.sexual violence..n</v>
      </c>
      <c r="U660" s="4" t="s">
        <v>1547</v>
      </c>
      <c r="Y660" s="4" t="str">
        <f t="shared" si="60"/>
        <v>gend_gbv.35_39.m.sexualviolence..n</v>
      </c>
      <c r="Z660" s="4" t="str">
        <f t="shared" si="61"/>
        <v>TX_PVLS_SAMPLE
15-19 Male
Numerator (Required)</v>
      </c>
      <c r="AA660" s="4" t="str">
        <f t="shared" si="62"/>
        <v>gend_gbv.35_39.m.sexualviolence..n</v>
      </c>
      <c r="AB660" s="4" t="str">
        <f t="shared" si="63"/>
        <v>TX_PVLS_SAMPLE 15-19 Male Numerator (Required)</v>
      </c>
      <c r="AC660" s="4" t="str">
        <f t="shared" si="64"/>
        <v>gend_gbv.35_39.m.sexualviolence..n</v>
      </c>
    </row>
    <row r="661" spans="1:29" ht="45" x14ac:dyDescent="0.25">
      <c r="A661" s="4" t="s">
        <v>117</v>
      </c>
      <c r="B661" s="4" t="s">
        <v>125</v>
      </c>
      <c r="C661" s="4" t="s">
        <v>46</v>
      </c>
      <c r="D661" s="4" t="s">
        <v>59</v>
      </c>
      <c r="E661" s="4" t="s">
        <v>17</v>
      </c>
      <c r="F661" s="4" t="s">
        <v>169</v>
      </c>
      <c r="G661" s="4" t="s">
        <v>169</v>
      </c>
      <c r="H661" s="4" t="s">
        <v>8</v>
      </c>
      <c r="I661" s="4" t="s">
        <v>133</v>
      </c>
      <c r="J661" s="6" t="str">
        <f>C661&amp;CHAR(10)&amp;D661&amp;" "&amp;E661&amp;CHAR(10)&amp;H661&amp;" ("&amp;B661&amp;")"</f>
        <v>TX_PVLS_SAMPLE
20-24 Female
Numerator (Required)</v>
      </c>
      <c r="K661" s="7" t="s">
        <v>790</v>
      </c>
      <c r="L661" s="4">
        <v>11</v>
      </c>
      <c r="N661" s="4" t="s">
        <v>106</v>
      </c>
      <c r="O661" s="4" t="s">
        <v>179</v>
      </c>
      <c r="P661" s="4" t="s">
        <v>207</v>
      </c>
      <c r="Q661" s="4" t="s">
        <v>112</v>
      </c>
      <c r="R661" s="4" t="s">
        <v>169</v>
      </c>
      <c r="S661" s="4" t="s">
        <v>194</v>
      </c>
      <c r="T661" s="4" t="str">
        <f>LOWER(N661&amp;"."&amp;O661&amp;"."&amp;P661&amp;"."&amp;Q661&amp;"."&amp;R661&amp;"."&amp;S661)</f>
        <v>gend_gbv.35_39.male.physical and/or emotional violence..n</v>
      </c>
      <c r="U661" s="4" t="s">
        <v>1546</v>
      </c>
      <c r="Y661" s="4" t="str">
        <f t="shared" si="60"/>
        <v>gend_gbv.35_39.m.physical_emotional_violence..n</v>
      </c>
      <c r="Z661" s="4" t="str">
        <f t="shared" si="61"/>
        <v>TX_PVLS_SAMPLE
20-24 Female
Numerator (Required)</v>
      </c>
      <c r="AA661" s="4" t="str">
        <f t="shared" si="62"/>
        <v>gend_gbv.35_39.m.physical_emotional_violence..n</v>
      </c>
      <c r="AB661" s="4" t="str">
        <f t="shared" si="63"/>
        <v>TX_PVLS_SAMPLE 20-24 Female Numerator (Required)</v>
      </c>
      <c r="AC661" s="4" t="str">
        <f t="shared" si="64"/>
        <v>gend_gbv.35_39.m.physical_emotional_violence..n</v>
      </c>
    </row>
    <row r="662" spans="1:29" ht="45" x14ac:dyDescent="0.25">
      <c r="A662" s="4" t="s">
        <v>117</v>
      </c>
      <c r="B662" s="4" t="s">
        <v>125</v>
      </c>
      <c r="C662" s="4" t="s">
        <v>46</v>
      </c>
      <c r="D662" s="4" t="s">
        <v>59</v>
      </c>
      <c r="E662" s="4" t="s">
        <v>50</v>
      </c>
      <c r="F662" s="4" t="s">
        <v>169</v>
      </c>
      <c r="G662" s="4" t="s">
        <v>169</v>
      </c>
      <c r="H662" s="4" t="s">
        <v>8</v>
      </c>
      <c r="I662" s="4" t="s">
        <v>133</v>
      </c>
      <c r="J662" s="6" t="str">
        <f>C662&amp;CHAR(10)&amp;D662&amp;" "&amp;E662&amp;CHAR(10)&amp;H662&amp;" ("&amp;B662&amp;")"</f>
        <v>TX_PVLS_SAMPLE
20-24 Male
Numerator (Required)</v>
      </c>
      <c r="K662" s="7" t="s">
        <v>791</v>
      </c>
      <c r="L662" s="4">
        <v>11</v>
      </c>
      <c r="N662" s="4" t="s">
        <v>106</v>
      </c>
      <c r="O662" s="4" t="s">
        <v>179</v>
      </c>
      <c r="P662" s="4" t="s">
        <v>207</v>
      </c>
      <c r="Q662" s="4" t="s">
        <v>130</v>
      </c>
      <c r="R662" s="4" t="s">
        <v>169</v>
      </c>
      <c r="S662" s="4" t="s">
        <v>194</v>
      </c>
      <c r="T662" s="4" t="str">
        <f>LOWER(N662&amp;"."&amp;O662&amp;"."&amp;P662&amp;"."&amp;Q662&amp;"."&amp;R662&amp;"."&amp;S662)</f>
        <v>gend_gbv.35_39.male.initiated pep..n</v>
      </c>
      <c r="U662" s="4" t="s">
        <v>1525</v>
      </c>
      <c r="Y662" s="4" t="str">
        <f t="shared" si="60"/>
        <v>gend_gbv.35_39.m.initiatedpep..n</v>
      </c>
      <c r="Z662" s="4" t="str">
        <f t="shared" si="61"/>
        <v>TX_PVLS_SAMPLE
20-24 Male
Numerator (Required)</v>
      </c>
      <c r="AA662" s="4" t="str">
        <f t="shared" si="62"/>
        <v>gend_gbv.35_39.m.initiatedpep..n</v>
      </c>
      <c r="AB662" s="4" t="str">
        <f t="shared" si="63"/>
        <v>TX_PVLS_SAMPLE 20-24 Male Numerator (Required)</v>
      </c>
      <c r="AC662" s="4" t="str">
        <f t="shared" si="64"/>
        <v>gend_gbv.35_39.m.initiatedpep..n</v>
      </c>
    </row>
    <row r="663" spans="1:29" ht="45" x14ac:dyDescent="0.25">
      <c r="A663" s="4" t="s">
        <v>117</v>
      </c>
      <c r="B663" s="4" t="s">
        <v>125</v>
      </c>
      <c r="C663" s="4" t="s">
        <v>46</v>
      </c>
      <c r="D663" s="4" t="s">
        <v>60</v>
      </c>
      <c r="E663" s="4" t="s">
        <v>17</v>
      </c>
      <c r="F663" s="4" t="s">
        <v>169</v>
      </c>
      <c r="G663" s="4" t="s">
        <v>169</v>
      </c>
      <c r="H663" s="4" t="s">
        <v>8</v>
      </c>
      <c r="I663" s="4" t="s">
        <v>133</v>
      </c>
      <c r="J663" s="6" t="str">
        <f>C663&amp;CHAR(10)&amp;D663&amp;" "&amp;E663&amp;CHAR(10)&amp;H663&amp;" ("&amp;B663&amp;")"</f>
        <v>TX_PVLS_SAMPLE
25-29 Female
Numerator (Required)</v>
      </c>
      <c r="K663" s="7" t="s">
        <v>792</v>
      </c>
      <c r="L663" s="4">
        <v>12</v>
      </c>
      <c r="N663" s="4" t="s">
        <v>106</v>
      </c>
      <c r="O663" s="4" t="s">
        <v>179</v>
      </c>
      <c r="P663" s="4" t="s">
        <v>207</v>
      </c>
      <c r="Q663" s="4" t="s">
        <v>107</v>
      </c>
      <c r="R663" s="4" t="s">
        <v>169</v>
      </c>
      <c r="S663" s="4" t="s">
        <v>194</v>
      </c>
      <c r="T663" s="4" t="str">
        <f>LOWER(N663&amp;"."&amp;O663&amp;"."&amp;P663&amp;"."&amp;Q663&amp;"."&amp;R663&amp;"."&amp;S663)</f>
        <v>gend_gbv.35_39.male.completed pep..n</v>
      </c>
      <c r="U663" s="4" t="s">
        <v>1524</v>
      </c>
      <c r="Y663" s="4" t="str">
        <f t="shared" ref="Y663:Y726" si="65">U663</f>
        <v>gend_gbv.35_39.m.completedpep..n</v>
      </c>
      <c r="Z663" s="4" t="str">
        <f t="shared" ref="Z663:Z726" si="66">J663</f>
        <v>TX_PVLS_SAMPLE
25-29 Female
Numerator (Required)</v>
      </c>
      <c r="AA663" s="4" t="str">
        <f t="shared" ref="AA663:AA726" si="67">U663</f>
        <v>gend_gbv.35_39.m.completedpep..n</v>
      </c>
      <c r="AB663" s="4" t="str">
        <f t="shared" ref="AB663:AB726" si="68">K663</f>
        <v>TX_PVLS_SAMPLE 25-29 Female Numerator (Required)</v>
      </c>
      <c r="AC663" s="4" t="str">
        <f t="shared" ref="AC663:AC726" si="69">AA663</f>
        <v>gend_gbv.35_39.m.completedpep..n</v>
      </c>
    </row>
    <row r="664" spans="1:29" ht="45" x14ac:dyDescent="0.25">
      <c r="A664" s="4" t="s">
        <v>117</v>
      </c>
      <c r="B664" s="4" t="s">
        <v>125</v>
      </c>
      <c r="C664" s="4" t="s">
        <v>46</v>
      </c>
      <c r="D664" s="4" t="s">
        <v>60</v>
      </c>
      <c r="E664" s="4" t="s">
        <v>50</v>
      </c>
      <c r="F664" s="4" t="s">
        <v>169</v>
      </c>
      <c r="G664" s="4" t="s">
        <v>169</v>
      </c>
      <c r="H664" s="4" t="s">
        <v>8</v>
      </c>
      <c r="I664" s="4" t="s">
        <v>133</v>
      </c>
      <c r="J664" s="6" t="str">
        <f>C664&amp;CHAR(10)&amp;D664&amp;" "&amp;E664&amp;CHAR(10)&amp;H664&amp;" ("&amp;B664&amp;")"</f>
        <v>TX_PVLS_SAMPLE
25-29 Male
Numerator (Required)</v>
      </c>
      <c r="K664" s="7" t="s">
        <v>793</v>
      </c>
      <c r="L664" s="4">
        <v>12</v>
      </c>
      <c r="N664" s="4" t="s">
        <v>106</v>
      </c>
      <c r="O664" s="4" t="s">
        <v>179</v>
      </c>
      <c r="P664" s="4" t="s">
        <v>208</v>
      </c>
      <c r="Q664" s="4" t="s">
        <v>113</v>
      </c>
      <c r="R664" s="4" t="s">
        <v>169</v>
      </c>
      <c r="S664" s="4" t="s">
        <v>194</v>
      </c>
      <c r="T664" s="4" t="str">
        <f>LOWER(N664&amp;"."&amp;O664&amp;"."&amp;P664&amp;"."&amp;Q664&amp;"."&amp;R664&amp;"."&amp;S664)</f>
        <v>gend_gbv.35_39.female.sexual violence..n</v>
      </c>
      <c r="U664" s="4" t="s">
        <v>1297</v>
      </c>
      <c r="Y664" s="4" t="str">
        <f t="shared" si="65"/>
        <v>gend_gbv.35_39.f.sexualviolence..n</v>
      </c>
      <c r="Z664" s="4" t="str">
        <f t="shared" si="66"/>
        <v>TX_PVLS_SAMPLE
25-29 Male
Numerator (Required)</v>
      </c>
      <c r="AA664" s="4" t="str">
        <f t="shared" si="67"/>
        <v>gend_gbv.35_39.f.sexualviolence..n</v>
      </c>
      <c r="AB664" s="4" t="str">
        <f t="shared" si="68"/>
        <v>TX_PVLS_SAMPLE 25-29 Male Numerator (Required)</v>
      </c>
      <c r="AC664" s="4" t="str">
        <f t="shared" si="69"/>
        <v>gend_gbv.35_39.f.sexualviolence..n</v>
      </c>
    </row>
    <row r="665" spans="1:29" ht="45" x14ac:dyDescent="0.25">
      <c r="A665" s="4" t="s">
        <v>117</v>
      </c>
      <c r="B665" s="4" t="s">
        <v>125</v>
      </c>
      <c r="C665" s="4" t="s">
        <v>46</v>
      </c>
      <c r="D665" s="4" t="s">
        <v>66</v>
      </c>
      <c r="E665" s="4" t="s">
        <v>17</v>
      </c>
      <c r="F665" s="4" t="s">
        <v>169</v>
      </c>
      <c r="G665" s="4" t="s">
        <v>169</v>
      </c>
      <c r="H665" s="4" t="s">
        <v>8</v>
      </c>
      <c r="I665" s="4" t="s">
        <v>133</v>
      </c>
      <c r="J665" s="6" t="str">
        <f>C665&amp;CHAR(10)&amp;D665&amp;" "&amp;E665&amp;CHAR(10)&amp;H665&amp;" ("&amp;B665&amp;")"</f>
        <v>TX_PVLS_SAMPLE
30-34 Female
Numerator (Required)</v>
      </c>
      <c r="K665" s="7" t="s">
        <v>794</v>
      </c>
      <c r="L665" s="4">
        <v>13</v>
      </c>
      <c r="N665" s="4" t="s">
        <v>106</v>
      </c>
      <c r="O665" s="4" t="s">
        <v>179</v>
      </c>
      <c r="P665" s="4" t="s">
        <v>208</v>
      </c>
      <c r="Q665" s="4" t="s">
        <v>112</v>
      </c>
      <c r="R665" s="4" t="s">
        <v>169</v>
      </c>
      <c r="S665" s="4" t="s">
        <v>194</v>
      </c>
      <c r="T665" s="4" t="str">
        <f>LOWER(N665&amp;"."&amp;O665&amp;"."&amp;P665&amp;"."&amp;Q665&amp;"."&amp;R665&amp;"."&amp;S665)</f>
        <v>gend_gbv.35_39.female.physical and/or emotional violence..n</v>
      </c>
      <c r="U665" s="4" t="s">
        <v>1296</v>
      </c>
      <c r="Y665" s="4" t="str">
        <f t="shared" si="65"/>
        <v>gend_gbv.35_39.f.physical_emotional_violence..n</v>
      </c>
      <c r="Z665" s="4" t="str">
        <f t="shared" si="66"/>
        <v>TX_PVLS_SAMPLE
30-34 Female
Numerator (Required)</v>
      </c>
      <c r="AA665" s="4" t="str">
        <f t="shared" si="67"/>
        <v>gend_gbv.35_39.f.physical_emotional_violence..n</v>
      </c>
      <c r="AB665" s="4" t="str">
        <f t="shared" si="68"/>
        <v>TX_PVLS_SAMPLE 30-34 Female Numerator (Required)</v>
      </c>
      <c r="AC665" s="4" t="str">
        <f t="shared" si="69"/>
        <v>gend_gbv.35_39.f.physical_emotional_violence..n</v>
      </c>
    </row>
    <row r="666" spans="1:29" ht="45" x14ac:dyDescent="0.25">
      <c r="A666" s="4" t="s">
        <v>117</v>
      </c>
      <c r="B666" s="4" t="s">
        <v>125</v>
      </c>
      <c r="C666" s="4" t="s">
        <v>46</v>
      </c>
      <c r="D666" s="4" t="s">
        <v>66</v>
      </c>
      <c r="E666" s="4" t="s">
        <v>50</v>
      </c>
      <c r="F666" s="4" t="s">
        <v>169</v>
      </c>
      <c r="G666" s="4" t="s">
        <v>169</v>
      </c>
      <c r="H666" s="4" t="s">
        <v>8</v>
      </c>
      <c r="I666" s="4" t="s">
        <v>133</v>
      </c>
      <c r="J666" s="6" t="str">
        <f>C666&amp;CHAR(10)&amp;D666&amp;" "&amp;E666&amp;CHAR(10)&amp;H666&amp;" ("&amp;B666&amp;")"</f>
        <v>TX_PVLS_SAMPLE
30-34 Male
Numerator (Required)</v>
      </c>
      <c r="K666" s="7" t="s">
        <v>795</v>
      </c>
      <c r="L666" s="4">
        <v>13</v>
      </c>
      <c r="N666" s="4" t="s">
        <v>106</v>
      </c>
      <c r="O666" s="4" t="s">
        <v>179</v>
      </c>
      <c r="P666" s="4" t="s">
        <v>208</v>
      </c>
      <c r="Q666" s="4" t="s">
        <v>130</v>
      </c>
      <c r="R666" s="4" t="s">
        <v>169</v>
      </c>
      <c r="S666" s="4" t="s">
        <v>194</v>
      </c>
      <c r="T666" s="4" t="str">
        <f>LOWER(N666&amp;"."&amp;O666&amp;"."&amp;P666&amp;"."&amp;Q666&amp;"."&amp;R666&amp;"."&amp;S666)</f>
        <v>gend_gbv.35_39.female.initiated pep..n</v>
      </c>
      <c r="U666" s="4" t="s">
        <v>1275</v>
      </c>
      <c r="Y666" s="4" t="str">
        <f t="shared" si="65"/>
        <v>gend_gbv.35_39.f.initiatedpep..n</v>
      </c>
      <c r="Z666" s="4" t="str">
        <f t="shared" si="66"/>
        <v>TX_PVLS_SAMPLE
30-34 Male
Numerator (Required)</v>
      </c>
      <c r="AA666" s="4" t="str">
        <f t="shared" si="67"/>
        <v>gend_gbv.35_39.f.initiatedpep..n</v>
      </c>
      <c r="AB666" s="4" t="str">
        <f t="shared" si="68"/>
        <v>TX_PVLS_SAMPLE 30-34 Male Numerator (Required)</v>
      </c>
      <c r="AC666" s="4" t="str">
        <f t="shared" si="69"/>
        <v>gend_gbv.35_39.f.initiatedpep..n</v>
      </c>
    </row>
    <row r="667" spans="1:29" ht="45" x14ac:dyDescent="0.25">
      <c r="A667" s="4" t="s">
        <v>117</v>
      </c>
      <c r="B667" s="4" t="s">
        <v>125</v>
      </c>
      <c r="C667" s="4" t="s">
        <v>46</v>
      </c>
      <c r="D667" s="4" t="s">
        <v>67</v>
      </c>
      <c r="E667" s="4" t="s">
        <v>17</v>
      </c>
      <c r="F667" s="4" t="s">
        <v>169</v>
      </c>
      <c r="G667" s="4" t="s">
        <v>169</v>
      </c>
      <c r="H667" s="4" t="s">
        <v>8</v>
      </c>
      <c r="I667" s="4" t="s">
        <v>133</v>
      </c>
      <c r="J667" s="6" t="str">
        <f>C667&amp;CHAR(10)&amp;D667&amp;" "&amp;E667&amp;CHAR(10)&amp;H667&amp;" ("&amp;B667&amp;")"</f>
        <v>TX_PVLS_SAMPLE
35-39 Female
Numerator (Required)</v>
      </c>
      <c r="K667" s="7" t="s">
        <v>796</v>
      </c>
      <c r="L667" s="4">
        <v>14</v>
      </c>
      <c r="N667" s="4" t="s">
        <v>106</v>
      </c>
      <c r="O667" s="4" t="s">
        <v>179</v>
      </c>
      <c r="P667" s="4" t="s">
        <v>208</v>
      </c>
      <c r="Q667" s="4" t="s">
        <v>107</v>
      </c>
      <c r="R667" s="4" t="s">
        <v>169</v>
      </c>
      <c r="S667" s="4" t="s">
        <v>194</v>
      </c>
      <c r="T667" s="4" t="str">
        <f>LOWER(N667&amp;"."&amp;O667&amp;"."&amp;P667&amp;"."&amp;Q667&amp;"."&amp;R667&amp;"."&amp;S667)</f>
        <v>gend_gbv.35_39.female.completed pep..n</v>
      </c>
      <c r="U667" s="4" t="s">
        <v>1274</v>
      </c>
      <c r="Y667" s="4" t="str">
        <f t="shared" si="65"/>
        <v>gend_gbv.35_39.f.completedpep..n</v>
      </c>
      <c r="Z667" s="4" t="str">
        <f t="shared" si="66"/>
        <v>TX_PVLS_SAMPLE
35-39 Female
Numerator (Required)</v>
      </c>
      <c r="AA667" s="4" t="str">
        <f t="shared" si="67"/>
        <v>gend_gbv.35_39.f.completedpep..n</v>
      </c>
      <c r="AB667" s="4" t="str">
        <f t="shared" si="68"/>
        <v>TX_PVLS_SAMPLE 35-39 Female Numerator (Required)</v>
      </c>
      <c r="AC667" s="4" t="str">
        <f t="shared" si="69"/>
        <v>gend_gbv.35_39.f.completedpep..n</v>
      </c>
    </row>
    <row r="668" spans="1:29" ht="45" x14ac:dyDescent="0.25">
      <c r="A668" s="4" t="s">
        <v>117</v>
      </c>
      <c r="B668" s="4" t="s">
        <v>125</v>
      </c>
      <c r="C668" s="4" t="s">
        <v>46</v>
      </c>
      <c r="D668" s="4" t="s">
        <v>67</v>
      </c>
      <c r="E668" s="4" t="s">
        <v>50</v>
      </c>
      <c r="F668" s="4" t="s">
        <v>169</v>
      </c>
      <c r="G668" s="4" t="s">
        <v>169</v>
      </c>
      <c r="H668" s="4" t="s">
        <v>8</v>
      </c>
      <c r="I668" s="4" t="s">
        <v>133</v>
      </c>
      <c r="J668" s="6" t="str">
        <f>C668&amp;CHAR(10)&amp;D668&amp;" "&amp;E668&amp;CHAR(10)&amp;H668&amp;" ("&amp;B668&amp;")"</f>
        <v>TX_PVLS_SAMPLE
35-39 Male
Numerator (Required)</v>
      </c>
      <c r="K668" s="7" t="s">
        <v>797</v>
      </c>
      <c r="L668" s="4">
        <v>14</v>
      </c>
      <c r="N668" s="4" t="s">
        <v>106</v>
      </c>
      <c r="O668" s="4" t="s">
        <v>178</v>
      </c>
      <c r="P668" s="4" t="s">
        <v>207</v>
      </c>
      <c r="Q668" s="4" t="s">
        <v>113</v>
      </c>
      <c r="R668" s="4" t="s">
        <v>169</v>
      </c>
      <c r="S668" s="4" t="s">
        <v>194</v>
      </c>
      <c r="T668" s="4" t="str">
        <f>LOWER(N668&amp;"."&amp;O668&amp;"."&amp;P668&amp;"."&amp;Q668&amp;"."&amp;R668&amp;"."&amp;S668)</f>
        <v>gend_gbv.30_34.male.sexual violence..n</v>
      </c>
      <c r="U668" s="4" t="s">
        <v>1545</v>
      </c>
      <c r="Y668" s="4" t="str">
        <f t="shared" si="65"/>
        <v>gend_gbv.30_34.m.sexualviolence..n</v>
      </c>
      <c r="Z668" s="4" t="str">
        <f t="shared" si="66"/>
        <v>TX_PVLS_SAMPLE
35-39 Male
Numerator (Required)</v>
      </c>
      <c r="AA668" s="4" t="str">
        <f t="shared" si="67"/>
        <v>gend_gbv.30_34.m.sexualviolence..n</v>
      </c>
      <c r="AB668" s="4" t="str">
        <f t="shared" si="68"/>
        <v>TX_PVLS_SAMPLE 35-39 Male Numerator (Required)</v>
      </c>
      <c r="AC668" s="4" t="str">
        <f t="shared" si="69"/>
        <v>gend_gbv.30_34.m.sexualviolence..n</v>
      </c>
    </row>
    <row r="669" spans="1:29" ht="45" x14ac:dyDescent="0.25">
      <c r="A669" s="4" t="s">
        <v>117</v>
      </c>
      <c r="B669" s="4" t="s">
        <v>125</v>
      </c>
      <c r="C669" s="4" t="s">
        <v>46</v>
      </c>
      <c r="D669" s="4" t="s">
        <v>68</v>
      </c>
      <c r="E669" s="4" t="s">
        <v>17</v>
      </c>
      <c r="F669" s="4" t="s">
        <v>169</v>
      </c>
      <c r="G669" s="4" t="s">
        <v>169</v>
      </c>
      <c r="H669" s="4" t="s">
        <v>8</v>
      </c>
      <c r="I669" s="4" t="s">
        <v>133</v>
      </c>
      <c r="J669" s="6" t="str">
        <f>C669&amp;CHAR(10)&amp;D669&amp;" "&amp;E669&amp;CHAR(10)&amp;H669&amp;" ("&amp;B669&amp;")"</f>
        <v>TX_PVLS_SAMPLE
40-44 Female
Numerator (Required)</v>
      </c>
      <c r="K669" s="7" t="s">
        <v>798</v>
      </c>
      <c r="L669" s="4">
        <v>15</v>
      </c>
      <c r="N669" s="4" t="s">
        <v>106</v>
      </c>
      <c r="O669" s="4" t="s">
        <v>178</v>
      </c>
      <c r="P669" s="4" t="s">
        <v>207</v>
      </c>
      <c r="Q669" s="4" t="s">
        <v>112</v>
      </c>
      <c r="R669" s="4" t="s">
        <v>169</v>
      </c>
      <c r="S669" s="4" t="s">
        <v>194</v>
      </c>
      <c r="T669" s="4" t="str">
        <f>LOWER(N669&amp;"."&amp;O669&amp;"."&amp;P669&amp;"."&amp;Q669&amp;"."&amp;R669&amp;"."&amp;S669)</f>
        <v>gend_gbv.30_34.male.physical and/or emotional violence..n</v>
      </c>
      <c r="U669" s="4" t="s">
        <v>1544</v>
      </c>
      <c r="Y669" s="4" t="str">
        <f t="shared" si="65"/>
        <v>gend_gbv.30_34.m.physical_emotional_violence..n</v>
      </c>
      <c r="Z669" s="4" t="str">
        <f t="shared" si="66"/>
        <v>TX_PVLS_SAMPLE
40-44 Female
Numerator (Required)</v>
      </c>
      <c r="AA669" s="4" t="str">
        <f t="shared" si="67"/>
        <v>gend_gbv.30_34.m.physical_emotional_violence..n</v>
      </c>
      <c r="AB669" s="4" t="str">
        <f t="shared" si="68"/>
        <v>TX_PVLS_SAMPLE 40-44 Female Numerator (Required)</v>
      </c>
      <c r="AC669" s="4" t="str">
        <f t="shared" si="69"/>
        <v>gend_gbv.30_34.m.physical_emotional_violence..n</v>
      </c>
    </row>
    <row r="670" spans="1:29" ht="45" x14ac:dyDescent="0.25">
      <c r="A670" s="4" t="s">
        <v>117</v>
      </c>
      <c r="B670" s="4" t="s">
        <v>125</v>
      </c>
      <c r="C670" s="4" t="s">
        <v>46</v>
      </c>
      <c r="D670" s="4" t="s">
        <v>68</v>
      </c>
      <c r="E670" s="4" t="s">
        <v>50</v>
      </c>
      <c r="F670" s="4" t="s">
        <v>169</v>
      </c>
      <c r="G670" s="4" t="s">
        <v>169</v>
      </c>
      <c r="H670" s="4" t="s">
        <v>8</v>
      </c>
      <c r="I670" s="4" t="s">
        <v>133</v>
      </c>
      <c r="J670" s="6" t="str">
        <f>C670&amp;CHAR(10)&amp;D670&amp;" "&amp;E670&amp;CHAR(10)&amp;H670&amp;" ("&amp;B670&amp;")"</f>
        <v>TX_PVLS_SAMPLE
40-44 Male
Numerator (Required)</v>
      </c>
      <c r="K670" s="7" t="s">
        <v>799</v>
      </c>
      <c r="L670" s="4">
        <v>15</v>
      </c>
      <c r="N670" s="4" t="s">
        <v>106</v>
      </c>
      <c r="O670" s="4" t="s">
        <v>178</v>
      </c>
      <c r="P670" s="4" t="s">
        <v>207</v>
      </c>
      <c r="Q670" s="4" t="s">
        <v>130</v>
      </c>
      <c r="R670" s="4" t="s">
        <v>169</v>
      </c>
      <c r="S670" s="4" t="s">
        <v>194</v>
      </c>
      <c r="T670" s="4" t="str">
        <f>LOWER(N670&amp;"."&amp;O670&amp;"."&amp;P670&amp;"."&amp;Q670&amp;"."&amp;R670&amp;"."&amp;S670)</f>
        <v>gend_gbv.30_34.male.initiated pep..n</v>
      </c>
      <c r="U670" s="4" t="s">
        <v>1523</v>
      </c>
      <c r="Y670" s="4" t="str">
        <f t="shared" si="65"/>
        <v>gend_gbv.30_34.m.initiatedpep..n</v>
      </c>
      <c r="Z670" s="4" t="str">
        <f t="shared" si="66"/>
        <v>TX_PVLS_SAMPLE
40-44 Male
Numerator (Required)</v>
      </c>
      <c r="AA670" s="4" t="str">
        <f t="shared" si="67"/>
        <v>gend_gbv.30_34.m.initiatedpep..n</v>
      </c>
      <c r="AB670" s="4" t="str">
        <f t="shared" si="68"/>
        <v>TX_PVLS_SAMPLE 40-44 Male Numerator (Required)</v>
      </c>
      <c r="AC670" s="4" t="str">
        <f t="shared" si="69"/>
        <v>gend_gbv.30_34.m.initiatedpep..n</v>
      </c>
    </row>
    <row r="671" spans="1:29" ht="45" x14ac:dyDescent="0.25">
      <c r="A671" s="4" t="s">
        <v>117</v>
      </c>
      <c r="B671" s="4" t="s">
        <v>125</v>
      </c>
      <c r="C671" s="4" t="s">
        <v>46</v>
      </c>
      <c r="D671" s="4" t="s">
        <v>69</v>
      </c>
      <c r="E671" s="4" t="s">
        <v>17</v>
      </c>
      <c r="F671" s="4" t="s">
        <v>169</v>
      </c>
      <c r="G671" s="4" t="s">
        <v>169</v>
      </c>
      <c r="H671" s="4" t="s">
        <v>8</v>
      </c>
      <c r="I671" s="4" t="s">
        <v>133</v>
      </c>
      <c r="J671" s="6" t="str">
        <f>C671&amp;CHAR(10)&amp;D671&amp;" "&amp;E671&amp;CHAR(10)&amp;H671&amp;" ("&amp;B671&amp;")"</f>
        <v>TX_PVLS_SAMPLE
45-49 Female
Numerator (Required)</v>
      </c>
      <c r="K671" s="7" t="s">
        <v>800</v>
      </c>
      <c r="L671" s="4">
        <v>16</v>
      </c>
      <c r="N671" s="4" t="s">
        <v>106</v>
      </c>
      <c r="O671" s="4" t="s">
        <v>178</v>
      </c>
      <c r="P671" s="4" t="s">
        <v>207</v>
      </c>
      <c r="Q671" s="4" t="s">
        <v>107</v>
      </c>
      <c r="R671" s="4" t="s">
        <v>169</v>
      </c>
      <c r="S671" s="4" t="s">
        <v>194</v>
      </c>
      <c r="T671" s="4" t="str">
        <f>LOWER(N671&amp;"."&amp;O671&amp;"."&amp;P671&amp;"."&amp;Q671&amp;"."&amp;R671&amp;"."&amp;S671)</f>
        <v>gend_gbv.30_34.male.completed pep..n</v>
      </c>
      <c r="U671" s="4" t="s">
        <v>1522</v>
      </c>
      <c r="Y671" s="4" t="str">
        <f t="shared" si="65"/>
        <v>gend_gbv.30_34.m.completedpep..n</v>
      </c>
      <c r="Z671" s="4" t="str">
        <f t="shared" si="66"/>
        <v>TX_PVLS_SAMPLE
45-49 Female
Numerator (Required)</v>
      </c>
      <c r="AA671" s="4" t="str">
        <f t="shared" si="67"/>
        <v>gend_gbv.30_34.m.completedpep..n</v>
      </c>
      <c r="AB671" s="4" t="str">
        <f t="shared" si="68"/>
        <v>TX_PVLS_SAMPLE 45-49 Female Numerator (Required)</v>
      </c>
      <c r="AC671" s="4" t="str">
        <f t="shared" si="69"/>
        <v>gend_gbv.30_34.m.completedpep..n</v>
      </c>
    </row>
    <row r="672" spans="1:29" ht="45" x14ac:dyDescent="0.25">
      <c r="A672" s="4" t="s">
        <v>117</v>
      </c>
      <c r="B672" s="4" t="s">
        <v>125</v>
      </c>
      <c r="C672" s="4" t="s">
        <v>46</v>
      </c>
      <c r="D672" s="4" t="s">
        <v>69</v>
      </c>
      <c r="E672" s="4" t="s">
        <v>50</v>
      </c>
      <c r="F672" s="4" t="s">
        <v>169</v>
      </c>
      <c r="G672" s="4" t="s">
        <v>169</v>
      </c>
      <c r="H672" s="4" t="s">
        <v>8</v>
      </c>
      <c r="I672" s="4" t="s">
        <v>133</v>
      </c>
      <c r="J672" s="6" t="str">
        <f>C672&amp;CHAR(10)&amp;D672&amp;" "&amp;E672&amp;CHAR(10)&amp;H672&amp;" ("&amp;B672&amp;")"</f>
        <v>TX_PVLS_SAMPLE
45-49 Male
Numerator (Required)</v>
      </c>
      <c r="K672" s="7" t="s">
        <v>801</v>
      </c>
      <c r="L672" s="4">
        <v>16</v>
      </c>
      <c r="N672" s="4" t="s">
        <v>106</v>
      </c>
      <c r="O672" s="4" t="s">
        <v>178</v>
      </c>
      <c r="P672" s="4" t="s">
        <v>208</v>
      </c>
      <c r="Q672" s="4" t="s">
        <v>113</v>
      </c>
      <c r="R672" s="4" t="s">
        <v>169</v>
      </c>
      <c r="S672" s="4" t="s">
        <v>194</v>
      </c>
      <c r="T672" s="4" t="str">
        <f>LOWER(N672&amp;"."&amp;O672&amp;"."&amp;P672&amp;"."&amp;Q672&amp;"."&amp;R672&amp;"."&amp;S672)</f>
        <v>gend_gbv.30_34.female.sexual violence..n</v>
      </c>
      <c r="U672" s="4" t="s">
        <v>1295</v>
      </c>
      <c r="Y672" s="4" t="str">
        <f t="shared" si="65"/>
        <v>gend_gbv.30_34.f.sexualviolence..n</v>
      </c>
      <c r="Z672" s="4" t="str">
        <f t="shared" si="66"/>
        <v>TX_PVLS_SAMPLE
45-49 Male
Numerator (Required)</v>
      </c>
      <c r="AA672" s="4" t="str">
        <f t="shared" si="67"/>
        <v>gend_gbv.30_34.f.sexualviolence..n</v>
      </c>
      <c r="AB672" s="4" t="str">
        <f t="shared" si="68"/>
        <v>TX_PVLS_SAMPLE 45-49 Male Numerator (Required)</v>
      </c>
      <c r="AC672" s="4" t="str">
        <f t="shared" si="69"/>
        <v>gend_gbv.30_34.f.sexualviolence..n</v>
      </c>
    </row>
    <row r="673" spans="1:29" ht="45" x14ac:dyDescent="0.25">
      <c r="A673" s="4" t="s">
        <v>117</v>
      </c>
      <c r="B673" s="4" t="s">
        <v>125</v>
      </c>
      <c r="C673" s="4" t="s">
        <v>46</v>
      </c>
      <c r="D673" s="4" t="s">
        <v>1050</v>
      </c>
      <c r="E673" s="4" t="s">
        <v>17</v>
      </c>
      <c r="F673" s="4" t="s">
        <v>169</v>
      </c>
      <c r="G673" s="4" t="s">
        <v>169</v>
      </c>
      <c r="H673" s="4" t="s">
        <v>8</v>
      </c>
      <c r="I673" s="4" t="s">
        <v>133</v>
      </c>
      <c r="J673" s="6" t="str">
        <f>C673&amp;CHAR(10)&amp;D673&amp;" "&amp;E673&amp;CHAR(10)&amp;H673&amp;" ("&amp;B673&amp;")"</f>
        <v>TX_PVLS_SAMPLE
50+ Female
Numerator (Required)</v>
      </c>
      <c r="K673" s="7" t="s">
        <v>1082</v>
      </c>
      <c r="L673" s="4">
        <v>17</v>
      </c>
      <c r="N673" s="4" t="s">
        <v>106</v>
      </c>
      <c r="O673" s="4" t="s">
        <v>178</v>
      </c>
      <c r="P673" s="4" t="s">
        <v>208</v>
      </c>
      <c r="Q673" s="4" t="s">
        <v>112</v>
      </c>
      <c r="R673" s="4" t="s">
        <v>169</v>
      </c>
      <c r="S673" s="4" t="s">
        <v>194</v>
      </c>
      <c r="T673" s="4" t="str">
        <f>LOWER(N673&amp;"."&amp;O673&amp;"."&amp;P673&amp;"."&amp;Q673&amp;"."&amp;R673&amp;"."&amp;S673)</f>
        <v>gend_gbv.30_34.female.physical and/or emotional violence..n</v>
      </c>
      <c r="U673" s="4" t="s">
        <v>1294</v>
      </c>
      <c r="Y673" s="4" t="str">
        <f t="shared" si="65"/>
        <v>gend_gbv.30_34.f.physical_emotional_violence..n</v>
      </c>
      <c r="Z673" s="4" t="str">
        <f t="shared" si="66"/>
        <v>TX_PVLS_SAMPLE
50+ Female
Numerator (Required)</v>
      </c>
      <c r="AA673" s="4" t="str">
        <f t="shared" si="67"/>
        <v>gend_gbv.30_34.f.physical_emotional_violence..n</v>
      </c>
      <c r="AB673" s="4" t="str">
        <f t="shared" si="68"/>
        <v>TX_PVLS_SAMPLE 50+ Female Numerator (Required)</v>
      </c>
      <c r="AC673" s="4" t="str">
        <f t="shared" si="69"/>
        <v>gend_gbv.30_34.f.physical_emotional_violence..n</v>
      </c>
    </row>
    <row r="674" spans="1:29" ht="45" x14ac:dyDescent="0.25">
      <c r="A674" s="4" t="s">
        <v>117</v>
      </c>
      <c r="B674" s="4" t="s">
        <v>125</v>
      </c>
      <c r="C674" s="4" t="s">
        <v>46</v>
      </c>
      <c r="D674" s="4" t="s">
        <v>1050</v>
      </c>
      <c r="E674" s="4" t="s">
        <v>50</v>
      </c>
      <c r="F674" s="4" t="s">
        <v>169</v>
      </c>
      <c r="G674" s="4" t="s">
        <v>169</v>
      </c>
      <c r="H674" s="4" t="s">
        <v>8</v>
      </c>
      <c r="I674" s="4" t="s">
        <v>133</v>
      </c>
      <c r="J674" s="6" t="str">
        <f>C674&amp;CHAR(10)&amp;D674&amp;" "&amp;E674&amp;CHAR(10)&amp;H674&amp;" ("&amp;B674&amp;")"</f>
        <v>TX_PVLS_SAMPLE
50+ Male
Numerator (Required)</v>
      </c>
      <c r="K674" s="7" t="s">
        <v>1083</v>
      </c>
      <c r="L674" s="4">
        <v>17</v>
      </c>
      <c r="N674" s="4" t="s">
        <v>106</v>
      </c>
      <c r="O674" s="4" t="s">
        <v>178</v>
      </c>
      <c r="P674" s="4" t="s">
        <v>208</v>
      </c>
      <c r="Q674" s="4" t="s">
        <v>130</v>
      </c>
      <c r="R674" s="4" t="s">
        <v>169</v>
      </c>
      <c r="S674" s="4" t="s">
        <v>194</v>
      </c>
      <c r="T674" s="4" t="str">
        <f>LOWER(N674&amp;"."&amp;O674&amp;"."&amp;P674&amp;"."&amp;Q674&amp;"."&amp;R674&amp;"."&amp;S674)</f>
        <v>gend_gbv.30_34.female.initiated pep..n</v>
      </c>
      <c r="U674" s="4" t="s">
        <v>1273</v>
      </c>
      <c r="Y674" s="4" t="str">
        <f t="shared" si="65"/>
        <v>gend_gbv.30_34.f.initiatedpep..n</v>
      </c>
      <c r="Z674" s="4" t="str">
        <f t="shared" si="66"/>
        <v>TX_PVLS_SAMPLE
50+ Male
Numerator (Required)</v>
      </c>
      <c r="AA674" s="4" t="str">
        <f t="shared" si="67"/>
        <v>gend_gbv.30_34.f.initiatedpep..n</v>
      </c>
      <c r="AB674" s="4" t="str">
        <f t="shared" si="68"/>
        <v>TX_PVLS_SAMPLE 50+ Male Numerator (Required)</v>
      </c>
      <c r="AC674" s="4" t="str">
        <f t="shared" si="69"/>
        <v>gend_gbv.30_34.f.initiatedpep..n</v>
      </c>
    </row>
    <row r="675" spans="1:29" ht="45" x14ac:dyDescent="0.25">
      <c r="A675" s="4" t="s">
        <v>117</v>
      </c>
      <c r="B675" s="4" t="s">
        <v>125</v>
      </c>
      <c r="C675" s="4" t="s">
        <v>46</v>
      </c>
      <c r="D675" s="4" t="s">
        <v>122</v>
      </c>
      <c r="E675" s="4" t="s">
        <v>17</v>
      </c>
      <c r="F675" s="4" t="s">
        <v>169</v>
      </c>
      <c r="G675" s="4" t="s">
        <v>169</v>
      </c>
      <c r="H675" s="4" t="s">
        <v>8</v>
      </c>
      <c r="I675" s="4" t="s">
        <v>133</v>
      </c>
      <c r="J675" s="6" t="str">
        <f>C675&amp;CHAR(10)&amp;D675&amp;" "&amp;E675&amp;CHAR(10)&amp;H675&amp;" ("&amp;B675&amp;")"</f>
        <v>TX_PVLS_SAMPLE
Unknown Age Female
Numerator (Required)</v>
      </c>
      <c r="K675" s="7" t="s">
        <v>804</v>
      </c>
      <c r="L675" s="4">
        <v>22</v>
      </c>
      <c r="N675" s="4" t="s">
        <v>106</v>
      </c>
      <c r="O675" s="4" t="s">
        <v>178</v>
      </c>
      <c r="P675" s="4" t="s">
        <v>208</v>
      </c>
      <c r="Q675" s="4" t="s">
        <v>107</v>
      </c>
      <c r="R675" s="4" t="s">
        <v>169</v>
      </c>
      <c r="S675" s="4" t="s">
        <v>194</v>
      </c>
      <c r="T675" s="4" t="str">
        <f>LOWER(N675&amp;"."&amp;O675&amp;"."&amp;P675&amp;"."&amp;Q675&amp;"."&amp;R675&amp;"."&amp;S675)</f>
        <v>gend_gbv.30_34.female.completed pep..n</v>
      </c>
      <c r="U675" s="4" t="s">
        <v>1272</v>
      </c>
      <c r="Y675" s="4" t="str">
        <f t="shared" si="65"/>
        <v>gend_gbv.30_34.f.completedpep..n</v>
      </c>
      <c r="Z675" s="4" t="str">
        <f t="shared" si="66"/>
        <v>TX_PVLS_SAMPLE
Unknown Age Female
Numerator (Required)</v>
      </c>
      <c r="AA675" s="4" t="str">
        <f t="shared" si="67"/>
        <v>gend_gbv.30_34.f.completedpep..n</v>
      </c>
      <c r="AB675" s="4" t="str">
        <f t="shared" si="68"/>
        <v>TX_PVLS_SAMPLE Unknown Age Female Numerator (Required)</v>
      </c>
      <c r="AC675" s="4" t="str">
        <f t="shared" si="69"/>
        <v>gend_gbv.30_34.f.completedpep..n</v>
      </c>
    </row>
    <row r="676" spans="1:29" ht="45" x14ac:dyDescent="0.25">
      <c r="A676" s="4" t="s">
        <v>117</v>
      </c>
      <c r="B676" s="4" t="s">
        <v>125</v>
      </c>
      <c r="C676" s="4" t="s">
        <v>46</v>
      </c>
      <c r="D676" s="4" t="s">
        <v>122</v>
      </c>
      <c r="E676" s="4" t="s">
        <v>50</v>
      </c>
      <c r="F676" s="4" t="s">
        <v>169</v>
      </c>
      <c r="G676" s="4" t="s">
        <v>169</v>
      </c>
      <c r="H676" s="4" t="s">
        <v>8</v>
      </c>
      <c r="I676" s="4" t="s">
        <v>133</v>
      </c>
      <c r="J676" s="6" t="str">
        <f>C676&amp;CHAR(10)&amp;D676&amp;" "&amp;E676&amp;CHAR(10)&amp;H676&amp;" ("&amp;B676&amp;")"</f>
        <v>TX_PVLS_SAMPLE
Unknown Age Male
Numerator (Required)</v>
      </c>
      <c r="K676" s="7" t="s">
        <v>805</v>
      </c>
      <c r="L676" s="4">
        <v>22</v>
      </c>
      <c r="N676" s="4" t="s">
        <v>106</v>
      </c>
      <c r="O676" s="4" t="s">
        <v>177</v>
      </c>
      <c r="P676" s="4" t="s">
        <v>207</v>
      </c>
      <c r="Q676" s="4" t="s">
        <v>113</v>
      </c>
      <c r="R676" s="4" t="s">
        <v>169</v>
      </c>
      <c r="S676" s="4" t="s">
        <v>194</v>
      </c>
      <c r="T676" s="4" t="str">
        <f>LOWER(N676&amp;"."&amp;O676&amp;"."&amp;P676&amp;"."&amp;Q676&amp;"."&amp;R676&amp;"."&amp;S676)</f>
        <v>gend_gbv.25_29.male.sexual violence..n</v>
      </c>
      <c r="U676" s="4" t="s">
        <v>1543</v>
      </c>
      <c r="Y676" s="4" t="str">
        <f t="shared" si="65"/>
        <v>gend_gbv.25_29.m.sexualviolence..n</v>
      </c>
      <c r="Z676" s="4" t="str">
        <f t="shared" si="66"/>
        <v>TX_PVLS_SAMPLE
Unknown Age Male
Numerator (Required)</v>
      </c>
      <c r="AA676" s="4" t="str">
        <f t="shared" si="67"/>
        <v>gend_gbv.25_29.m.sexualviolence..n</v>
      </c>
      <c r="AB676" s="4" t="str">
        <f t="shared" si="68"/>
        <v>TX_PVLS_SAMPLE Unknown Age Male Numerator (Required)</v>
      </c>
      <c r="AC676" s="4" t="str">
        <f t="shared" si="69"/>
        <v>gend_gbv.25_29.m.sexualviolence..n</v>
      </c>
    </row>
    <row r="677" spans="1:29" ht="45" x14ac:dyDescent="0.25">
      <c r="A677" s="4" t="s">
        <v>117</v>
      </c>
      <c r="B677" s="4" t="s">
        <v>135</v>
      </c>
      <c r="C677" s="4" t="s">
        <v>46</v>
      </c>
      <c r="E677" s="4" t="s">
        <v>169</v>
      </c>
      <c r="F677" s="4" t="s">
        <v>169</v>
      </c>
      <c r="G677" s="4" t="s">
        <v>34</v>
      </c>
      <c r="H677" s="4" t="s">
        <v>8</v>
      </c>
      <c r="I677" s="4" t="s">
        <v>139</v>
      </c>
      <c r="J677" s="6" t="str">
        <f>C677&amp;CHAR(10)&amp;G677&amp;CHAR(10)&amp;H677&amp;" ("&amp;B677&amp;")"</f>
        <v>TX_PVLS_SAMPLE
Female sex workers (FSW)
Numerator (Optional)</v>
      </c>
      <c r="K677" s="7" t="s">
        <v>778</v>
      </c>
      <c r="L677" s="4">
        <v>1</v>
      </c>
      <c r="N677" s="4" t="s">
        <v>106</v>
      </c>
      <c r="O677" s="4" t="s">
        <v>177</v>
      </c>
      <c r="P677" s="4" t="s">
        <v>207</v>
      </c>
      <c r="Q677" s="4" t="s">
        <v>112</v>
      </c>
      <c r="R677" s="4" t="s">
        <v>169</v>
      </c>
      <c r="S677" s="4" t="s">
        <v>194</v>
      </c>
      <c r="T677" s="4" t="str">
        <f>LOWER(N677&amp;"."&amp;O677&amp;"."&amp;P677&amp;"."&amp;Q677&amp;"."&amp;R677&amp;"."&amp;S677)</f>
        <v>gend_gbv.25_29.male.physical and/or emotional violence..n</v>
      </c>
      <c r="U677" s="4" t="s">
        <v>1542</v>
      </c>
      <c r="Y677" s="4" t="str">
        <f t="shared" si="65"/>
        <v>gend_gbv.25_29.m.physical_emotional_violence..n</v>
      </c>
      <c r="Z677" s="4" t="str">
        <f t="shared" si="66"/>
        <v>TX_PVLS_SAMPLE
Female sex workers (FSW)
Numerator (Optional)</v>
      </c>
      <c r="AA677" s="4" t="str">
        <f t="shared" si="67"/>
        <v>gend_gbv.25_29.m.physical_emotional_violence..n</v>
      </c>
      <c r="AB677" s="4" t="str">
        <f t="shared" si="68"/>
        <v>TX_PVLS_SAMPLE Female sex workers (FSW) Numerator (Optional)</v>
      </c>
      <c r="AC677" s="4" t="str">
        <f t="shared" si="69"/>
        <v>gend_gbv.25_29.m.physical_emotional_violence..n</v>
      </c>
    </row>
    <row r="678" spans="1:29" ht="45" x14ac:dyDescent="0.25">
      <c r="A678" s="4" t="s">
        <v>117</v>
      </c>
      <c r="B678" s="4" t="s">
        <v>135</v>
      </c>
      <c r="C678" s="4" t="s">
        <v>46</v>
      </c>
      <c r="E678" s="4" t="s">
        <v>169</v>
      </c>
      <c r="F678" s="4" t="s">
        <v>169</v>
      </c>
      <c r="G678" s="4" t="s">
        <v>32</v>
      </c>
      <c r="H678" s="4" t="s">
        <v>8</v>
      </c>
      <c r="I678" s="4" t="s">
        <v>139</v>
      </c>
      <c r="J678" s="6" t="str">
        <f>C678&amp;CHAR(10)&amp;G678&amp;CHAR(10)&amp;H678&amp;" ("&amp;B678&amp;")"</f>
        <v>TX_PVLS_SAMPLE
Men who have sex with men (MSM)
Numerator (Optional)</v>
      </c>
      <c r="K678" s="7" t="s">
        <v>776</v>
      </c>
      <c r="L678" s="4">
        <v>2</v>
      </c>
      <c r="N678" s="4" t="s">
        <v>106</v>
      </c>
      <c r="O678" s="4" t="s">
        <v>177</v>
      </c>
      <c r="P678" s="4" t="s">
        <v>207</v>
      </c>
      <c r="Q678" s="4" t="s">
        <v>130</v>
      </c>
      <c r="R678" s="4" t="s">
        <v>169</v>
      </c>
      <c r="S678" s="4" t="s">
        <v>194</v>
      </c>
      <c r="T678" s="4" t="str">
        <f>LOWER(N678&amp;"."&amp;O678&amp;"."&amp;P678&amp;"."&amp;Q678&amp;"."&amp;R678&amp;"."&amp;S678)</f>
        <v>gend_gbv.25_29.male.initiated pep..n</v>
      </c>
      <c r="U678" s="4" t="s">
        <v>1521</v>
      </c>
      <c r="Y678" s="4" t="str">
        <f t="shared" si="65"/>
        <v>gend_gbv.25_29.m.initiatedpep..n</v>
      </c>
      <c r="Z678" s="4" t="str">
        <f t="shared" si="66"/>
        <v>TX_PVLS_SAMPLE
Men who have sex with men (MSM)
Numerator (Optional)</v>
      </c>
      <c r="AA678" s="4" t="str">
        <f t="shared" si="67"/>
        <v>gend_gbv.25_29.m.initiatedpep..n</v>
      </c>
      <c r="AB678" s="4" t="str">
        <f t="shared" si="68"/>
        <v>TX_PVLS_SAMPLE Men who have sex with men (MSM) Numerator (Optional)</v>
      </c>
      <c r="AC678" s="4" t="str">
        <f t="shared" si="69"/>
        <v>gend_gbv.25_29.m.initiatedpep..n</v>
      </c>
    </row>
    <row r="679" spans="1:29" ht="45" x14ac:dyDescent="0.25">
      <c r="A679" s="4" t="s">
        <v>117</v>
      </c>
      <c r="B679" s="4" t="s">
        <v>135</v>
      </c>
      <c r="C679" s="4" t="s">
        <v>46</v>
      </c>
      <c r="E679" s="4" t="s">
        <v>169</v>
      </c>
      <c r="F679" s="4" t="s">
        <v>169</v>
      </c>
      <c r="G679" s="4" t="s">
        <v>33</v>
      </c>
      <c r="H679" s="4" t="s">
        <v>8</v>
      </c>
      <c r="I679" s="4" t="s">
        <v>139</v>
      </c>
      <c r="J679" s="6" t="str">
        <f>C679&amp;CHAR(10)&amp;G679&amp;CHAR(10)&amp;H679&amp;" ("&amp;B679&amp;")"</f>
        <v>TX_PVLS_SAMPLE
Transgender people (TG)
Numerator (Optional)</v>
      </c>
      <c r="K679" s="7" t="s">
        <v>777</v>
      </c>
      <c r="L679" s="4">
        <v>3</v>
      </c>
      <c r="N679" s="4" t="s">
        <v>106</v>
      </c>
      <c r="O679" s="4" t="s">
        <v>177</v>
      </c>
      <c r="P679" s="4" t="s">
        <v>207</v>
      </c>
      <c r="Q679" s="4" t="s">
        <v>107</v>
      </c>
      <c r="R679" s="4" t="s">
        <v>169</v>
      </c>
      <c r="S679" s="4" t="s">
        <v>194</v>
      </c>
      <c r="T679" s="4" t="str">
        <f>LOWER(N679&amp;"."&amp;O679&amp;"."&amp;P679&amp;"."&amp;Q679&amp;"."&amp;R679&amp;"."&amp;S679)</f>
        <v>gend_gbv.25_29.male.completed pep..n</v>
      </c>
      <c r="U679" s="4" t="s">
        <v>1520</v>
      </c>
      <c r="Y679" s="4" t="str">
        <f t="shared" si="65"/>
        <v>gend_gbv.25_29.m.completedpep..n</v>
      </c>
      <c r="Z679" s="4" t="str">
        <f t="shared" si="66"/>
        <v>TX_PVLS_SAMPLE
Transgender people (TG)
Numerator (Optional)</v>
      </c>
      <c r="AA679" s="4" t="str">
        <f t="shared" si="67"/>
        <v>gend_gbv.25_29.m.completedpep..n</v>
      </c>
      <c r="AB679" s="4" t="str">
        <f t="shared" si="68"/>
        <v>TX_PVLS_SAMPLE Transgender people (TG) Numerator (Optional)</v>
      </c>
      <c r="AC679" s="4" t="str">
        <f t="shared" si="69"/>
        <v>gend_gbv.25_29.m.completedpep..n</v>
      </c>
    </row>
    <row r="680" spans="1:29" ht="45" x14ac:dyDescent="0.25">
      <c r="A680" s="4" t="s">
        <v>117</v>
      </c>
      <c r="B680" s="4" t="s">
        <v>135</v>
      </c>
      <c r="C680" s="4" t="s">
        <v>46</v>
      </c>
      <c r="E680" s="4" t="s">
        <v>169</v>
      </c>
      <c r="F680" s="4" t="s">
        <v>169</v>
      </c>
      <c r="G680" s="4" t="s">
        <v>30</v>
      </c>
      <c r="H680" s="4" t="s">
        <v>8</v>
      </c>
      <c r="I680" s="4" t="s">
        <v>139</v>
      </c>
      <c r="J680" s="6" t="str">
        <f>C680&amp;CHAR(10)&amp;G680&amp;CHAR(10)&amp;H680&amp;" ("&amp;B680&amp;")"</f>
        <v>TX_PVLS_SAMPLE
People who inject drugs (PWID)
Numerator (Optional)</v>
      </c>
      <c r="K680" s="7" t="s">
        <v>775</v>
      </c>
      <c r="L680" s="4">
        <v>4</v>
      </c>
      <c r="N680" s="4" t="s">
        <v>106</v>
      </c>
      <c r="O680" s="4" t="s">
        <v>177</v>
      </c>
      <c r="P680" s="4" t="s">
        <v>208</v>
      </c>
      <c r="Q680" s="4" t="s">
        <v>113</v>
      </c>
      <c r="R680" s="4" t="s">
        <v>169</v>
      </c>
      <c r="S680" s="4" t="s">
        <v>194</v>
      </c>
      <c r="T680" s="4" t="str">
        <f>LOWER(N680&amp;"."&amp;O680&amp;"."&amp;P680&amp;"."&amp;Q680&amp;"."&amp;R680&amp;"."&amp;S680)</f>
        <v>gend_gbv.25_29.female.sexual violence..n</v>
      </c>
      <c r="U680" s="4" t="s">
        <v>1293</v>
      </c>
      <c r="Y680" s="4" t="str">
        <f t="shared" si="65"/>
        <v>gend_gbv.25_29.f.sexualviolence..n</v>
      </c>
      <c r="Z680" s="4" t="str">
        <f t="shared" si="66"/>
        <v>TX_PVLS_SAMPLE
People who inject drugs (PWID)
Numerator (Optional)</v>
      </c>
      <c r="AA680" s="4" t="str">
        <f t="shared" si="67"/>
        <v>gend_gbv.25_29.f.sexualviolence..n</v>
      </c>
      <c r="AB680" s="4" t="str">
        <f t="shared" si="68"/>
        <v>TX_PVLS_SAMPLE People who inject drugs (PWID) Numerator (Optional)</v>
      </c>
      <c r="AC680" s="4" t="str">
        <f t="shared" si="69"/>
        <v>gend_gbv.25_29.f.sexualviolence..n</v>
      </c>
    </row>
    <row r="681" spans="1:29" ht="45" x14ac:dyDescent="0.25">
      <c r="A681" s="4" t="s">
        <v>117</v>
      </c>
      <c r="B681" s="4" t="s">
        <v>135</v>
      </c>
      <c r="C681" s="4" t="s">
        <v>46</v>
      </c>
      <c r="E681" s="4" t="s">
        <v>169</v>
      </c>
      <c r="F681" s="4" t="s">
        <v>169</v>
      </c>
      <c r="G681" s="4" t="s">
        <v>138</v>
      </c>
      <c r="H681" s="4" t="s">
        <v>8</v>
      </c>
      <c r="I681" s="4" t="s">
        <v>139</v>
      </c>
      <c r="J681" s="6" t="str">
        <f>C681&amp;CHAR(10)&amp;G681&amp;CHAR(10)&amp;H681&amp;" ("&amp;B681&amp;")"</f>
        <v>TX_PVLS_SAMPLE
People in prison and other closed settings
Numerator (Optional)</v>
      </c>
      <c r="K681" s="7" t="s">
        <v>779</v>
      </c>
      <c r="L681" s="4">
        <v>5</v>
      </c>
      <c r="N681" s="4" t="s">
        <v>106</v>
      </c>
      <c r="O681" s="4" t="s">
        <v>177</v>
      </c>
      <c r="P681" s="4" t="s">
        <v>208</v>
      </c>
      <c r="Q681" s="4" t="s">
        <v>112</v>
      </c>
      <c r="R681" s="4" t="s">
        <v>169</v>
      </c>
      <c r="S681" s="4" t="s">
        <v>194</v>
      </c>
      <c r="T681" s="4" t="str">
        <f>LOWER(N681&amp;"."&amp;O681&amp;"."&amp;P681&amp;"."&amp;Q681&amp;"."&amp;R681&amp;"."&amp;S681)</f>
        <v>gend_gbv.25_29.female.physical and/or emotional violence..n</v>
      </c>
      <c r="U681" s="4" t="s">
        <v>1292</v>
      </c>
      <c r="Y681" s="4" t="str">
        <f t="shared" si="65"/>
        <v>gend_gbv.25_29.f.physical_emotional_violence..n</v>
      </c>
      <c r="Z681" s="4" t="str">
        <f t="shared" si="66"/>
        <v>TX_PVLS_SAMPLE
People in prison and other closed settings
Numerator (Optional)</v>
      </c>
      <c r="AA681" s="4" t="str">
        <f t="shared" si="67"/>
        <v>gend_gbv.25_29.f.physical_emotional_violence..n</v>
      </c>
      <c r="AB681" s="4" t="str">
        <f t="shared" si="68"/>
        <v>TX_PVLS_SAMPLE People in prison and other closed settings Numerator (Optional)</v>
      </c>
      <c r="AC681" s="4" t="str">
        <f t="shared" si="69"/>
        <v>gend_gbv.25_29.f.physical_emotional_violence..n</v>
      </c>
    </row>
    <row r="682" spans="1:29" ht="45" x14ac:dyDescent="0.25">
      <c r="A682" s="4" t="s">
        <v>117</v>
      </c>
      <c r="B682" s="4" t="s">
        <v>125</v>
      </c>
      <c r="C682" s="4" t="s">
        <v>46</v>
      </c>
      <c r="E682" s="4" t="s">
        <v>17</v>
      </c>
      <c r="F682" s="4" t="s">
        <v>18</v>
      </c>
      <c r="G682" s="4" t="s">
        <v>169</v>
      </c>
      <c r="H682" s="4" t="s">
        <v>8</v>
      </c>
      <c r="I682" s="4" t="s">
        <v>140</v>
      </c>
      <c r="J682" s="6" t="str">
        <f>C682&amp;CHAR(10)&amp;F682&amp;CHAR(10)&amp;H682&amp;" ("&amp;B682&amp;")"</f>
        <v>TX_PVLS_SAMPLE
Breastfeeding
Numerator (Required)</v>
      </c>
      <c r="K682" s="7" t="s">
        <v>780</v>
      </c>
      <c r="N682" s="4" t="s">
        <v>106</v>
      </c>
      <c r="O682" s="4" t="s">
        <v>177</v>
      </c>
      <c r="P682" s="4" t="s">
        <v>208</v>
      </c>
      <c r="Q682" s="4" t="s">
        <v>130</v>
      </c>
      <c r="R682" s="4" t="s">
        <v>169</v>
      </c>
      <c r="S682" s="4" t="s">
        <v>194</v>
      </c>
      <c r="T682" s="4" t="str">
        <f>LOWER(N682&amp;"."&amp;O682&amp;"."&amp;P682&amp;"."&amp;Q682&amp;"."&amp;R682&amp;"."&amp;S682)</f>
        <v>gend_gbv.25_29.female.initiated pep..n</v>
      </c>
      <c r="U682" s="4" t="s">
        <v>1271</v>
      </c>
      <c r="Y682" s="4" t="str">
        <f t="shared" si="65"/>
        <v>gend_gbv.25_29.f.initiatedpep..n</v>
      </c>
      <c r="Z682" s="4" t="str">
        <f t="shared" si="66"/>
        <v>TX_PVLS_SAMPLE
Breastfeeding
Numerator (Required)</v>
      </c>
      <c r="AA682" s="4" t="str">
        <f t="shared" si="67"/>
        <v>gend_gbv.25_29.f.initiatedpep..n</v>
      </c>
      <c r="AB682" s="4" t="str">
        <f t="shared" si="68"/>
        <v>TX_PVLS_SAMPLE Breastfeeding Numerator (Required)</v>
      </c>
      <c r="AC682" s="4" t="str">
        <f t="shared" si="69"/>
        <v>gend_gbv.25_29.f.initiatedpep..n</v>
      </c>
    </row>
    <row r="683" spans="1:29" ht="45" x14ac:dyDescent="0.25">
      <c r="A683" s="4" t="s">
        <v>117</v>
      </c>
      <c r="B683" s="4" t="s">
        <v>125</v>
      </c>
      <c r="C683" s="4" t="s">
        <v>46</v>
      </c>
      <c r="E683" s="4" t="s">
        <v>17</v>
      </c>
      <c r="F683" s="4" t="s">
        <v>44</v>
      </c>
      <c r="G683" s="4" t="s">
        <v>169</v>
      </c>
      <c r="H683" s="4" t="s">
        <v>8</v>
      </c>
      <c r="I683" s="4" t="s">
        <v>140</v>
      </c>
      <c r="J683" s="6" t="str">
        <f>C683&amp;CHAR(10)&amp;F683&amp;CHAR(10)&amp;H683&amp;" ("&amp;B683&amp;")"</f>
        <v>TX_PVLS_SAMPLE
Pregnant
Numerator (Required)</v>
      </c>
      <c r="K683" s="7" t="s">
        <v>781</v>
      </c>
      <c r="N683" s="4" t="s">
        <v>106</v>
      </c>
      <c r="O683" s="4" t="s">
        <v>177</v>
      </c>
      <c r="P683" s="4" t="s">
        <v>208</v>
      </c>
      <c r="Q683" s="4" t="s">
        <v>107</v>
      </c>
      <c r="R683" s="4" t="s">
        <v>169</v>
      </c>
      <c r="S683" s="4" t="s">
        <v>194</v>
      </c>
      <c r="T683" s="4" t="str">
        <f>LOWER(N683&amp;"."&amp;O683&amp;"."&amp;P683&amp;"."&amp;Q683&amp;"."&amp;R683&amp;"."&amp;S683)</f>
        <v>gend_gbv.25_29.female.completed pep..n</v>
      </c>
      <c r="U683" s="4" t="s">
        <v>1270</v>
      </c>
      <c r="Y683" s="4" t="str">
        <f t="shared" si="65"/>
        <v>gend_gbv.25_29.f.completedpep..n</v>
      </c>
      <c r="Z683" s="4" t="str">
        <f t="shared" si="66"/>
        <v>TX_PVLS_SAMPLE
Pregnant
Numerator (Required)</v>
      </c>
      <c r="AA683" s="4" t="str">
        <f t="shared" si="67"/>
        <v>gend_gbv.25_29.f.completedpep..n</v>
      </c>
      <c r="AB683" s="4" t="str">
        <f t="shared" si="68"/>
        <v>TX_PVLS_SAMPLE Pregnant Numerator (Required)</v>
      </c>
      <c r="AC683" s="4" t="str">
        <f t="shared" si="69"/>
        <v>gend_gbv.25_29.f.completedpep..n</v>
      </c>
    </row>
    <row r="684" spans="1:29" ht="45" x14ac:dyDescent="0.25">
      <c r="A684" s="4" t="s">
        <v>121</v>
      </c>
      <c r="B684" s="4" t="s">
        <v>135</v>
      </c>
      <c r="C684" s="4" t="s">
        <v>74</v>
      </c>
      <c r="D684" s="4" t="s">
        <v>78</v>
      </c>
      <c r="E684" s="4" t="s">
        <v>17</v>
      </c>
      <c r="F684" s="4" t="s">
        <v>169</v>
      </c>
      <c r="G684" s="4" t="s">
        <v>169</v>
      </c>
      <c r="H684" s="4" t="s">
        <v>13</v>
      </c>
      <c r="I684" s="4" t="s">
        <v>133</v>
      </c>
      <c r="J684" s="6" t="str">
        <f>C684&amp;CHAR(10)&amp;D684&amp;" "&amp;E684&amp;CHAR(10)&amp;H684&amp;" ("&amp;B684&amp;")"</f>
        <v>TX_PVLS_VERIFY
&lt;20 Female
Denominator (Optional)</v>
      </c>
      <c r="K684" s="7" t="s">
        <v>842</v>
      </c>
      <c r="L684" s="4">
        <v>10</v>
      </c>
      <c r="N684" s="4" t="s">
        <v>106</v>
      </c>
      <c r="O684" s="4" t="s">
        <v>176</v>
      </c>
      <c r="P684" s="4" t="s">
        <v>207</v>
      </c>
      <c r="Q684" s="4" t="s">
        <v>113</v>
      </c>
      <c r="R684" s="4" t="s">
        <v>169</v>
      </c>
      <c r="S684" s="4" t="s">
        <v>194</v>
      </c>
      <c r="T684" s="4" t="str">
        <f>LOWER(N684&amp;"."&amp;O684&amp;"."&amp;P684&amp;"."&amp;Q684&amp;"."&amp;R684&amp;"."&amp;S684)</f>
        <v>gend_gbv.20_24.male.sexual violence..n</v>
      </c>
      <c r="U684" s="4" t="s">
        <v>1541</v>
      </c>
      <c r="Y684" s="4" t="str">
        <f t="shared" si="65"/>
        <v>gend_gbv.20_24.m.sexualviolence..n</v>
      </c>
      <c r="Z684" s="4" t="str">
        <f t="shared" si="66"/>
        <v>TX_PVLS_VERIFY
&lt;20 Female
Denominator (Optional)</v>
      </c>
      <c r="AA684" s="4" t="str">
        <f t="shared" si="67"/>
        <v>gend_gbv.20_24.m.sexualviolence..n</v>
      </c>
      <c r="AB684" s="4" t="str">
        <f t="shared" si="68"/>
        <v>TX_PVLS_VERIFY &lt;20 Female Denominator (Optional)</v>
      </c>
      <c r="AC684" s="4" t="str">
        <f t="shared" si="69"/>
        <v>gend_gbv.20_24.m.sexualviolence..n</v>
      </c>
    </row>
    <row r="685" spans="1:29" ht="45" x14ac:dyDescent="0.25">
      <c r="A685" s="4" t="s">
        <v>121</v>
      </c>
      <c r="B685" s="4" t="s">
        <v>135</v>
      </c>
      <c r="C685" s="4" t="s">
        <v>74</v>
      </c>
      <c r="D685" s="4" t="s">
        <v>78</v>
      </c>
      <c r="E685" s="4" t="s">
        <v>50</v>
      </c>
      <c r="F685" s="4" t="s">
        <v>169</v>
      </c>
      <c r="G685" s="4" t="s">
        <v>169</v>
      </c>
      <c r="H685" s="4" t="s">
        <v>13</v>
      </c>
      <c r="I685" s="4" t="s">
        <v>133</v>
      </c>
      <c r="J685" s="6" t="str">
        <f>C685&amp;CHAR(10)&amp;D685&amp;" "&amp;E685&amp;CHAR(10)&amp;H685&amp;" ("&amp;B685&amp;")"</f>
        <v>TX_PVLS_VERIFY
&lt;20 Male
Denominator (Optional)</v>
      </c>
      <c r="K685" s="7" t="s">
        <v>843</v>
      </c>
      <c r="L685" s="4">
        <v>10</v>
      </c>
      <c r="N685" s="4" t="s">
        <v>106</v>
      </c>
      <c r="O685" s="4" t="s">
        <v>176</v>
      </c>
      <c r="P685" s="4" t="s">
        <v>207</v>
      </c>
      <c r="Q685" s="4" t="s">
        <v>112</v>
      </c>
      <c r="R685" s="4" t="s">
        <v>169</v>
      </c>
      <c r="S685" s="4" t="s">
        <v>194</v>
      </c>
      <c r="T685" s="4" t="str">
        <f>LOWER(N685&amp;"."&amp;O685&amp;"."&amp;P685&amp;"."&amp;Q685&amp;"."&amp;R685&amp;"."&amp;S685)</f>
        <v>gend_gbv.20_24.male.physical and/or emotional violence..n</v>
      </c>
      <c r="U685" s="4" t="s">
        <v>1540</v>
      </c>
      <c r="Y685" s="4" t="str">
        <f t="shared" si="65"/>
        <v>gend_gbv.20_24.m.physical_emotional_violence..n</v>
      </c>
      <c r="Z685" s="4" t="str">
        <f t="shared" si="66"/>
        <v>TX_PVLS_VERIFY
&lt;20 Male
Denominator (Optional)</v>
      </c>
      <c r="AA685" s="4" t="str">
        <f t="shared" si="67"/>
        <v>gend_gbv.20_24.m.physical_emotional_violence..n</v>
      </c>
      <c r="AB685" s="4" t="str">
        <f t="shared" si="68"/>
        <v>TX_PVLS_VERIFY &lt;20 Male Denominator (Optional)</v>
      </c>
      <c r="AC685" s="4" t="str">
        <f t="shared" si="69"/>
        <v>gend_gbv.20_24.m.physical_emotional_violence..n</v>
      </c>
    </row>
    <row r="686" spans="1:29" ht="45" x14ac:dyDescent="0.25">
      <c r="A686" s="4" t="s">
        <v>121</v>
      </c>
      <c r="B686" s="4" t="s">
        <v>125</v>
      </c>
      <c r="C686" s="4" t="s">
        <v>74</v>
      </c>
      <c r="E686" s="4" t="s">
        <v>169</v>
      </c>
      <c r="F686" s="4" t="s">
        <v>169</v>
      </c>
      <c r="G686" s="4" t="s">
        <v>34</v>
      </c>
      <c r="H686" s="4" t="s">
        <v>8</v>
      </c>
      <c r="I686" s="4" t="s">
        <v>139</v>
      </c>
      <c r="J686" s="6" t="str">
        <f>C686&amp;CHAR(10)&amp;G686&amp;CHAR(10)&amp;H686&amp;" ("&amp;B686&amp;")"</f>
        <v>TX_PVLS_VERIFY
Female sex workers (FSW)
Numerator (Required)</v>
      </c>
      <c r="K686" s="7" t="s">
        <v>833</v>
      </c>
      <c r="L686" s="4">
        <v>1</v>
      </c>
      <c r="N686" s="4" t="s">
        <v>106</v>
      </c>
      <c r="O686" s="4" t="s">
        <v>176</v>
      </c>
      <c r="P686" s="4" t="s">
        <v>207</v>
      </c>
      <c r="Q686" s="4" t="s">
        <v>130</v>
      </c>
      <c r="R686" s="4" t="s">
        <v>169</v>
      </c>
      <c r="S686" s="4" t="s">
        <v>194</v>
      </c>
      <c r="T686" s="4" t="str">
        <f>LOWER(N686&amp;"."&amp;O686&amp;"."&amp;P686&amp;"."&amp;Q686&amp;"."&amp;R686&amp;"."&amp;S686)</f>
        <v>gend_gbv.20_24.male.initiated pep..n</v>
      </c>
      <c r="U686" s="4" t="s">
        <v>1519</v>
      </c>
      <c r="Y686" s="4" t="str">
        <f t="shared" si="65"/>
        <v>gend_gbv.20_24.m.initiatedpep..n</v>
      </c>
      <c r="Z686" s="4" t="str">
        <f t="shared" si="66"/>
        <v>TX_PVLS_VERIFY
Female sex workers (FSW)
Numerator (Required)</v>
      </c>
      <c r="AA686" s="4" t="str">
        <f t="shared" si="67"/>
        <v>gend_gbv.20_24.m.initiatedpep..n</v>
      </c>
      <c r="AB686" s="4" t="str">
        <f t="shared" si="68"/>
        <v>TX_PVLS_VERIFY Female sex workers (FSW) Numerator (Required)</v>
      </c>
      <c r="AC686" s="4" t="str">
        <f t="shared" si="69"/>
        <v>gend_gbv.20_24.m.initiatedpep..n</v>
      </c>
    </row>
    <row r="687" spans="1:29" ht="45" x14ac:dyDescent="0.25">
      <c r="A687" s="4" t="s">
        <v>121</v>
      </c>
      <c r="B687" s="4" t="s">
        <v>125</v>
      </c>
      <c r="C687" s="4" t="s">
        <v>74</v>
      </c>
      <c r="E687" s="4" t="s">
        <v>169</v>
      </c>
      <c r="F687" s="4" t="s">
        <v>169</v>
      </c>
      <c r="G687" s="4" t="s">
        <v>32</v>
      </c>
      <c r="H687" s="4" t="s">
        <v>8</v>
      </c>
      <c r="I687" s="4" t="s">
        <v>139</v>
      </c>
      <c r="J687" s="6" t="str">
        <f>C687&amp;CHAR(10)&amp;G687&amp;CHAR(10)&amp;H687&amp;" ("&amp;B687&amp;")"</f>
        <v>TX_PVLS_VERIFY
Men who have sex with men (MSM)
Numerator (Required)</v>
      </c>
      <c r="K687" s="7" t="s">
        <v>831</v>
      </c>
      <c r="L687" s="4">
        <v>2</v>
      </c>
      <c r="N687" s="4" t="s">
        <v>106</v>
      </c>
      <c r="O687" s="4" t="s">
        <v>176</v>
      </c>
      <c r="P687" s="4" t="s">
        <v>207</v>
      </c>
      <c r="Q687" s="4" t="s">
        <v>107</v>
      </c>
      <c r="R687" s="4" t="s">
        <v>169</v>
      </c>
      <c r="S687" s="4" t="s">
        <v>194</v>
      </c>
      <c r="T687" s="4" t="str">
        <f>LOWER(N687&amp;"."&amp;O687&amp;"."&amp;P687&amp;"."&amp;Q687&amp;"."&amp;R687&amp;"."&amp;S687)</f>
        <v>gend_gbv.20_24.male.completed pep..n</v>
      </c>
      <c r="U687" s="4" t="s">
        <v>1518</v>
      </c>
      <c r="Y687" s="4" t="str">
        <f t="shared" si="65"/>
        <v>gend_gbv.20_24.m.completedpep..n</v>
      </c>
      <c r="Z687" s="4" t="str">
        <f t="shared" si="66"/>
        <v>TX_PVLS_VERIFY
Men who have sex with men (MSM)
Numerator (Required)</v>
      </c>
      <c r="AA687" s="4" t="str">
        <f t="shared" si="67"/>
        <v>gend_gbv.20_24.m.completedpep..n</v>
      </c>
      <c r="AB687" s="4" t="str">
        <f t="shared" si="68"/>
        <v>TX_PVLS_VERIFY Men who have sex with men (MSM) Numerator (Required)</v>
      </c>
      <c r="AC687" s="4" t="str">
        <f t="shared" si="69"/>
        <v>gend_gbv.20_24.m.completedpep..n</v>
      </c>
    </row>
    <row r="688" spans="1:29" ht="45" x14ac:dyDescent="0.25">
      <c r="A688" s="4" t="s">
        <v>121</v>
      </c>
      <c r="B688" s="4" t="s">
        <v>135</v>
      </c>
      <c r="C688" s="4" t="s">
        <v>74</v>
      </c>
      <c r="D688" s="4" t="s">
        <v>59</v>
      </c>
      <c r="E688" s="4" t="s">
        <v>17</v>
      </c>
      <c r="F688" s="4" t="s">
        <v>169</v>
      </c>
      <c r="G688" s="4" t="s">
        <v>169</v>
      </c>
      <c r="H688" s="4" t="s">
        <v>13</v>
      </c>
      <c r="I688" s="4" t="s">
        <v>133</v>
      </c>
      <c r="J688" s="6" t="str">
        <f>C688&amp;CHAR(10)&amp;D688&amp;" "&amp;E688&amp;CHAR(10)&amp;H688&amp;" ("&amp;B688&amp;")"</f>
        <v>TX_PVLS_VERIFY
20-24 Female
Denominator (Optional)</v>
      </c>
      <c r="K688" s="7" t="s">
        <v>846</v>
      </c>
      <c r="L688" s="4">
        <v>11</v>
      </c>
      <c r="N688" s="4" t="s">
        <v>106</v>
      </c>
      <c r="O688" s="4" t="s">
        <v>176</v>
      </c>
      <c r="P688" s="4" t="s">
        <v>208</v>
      </c>
      <c r="Q688" s="4" t="s">
        <v>113</v>
      </c>
      <c r="R688" s="4" t="s">
        <v>169</v>
      </c>
      <c r="S688" s="4" t="s">
        <v>194</v>
      </c>
      <c r="T688" s="4" t="str">
        <f>LOWER(N688&amp;"."&amp;O688&amp;"."&amp;P688&amp;"."&amp;Q688&amp;"."&amp;R688&amp;"."&amp;S688)</f>
        <v>gend_gbv.20_24.female.sexual violence..n</v>
      </c>
      <c r="U688" s="4" t="s">
        <v>1291</v>
      </c>
      <c r="Y688" s="4" t="str">
        <f t="shared" si="65"/>
        <v>gend_gbv.20_24.f.sexualviolence..n</v>
      </c>
      <c r="Z688" s="4" t="str">
        <f t="shared" si="66"/>
        <v>TX_PVLS_VERIFY
20-24 Female
Denominator (Optional)</v>
      </c>
      <c r="AA688" s="4" t="str">
        <f t="shared" si="67"/>
        <v>gend_gbv.20_24.f.sexualviolence..n</v>
      </c>
      <c r="AB688" s="4" t="str">
        <f t="shared" si="68"/>
        <v>TX_PVLS_VERIFY 20-24 Female Denominator (Optional)</v>
      </c>
      <c r="AC688" s="4" t="str">
        <f t="shared" si="69"/>
        <v>gend_gbv.20_24.f.sexualviolence..n</v>
      </c>
    </row>
    <row r="689" spans="1:29" ht="45" x14ac:dyDescent="0.25">
      <c r="A689" s="4" t="s">
        <v>121</v>
      </c>
      <c r="B689" s="4" t="s">
        <v>135</v>
      </c>
      <c r="C689" s="4" t="s">
        <v>74</v>
      </c>
      <c r="D689" s="4" t="s">
        <v>59</v>
      </c>
      <c r="E689" s="4" t="s">
        <v>50</v>
      </c>
      <c r="F689" s="4" t="s">
        <v>169</v>
      </c>
      <c r="G689" s="4" t="s">
        <v>169</v>
      </c>
      <c r="H689" s="4" t="s">
        <v>13</v>
      </c>
      <c r="I689" s="4" t="s">
        <v>133</v>
      </c>
      <c r="J689" s="6" t="str">
        <f>C689&amp;CHAR(10)&amp;D689&amp;" "&amp;E689&amp;CHAR(10)&amp;H689&amp;" ("&amp;B689&amp;")"</f>
        <v>TX_PVLS_VERIFY
20-24 Male
Denominator (Optional)</v>
      </c>
      <c r="K689" s="7" t="s">
        <v>847</v>
      </c>
      <c r="L689" s="4">
        <v>11</v>
      </c>
      <c r="N689" s="4" t="s">
        <v>106</v>
      </c>
      <c r="O689" s="4" t="s">
        <v>176</v>
      </c>
      <c r="P689" s="4" t="s">
        <v>208</v>
      </c>
      <c r="Q689" s="4" t="s">
        <v>112</v>
      </c>
      <c r="R689" s="4" t="s">
        <v>169</v>
      </c>
      <c r="S689" s="4" t="s">
        <v>194</v>
      </c>
      <c r="T689" s="4" t="str">
        <f>LOWER(N689&amp;"."&amp;O689&amp;"."&amp;P689&amp;"."&amp;Q689&amp;"."&amp;R689&amp;"."&amp;S689)</f>
        <v>gend_gbv.20_24.female.physical and/or emotional violence..n</v>
      </c>
      <c r="U689" s="4" t="s">
        <v>1290</v>
      </c>
      <c r="Y689" s="4" t="str">
        <f t="shared" si="65"/>
        <v>gend_gbv.20_24.f.physical_emotional_violence..n</v>
      </c>
      <c r="Z689" s="4" t="str">
        <f t="shared" si="66"/>
        <v>TX_PVLS_VERIFY
20-24 Male
Denominator (Optional)</v>
      </c>
      <c r="AA689" s="4" t="str">
        <f t="shared" si="67"/>
        <v>gend_gbv.20_24.f.physical_emotional_violence..n</v>
      </c>
      <c r="AB689" s="4" t="str">
        <f t="shared" si="68"/>
        <v>TX_PVLS_VERIFY 20-24 Male Denominator (Optional)</v>
      </c>
      <c r="AC689" s="4" t="str">
        <f t="shared" si="69"/>
        <v>gend_gbv.20_24.f.physical_emotional_violence..n</v>
      </c>
    </row>
    <row r="690" spans="1:29" ht="45" x14ac:dyDescent="0.25">
      <c r="A690" s="4" t="s">
        <v>121</v>
      </c>
      <c r="B690" s="4" t="s">
        <v>125</v>
      </c>
      <c r="C690" s="4" t="s">
        <v>74</v>
      </c>
      <c r="E690" s="4" t="s">
        <v>169</v>
      </c>
      <c r="F690" s="4" t="s">
        <v>169</v>
      </c>
      <c r="G690" s="4" t="s">
        <v>33</v>
      </c>
      <c r="H690" s="4" t="s">
        <v>8</v>
      </c>
      <c r="I690" s="4" t="s">
        <v>139</v>
      </c>
      <c r="J690" s="6" t="str">
        <f>C690&amp;CHAR(10)&amp;G690&amp;CHAR(10)&amp;H690&amp;" ("&amp;B690&amp;")"</f>
        <v>TX_PVLS_VERIFY
Transgender people (TG)
Numerator (Required)</v>
      </c>
      <c r="K690" s="7" t="s">
        <v>832</v>
      </c>
      <c r="L690" s="4">
        <v>3</v>
      </c>
      <c r="N690" s="4" t="s">
        <v>106</v>
      </c>
      <c r="O690" s="4" t="s">
        <v>176</v>
      </c>
      <c r="P690" s="4" t="s">
        <v>208</v>
      </c>
      <c r="Q690" s="4" t="s">
        <v>130</v>
      </c>
      <c r="R690" s="4" t="s">
        <v>169</v>
      </c>
      <c r="S690" s="4" t="s">
        <v>194</v>
      </c>
      <c r="T690" s="4" t="str">
        <f>LOWER(N690&amp;"."&amp;O690&amp;"."&amp;P690&amp;"."&amp;Q690&amp;"."&amp;R690&amp;"."&amp;S690)</f>
        <v>gend_gbv.20_24.female.initiated pep..n</v>
      </c>
      <c r="U690" s="4" t="s">
        <v>1269</v>
      </c>
      <c r="Y690" s="4" t="str">
        <f t="shared" si="65"/>
        <v>gend_gbv.20_24.f.initiatedpep..n</v>
      </c>
      <c r="Z690" s="4" t="str">
        <f t="shared" si="66"/>
        <v>TX_PVLS_VERIFY
Transgender people (TG)
Numerator (Required)</v>
      </c>
      <c r="AA690" s="4" t="str">
        <f t="shared" si="67"/>
        <v>gend_gbv.20_24.f.initiatedpep..n</v>
      </c>
      <c r="AB690" s="4" t="str">
        <f t="shared" si="68"/>
        <v>TX_PVLS_VERIFY Transgender people (TG) Numerator (Required)</v>
      </c>
      <c r="AC690" s="4" t="str">
        <f t="shared" si="69"/>
        <v>gend_gbv.20_24.f.initiatedpep..n</v>
      </c>
    </row>
    <row r="691" spans="1:29" ht="45" x14ac:dyDescent="0.25">
      <c r="A691" s="4" t="s">
        <v>121</v>
      </c>
      <c r="B691" s="4" t="s">
        <v>125</v>
      </c>
      <c r="C691" s="4" t="s">
        <v>74</v>
      </c>
      <c r="E691" s="4" t="s">
        <v>169</v>
      </c>
      <c r="F691" s="4" t="s">
        <v>169</v>
      </c>
      <c r="G691" s="4" t="s">
        <v>30</v>
      </c>
      <c r="H691" s="4" t="s">
        <v>8</v>
      </c>
      <c r="I691" s="4" t="s">
        <v>139</v>
      </c>
      <c r="J691" s="6" t="str">
        <f>C691&amp;CHAR(10)&amp;G691&amp;CHAR(10)&amp;H691&amp;" ("&amp;B691&amp;")"</f>
        <v>TX_PVLS_VERIFY
People who inject drugs (PWID)
Numerator (Required)</v>
      </c>
      <c r="K691" s="7" t="s">
        <v>830</v>
      </c>
      <c r="L691" s="4">
        <v>4</v>
      </c>
      <c r="N691" s="4" t="s">
        <v>106</v>
      </c>
      <c r="O691" s="4" t="s">
        <v>176</v>
      </c>
      <c r="P691" s="4" t="s">
        <v>208</v>
      </c>
      <c r="Q691" s="4" t="s">
        <v>107</v>
      </c>
      <c r="R691" s="4" t="s">
        <v>169</v>
      </c>
      <c r="S691" s="4" t="s">
        <v>194</v>
      </c>
      <c r="T691" s="4" t="str">
        <f>LOWER(N691&amp;"."&amp;O691&amp;"."&amp;P691&amp;"."&amp;Q691&amp;"."&amp;R691&amp;"."&amp;S691)</f>
        <v>gend_gbv.20_24.female.completed pep..n</v>
      </c>
      <c r="U691" s="4" t="s">
        <v>1268</v>
      </c>
      <c r="Y691" s="4" t="str">
        <f t="shared" si="65"/>
        <v>gend_gbv.20_24.f.completedpep..n</v>
      </c>
      <c r="Z691" s="4" t="str">
        <f t="shared" si="66"/>
        <v>TX_PVLS_VERIFY
People who inject drugs (PWID)
Numerator (Required)</v>
      </c>
      <c r="AA691" s="4" t="str">
        <f t="shared" si="67"/>
        <v>gend_gbv.20_24.f.completedpep..n</v>
      </c>
      <c r="AB691" s="4" t="str">
        <f t="shared" si="68"/>
        <v>TX_PVLS_VERIFY People who inject drugs (PWID) Numerator (Required)</v>
      </c>
      <c r="AC691" s="4" t="str">
        <f t="shared" si="69"/>
        <v>gend_gbv.20_24.f.completedpep..n</v>
      </c>
    </row>
    <row r="692" spans="1:29" ht="45" x14ac:dyDescent="0.25">
      <c r="A692" s="4" t="s">
        <v>121</v>
      </c>
      <c r="B692" s="4" t="s">
        <v>135</v>
      </c>
      <c r="C692" s="4" t="s">
        <v>74</v>
      </c>
      <c r="D692" s="4" t="s">
        <v>60</v>
      </c>
      <c r="E692" s="4" t="s">
        <v>17</v>
      </c>
      <c r="F692" s="4" t="s">
        <v>169</v>
      </c>
      <c r="G692" s="4" t="s">
        <v>169</v>
      </c>
      <c r="H692" s="4" t="s">
        <v>13</v>
      </c>
      <c r="I692" s="4" t="s">
        <v>133</v>
      </c>
      <c r="J692" s="6" t="str">
        <f>C692&amp;CHAR(10)&amp;D692&amp;" "&amp;E692&amp;CHAR(10)&amp;H692&amp;" ("&amp;B692&amp;")"</f>
        <v>TX_PVLS_VERIFY
25-29 Female
Denominator (Optional)</v>
      </c>
      <c r="K692" s="7" t="s">
        <v>850</v>
      </c>
      <c r="L692" s="4">
        <v>12</v>
      </c>
      <c r="N692" s="4" t="s">
        <v>106</v>
      </c>
      <c r="O692" s="4" t="s">
        <v>175</v>
      </c>
      <c r="P692" s="4" t="s">
        <v>207</v>
      </c>
      <c r="Q692" s="4" t="s">
        <v>113</v>
      </c>
      <c r="R692" s="4" t="s">
        <v>169</v>
      </c>
      <c r="S692" s="4" t="s">
        <v>194</v>
      </c>
      <c r="T692" s="4" t="str">
        <f>LOWER(N692&amp;"."&amp;O692&amp;"."&amp;P692&amp;"."&amp;Q692&amp;"."&amp;R692&amp;"."&amp;S692)</f>
        <v>gend_gbv.15_19.male.sexual violence..n</v>
      </c>
      <c r="U692" s="4" t="s">
        <v>1539</v>
      </c>
      <c r="Y692" s="4" t="str">
        <f t="shared" si="65"/>
        <v>gend_gbv.15_19.m.sexualviolence..n</v>
      </c>
      <c r="Z692" s="4" t="str">
        <f t="shared" si="66"/>
        <v>TX_PVLS_VERIFY
25-29 Female
Denominator (Optional)</v>
      </c>
      <c r="AA692" s="4" t="str">
        <f t="shared" si="67"/>
        <v>gend_gbv.15_19.m.sexualviolence..n</v>
      </c>
      <c r="AB692" s="4" t="str">
        <f t="shared" si="68"/>
        <v>TX_PVLS_VERIFY 25-29 Female Denominator (Optional)</v>
      </c>
      <c r="AC692" s="4" t="str">
        <f t="shared" si="69"/>
        <v>gend_gbv.15_19.m.sexualviolence..n</v>
      </c>
    </row>
    <row r="693" spans="1:29" ht="45" x14ac:dyDescent="0.25">
      <c r="A693" s="4" t="s">
        <v>121</v>
      </c>
      <c r="B693" s="4" t="s">
        <v>135</v>
      </c>
      <c r="C693" s="4" t="s">
        <v>74</v>
      </c>
      <c r="D693" s="4" t="s">
        <v>60</v>
      </c>
      <c r="E693" s="4" t="s">
        <v>50</v>
      </c>
      <c r="F693" s="4" t="s">
        <v>169</v>
      </c>
      <c r="G693" s="4" t="s">
        <v>169</v>
      </c>
      <c r="H693" s="4" t="s">
        <v>13</v>
      </c>
      <c r="I693" s="4" t="s">
        <v>133</v>
      </c>
      <c r="J693" s="6" t="str">
        <f>C693&amp;CHAR(10)&amp;D693&amp;" "&amp;E693&amp;CHAR(10)&amp;H693&amp;" ("&amp;B693&amp;")"</f>
        <v>TX_PVLS_VERIFY
25-29 Male
Denominator (Optional)</v>
      </c>
      <c r="K693" s="7" t="s">
        <v>851</v>
      </c>
      <c r="L693" s="4">
        <v>12</v>
      </c>
      <c r="N693" s="4" t="s">
        <v>106</v>
      </c>
      <c r="O693" s="4" t="s">
        <v>175</v>
      </c>
      <c r="P693" s="4" t="s">
        <v>207</v>
      </c>
      <c r="Q693" s="4" t="s">
        <v>112</v>
      </c>
      <c r="R693" s="4" t="s">
        <v>169</v>
      </c>
      <c r="S693" s="4" t="s">
        <v>194</v>
      </c>
      <c r="T693" s="4" t="str">
        <f>LOWER(N693&amp;"."&amp;O693&amp;"."&amp;P693&amp;"."&amp;Q693&amp;"."&amp;R693&amp;"."&amp;S693)</f>
        <v>gend_gbv.15_19.male.physical and/or emotional violence..n</v>
      </c>
      <c r="U693" s="4" t="s">
        <v>1538</v>
      </c>
      <c r="Y693" s="4" t="str">
        <f t="shared" si="65"/>
        <v>gend_gbv.15_19.m.physical_emotional_violence..n</v>
      </c>
      <c r="Z693" s="4" t="str">
        <f t="shared" si="66"/>
        <v>TX_PVLS_VERIFY
25-29 Male
Denominator (Optional)</v>
      </c>
      <c r="AA693" s="4" t="str">
        <f t="shared" si="67"/>
        <v>gend_gbv.15_19.m.physical_emotional_violence..n</v>
      </c>
      <c r="AB693" s="4" t="str">
        <f t="shared" si="68"/>
        <v>TX_PVLS_VERIFY 25-29 Male Denominator (Optional)</v>
      </c>
      <c r="AC693" s="4" t="str">
        <f t="shared" si="69"/>
        <v>gend_gbv.15_19.m.physical_emotional_violence..n</v>
      </c>
    </row>
    <row r="694" spans="1:29" ht="45" x14ac:dyDescent="0.25">
      <c r="A694" s="4" t="s">
        <v>121</v>
      </c>
      <c r="B694" s="4" t="s">
        <v>125</v>
      </c>
      <c r="C694" s="4" t="s">
        <v>74</v>
      </c>
      <c r="E694" s="4" t="s">
        <v>169</v>
      </c>
      <c r="F694" s="4" t="s">
        <v>169</v>
      </c>
      <c r="G694" s="4" t="s">
        <v>138</v>
      </c>
      <c r="H694" s="4" t="s">
        <v>8</v>
      </c>
      <c r="I694" s="4" t="s">
        <v>139</v>
      </c>
      <c r="J694" s="6" t="str">
        <f>C694&amp;CHAR(10)&amp;G694&amp;CHAR(10)&amp;H694&amp;" ("&amp;B694&amp;")"</f>
        <v>TX_PVLS_VERIFY
People in prison and other closed settings
Numerator (Required)</v>
      </c>
      <c r="K694" s="7" t="s">
        <v>834</v>
      </c>
      <c r="L694" s="4">
        <v>5</v>
      </c>
      <c r="N694" s="4" t="s">
        <v>106</v>
      </c>
      <c r="O694" s="4" t="s">
        <v>175</v>
      </c>
      <c r="P694" s="4" t="s">
        <v>207</v>
      </c>
      <c r="Q694" s="4" t="s">
        <v>130</v>
      </c>
      <c r="R694" s="4" t="s">
        <v>169</v>
      </c>
      <c r="S694" s="4" t="s">
        <v>194</v>
      </c>
      <c r="T694" s="4" t="str">
        <f>LOWER(N694&amp;"."&amp;O694&amp;"."&amp;P694&amp;"."&amp;Q694&amp;"."&amp;R694&amp;"."&amp;S694)</f>
        <v>gend_gbv.15_19.male.initiated pep..n</v>
      </c>
      <c r="U694" s="4" t="s">
        <v>1517</v>
      </c>
      <c r="Y694" s="4" t="str">
        <f t="shared" si="65"/>
        <v>gend_gbv.15_19.m.initiatedpep..n</v>
      </c>
      <c r="Z694" s="4" t="str">
        <f t="shared" si="66"/>
        <v>TX_PVLS_VERIFY
People in prison and other closed settings
Numerator (Required)</v>
      </c>
      <c r="AA694" s="4" t="str">
        <f t="shared" si="67"/>
        <v>gend_gbv.15_19.m.initiatedpep..n</v>
      </c>
      <c r="AB694" s="4" t="str">
        <f t="shared" si="68"/>
        <v>TX_PVLS_VERIFY People in prison and other closed settings Numerator (Required)</v>
      </c>
      <c r="AC694" s="4" t="str">
        <f t="shared" si="69"/>
        <v>gend_gbv.15_19.m.initiatedpep..n</v>
      </c>
    </row>
    <row r="695" spans="1:29" ht="45" x14ac:dyDescent="0.25">
      <c r="A695" s="4" t="s">
        <v>121</v>
      </c>
      <c r="B695" s="4" t="s">
        <v>125</v>
      </c>
      <c r="C695" s="4" t="s">
        <v>74</v>
      </c>
      <c r="E695" s="4" t="s">
        <v>169</v>
      </c>
      <c r="F695" s="4" t="s">
        <v>169</v>
      </c>
      <c r="G695" s="4" t="s">
        <v>35</v>
      </c>
      <c r="H695" s="4" t="s">
        <v>8</v>
      </c>
      <c r="I695" s="4" t="s">
        <v>139</v>
      </c>
      <c r="J695" s="6" t="str">
        <f>C695&amp;CHAR(10)&amp;G695&amp;CHAR(10)&amp;H695&amp;" ("&amp;B695&amp;")"</f>
        <v>TX_PVLS_VERIFY
Non-KP (general population)
Numerator (Required)</v>
      </c>
      <c r="K695" s="7" t="s">
        <v>835</v>
      </c>
      <c r="L695" s="4">
        <v>6</v>
      </c>
      <c r="N695" s="4" t="s">
        <v>106</v>
      </c>
      <c r="O695" s="4" t="s">
        <v>175</v>
      </c>
      <c r="P695" s="4" t="s">
        <v>207</v>
      </c>
      <c r="Q695" s="4" t="s">
        <v>107</v>
      </c>
      <c r="R695" s="4" t="s">
        <v>169</v>
      </c>
      <c r="S695" s="4" t="s">
        <v>194</v>
      </c>
      <c r="T695" s="4" t="str">
        <f>LOWER(N695&amp;"."&amp;O695&amp;"."&amp;P695&amp;"."&amp;Q695&amp;"."&amp;R695&amp;"."&amp;S695)</f>
        <v>gend_gbv.15_19.male.completed pep..n</v>
      </c>
      <c r="U695" s="4" t="s">
        <v>1516</v>
      </c>
      <c r="Y695" s="4" t="str">
        <f t="shared" si="65"/>
        <v>gend_gbv.15_19.m.completedpep..n</v>
      </c>
      <c r="Z695" s="4" t="str">
        <f t="shared" si="66"/>
        <v>TX_PVLS_VERIFY
Non-KP (general population)
Numerator (Required)</v>
      </c>
      <c r="AA695" s="4" t="str">
        <f t="shared" si="67"/>
        <v>gend_gbv.15_19.m.completedpep..n</v>
      </c>
      <c r="AB695" s="4" t="str">
        <f t="shared" si="68"/>
        <v>TX_PVLS_VERIFY Non-KP (general population) Numerator (Required)</v>
      </c>
      <c r="AC695" s="4" t="str">
        <f t="shared" si="69"/>
        <v>gend_gbv.15_19.m.completedpep..n</v>
      </c>
    </row>
    <row r="696" spans="1:29" ht="45" x14ac:dyDescent="0.25">
      <c r="A696" s="4" t="s">
        <v>121</v>
      </c>
      <c r="B696" s="4" t="s">
        <v>135</v>
      </c>
      <c r="C696" s="4" t="s">
        <v>74</v>
      </c>
      <c r="D696" s="4" t="s">
        <v>66</v>
      </c>
      <c r="E696" s="4" t="s">
        <v>17</v>
      </c>
      <c r="F696" s="4" t="s">
        <v>169</v>
      </c>
      <c r="G696" s="4" t="s">
        <v>169</v>
      </c>
      <c r="H696" s="4" t="s">
        <v>13</v>
      </c>
      <c r="I696" s="4" t="s">
        <v>133</v>
      </c>
      <c r="J696" s="6" t="str">
        <f>C696&amp;CHAR(10)&amp;D696&amp;" "&amp;E696&amp;CHAR(10)&amp;H696&amp;" ("&amp;B696&amp;")"</f>
        <v>TX_PVLS_VERIFY
30-34 Female
Denominator (Optional)</v>
      </c>
      <c r="K696" s="7" t="s">
        <v>854</v>
      </c>
      <c r="L696" s="4">
        <v>13</v>
      </c>
      <c r="N696" s="4" t="s">
        <v>106</v>
      </c>
      <c r="O696" s="4" t="s">
        <v>175</v>
      </c>
      <c r="P696" s="4" t="s">
        <v>208</v>
      </c>
      <c r="Q696" s="4" t="s">
        <v>113</v>
      </c>
      <c r="R696" s="4" t="s">
        <v>169</v>
      </c>
      <c r="S696" s="4" t="s">
        <v>194</v>
      </c>
      <c r="T696" s="4" t="str">
        <f>LOWER(N696&amp;"."&amp;O696&amp;"."&amp;P696&amp;"."&amp;Q696&amp;"."&amp;R696&amp;"."&amp;S696)</f>
        <v>gend_gbv.15_19.female.sexual violence..n</v>
      </c>
      <c r="U696" s="4" t="s">
        <v>1289</v>
      </c>
      <c r="Y696" s="4" t="str">
        <f t="shared" si="65"/>
        <v>gend_gbv.15_19.f.sexualviolence..n</v>
      </c>
      <c r="Z696" s="4" t="str">
        <f t="shared" si="66"/>
        <v>TX_PVLS_VERIFY
30-34 Female
Denominator (Optional)</v>
      </c>
      <c r="AA696" s="4" t="str">
        <f t="shared" si="67"/>
        <v>gend_gbv.15_19.f.sexualviolence..n</v>
      </c>
      <c r="AB696" s="4" t="str">
        <f t="shared" si="68"/>
        <v>TX_PVLS_VERIFY 30-34 Female Denominator (Optional)</v>
      </c>
      <c r="AC696" s="4" t="str">
        <f t="shared" si="69"/>
        <v>gend_gbv.15_19.f.sexualviolence..n</v>
      </c>
    </row>
    <row r="697" spans="1:29" ht="45" x14ac:dyDescent="0.25">
      <c r="A697" s="4" t="s">
        <v>121</v>
      </c>
      <c r="B697" s="4" t="s">
        <v>135</v>
      </c>
      <c r="C697" s="4" t="s">
        <v>74</v>
      </c>
      <c r="D697" s="4" t="s">
        <v>66</v>
      </c>
      <c r="E697" s="4" t="s">
        <v>50</v>
      </c>
      <c r="F697" s="4" t="s">
        <v>169</v>
      </c>
      <c r="G697" s="4" t="s">
        <v>169</v>
      </c>
      <c r="H697" s="4" t="s">
        <v>13</v>
      </c>
      <c r="I697" s="4" t="s">
        <v>133</v>
      </c>
      <c r="J697" s="6" t="str">
        <f>C697&amp;CHAR(10)&amp;D697&amp;" "&amp;E697&amp;CHAR(10)&amp;H697&amp;" ("&amp;B697&amp;")"</f>
        <v>TX_PVLS_VERIFY
30-34 Male
Denominator (Optional)</v>
      </c>
      <c r="K697" s="7" t="s">
        <v>855</v>
      </c>
      <c r="L697" s="4">
        <v>13</v>
      </c>
      <c r="N697" s="4" t="s">
        <v>106</v>
      </c>
      <c r="O697" s="4" t="s">
        <v>175</v>
      </c>
      <c r="P697" s="4" t="s">
        <v>208</v>
      </c>
      <c r="Q697" s="4" t="s">
        <v>112</v>
      </c>
      <c r="R697" s="4" t="s">
        <v>169</v>
      </c>
      <c r="S697" s="4" t="s">
        <v>194</v>
      </c>
      <c r="T697" s="4" t="str">
        <f>LOWER(N697&amp;"."&amp;O697&amp;"."&amp;P697&amp;"."&amp;Q697&amp;"."&amp;R697&amp;"."&amp;S697)</f>
        <v>gend_gbv.15_19.female.physical and/or emotional violence..n</v>
      </c>
      <c r="U697" s="4" t="s">
        <v>1288</v>
      </c>
      <c r="Y697" s="4" t="str">
        <f t="shared" si="65"/>
        <v>gend_gbv.15_19.f.physical_emotional_violence..n</v>
      </c>
      <c r="Z697" s="4" t="str">
        <f t="shared" si="66"/>
        <v>TX_PVLS_VERIFY
30-34 Male
Denominator (Optional)</v>
      </c>
      <c r="AA697" s="4" t="str">
        <f t="shared" si="67"/>
        <v>gend_gbv.15_19.f.physical_emotional_violence..n</v>
      </c>
      <c r="AB697" s="4" t="str">
        <f t="shared" si="68"/>
        <v>TX_PVLS_VERIFY 30-34 Male Denominator (Optional)</v>
      </c>
      <c r="AC697" s="4" t="str">
        <f t="shared" si="69"/>
        <v>gend_gbv.15_19.f.physical_emotional_violence..n</v>
      </c>
    </row>
    <row r="698" spans="1:29" ht="45" x14ac:dyDescent="0.25">
      <c r="A698" s="4" t="s">
        <v>121</v>
      </c>
      <c r="B698" s="4" t="s">
        <v>135</v>
      </c>
      <c r="C698" s="4" t="s">
        <v>74</v>
      </c>
      <c r="D698" s="4" t="s">
        <v>78</v>
      </c>
      <c r="E698" s="4" t="s">
        <v>17</v>
      </c>
      <c r="F698" s="4" t="s">
        <v>169</v>
      </c>
      <c r="G698" s="4" t="s">
        <v>169</v>
      </c>
      <c r="H698" s="4" t="s">
        <v>8</v>
      </c>
      <c r="I698" s="4" t="s">
        <v>133</v>
      </c>
      <c r="J698" s="6" t="str">
        <f>C698&amp;CHAR(10)&amp;D698&amp;" "&amp;E698&amp;CHAR(10)&amp;H698&amp;" ("&amp;B698&amp;")"</f>
        <v>TX_PVLS_VERIFY
&lt;20 Female
Numerator (Optional)</v>
      </c>
      <c r="K698" s="7" t="s">
        <v>844</v>
      </c>
      <c r="L698" s="4">
        <v>10</v>
      </c>
      <c r="N698" s="4" t="s">
        <v>106</v>
      </c>
      <c r="O698" s="4" t="s">
        <v>175</v>
      </c>
      <c r="P698" s="4" t="s">
        <v>208</v>
      </c>
      <c r="Q698" s="4" t="s">
        <v>130</v>
      </c>
      <c r="R698" s="4" t="s">
        <v>169</v>
      </c>
      <c r="S698" s="4" t="s">
        <v>194</v>
      </c>
      <c r="T698" s="4" t="str">
        <f>LOWER(N698&amp;"."&amp;O698&amp;"."&amp;P698&amp;"."&amp;Q698&amp;"."&amp;R698&amp;"."&amp;S698)</f>
        <v>gend_gbv.15_19.female.initiated pep..n</v>
      </c>
      <c r="U698" s="4" t="s">
        <v>1267</v>
      </c>
      <c r="Y698" s="4" t="str">
        <f t="shared" si="65"/>
        <v>gend_gbv.15_19.f.initiatedpep..n</v>
      </c>
      <c r="Z698" s="4" t="str">
        <f t="shared" si="66"/>
        <v>TX_PVLS_VERIFY
&lt;20 Female
Numerator (Optional)</v>
      </c>
      <c r="AA698" s="4" t="str">
        <f t="shared" si="67"/>
        <v>gend_gbv.15_19.f.initiatedpep..n</v>
      </c>
      <c r="AB698" s="4" t="str">
        <f t="shared" si="68"/>
        <v>TX_PVLS_VERIFY &lt;20 Female Numerator (Optional)</v>
      </c>
      <c r="AC698" s="4" t="str">
        <f t="shared" si="69"/>
        <v>gend_gbv.15_19.f.initiatedpep..n</v>
      </c>
    </row>
    <row r="699" spans="1:29" ht="45" x14ac:dyDescent="0.25">
      <c r="A699" s="4" t="s">
        <v>121</v>
      </c>
      <c r="B699" s="4" t="s">
        <v>135</v>
      </c>
      <c r="C699" s="4" t="s">
        <v>74</v>
      </c>
      <c r="D699" s="4" t="s">
        <v>78</v>
      </c>
      <c r="E699" s="4" t="s">
        <v>50</v>
      </c>
      <c r="F699" s="4" t="s">
        <v>169</v>
      </c>
      <c r="G699" s="4" t="s">
        <v>169</v>
      </c>
      <c r="H699" s="4" t="s">
        <v>8</v>
      </c>
      <c r="I699" s="4" t="s">
        <v>133</v>
      </c>
      <c r="J699" s="6" t="str">
        <f>C699&amp;CHAR(10)&amp;D699&amp;" "&amp;E699&amp;CHAR(10)&amp;H699&amp;" ("&amp;B699&amp;")"</f>
        <v>TX_PVLS_VERIFY
&lt;20 Male
Numerator (Optional)</v>
      </c>
      <c r="K699" s="7" t="s">
        <v>845</v>
      </c>
      <c r="L699" s="4">
        <v>10</v>
      </c>
      <c r="N699" s="4" t="s">
        <v>106</v>
      </c>
      <c r="O699" s="4" t="s">
        <v>175</v>
      </c>
      <c r="P699" s="4" t="s">
        <v>208</v>
      </c>
      <c r="Q699" s="4" t="s">
        <v>107</v>
      </c>
      <c r="R699" s="4" t="s">
        <v>169</v>
      </c>
      <c r="S699" s="4" t="s">
        <v>194</v>
      </c>
      <c r="T699" s="4" t="str">
        <f>LOWER(N699&amp;"."&amp;O699&amp;"."&amp;P699&amp;"."&amp;Q699&amp;"."&amp;R699&amp;"."&amp;S699)</f>
        <v>gend_gbv.15_19.female.completed pep..n</v>
      </c>
      <c r="U699" s="4" t="s">
        <v>1266</v>
      </c>
      <c r="Y699" s="4" t="str">
        <f t="shared" si="65"/>
        <v>gend_gbv.15_19.f.completedpep..n</v>
      </c>
      <c r="Z699" s="4" t="str">
        <f t="shared" si="66"/>
        <v>TX_PVLS_VERIFY
&lt;20 Male
Numerator (Optional)</v>
      </c>
      <c r="AA699" s="4" t="str">
        <f t="shared" si="67"/>
        <v>gend_gbv.15_19.f.completedpep..n</v>
      </c>
      <c r="AB699" s="4" t="str">
        <f t="shared" si="68"/>
        <v>TX_PVLS_VERIFY &lt;20 Male Numerator (Optional)</v>
      </c>
      <c r="AC699" s="4" t="str">
        <f t="shared" si="69"/>
        <v>gend_gbv.15_19.f.completedpep..n</v>
      </c>
    </row>
    <row r="700" spans="1:29" ht="45" x14ac:dyDescent="0.25">
      <c r="A700" s="4" t="s">
        <v>121</v>
      </c>
      <c r="B700" s="4" t="s">
        <v>135</v>
      </c>
      <c r="C700" s="4" t="s">
        <v>74</v>
      </c>
      <c r="D700" s="4" t="s">
        <v>67</v>
      </c>
      <c r="E700" s="4" t="s">
        <v>17</v>
      </c>
      <c r="F700" s="4" t="s">
        <v>169</v>
      </c>
      <c r="G700" s="4" t="s">
        <v>169</v>
      </c>
      <c r="H700" s="4" t="s">
        <v>13</v>
      </c>
      <c r="I700" s="4" t="s">
        <v>133</v>
      </c>
      <c r="J700" s="6" t="str">
        <f>C700&amp;CHAR(10)&amp;D700&amp;" "&amp;E700&amp;CHAR(10)&amp;H700&amp;" ("&amp;B700&amp;")"</f>
        <v>TX_PVLS_VERIFY
35-39 Female
Denominator (Optional)</v>
      </c>
      <c r="K700" s="7" t="s">
        <v>858</v>
      </c>
      <c r="L700" s="4">
        <v>14</v>
      </c>
      <c r="N700" s="4" t="s">
        <v>106</v>
      </c>
      <c r="O700" s="4" t="s">
        <v>174</v>
      </c>
      <c r="P700" s="4" t="s">
        <v>207</v>
      </c>
      <c r="Q700" s="4" t="s">
        <v>113</v>
      </c>
      <c r="R700" s="4" t="s">
        <v>169</v>
      </c>
      <c r="S700" s="4" t="s">
        <v>194</v>
      </c>
      <c r="T700" s="4" t="str">
        <f>LOWER(N700&amp;"."&amp;O700&amp;"."&amp;P700&amp;"."&amp;Q700&amp;"."&amp;R700&amp;"."&amp;S700)</f>
        <v>gend_gbv.10_14.male.sexual violence..n</v>
      </c>
      <c r="U700" s="4" t="s">
        <v>1537</v>
      </c>
      <c r="Y700" s="4" t="str">
        <f t="shared" si="65"/>
        <v>gend_gbv.10_14.m.sexualviolence..n</v>
      </c>
      <c r="Z700" s="4" t="str">
        <f t="shared" si="66"/>
        <v>TX_PVLS_VERIFY
35-39 Female
Denominator (Optional)</v>
      </c>
      <c r="AA700" s="4" t="str">
        <f t="shared" si="67"/>
        <v>gend_gbv.10_14.m.sexualviolence..n</v>
      </c>
      <c r="AB700" s="4" t="str">
        <f t="shared" si="68"/>
        <v>TX_PVLS_VERIFY 35-39 Female Denominator (Optional)</v>
      </c>
      <c r="AC700" s="4" t="str">
        <f t="shared" si="69"/>
        <v>gend_gbv.10_14.m.sexualviolence..n</v>
      </c>
    </row>
    <row r="701" spans="1:29" ht="45" x14ac:dyDescent="0.25">
      <c r="A701" s="4" t="s">
        <v>121</v>
      </c>
      <c r="B701" s="4" t="s">
        <v>135</v>
      </c>
      <c r="C701" s="4" t="s">
        <v>74</v>
      </c>
      <c r="D701" s="4" t="s">
        <v>67</v>
      </c>
      <c r="E701" s="4" t="s">
        <v>50</v>
      </c>
      <c r="F701" s="4" t="s">
        <v>169</v>
      </c>
      <c r="G701" s="4" t="s">
        <v>169</v>
      </c>
      <c r="H701" s="4" t="s">
        <v>13</v>
      </c>
      <c r="I701" s="4" t="s">
        <v>133</v>
      </c>
      <c r="J701" s="6" t="str">
        <f>C701&amp;CHAR(10)&amp;D701&amp;" "&amp;E701&amp;CHAR(10)&amp;H701&amp;" ("&amp;B701&amp;")"</f>
        <v>TX_PVLS_VERIFY
35-39 Male
Denominator (Optional)</v>
      </c>
      <c r="K701" s="7" t="s">
        <v>859</v>
      </c>
      <c r="L701" s="4">
        <v>14</v>
      </c>
      <c r="N701" s="4" t="s">
        <v>106</v>
      </c>
      <c r="O701" s="4" t="s">
        <v>174</v>
      </c>
      <c r="P701" s="4" t="s">
        <v>207</v>
      </c>
      <c r="Q701" s="4" t="s">
        <v>112</v>
      </c>
      <c r="R701" s="4" t="s">
        <v>169</v>
      </c>
      <c r="S701" s="4" t="s">
        <v>194</v>
      </c>
      <c r="T701" s="4" t="str">
        <f>LOWER(N701&amp;"."&amp;O701&amp;"."&amp;P701&amp;"."&amp;Q701&amp;"."&amp;R701&amp;"."&amp;S701)</f>
        <v>gend_gbv.10_14.male.physical and/or emotional violence..n</v>
      </c>
      <c r="U701" s="4" t="s">
        <v>1536</v>
      </c>
      <c r="Y701" s="4" t="str">
        <f t="shared" si="65"/>
        <v>gend_gbv.10_14.m.physical_emotional_violence..n</v>
      </c>
      <c r="Z701" s="4" t="str">
        <f t="shared" si="66"/>
        <v>TX_PVLS_VERIFY
35-39 Male
Denominator (Optional)</v>
      </c>
      <c r="AA701" s="4" t="str">
        <f t="shared" si="67"/>
        <v>gend_gbv.10_14.m.physical_emotional_violence..n</v>
      </c>
      <c r="AB701" s="4" t="str">
        <f t="shared" si="68"/>
        <v>TX_PVLS_VERIFY 35-39 Male Denominator (Optional)</v>
      </c>
      <c r="AC701" s="4" t="str">
        <f t="shared" si="69"/>
        <v>gend_gbv.10_14.m.physical_emotional_violence..n</v>
      </c>
    </row>
    <row r="702" spans="1:29" ht="45" x14ac:dyDescent="0.25">
      <c r="A702" s="4" t="s">
        <v>121</v>
      </c>
      <c r="B702" s="4" t="s">
        <v>135</v>
      </c>
      <c r="C702" s="4" t="s">
        <v>74</v>
      </c>
      <c r="D702" s="4" t="s">
        <v>59</v>
      </c>
      <c r="E702" s="4" t="s">
        <v>17</v>
      </c>
      <c r="F702" s="4" t="s">
        <v>169</v>
      </c>
      <c r="G702" s="4" t="s">
        <v>169</v>
      </c>
      <c r="H702" s="4" t="s">
        <v>8</v>
      </c>
      <c r="I702" s="4" t="s">
        <v>133</v>
      </c>
      <c r="J702" s="6" t="str">
        <f>C702&amp;CHAR(10)&amp;D702&amp;" "&amp;E702&amp;CHAR(10)&amp;H702&amp;" ("&amp;B702&amp;")"</f>
        <v>TX_PVLS_VERIFY
20-24 Female
Numerator (Optional)</v>
      </c>
      <c r="K702" s="7" t="s">
        <v>848</v>
      </c>
      <c r="L702" s="4">
        <v>11</v>
      </c>
      <c r="N702" s="4" t="s">
        <v>106</v>
      </c>
      <c r="O702" s="4" t="s">
        <v>174</v>
      </c>
      <c r="P702" s="4" t="s">
        <v>207</v>
      </c>
      <c r="Q702" s="4" t="s">
        <v>130</v>
      </c>
      <c r="R702" s="4" t="s">
        <v>169</v>
      </c>
      <c r="S702" s="4" t="s">
        <v>194</v>
      </c>
      <c r="T702" s="4" t="str">
        <f>LOWER(N702&amp;"."&amp;O702&amp;"."&amp;P702&amp;"."&amp;Q702&amp;"."&amp;R702&amp;"."&amp;S702)</f>
        <v>gend_gbv.10_14.male.initiated pep..n</v>
      </c>
      <c r="U702" s="4" t="s">
        <v>1515</v>
      </c>
      <c r="Y702" s="4" t="str">
        <f t="shared" si="65"/>
        <v>gend_gbv.10_14.m.initiatedpep..n</v>
      </c>
      <c r="Z702" s="4" t="str">
        <f t="shared" si="66"/>
        <v>TX_PVLS_VERIFY
20-24 Female
Numerator (Optional)</v>
      </c>
      <c r="AA702" s="4" t="str">
        <f t="shared" si="67"/>
        <v>gend_gbv.10_14.m.initiatedpep..n</v>
      </c>
      <c r="AB702" s="4" t="str">
        <f t="shared" si="68"/>
        <v>TX_PVLS_VERIFY 20-24 Female Numerator (Optional)</v>
      </c>
      <c r="AC702" s="4" t="str">
        <f t="shared" si="69"/>
        <v>gend_gbv.10_14.m.initiatedpep..n</v>
      </c>
    </row>
    <row r="703" spans="1:29" ht="45" x14ac:dyDescent="0.25">
      <c r="A703" s="4" t="s">
        <v>121</v>
      </c>
      <c r="B703" s="4" t="s">
        <v>135</v>
      </c>
      <c r="C703" s="4" t="s">
        <v>74</v>
      </c>
      <c r="D703" s="4" t="s">
        <v>59</v>
      </c>
      <c r="E703" s="4" t="s">
        <v>50</v>
      </c>
      <c r="F703" s="4" t="s">
        <v>169</v>
      </c>
      <c r="G703" s="4" t="s">
        <v>169</v>
      </c>
      <c r="H703" s="4" t="s">
        <v>8</v>
      </c>
      <c r="I703" s="4" t="s">
        <v>133</v>
      </c>
      <c r="J703" s="6" t="str">
        <f>C703&amp;CHAR(10)&amp;D703&amp;" "&amp;E703&amp;CHAR(10)&amp;H703&amp;" ("&amp;B703&amp;")"</f>
        <v>TX_PVLS_VERIFY
20-24 Male
Numerator (Optional)</v>
      </c>
      <c r="K703" s="7" t="s">
        <v>849</v>
      </c>
      <c r="L703" s="4">
        <v>11</v>
      </c>
      <c r="N703" s="4" t="s">
        <v>106</v>
      </c>
      <c r="O703" s="4" t="s">
        <v>174</v>
      </c>
      <c r="P703" s="4" t="s">
        <v>207</v>
      </c>
      <c r="Q703" s="4" t="s">
        <v>107</v>
      </c>
      <c r="R703" s="4" t="s">
        <v>169</v>
      </c>
      <c r="S703" s="4" t="s">
        <v>194</v>
      </c>
      <c r="T703" s="4" t="str">
        <f>LOWER(N703&amp;"."&amp;O703&amp;"."&amp;P703&amp;"."&amp;Q703&amp;"."&amp;R703&amp;"."&amp;S703)</f>
        <v>gend_gbv.10_14.male.completed pep..n</v>
      </c>
      <c r="U703" s="4" t="s">
        <v>1514</v>
      </c>
      <c r="Y703" s="4" t="str">
        <f t="shared" si="65"/>
        <v>gend_gbv.10_14.m.completedpep..n</v>
      </c>
      <c r="Z703" s="4" t="str">
        <f t="shared" si="66"/>
        <v>TX_PVLS_VERIFY
20-24 Male
Numerator (Optional)</v>
      </c>
      <c r="AA703" s="4" t="str">
        <f t="shared" si="67"/>
        <v>gend_gbv.10_14.m.completedpep..n</v>
      </c>
      <c r="AB703" s="4" t="str">
        <f t="shared" si="68"/>
        <v>TX_PVLS_VERIFY 20-24 Male Numerator (Optional)</v>
      </c>
      <c r="AC703" s="4" t="str">
        <f t="shared" si="69"/>
        <v>gend_gbv.10_14.m.completedpep..n</v>
      </c>
    </row>
    <row r="704" spans="1:29" ht="45" x14ac:dyDescent="0.25">
      <c r="A704" s="4" t="s">
        <v>121</v>
      </c>
      <c r="B704" s="4" t="s">
        <v>135</v>
      </c>
      <c r="C704" s="4" t="s">
        <v>74</v>
      </c>
      <c r="D704" s="4" t="s">
        <v>68</v>
      </c>
      <c r="E704" s="4" t="s">
        <v>17</v>
      </c>
      <c r="F704" s="4" t="s">
        <v>169</v>
      </c>
      <c r="G704" s="4" t="s">
        <v>169</v>
      </c>
      <c r="H704" s="4" t="s">
        <v>13</v>
      </c>
      <c r="I704" s="4" t="s">
        <v>133</v>
      </c>
      <c r="J704" s="6" t="str">
        <f>C704&amp;CHAR(10)&amp;D704&amp;" "&amp;E704&amp;CHAR(10)&amp;H704&amp;" ("&amp;B704&amp;")"</f>
        <v>TX_PVLS_VERIFY
40-44 Female
Denominator (Optional)</v>
      </c>
      <c r="K704" s="7" t="s">
        <v>862</v>
      </c>
      <c r="L704" s="4">
        <v>15</v>
      </c>
      <c r="N704" s="4" t="s">
        <v>106</v>
      </c>
      <c r="O704" s="4" t="s">
        <v>174</v>
      </c>
      <c r="P704" s="4" t="s">
        <v>208</v>
      </c>
      <c r="Q704" s="4" t="s">
        <v>113</v>
      </c>
      <c r="R704" s="4" t="s">
        <v>169</v>
      </c>
      <c r="S704" s="4" t="s">
        <v>194</v>
      </c>
      <c r="T704" s="4" t="str">
        <f>LOWER(N704&amp;"."&amp;O704&amp;"."&amp;P704&amp;"."&amp;Q704&amp;"."&amp;R704&amp;"."&amp;S704)</f>
        <v>gend_gbv.10_14.female.sexual violence..n</v>
      </c>
      <c r="U704" s="4" t="s">
        <v>1287</v>
      </c>
      <c r="Y704" s="4" t="str">
        <f t="shared" si="65"/>
        <v>gend_gbv.10_14.f.sexualviolence..n</v>
      </c>
      <c r="Z704" s="4" t="str">
        <f t="shared" si="66"/>
        <v>TX_PVLS_VERIFY
40-44 Female
Denominator (Optional)</v>
      </c>
      <c r="AA704" s="4" t="str">
        <f t="shared" si="67"/>
        <v>gend_gbv.10_14.f.sexualviolence..n</v>
      </c>
      <c r="AB704" s="4" t="str">
        <f t="shared" si="68"/>
        <v>TX_PVLS_VERIFY 40-44 Female Denominator (Optional)</v>
      </c>
      <c r="AC704" s="4" t="str">
        <f t="shared" si="69"/>
        <v>gend_gbv.10_14.f.sexualviolence..n</v>
      </c>
    </row>
    <row r="705" spans="1:29" ht="45" x14ac:dyDescent="0.25">
      <c r="A705" s="4" t="s">
        <v>121</v>
      </c>
      <c r="B705" s="4" t="s">
        <v>135</v>
      </c>
      <c r="C705" s="4" t="s">
        <v>74</v>
      </c>
      <c r="D705" s="4" t="s">
        <v>68</v>
      </c>
      <c r="E705" s="4" t="s">
        <v>50</v>
      </c>
      <c r="F705" s="4" t="s">
        <v>169</v>
      </c>
      <c r="G705" s="4" t="s">
        <v>169</v>
      </c>
      <c r="H705" s="4" t="s">
        <v>13</v>
      </c>
      <c r="I705" s="4" t="s">
        <v>133</v>
      </c>
      <c r="J705" s="6" t="str">
        <f>C705&amp;CHAR(10)&amp;D705&amp;" "&amp;E705&amp;CHAR(10)&amp;H705&amp;" ("&amp;B705&amp;")"</f>
        <v>TX_PVLS_VERIFY
40-44 Male
Denominator (Optional)</v>
      </c>
      <c r="K705" s="7" t="s">
        <v>863</v>
      </c>
      <c r="L705" s="4">
        <v>15</v>
      </c>
      <c r="N705" s="4" t="s">
        <v>106</v>
      </c>
      <c r="O705" s="4" t="s">
        <v>174</v>
      </c>
      <c r="P705" s="4" t="s">
        <v>208</v>
      </c>
      <c r="Q705" s="4" t="s">
        <v>112</v>
      </c>
      <c r="R705" s="4" t="s">
        <v>169</v>
      </c>
      <c r="S705" s="4" t="s">
        <v>194</v>
      </c>
      <c r="T705" s="4" t="str">
        <f>LOWER(N705&amp;"."&amp;O705&amp;"."&amp;P705&amp;"."&amp;Q705&amp;"."&amp;R705&amp;"."&amp;S705)</f>
        <v>gend_gbv.10_14.female.physical and/or emotional violence..n</v>
      </c>
      <c r="U705" s="4" t="s">
        <v>1286</v>
      </c>
      <c r="Y705" s="4" t="str">
        <f t="shared" si="65"/>
        <v>gend_gbv.10_14.f.physical_emotional_violence..n</v>
      </c>
      <c r="Z705" s="4" t="str">
        <f t="shared" si="66"/>
        <v>TX_PVLS_VERIFY
40-44 Male
Denominator (Optional)</v>
      </c>
      <c r="AA705" s="4" t="str">
        <f t="shared" si="67"/>
        <v>gend_gbv.10_14.f.physical_emotional_violence..n</v>
      </c>
      <c r="AB705" s="4" t="str">
        <f t="shared" si="68"/>
        <v>TX_PVLS_VERIFY 40-44 Male Denominator (Optional)</v>
      </c>
      <c r="AC705" s="4" t="str">
        <f t="shared" si="69"/>
        <v>gend_gbv.10_14.f.physical_emotional_violence..n</v>
      </c>
    </row>
    <row r="706" spans="1:29" ht="45" x14ac:dyDescent="0.25">
      <c r="A706" s="4" t="s">
        <v>121</v>
      </c>
      <c r="B706" s="4" t="s">
        <v>135</v>
      </c>
      <c r="C706" s="4" t="s">
        <v>74</v>
      </c>
      <c r="D706" s="4" t="s">
        <v>60</v>
      </c>
      <c r="E706" s="4" t="s">
        <v>17</v>
      </c>
      <c r="F706" s="4" t="s">
        <v>169</v>
      </c>
      <c r="G706" s="4" t="s">
        <v>169</v>
      </c>
      <c r="H706" s="4" t="s">
        <v>8</v>
      </c>
      <c r="I706" s="4" t="s">
        <v>133</v>
      </c>
      <c r="J706" s="6" t="str">
        <f>C706&amp;CHAR(10)&amp;D706&amp;" "&amp;E706&amp;CHAR(10)&amp;H706&amp;" ("&amp;B706&amp;")"</f>
        <v>TX_PVLS_VERIFY
25-29 Female
Numerator (Optional)</v>
      </c>
      <c r="K706" s="7" t="s">
        <v>852</v>
      </c>
      <c r="L706" s="4">
        <v>12</v>
      </c>
      <c r="N706" s="4" t="s">
        <v>106</v>
      </c>
      <c r="O706" s="4" t="s">
        <v>174</v>
      </c>
      <c r="P706" s="4" t="s">
        <v>208</v>
      </c>
      <c r="Q706" s="4" t="s">
        <v>130</v>
      </c>
      <c r="R706" s="4" t="s">
        <v>169</v>
      </c>
      <c r="S706" s="4" t="s">
        <v>194</v>
      </c>
      <c r="T706" s="4" t="str">
        <f>LOWER(N706&amp;"."&amp;O706&amp;"."&amp;P706&amp;"."&amp;Q706&amp;"."&amp;R706&amp;"."&amp;S706)</f>
        <v>gend_gbv.10_14.female.initiated pep..n</v>
      </c>
      <c r="U706" s="4" t="s">
        <v>1265</v>
      </c>
      <c r="Y706" s="4" t="str">
        <f t="shared" si="65"/>
        <v>gend_gbv.10_14.f.initiatedpep..n</v>
      </c>
      <c r="Z706" s="4" t="str">
        <f t="shared" si="66"/>
        <v>TX_PVLS_VERIFY
25-29 Female
Numerator (Optional)</v>
      </c>
      <c r="AA706" s="4" t="str">
        <f t="shared" si="67"/>
        <v>gend_gbv.10_14.f.initiatedpep..n</v>
      </c>
      <c r="AB706" s="4" t="str">
        <f t="shared" si="68"/>
        <v>TX_PVLS_VERIFY 25-29 Female Numerator (Optional)</v>
      </c>
      <c r="AC706" s="4" t="str">
        <f t="shared" si="69"/>
        <v>gend_gbv.10_14.f.initiatedpep..n</v>
      </c>
    </row>
    <row r="707" spans="1:29" ht="45" x14ac:dyDescent="0.25">
      <c r="A707" s="4" t="s">
        <v>121</v>
      </c>
      <c r="B707" s="4" t="s">
        <v>135</v>
      </c>
      <c r="C707" s="4" t="s">
        <v>74</v>
      </c>
      <c r="D707" s="4" t="s">
        <v>60</v>
      </c>
      <c r="E707" s="4" t="s">
        <v>50</v>
      </c>
      <c r="F707" s="4" t="s">
        <v>169</v>
      </c>
      <c r="G707" s="4" t="s">
        <v>169</v>
      </c>
      <c r="H707" s="4" t="s">
        <v>8</v>
      </c>
      <c r="I707" s="4" t="s">
        <v>133</v>
      </c>
      <c r="J707" s="6" t="str">
        <f>C707&amp;CHAR(10)&amp;D707&amp;" "&amp;E707&amp;CHAR(10)&amp;H707&amp;" ("&amp;B707&amp;")"</f>
        <v>TX_PVLS_VERIFY
25-29 Male
Numerator (Optional)</v>
      </c>
      <c r="K707" s="7" t="s">
        <v>853</v>
      </c>
      <c r="L707" s="4">
        <v>12</v>
      </c>
      <c r="N707" s="4" t="s">
        <v>106</v>
      </c>
      <c r="O707" s="4" t="s">
        <v>174</v>
      </c>
      <c r="P707" s="4" t="s">
        <v>208</v>
      </c>
      <c r="Q707" s="4" t="s">
        <v>107</v>
      </c>
      <c r="R707" s="4" t="s">
        <v>169</v>
      </c>
      <c r="S707" s="4" t="s">
        <v>194</v>
      </c>
      <c r="T707" s="4" t="str">
        <f>LOWER(N707&amp;"."&amp;O707&amp;"."&amp;P707&amp;"."&amp;Q707&amp;"."&amp;R707&amp;"."&amp;S707)</f>
        <v>gend_gbv.10_14.female.completed pep..n</v>
      </c>
      <c r="U707" s="4" t="s">
        <v>1264</v>
      </c>
      <c r="Y707" s="4" t="str">
        <f t="shared" si="65"/>
        <v>gend_gbv.10_14.f.completedpep..n</v>
      </c>
      <c r="Z707" s="4" t="str">
        <f t="shared" si="66"/>
        <v>TX_PVLS_VERIFY
25-29 Male
Numerator (Optional)</v>
      </c>
      <c r="AA707" s="4" t="str">
        <f t="shared" si="67"/>
        <v>gend_gbv.10_14.f.completedpep..n</v>
      </c>
      <c r="AB707" s="4" t="str">
        <f t="shared" si="68"/>
        <v>TX_PVLS_VERIFY 25-29 Male Numerator (Optional)</v>
      </c>
      <c r="AC707" s="4" t="str">
        <f t="shared" si="69"/>
        <v>gend_gbv.10_14.f.completedpep..n</v>
      </c>
    </row>
    <row r="708" spans="1:29" ht="45" x14ac:dyDescent="0.25">
      <c r="A708" s="4" t="s">
        <v>121</v>
      </c>
      <c r="B708" s="4" t="s">
        <v>135</v>
      </c>
      <c r="C708" s="4" t="s">
        <v>74</v>
      </c>
      <c r="D708" s="4" t="s">
        <v>69</v>
      </c>
      <c r="E708" s="4" t="s">
        <v>17</v>
      </c>
      <c r="F708" s="4" t="s">
        <v>169</v>
      </c>
      <c r="G708" s="4" t="s">
        <v>169</v>
      </c>
      <c r="H708" s="4" t="s">
        <v>13</v>
      </c>
      <c r="I708" s="4" t="s">
        <v>133</v>
      </c>
      <c r="J708" s="6" t="str">
        <f>C708&amp;CHAR(10)&amp;D708&amp;" "&amp;E708&amp;CHAR(10)&amp;H708&amp;" ("&amp;B708&amp;")"</f>
        <v>TX_PVLS_VERIFY
45-49 Female
Denominator (Optional)</v>
      </c>
      <c r="K708" s="7" t="s">
        <v>866</v>
      </c>
      <c r="L708" s="4">
        <v>16</v>
      </c>
      <c r="N708" s="4" t="s">
        <v>19</v>
      </c>
      <c r="O708" s="4" t="s">
        <v>193</v>
      </c>
      <c r="P708" s="4" t="s">
        <v>207</v>
      </c>
      <c r="Q708" s="4" t="s">
        <v>22</v>
      </c>
      <c r="R708" s="4" t="s">
        <v>169</v>
      </c>
      <c r="S708" s="4" t="s">
        <v>194</v>
      </c>
      <c r="T708" s="4" t="str">
        <f>LOWER(N708&amp;"."&amp;O708&amp;"."&amp;P708&amp;"."&amp;Q708&amp;"."&amp;R708&amp;"."&amp;S708)</f>
        <v>dreams_gend_norm.unknownage.male.small group..n</v>
      </c>
      <c r="U708" s="4" t="s">
        <v>1511</v>
      </c>
      <c r="Y708" s="4" t="str">
        <f t="shared" si="65"/>
        <v>dreams_gend_norm.unknownage.m.smallgroup..n</v>
      </c>
      <c r="Z708" s="4" t="str">
        <f t="shared" si="66"/>
        <v>TX_PVLS_VERIFY
45-49 Female
Denominator (Optional)</v>
      </c>
      <c r="AA708" s="4" t="str">
        <f t="shared" si="67"/>
        <v>dreams_gend_norm.unknownage.m.smallgroup..n</v>
      </c>
      <c r="AB708" s="4" t="str">
        <f t="shared" si="68"/>
        <v>TX_PVLS_VERIFY 45-49 Female Denominator (Optional)</v>
      </c>
      <c r="AC708" s="4" t="str">
        <f t="shared" si="69"/>
        <v>dreams_gend_norm.unknownage.m.smallgroup..n</v>
      </c>
    </row>
    <row r="709" spans="1:29" ht="45" x14ac:dyDescent="0.25">
      <c r="A709" s="4" t="s">
        <v>121</v>
      </c>
      <c r="B709" s="4" t="s">
        <v>135</v>
      </c>
      <c r="C709" s="4" t="s">
        <v>74</v>
      </c>
      <c r="D709" s="4" t="s">
        <v>69</v>
      </c>
      <c r="E709" s="4" t="s">
        <v>50</v>
      </c>
      <c r="F709" s="4" t="s">
        <v>169</v>
      </c>
      <c r="G709" s="4" t="s">
        <v>169</v>
      </c>
      <c r="H709" s="4" t="s">
        <v>13</v>
      </c>
      <c r="I709" s="4" t="s">
        <v>133</v>
      </c>
      <c r="J709" s="6" t="str">
        <f>C709&amp;CHAR(10)&amp;D709&amp;" "&amp;E709&amp;CHAR(10)&amp;H709&amp;" ("&amp;B709&amp;")"</f>
        <v>TX_PVLS_VERIFY
45-49 Male
Denominator (Optional)</v>
      </c>
      <c r="K709" s="7" t="s">
        <v>867</v>
      </c>
      <c r="L709" s="4">
        <v>16</v>
      </c>
      <c r="N709" s="4" t="s">
        <v>19</v>
      </c>
      <c r="O709" s="4" t="s">
        <v>193</v>
      </c>
      <c r="P709" s="4" t="s">
        <v>207</v>
      </c>
      <c r="Q709" s="4" t="s">
        <v>21</v>
      </c>
      <c r="R709" s="4" t="s">
        <v>169</v>
      </c>
      <c r="S709" s="4" t="s">
        <v>194</v>
      </c>
      <c r="T709" s="4" t="str">
        <f>LOWER(N709&amp;"."&amp;O709&amp;"."&amp;P709&amp;"."&amp;Q709&amp;"."&amp;R709&amp;"."&amp;S709)</f>
        <v>dreams_gend_norm.unknownage.male.individual..n</v>
      </c>
      <c r="U709" s="4" t="s">
        <v>1510</v>
      </c>
      <c r="Y709" s="4" t="str">
        <f t="shared" si="65"/>
        <v>dreams_gend_norm.unknownage.m.individual..n</v>
      </c>
      <c r="Z709" s="4" t="str">
        <f t="shared" si="66"/>
        <v>TX_PVLS_VERIFY
45-49 Male
Denominator (Optional)</v>
      </c>
      <c r="AA709" s="4" t="str">
        <f t="shared" si="67"/>
        <v>dreams_gend_norm.unknownage.m.individual..n</v>
      </c>
      <c r="AB709" s="4" t="str">
        <f t="shared" si="68"/>
        <v>TX_PVLS_VERIFY 45-49 Male Denominator (Optional)</v>
      </c>
      <c r="AC709" s="4" t="str">
        <f t="shared" si="69"/>
        <v>dreams_gend_norm.unknownage.m.individual..n</v>
      </c>
    </row>
    <row r="710" spans="1:29" ht="45" x14ac:dyDescent="0.25">
      <c r="A710" s="4" t="s">
        <v>121</v>
      </c>
      <c r="B710" s="4" t="s">
        <v>135</v>
      </c>
      <c r="C710" s="4" t="s">
        <v>74</v>
      </c>
      <c r="D710" s="4" t="s">
        <v>66</v>
      </c>
      <c r="E710" s="4" t="s">
        <v>17</v>
      </c>
      <c r="F710" s="4" t="s">
        <v>169</v>
      </c>
      <c r="G710" s="4" t="s">
        <v>169</v>
      </c>
      <c r="H710" s="4" t="s">
        <v>8</v>
      </c>
      <c r="I710" s="4" t="s">
        <v>133</v>
      </c>
      <c r="J710" s="6" t="str">
        <f>C710&amp;CHAR(10)&amp;D710&amp;" "&amp;E710&amp;CHAR(10)&amp;H710&amp;" ("&amp;B710&amp;")"</f>
        <v>TX_PVLS_VERIFY
30-34 Female
Numerator (Optional)</v>
      </c>
      <c r="K710" s="7" t="s">
        <v>856</v>
      </c>
      <c r="L710" s="4">
        <v>13</v>
      </c>
      <c r="N710" s="4" t="s">
        <v>19</v>
      </c>
      <c r="O710" s="4" t="s">
        <v>193</v>
      </c>
      <c r="P710" s="4" t="s">
        <v>207</v>
      </c>
      <c r="Q710" s="4" t="s">
        <v>20</v>
      </c>
      <c r="R710" s="4" t="s">
        <v>169</v>
      </c>
      <c r="S710" s="4" t="s">
        <v>194</v>
      </c>
      <c r="T710" s="4" t="str">
        <f>LOWER(N710&amp;"."&amp;O710&amp;"."&amp;P710&amp;"."&amp;Q710&amp;"."&amp;R710&amp;"."&amp;S710)</f>
        <v>dreams_gend_norm.unknownage.male.community level..n</v>
      </c>
      <c r="U710" s="4" t="s">
        <v>1509</v>
      </c>
      <c r="Y710" s="4" t="str">
        <f t="shared" si="65"/>
        <v>dreams_gend_norm.unknownage.m.communitylevel..n</v>
      </c>
      <c r="Z710" s="4" t="str">
        <f t="shared" si="66"/>
        <v>TX_PVLS_VERIFY
30-34 Female
Numerator (Optional)</v>
      </c>
      <c r="AA710" s="4" t="str">
        <f t="shared" si="67"/>
        <v>dreams_gend_norm.unknownage.m.communitylevel..n</v>
      </c>
      <c r="AB710" s="4" t="str">
        <f t="shared" si="68"/>
        <v>TX_PVLS_VERIFY 30-34 Female Numerator (Optional)</v>
      </c>
      <c r="AC710" s="4" t="str">
        <f t="shared" si="69"/>
        <v>dreams_gend_norm.unknownage.m.communitylevel..n</v>
      </c>
    </row>
    <row r="711" spans="1:29" ht="45" x14ac:dyDescent="0.25">
      <c r="A711" s="4" t="s">
        <v>121</v>
      </c>
      <c r="B711" s="4" t="s">
        <v>135</v>
      </c>
      <c r="C711" s="4" t="s">
        <v>74</v>
      </c>
      <c r="D711" s="4" t="s">
        <v>66</v>
      </c>
      <c r="E711" s="4" t="s">
        <v>50</v>
      </c>
      <c r="F711" s="4" t="s">
        <v>169</v>
      </c>
      <c r="G711" s="4" t="s">
        <v>169</v>
      </c>
      <c r="H711" s="4" t="s">
        <v>8</v>
      </c>
      <c r="I711" s="4" t="s">
        <v>133</v>
      </c>
      <c r="J711" s="6" t="str">
        <f>C711&amp;CHAR(10)&amp;D711&amp;" "&amp;E711&amp;CHAR(10)&amp;H711&amp;" ("&amp;B711&amp;")"</f>
        <v>TX_PVLS_VERIFY
30-34 Male
Numerator (Optional)</v>
      </c>
      <c r="K711" s="7" t="s">
        <v>857</v>
      </c>
      <c r="L711" s="4">
        <v>13</v>
      </c>
      <c r="N711" s="4" t="s">
        <v>19</v>
      </c>
      <c r="O711" s="4" t="s">
        <v>193</v>
      </c>
      <c r="P711" s="4" t="s">
        <v>208</v>
      </c>
      <c r="Q711" s="4" t="s">
        <v>22</v>
      </c>
      <c r="R711" s="4" t="s">
        <v>169</v>
      </c>
      <c r="S711" s="4" t="s">
        <v>194</v>
      </c>
      <c r="T711" s="4" t="str">
        <f>LOWER(N711&amp;"."&amp;O711&amp;"."&amp;P711&amp;"."&amp;Q711&amp;"."&amp;R711&amp;"."&amp;S711)</f>
        <v>dreams_gend_norm.unknownage.female.small group..n</v>
      </c>
      <c r="U711" s="4" t="s">
        <v>1261</v>
      </c>
      <c r="Y711" s="4" t="str">
        <f t="shared" si="65"/>
        <v>dreams_gend_norm.unknownage.f.smallgroup..n</v>
      </c>
      <c r="Z711" s="4" t="str">
        <f t="shared" si="66"/>
        <v>TX_PVLS_VERIFY
30-34 Male
Numerator (Optional)</v>
      </c>
      <c r="AA711" s="4" t="str">
        <f t="shared" si="67"/>
        <v>dreams_gend_norm.unknownage.f.smallgroup..n</v>
      </c>
      <c r="AB711" s="4" t="str">
        <f t="shared" si="68"/>
        <v>TX_PVLS_VERIFY 30-34 Male Numerator (Optional)</v>
      </c>
      <c r="AC711" s="4" t="str">
        <f t="shared" si="69"/>
        <v>dreams_gend_norm.unknownage.f.smallgroup..n</v>
      </c>
    </row>
    <row r="712" spans="1:29" ht="45" x14ac:dyDescent="0.25">
      <c r="A712" s="4" t="s">
        <v>121</v>
      </c>
      <c r="B712" s="4" t="s">
        <v>135</v>
      </c>
      <c r="C712" s="4" t="s">
        <v>74</v>
      </c>
      <c r="D712" s="4" t="s">
        <v>1050</v>
      </c>
      <c r="E712" s="4" t="s">
        <v>17</v>
      </c>
      <c r="F712" s="4" t="s">
        <v>169</v>
      </c>
      <c r="G712" s="4" t="s">
        <v>169</v>
      </c>
      <c r="H712" s="4" t="s">
        <v>13</v>
      </c>
      <c r="I712" s="4" t="s">
        <v>133</v>
      </c>
      <c r="J712" s="6" t="str">
        <f>C712&amp;CHAR(10)&amp;D712&amp;" "&amp;E712&amp;CHAR(10)&amp;H712&amp;" ("&amp;B712&amp;")"</f>
        <v>TX_PVLS_VERIFY
50+ Female
Denominator (Optional)</v>
      </c>
      <c r="K712" s="7" t="s">
        <v>1074</v>
      </c>
      <c r="L712" s="4">
        <v>17</v>
      </c>
      <c r="N712" s="4" t="s">
        <v>19</v>
      </c>
      <c r="O712" s="4" t="s">
        <v>193</v>
      </c>
      <c r="P712" s="4" t="s">
        <v>208</v>
      </c>
      <c r="Q712" s="4" t="s">
        <v>21</v>
      </c>
      <c r="R712" s="4" t="s">
        <v>169</v>
      </c>
      <c r="S712" s="4" t="s">
        <v>194</v>
      </c>
      <c r="T712" s="4" t="str">
        <f>LOWER(N712&amp;"."&amp;O712&amp;"."&amp;P712&amp;"."&amp;Q712&amp;"."&amp;R712&amp;"."&amp;S712)</f>
        <v>dreams_gend_norm.unknownage.female.individual..n</v>
      </c>
      <c r="U712" s="4" t="s">
        <v>1260</v>
      </c>
      <c r="Y712" s="4" t="str">
        <f t="shared" si="65"/>
        <v>dreams_gend_norm.unknownage.f.individual..n</v>
      </c>
      <c r="Z712" s="4" t="str">
        <f t="shared" si="66"/>
        <v>TX_PVLS_VERIFY
50+ Female
Denominator (Optional)</v>
      </c>
      <c r="AA712" s="4" t="str">
        <f t="shared" si="67"/>
        <v>dreams_gend_norm.unknownage.f.individual..n</v>
      </c>
      <c r="AB712" s="4" t="str">
        <f t="shared" si="68"/>
        <v>TX_PVLS_VERIFY 50+ Female Denominator (Optional)</v>
      </c>
      <c r="AC712" s="4" t="str">
        <f t="shared" si="69"/>
        <v>dreams_gend_norm.unknownage.f.individual..n</v>
      </c>
    </row>
    <row r="713" spans="1:29" ht="45" x14ac:dyDescent="0.25">
      <c r="A713" s="4" t="s">
        <v>121</v>
      </c>
      <c r="B713" s="4" t="s">
        <v>135</v>
      </c>
      <c r="C713" s="4" t="s">
        <v>74</v>
      </c>
      <c r="D713" s="4" t="s">
        <v>1050</v>
      </c>
      <c r="E713" s="4" t="s">
        <v>50</v>
      </c>
      <c r="F713" s="4" t="s">
        <v>169</v>
      </c>
      <c r="G713" s="4" t="s">
        <v>169</v>
      </c>
      <c r="H713" s="4" t="s">
        <v>13</v>
      </c>
      <c r="I713" s="4" t="s">
        <v>133</v>
      </c>
      <c r="J713" s="6" t="str">
        <f>C713&amp;CHAR(10)&amp;D713&amp;" "&amp;E713&amp;CHAR(10)&amp;H713&amp;" ("&amp;B713&amp;")"</f>
        <v>TX_PVLS_VERIFY
50+ Male
Denominator (Optional)</v>
      </c>
      <c r="K713" s="7" t="s">
        <v>1076</v>
      </c>
      <c r="L713" s="4">
        <v>17</v>
      </c>
      <c r="N713" s="4" t="s">
        <v>19</v>
      </c>
      <c r="O713" s="4" t="s">
        <v>193</v>
      </c>
      <c r="P713" s="4" t="s">
        <v>208</v>
      </c>
      <c r="Q713" s="4" t="s">
        <v>20</v>
      </c>
      <c r="R713" s="4" t="s">
        <v>169</v>
      </c>
      <c r="S713" s="4" t="s">
        <v>194</v>
      </c>
      <c r="T713" s="4" t="str">
        <f>LOWER(N713&amp;"."&amp;O713&amp;"."&amp;P713&amp;"."&amp;Q713&amp;"."&amp;R713&amp;"."&amp;S713)</f>
        <v>dreams_gend_norm.unknownage.female.community level..n</v>
      </c>
      <c r="U713" s="4" t="s">
        <v>1259</v>
      </c>
      <c r="Y713" s="4" t="str">
        <f t="shared" si="65"/>
        <v>dreams_gend_norm.unknownage.f.communitylevel..n</v>
      </c>
      <c r="Z713" s="4" t="str">
        <f t="shared" si="66"/>
        <v>TX_PVLS_VERIFY
50+ Male
Denominator (Optional)</v>
      </c>
      <c r="AA713" s="4" t="str">
        <f t="shared" si="67"/>
        <v>dreams_gend_norm.unknownage.f.communitylevel..n</v>
      </c>
      <c r="AB713" s="4" t="str">
        <f t="shared" si="68"/>
        <v>TX_PVLS_VERIFY 50+ Male Denominator (Optional)</v>
      </c>
      <c r="AC713" s="4" t="str">
        <f t="shared" si="69"/>
        <v>dreams_gend_norm.unknownage.f.communitylevel..n</v>
      </c>
    </row>
    <row r="714" spans="1:29" ht="45" x14ac:dyDescent="0.25">
      <c r="A714" s="4" t="s">
        <v>121</v>
      </c>
      <c r="B714" s="4" t="s">
        <v>135</v>
      </c>
      <c r="C714" s="4" t="s">
        <v>74</v>
      </c>
      <c r="D714" s="4" t="s">
        <v>67</v>
      </c>
      <c r="E714" s="4" t="s">
        <v>17</v>
      </c>
      <c r="F714" s="4" t="s">
        <v>169</v>
      </c>
      <c r="G714" s="4" t="s">
        <v>169</v>
      </c>
      <c r="H714" s="4" t="s">
        <v>8</v>
      </c>
      <c r="I714" s="4" t="s">
        <v>133</v>
      </c>
      <c r="J714" s="6" t="str">
        <f>C714&amp;CHAR(10)&amp;D714&amp;" "&amp;E714&amp;CHAR(10)&amp;H714&amp;" ("&amp;B714&amp;")"</f>
        <v>TX_PVLS_VERIFY
35-39 Female
Numerator (Optional)</v>
      </c>
      <c r="K714" s="7" t="s">
        <v>860</v>
      </c>
      <c r="L714" s="4">
        <v>14</v>
      </c>
      <c r="N714" s="4" t="s">
        <v>19</v>
      </c>
      <c r="O714" s="4" t="s">
        <v>171</v>
      </c>
      <c r="P714" s="4" t="s">
        <v>207</v>
      </c>
      <c r="Q714" s="4" t="s">
        <v>22</v>
      </c>
      <c r="R714" s="4" t="s">
        <v>169</v>
      </c>
      <c r="S714" s="4" t="s">
        <v>194</v>
      </c>
      <c r="T714" s="4" t="str">
        <f>LOWER(N714&amp;"."&amp;O714&amp;"."&amp;P714&amp;"."&amp;Q714&amp;"."&amp;R714&amp;"."&amp;S714)</f>
        <v>dreams_gend_norm.u10.male.small group..n</v>
      </c>
      <c r="U714" s="4" t="s">
        <v>1481</v>
      </c>
      <c r="Y714" s="4" t="str">
        <f t="shared" si="65"/>
        <v>dreams_gend_norm.u10.m.smallgroup..n</v>
      </c>
      <c r="Z714" s="4" t="str">
        <f t="shared" si="66"/>
        <v>TX_PVLS_VERIFY
35-39 Female
Numerator (Optional)</v>
      </c>
      <c r="AA714" s="4" t="str">
        <f t="shared" si="67"/>
        <v>dreams_gend_norm.u10.m.smallgroup..n</v>
      </c>
      <c r="AB714" s="4" t="str">
        <f t="shared" si="68"/>
        <v>TX_PVLS_VERIFY 35-39 Female Numerator (Optional)</v>
      </c>
      <c r="AC714" s="4" t="str">
        <f t="shared" si="69"/>
        <v>dreams_gend_norm.u10.m.smallgroup..n</v>
      </c>
    </row>
    <row r="715" spans="1:29" ht="45" x14ac:dyDescent="0.25">
      <c r="A715" s="4" t="s">
        <v>121</v>
      </c>
      <c r="B715" s="4" t="s">
        <v>135</v>
      </c>
      <c r="C715" s="4" t="s">
        <v>74</v>
      </c>
      <c r="D715" s="4" t="s">
        <v>67</v>
      </c>
      <c r="E715" s="4" t="s">
        <v>50</v>
      </c>
      <c r="F715" s="4" t="s">
        <v>169</v>
      </c>
      <c r="G715" s="4" t="s">
        <v>169</v>
      </c>
      <c r="H715" s="4" t="s">
        <v>8</v>
      </c>
      <c r="I715" s="4" t="s">
        <v>133</v>
      </c>
      <c r="J715" s="6" t="str">
        <f>C715&amp;CHAR(10)&amp;D715&amp;" "&amp;E715&amp;CHAR(10)&amp;H715&amp;" ("&amp;B715&amp;")"</f>
        <v>TX_PVLS_VERIFY
35-39 Male
Numerator (Optional)</v>
      </c>
      <c r="K715" s="7" t="s">
        <v>861</v>
      </c>
      <c r="L715" s="4">
        <v>14</v>
      </c>
      <c r="N715" s="4" t="s">
        <v>19</v>
      </c>
      <c r="O715" s="4" t="s">
        <v>171</v>
      </c>
      <c r="P715" s="4" t="s">
        <v>207</v>
      </c>
      <c r="Q715" s="4" t="s">
        <v>21</v>
      </c>
      <c r="R715" s="4" t="s">
        <v>169</v>
      </c>
      <c r="S715" s="4" t="s">
        <v>194</v>
      </c>
      <c r="T715" s="4" t="str">
        <f>LOWER(N715&amp;"."&amp;O715&amp;"."&amp;P715&amp;"."&amp;Q715&amp;"."&amp;R715&amp;"."&amp;S715)</f>
        <v>dreams_gend_norm.u10.male.individual..n</v>
      </c>
      <c r="U715" s="4" t="s">
        <v>1480</v>
      </c>
      <c r="Y715" s="4" t="str">
        <f t="shared" si="65"/>
        <v>dreams_gend_norm.u10.m.individual..n</v>
      </c>
      <c r="Z715" s="4" t="str">
        <f t="shared" si="66"/>
        <v>TX_PVLS_VERIFY
35-39 Male
Numerator (Optional)</v>
      </c>
      <c r="AA715" s="4" t="str">
        <f t="shared" si="67"/>
        <v>dreams_gend_norm.u10.m.individual..n</v>
      </c>
      <c r="AB715" s="4" t="str">
        <f t="shared" si="68"/>
        <v>TX_PVLS_VERIFY 35-39 Male Numerator (Optional)</v>
      </c>
      <c r="AC715" s="4" t="str">
        <f t="shared" si="69"/>
        <v>dreams_gend_norm.u10.m.individual..n</v>
      </c>
    </row>
    <row r="716" spans="1:29" ht="45" x14ac:dyDescent="0.25">
      <c r="A716" s="4" t="s">
        <v>121</v>
      </c>
      <c r="B716" s="4" t="s">
        <v>135</v>
      </c>
      <c r="C716" s="4" t="s">
        <v>74</v>
      </c>
      <c r="D716" s="4" t="s">
        <v>122</v>
      </c>
      <c r="E716" s="4" t="s">
        <v>17</v>
      </c>
      <c r="F716" s="4" t="s">
        <v>169</v>
      </c>
      <c r="G716" s="4" t="s">
        <v>169</v>
      </c>
      <c r="H716" s="4" t="s">
        <v>13</v>
      </c>
      <c r="I716" s="4" t="s">
        <v>133</v>
      </c>
      <c r="J716" s="6" t="str">
        <f>C716&amp;CHAR(10)&amp;D716&amp;" "&amp;E716&amp;CHAR(10)&amp;H716&amp;" ("&amp;B716&amp;")"</f>
        <v>TX_PVLS_VERIFY
Unknown Age Female
Denominator (Optional)</v>
      </c>
      <c r="K716" s="7" t="s">
        <v>870</v>
      </c>
      <c r="L716" s="4">
        <v>22</v>
      </c>
      <c r="N716" s="4" t="s">
        <v>19</v>
      </c>
      <c r="O716" s="4" t="s">
        <v>171</v>
      </c>
      <c r="P716" s="4" t="s">
        <v>207</v>
      </c>
      <c r="Q716" s="4" t="s">
        <v>20</v>
      </c>
      <c r="R716" s="4" t="s">
        <v>169</v>
      </c>
      <c r="S716" s="4" t="s">
        <v>194</v>
      </c>
      <c r="T716" s="4" t="str">
        <f>LOWER(N716&amp;"."&amp;O716&amp;"."&amp;P716&amp;"."&amp;Q716&amp;"."&amp;R716&amp;"."&amp;S716)</f>
        <v>dreams_gend_norm.u10.male.community level..n</v>
      </c>
      <c r="U716" s="4" t="s">
        <v>1479</v>
      </c>
      <c r="Y716" s="4" t="str">
        <f t="shared" si="65"/>
        <v>dreams_gend_norm.u10.m.communitylevel..n</v>
      </c>
      <c r="Z716" s="4" t="str">
        <f t="shared" si="66"/>
        <v>TX_PVLS_VERIFY
Unknown Age Female
Denominator (Optional)</v>
      </c>
      <c r="AA716" s="4" t="str">
        <f t="shared" si="67"/>
        <v>dreams_gend_norm.u10.m.communitylevel..n</v>
      </c>
      <c r="AB716" s="4" t="str">
        <f t="shared" si="68"/>
        <v>TX_PVLS_VERIFY Unknown Age Female Denominator (Optional)</v>
      </c>
      <c r="AC716" s="4" t="str">
        <f t="shared" si="69"/>
        <v>dreams_gend_norm.u10.m.communitylevel..n</v>
      </c>
    </row>
    <row r="717" spans="1:29" ht="45" x14ac:dyDescent="0.25">
      <c r="A717" s="4" t="s">
        <v>121</v>
      </c>
      <c r="B717" s="4" t="s">
        <v>135</v>
      </c>
      <c r="C717" s="4" t="s">
        <v>74</v>
      </c>
      <c r="D717" s="4" t="s">
        <v>122</v>
      </c>
      <c r="E717" s="4" t="s">
        <v>50</v>
      </c>
      <c r="F717" s="4" t="s">
        <v>169</v>
      </c>
      <c r="G717" s="4" t="s">
        <v>169</v>
      </c>
      <c r="H717" s="4" t="s">
        <v>13</v>
      </c>
      <c r="I717" s="4" t="s">
        <v>133</v>
      </c>
      <c r="J717" s="6" t="str">
        <f>C717&amp;CHAR(10)&amp;D717&amp;" "&amp;E717&amp;CHAR(10)&amp;H717&amp;" ("&amp;B717&amp;")"</f>
        <v>TX_PVLS_VERIFY
Unknown Age Male
Denominator (Optional)</v>
      </c>
      <c r="K717" s="7" t="s">
        <v>871</v>
      </c>
      <c r="L717" s="4">
        <v>22</v>
      </c>
      <c r="N717" s="4" t="s">
        <v>19</v>
      </c>
      <c r="O717" s="4" t="s">
        <v>171</v>
      </c>
      <c r="P717" s="4" t="s">
        <v>208</v>
      </c>
      <c r="Q717" s="4" t="s">
        <v>22</v>
      </c>
      <c r="R717" s="4" t="s">
        <v>169</v>
      </c>
      <c r="S717" s="4" t="s">
        <v>194</v>
      </c>
      <c r="T717" s="4" t="str">
        <f>LOWER(N717&amp;"."&amp;O717&amp;"."&amp;P717&amp;"."&amp;Q717&amp;"."&amp;R717&amp;"."&amp;S717)</f>
        <v>dreams_gend_norm.u10.female.small group..n</v>
      </c>
      <c r="U717" s="4" t="s">
        <v>1231</v>
      </c>
      <c r="Y717" s="4" t="str">
        <f t="shared" si="65"/>
        <v>dreams_gend_norm.u10.f.smallgroup..n</v>
      </c>
      <c r="Z717" s="4" t="str">
        <f t="shared" si="66"/>
        <v>TX_PVLS_VERIFY
Unknown Age Male
Denominator (Optional)</v>
      </c>
      <c r="AA717" s="4" t="str">
        <f t="shared" si="67"/>
        <v>dreams_gend_norm.u10.f.smallgroup..n</v>
      </c>
      <c r="AB717" s="4" t="str">
        <f t="shared" si="68"/>
        <v>TX_PVLS_VERIFY Unknown Age Male Denominator (Optional)</v>
      </c>
      <c r="AC717" s="4" t="str">
        <f t="shared" si="69"/>
        <v>dreams_gend_norm.u10.f.smallgroup..n</v>
      </c>
    </row>
    <row r="718" spans="1:29" ht="45" x14ac:dyDescent="0.25">
      <c r="A718" s="4" t="s">
        <v>121</v>
      </c>
      <c r="B718" s="4" t="s">
        <v>135</v>
      </c>
      <c r="C718" s="4" t="s">
        <v>74</v>
      </c>
      <c r="D718" s="4" t="s">
        <v>68</v>
      </c>
      <c r="E718" s="4" t="s">
        <v>17</v>
      </c>
      <c r="F718" s="4" t="s">
        <v>169</v>
      </c>
      <c r="G718" s="4" t="s">
        <v>169</v>
      </c>
      <c r="H718" s="4" t="s">
        <v>8</v>
      </c>
      <c r="I718" s="4" t="s">
        <v>133</v>
      </c>
      <c r="J718" s="6" t="str">
        <f>C718&amp;CHAR(10)&amp;D718&amp;" "&amp;E718&amp;CHAR(10)&amp;H718&amp;" ("&amp;B718&amp;")"</f>
        <v>TX_PVLS_VERIFY
40-44 Female
Numerator (Optional)</v>
      </c>
      <c r="K718" s="7" t="s">
        <v>864</v>
      </c>
      <c r="L718" s="4">
        <v>15</v>
      </c>
      <c r="N718" s="4" t="s">
        <v>19</v>
      </c>
      <c r="O718" s="4" t="s">
        <v>171</v>
      </c>
      <c r="P718" s="4" t="s">
        <v>208</v>
      </c>
      <c r="Q718" s="4" t="s">
        <v>21</v>
      </c>
      <c r="R718" s="4" t="s">
        <v>169</v>
      </c>
      <c r="S718" s="4" t="s">
        <v>194</v>
      </c>
      <c r="T718" s="4" t="str">
        <f>LOWER(N718&amp;"."&amp;O718&amp;"."&amp;P718&amp;"."&amp;Q718&amp;"."&amp;R718&amp;"."&amp;S718)</f>
        <v>dreams_gend_norm.u10.female.individual..n</v>
      </c>
      <c r="U718" s="4" t="s">
        <v>1230</v>
      </c>
      <c r="Y718" s="4" t="str">
        <f t="shared" si="65"/>
        <v>dreams_gend_norm.u10.f.individual..n</v>
      </c>
      <c r="Z718" s="4" t="str">
        <f t="shared" si="66"/>
        <v>TX_PVLS_VERIFY
40-44 Female
Numerator (Optional)</v>
      </c>
      <c r="AA718" s="4" t="str">
        <f t="shared" si="67"/>
        <v>dreams_gend_norm.u10.f.individual..n</v>
      </c>
      <c r="AB718" s="4" t="str">
        <f t="shared" si="68"/>
        <v>TX_PVLS_VERIFY 40-44 Female Numerator (Optional)</v>
      </c>
      <c r="AC718" s="4" t="str">
        <f t="shared" si="69"/>
        <v>dreams_gend_norm.u10.f.individual..n</v>
      </c>
    </row>
    <row r="719" spans="1:29" ht="45" x14ac:dyDescent="0.25">
      <c r="A719" s="4" t="s">
        <v>121</v>
      </c>
      <c r="B719" s="4" t="s">
        <v>135</v>
      </c>
      <c r="C719" s="4" t="s">
        <v>74</v>
      </c>
      <c r="D719" s="4" t="s">
        <v>68</v>
      </c>
      <c r="E719" s="4" t="s">
        <v>50</v>
      </c>
      <c r="F719" s="4" t="s">
        <v>169</v>
      </c>
      <c r="G719" s="4" t="s">
        <v>169</v>
      </c>
      <c r="H719" s="4" t="s">
        <v>8</v>
      </c>
      <c r="I719" s="4" t="s">
        <v>133</v>
      </c>
      <c r="J719" s="6" t="str">
        <f>C719&amp;CHAR(10)&amp;D719&amp;" "&amp;E719&amp;CHAR(10)&amp;H719&amp;" ("&amp;B719&amp;")"</f>
        <v>TX_PVLS_VERIFY
40-44 Male
Numerator (Optional)</v>
      </c>
      <c r="K719" s="7" t="s">
        <v>865</v>
      </c>
      <c r="L719" s="4">
        <v>15</v>
      </c>
      <c r="N719" s="4" t="s">
        <v>19</v>
      </c>
      <c r="O719" s="4" t="s">
        <v>171</v>
      </c>
      <c r="P719" s="4" t="s">
        <v>208</v>
      </c>
      <c r="Q719" s="4" t="s">
        <v>20</v>
      </c>
      <c r="R719" s="4" t="s">
        <v>169</v>
      </c>
      <c r="S719" s="4" t="s">
        <v>194</v>
      </c>
      <c r="T719" s="4" t="str">
        <f>LOWER(N719&amp;"."&amp;O719&amp;"."&amp;P719&amp;"."&amp;Q719&amp;"."&amp;R719&amp;"."&amp;S719)</f>
        <v>dreams_gend_norm.u10.female.community level..n</v>
      </c>
      <c r="U719" s="4" t="s">
        <v>1229</v>
      </c>
      <c r="Y719" s="4" t="str">
        <f t="shared" si="65"/>
        <v>dreams_gend_norm.u10.f.communitylevel..n</v>
      </c>
      <c r="Z719" s="4" t="str">
        <f t="shared" si="66"/>
        <v>TX_PVLS_VERIFY
40-44 Male
Numerator (Optional)</v>
      </c>
      <c r="AA719" s="4" t="str">
        <f t="shared" si="67"/>
        <v>dreams_gend_norm.u10.f.communitylevel..n</v>
      </c>
      <c r="AB719" s="4" t="str">
        <f t="shared" si="68"/>
        <v>TX_PVLS_VERIFY 40-44 Male Numerator (Optional)</v>
      </c>
      <c r="AC719" s="4" t="str">
        <f t="shared" si="69"/>
        <v>dreams_gend_norm.u10.f.communitylevel..n</v>
      </c>
    </row>
    <row r="720" spans="1:29" ht="45" x14ac:dyDescent="0.25">
      <c r="A720" s="4" t="s">
        <v>121</v>
      </c>
      <c r="B720" s="4" t="s">
        <v>125</v>
      </c>
      <c r="C720" s="4" t="s">
        <v>74</v>
      </c>
      <c r="E720" s="4" t="s">
        <v>169</v>
      </c>
      <c r="F720" s="4" t="s">
        <v>169</v>
      </c>
      <c r="G720" s="4" t="s">
        <v>34</v>
      </c>
      <c r="H720" s="4" t="s">
        <v>13</v>
      </c>
      <c r="I720" s="4" t="s">
        <v>139</v>
      </c>
      <c r="J720" s="6" t="str">
        <f>C720&amp;CHAR(10)&amp;G720&amp;CHAR(10)&amp;H720&amp;" ("&amp;B720&amp;")"</f>
        <v>TX_PVLS_VERIFY
Female sex workers (FSW)
Denominator (Required)</v>
      </c>
      <c r="K720" s="7" t="s">
        <v>839</v>
      </c>
      <c r="L720" s="4">
        <v>1</v>
      </c>
      <c r="N720" s="4" t="s">
        <v>19</v>
      </c>
      <c r="O720" s="4" t="s">
        <v>1051</v>
      </c>
      <c r="P720" s="4" t="s">
        <v>207</v>
      </c>
      <c r="Q720" s="4" t="s">
        <v>22</v>
      </c>
      <c r="R720" s="4" t="s">
        <v>169</v>
      </c>
      <c r="S720" s="4" t="s">
        <v>194</v>
      </c>
      <c r="T720" s="4" t="str">
        <f>LOWER(N720&amp;"."&amp;O720&amp;"."&amp;P720&amp;"."&amp;Q720&amp;"."&amp;R720&amp;"."&amp;S720)</f>
        <v>dreams_gend_norm.o50.male.small group..n</v>
      </c>
      <c r="U720" s="4" t="s">
        <v>1508</v>
      </c>
      <c r="Y720" s="4" t="str">
        <f t="shared" si="65"/>
        <v>dreams_gend_norm.o50.m.smallgroup..n</v>
      </c>
      <c r="Z720" s="4" t="str">
        <f t="shared" si="66"/>
        <v>TX_PVLS_VERIFY
Female sex workers (FSW)
Denominator (Required)</v>
      </c>
      <c r="AA720" s="4" t="str">
        <f t="shared" si="67"/>
        <v>dreams_gend_norm.o50.m.smallgroup..n</v>
      </c>
      <c r="AB720" s="4" t="str">
        <f t="shared" si="68"/>
        <v>TX_PVLS_VERIFY Female sex workers (FSW) Denominator (Required)</v>
      </c>
      <c r="AC720" s="4" t="str">
        <f t="shared" si="69"/>
        <v>dreams_gend_norm.o50.m.smallgroup..n</v>
      </c>
    </row>
    <row r="721" spans="1:29" ht="45" x14ac:dyDescent="0.25">
      <c r="A721" s="4" t="s">
        <v>121</v>
      </c>
      <c r="B721" s="4" t="s">
        <v>135</v>
      </c>
      <c r="C721" s="4" t="s">
        <v>74</v>
      </c>
      <c r="D721" s="4" t="s">
        <v>69</v>
      </c>
      <c r="E721" s="4" t="s">
        <v>17</v>
      </c>
      <c r="F721" s="4" t="s">
        <v>169</v>
      </c>
      <c r="G721" s="4" t="s">
        <v>169</v>
      </c>
      <c r="H721" s="4" t="s">
        <v>8</v>
      </c>
      <c r="I721" s="4" t="s">
        <v>133</v>
      </c>
      <c r="J721" s="6" t="str">
        <f>C721&amp;CHAR(10)&amp;D721&amp;" "&amp;E721&amp;CHAR(10)&amp;H721&amp;" ("&amp;B721&amp;")"</f>
        <v>TX_PVLS_VERIFY
45-49 Female
Numerator (Optional)</v>
      </c>
      <c r="K721" s="7" t="s">
        <v>868</v>
      </c>
      <c r="L721" s="4">
        <v>16</v>
      </c>
      <c r="N721" s="4" t="s">
        <v>19</v>
      </c>
      <c r="O721" s="4" t="s">
        <v>1051</v>
      </c>
      <c r="P721" s="4" t="s">
        <v>207</v>
      </c>
      <c r="Q721" s="4" t="s">
        <v>21</v>
      </c>
      <c r="R721" s="4" t="s">
        <v>169</v>
      </c>
      <c r="S721" s="4" t="s">
        <v>194</v>
      </c>
      <c r="T721" s="4" t="str">
        <f>LOWER(N721&amp;"."&amp;O721&amp;"."&amp;P721&amp;"."&amp;Q721&amp;"."&amp;R721&amp;"."&amp;S721)</f>
        <v>dreams_gend_norm.o50.male.individual..n</v>
      </c>
      <c r="U721" s="4" t="s">
        <v>1507</v>
      </c>
      <c r="Y721" s="4" t="str">
        <f t="shared" si="65"/>
        <v>dreams_gend_norm.o50.m.individual..n</v>
      </c>
      <c r="Z721" s="4" t="str">
        <f t="shared" si="66"/>
        <v>TX_PVLS_VERIFY
45-49 Female
Numerator (Optional)</v>
      </c>
      <c r="AA721" s="4" t="str">
        <f t="shared" si="67"/>
        <v>dreams_gend_norm.o50.m.individual..n</v>
      </c>
      <c r="AB721" s="4" t="str">
        <f t="shared" si="68"/>
        <v>TX_PVLS_VERIFY 45-49 Female Numerator (Optional)</v>
      </c>
      <c r="AC721" s="4" t="str">
        <f t="shared" si="69"/>
        <v>dreams_gend_norm.o50.m.individual..n</v>
      </c>
    </row>
    <row r="722" spans="1:29" ht="45" x14ac:dyDescent="0.25">
      <c r="A722" s="4" t="s">
        <v>121</v>
      </c>
      <c r="B722" s="4" t="s">
        <v>125</v>
      </c>
      <c r="C722" s="4" t="s">
        <v>74</v>
      </c>
      <c r="E722" s="4" t="s">
        <v>169</v>
      </c>
      <c r="F722" s="4" t="s">
        <v>169</v>
      </c>
      <c r="G722" s="4" t="s">
        <v>32</v>
      </c>
      <c r="H722" s="4" t="s">
        <v>13</v>
      </c>
      <c r="I722" s="4" t="s">
        <v>139</v>
      </c>
      <c r="J722" s="6" t="str">
        <f>C722&amp;CHAR(10)&amp;G722&amp;CHAR(10)&amp;H722&amp;" ("&amp;B722&amp;")"</f>
        <v>TX_PVLS_VERIFY
Men who have sex with men (MSM)
Denominator (Required)</v>
      </c>
      <c r="K722" s="7" t="s">
        <v>837</v>
      </c>
      <c r="L722" s="4">
        <v>2</v>
      </c>
      <c r="N722" s="4" t="s">
        <v>19</v>
      </c>
      <c r="O722" s="4" t="s">
        <v>1051</v>
      </c>
      <c r="P722" s="4" t="s">
        <v>207</v>
      </c>
      <c r="Q722" s="4" t="s">
        <v>20</v>
      </c>
      <c r="R722" s="4" t="s">
        <v>169</v>
      </c>
      <c r="S722" s="4" t="s">
        <v>194</v>
      </c>
      <c r="T722" s="4" t="str">
        <f>LOWER(N722&amp;"."&amp;O722&amp;"."&amp;P722&amp;"."&amp;Q722&amp;"."&amp;R722&amp;"."&amp;S722)</f>
        <v>dreams_gend_norm.o50.male.community level..n</v>
      </c>
      <c r="U722" s="4" t="s">
        <v>1506</v>
      </c>
      <c r="Y722" s="4" t="str">
        <f t="shared" si="65"/>
        <v>dreams_gend_norm.o50.m.communitylevel..n</v>
      </c>
      <c r="Z722" s="4" t="str">
        <f t="shared" si="66"/>
        <v>TX_PVLS_VERIFY
Men who have sex with men (MSM)
Denominator (Required)</v>
      </c>
      <c r="AA722" s="4" t="str">
        <f t="shared" si="67"/>
        <v>dreams_gend_norm.o50.m.communitylevel..n</v>
      </c>
      <c r="AB722" s="4" t="str">
        <f t="shared" si="68"/>
        <v>TX_PVLS_VERIFY Men who have sex with men (MSM) Denominator (Required)</v>
      </c>
      <c r="AC722" s="4" t="str">
        <f t="shared" si="69"/>
        <v>dreams_gend_norm.o50.m.communitylevel..n</v>
      </c>
    </row>
    <row r="723" spans="1:29" ht="45" x14ac:dyDescent="0.25">
      <c r="A723" s="4" t="s">
        <v>121</v>
      </c>
      <c r="B723" s="4" t="s">
        <v>135</v>
      </c>
      <c r="C723" s="4" t="s">
        <v>74</v>
      </c>
      <c r="D723" s="4" t="s">
        <v>69</v>
      </c>
      <c r="E723" s="4" t="s">
        <v>50</v>
      </c>
      <c r="F723" s="4" t="s">
        <v>169</v>
      </c>
      <c r="G723" s="4" t="s">
        <v>169</v>
      </c>
      <c r="H723" s="4" t="s">
        <v>8</v>
      </c>
      <c r="I723" s="4" t="s">
        <v>133</v>
      </c>
      <c r="J723" s="6" t="str">
        <f>C723&amp;CHAR(10)&amp;D723&amp;" "&amp;E723&amp;CHAR(10)&amp;H723&amp;" ("&amp;B723&amp;")"</f>
        <v>TX_PVLS_VERIFY
45-49 Male
Numerator (Optional)</v>
      </c>
      <c r="K723" s="7" t="s">
        <v>869</v>
      </c>
      <c r="L723" s="4">
        <v>16</v>
      </c>
      <c r="N723" s="4" t="s">
        <v>19</v>
      </c>
      <c r="O723" s="4" t="s">
        <v>1051</v>
      </c>
      <c r="P723" s="4" t="s">
        <v>208</v>
      </c>
      <c r="Q723" s="4" t="s">
        <v>22</v>
      </c>
      <c r="R723" s="4" t="s">
        <v>169</v>
      </c>
      <c r="S723" s="4" t="s">
        <v>194</v>
      </c>
      <c r="T723" s="4" t="str">
        <f>LOWER(N723&amp;"."&amp;O723&amp;"."&amp;P723&amp;"."&amp;Q723&amp;"."&amp;R723&amp;"."&amp;S723)</f>
        <v>dreams_gend_norm.o50.female.small group..n</v>
      </c>
      <c r="U723" s="4" t="s">
        <v>1258</v>
      </c>
      <c r="Y723" s="4" t="str">
        <f t="shared" si="65"/>
        <v>dreams_gend_norm.o50.f.smallgroup..n</v>
      </c>
      <c r="Z723" s="4" t="str">
        <f t="shared" si="66"/>
        <v>TX_PVLS_VERIFY
45-49 Male
Numerator (Optional)</v>
      </c>
      <c r="AA723" s="4" t="str">
        <f t="shared" si="67"/>
        <v>dreams_gend_norm.o50.f.smallgroup..n</v>
      </c>
      <c r="AB723" s="4" t="str">
        <f t="shared" si="68"/>
        <v>TX_PVLS_VERIFY 45-49 Male Numerator (Optional)</v>
      </c>
      <c r="AC723" s="4" t="str">
        <f t="shared" si="69"/>
        <v>dreams_gend_norm.o50.f.smallgroup..n</v>
      </c>
    </row>
    <row r="724" spans="1:29" ht="45" x14ac:dyDescent="0.25">
      <c r="A724" s="4" t="s">
        <v>121</v>
      </c>
      <c r="B724" s="4" t="s">
        <v>125</v>
      </c>
      <c r="C724" s="4" t="s">
        <v>74</v>
      </c>
      <c r="E724" s="4" t="s">
        <v>169</v>
      </c>
      <c r="F724" s="4" t="s">
        <v>169</v>
      </c>
      <c r="G724" s="4" t="s">
        <v>33</v>
      </c>
      <c r="H724" s="4" t="s">
        <v>13</v>
      </c>
      <c r="I724" s="4" t="s">
        <v>139</v>
      </c>
      <c r="J724" s="6" t="str">
        <f>C724&amp;CHAR(10)&amp;G724&amp;CHAR(10)&amp;H724&amp;" ("&amp;B724&amp;")"</f>
        <v>TX_PVLS_VERIFY
Transgender people (TG)
Denominator (Required)</v>
      </c>
      <c r="K724" s="7" t="s">
        <v>838</v>
      </c>
      <c r="L724" s="4">
        <v>3</v>
      </c>
      <c r="N724" s="4" t="s">
        <v>19</v>
      </c>
      <c r="O724" s="4" t="s">
        <v>1051</v>
      </c>
      <c r="P724" s="4" t="s">
        <v>208</v>
      </c>
      <c r="Q724" s="4" t="s">
        <v>21</v>
      </c>
      <c r="R724" s="4" t="s">
        <v>169</v>
      </c>
      <c r="S724" s="4" t="s">
        <v>194</v>
      </c>
      <c r="T724" s="4" t="str">
        <f>LOWER(N724&amp;"."&amp;O724&amp;"."&amp;P724&amp;"."&amp;Q724&amp;"."&amp;R724&amp;"."&amp;S724)</f>
        <v>dreams_gend_norm.o50.female.individual..n</v>
      </c>
      <c r="U724" s="4" t="s">
        <v>1257</v>
      </c>
      <c r="Y724" s="4" t="str">
        <f t="shared" si="65"/>
        <v>dreams_gend_norm.o50.f.individual..n</v>
      </c>
      <c r="Z724" s="4" t="str">
        <f t="shared" si="66"/>
        <v>TX_PVLS_VERIFY
Transgender people (TG)
Denominator (Required)</v>
      </c>
      <c r="AA724" s="4" t="str">
        <f t="shared" si="67"/>
        <v>dreams_gend_norm.o50.f.individual..n</v>
      </c>
      <c r="AB724" s="4" t="str">
        <f t="shared" si="68"/>
        <v>TX_PVLS_VERIFY Transgender people (TG) Denominator (Required)</v>
      </c>
      <c r="AC724" s="4" t="str">
        <f t="shared" si="69"/>
        <v>dreams_gend_norm.o50.f.individual..n</v>
      </c>
    </row>
    <row r="725" spans="1:29" ht="45" x14ac:dyDescent="0.25">
      <c r="A725" s="4" t="s">
        <v>121</v>
      </c>
      <c r="B725" s="4" t="s">
        <v>135</v>
      </c>
      <c r="C725" s="4" t="s">
        <v>74</v>
      </c>
      <c r="D725" s="4" t="s">
        <v>1050</v>
      </c>
      <c r="E725" s="4" t="s">
        <v>17</v>
      </c>
      <c r="F725" s="4" t="s">
        <v>169</v>
      </c>
      <c r="G725" s="4" t="s">
        <v>169</v>
      </c>
      <c r="H725" s="4" t="s">
        <v>8</v>
      </c>
      <c r="I725" s="4" t="s">
        <v>133</v>
      </c>
      <c r="J725" s="6" t="str">
        <f>C725&amp;CHAR(10)&amp;D725&amp;" "&amp;E725&amp;CHAR(10)&amp;H725&amp;" ("&amp;B725&amp;")"</f>
        <v>TX_PVLS_VERIFY
50+ Female
Numerator (Optional)</v>
      </c>
      <c r="K725" s="7" t="s">
        <v>1075</v>
      </c>
      <c r="L725" s="4">
        <v>17</v>
      </c>
      <c r="N725" s="4" t="s">
        <v>19</v>
      </c>
      <c r="O725" s="4" t="s">
        <v>1051</v>
      </c>
      <c r="P725" s="4" t="s">
        <v>208</v>
      </c>
      <c r="Q725" s="4" t="s">
        <v>20</v>
      </c>
      <c r="R725" s="4" t="s">
        <v>169</v>
      </c>
      <c r="S725" s="4" t="s">
        <v>194</v>
      </c>
      <c r="T725" s="4" t="str">
        <f>LOWER(N725&amp;"."&amp;O725&amp;"."&amp;P725&amp;"."&amp;Q725&amp;"."&amp;R725&amp;"."&amp;S725)</f>
        <v>dreams_gend_norm.o50.female.community level..n</v>
      </c>
      <c r="U725" s="4" t="s">
        <v>1256</v>
      </c>
      <c r="Y725" s="4" t="str">
        <f t="shared" si="65"/>
        <v>dreams_gend_norm.o50.f.communitylevel..n</v>
      </c>
      <c r="Z725" s="4" t="str">
        <f t="shared" si="66"/>
        <v>TX_PVLS_VERIFY
50+ Female
Numerator (Optional)</v>
      </c>
      <c r="AA725" s="4" t="str">
        <f t="shared" si="67"/>
        <v>dreams_gend_norm.o50.f.communitylevel..n</v>
      </c>
      <c r="AB725" s="4" t="str">
        <f t="shared" si="68"/>
        <v>TX_PVLS_VERIFY 50+ Female Numerator (Optional)</v>
      </c>
      <c r="AC725" s="4" t="str">
        <f t="shared" si="69"/>
        <v>dreams_gend_norm.o50.f.communitylevel..n</v>
      </c>
    </row>
    <row r="726" spans="1:29" ht="45" x14ac:dyDescent="0.25">
      <c r="A726" s="4" t="s">
        <v>121</v>
      </c>
      <c r="B726" s="4" t="s">
        <v>125</v>
      </c>
      <c r="C726" s="4" t="s">
        <v>74</v>
      </c>
      <c r="E726" s="4" t="s">
        <v>169</v>
      </c>
      <c r="F726" s="4" t="s">
        <v>169</v>
      </c>
      <c r="G726" s="4" t="s">
        <v>30</v>
      </c>
      <c r="H726" s="4" t="s">
        <v>13</v>
      </c>
      <c r="I726" s="4" t="s">
        <v>139</v>
      </c>
      <c r="J726" s="6" t="str">
        <f>C726&amp;CHAR(10)&amp;G726&amp;CHAR(10)&amp;H726&amp;" ("&amp;B726&amp;")"</f>
        <v>TX_PVLS_VERIFY
People who inject drugs (PWID)
Denominator (Required)</v>
      </c>
      <c r="K726" s="7" t="s">
        <v>836</v>
      </c>
      <c r="L726" s="4">
        <v>4</v>
      </c>
      <c r="N726" s="4" t="s">
        <v>19</v>
      </c>
      <c r="O726" s="4" t="s">
        <v>181</v>
      </c>
      <c r="P726" s="4" t="s">
        <v>207</v>
      </c>
      <c r="Q726" s="4" t="s">
        <v>22</v>
      </c>
      <c r="R726" s="4" t="s">
        <v>169</v>
      </c>
      <c r="S726" s="4" t="s">
        <v>194</v>
      </c>
      <c r="T726" s="4" t="str">
        <f>LOWER(N726&amp;"."&amp;O726&amp;"."&amp;P726&amp;"."&amp;Q726&amp;"."&amp;R726&amp;"."&amp;S726)</f>
        <v>dreams_gend_norm.45_49.male.small group..n</v>
      </c>
      <c r="U726" s="4" t="s">
        <v>1505</v>
      </c>
      <c r="Y726" s="4" t="str">
        <f t="shared" si="65"/>
        <v>dreams_gend_norm.45_49.m.smallgroup..n</v>
      </c>
      <c r="Z726" s="4" t="str">
        <f t="shared" si="66"/>
        <v>TX_PVLS_VERIFY
People who inject drugs (PWID)
Denominator (Required)</v>
      </c>
      <c r="AA726" s="4" t="str">
        <f t="shared" si="67"/>
        <v>dreams_gend_norm.45_49.m.smallgroup..n</v>
      </c>
      <c r="AB726" s="4" t="str">
        <f t="shared" si="68"/>
        <v>TX_PVLS_VERIFY People who inject drugs (PWID) Denominator (Required)</v>
      </c>
      <c r="AC726" s="4" t="str">
        <f t="shared" si="69"/>
        <v>dreams_gend_norm.45_49.m.smallgroup..n</v>
      </c>
    </row>
    <row r="727" spans="1:29" ht="45" x14ac:dyDescent="0.25">
      <c r="A727" s="4" t="s">
        <v>121</v>
      </c>
      <c r="B727" s="4" t="s">
        <v>135</v>
      </c>
      <c r="C727" s="4" t="s">
        <v>74</v>
      </c>
      <c r="D727" s="4" t="s">
        <v>1050</v>
      </c>
      <c r="E727" s="4" t="s">
        <v>50</v>
      </c>
      <c r="F727" s="4" t="s">
        <v>169</v>
      </c>
      <c r="G727" s="4" t="s">
        <v>169</v>
      </c>
      <c r="H727" s="4" t="s">
        <v>8</v>
      </c>
      <c r="I727" s="4" t="s">
        <v>133</v>
      </c>
      <c r="J727" s="6" t="str">
        <f>C727&amp;CHAR(10)&amp;D727&amp;" "&amp;E727&amp;CHAR(10)&amp;H727&amp;" ("&amp;B727&amp;")"</f>
        <v>TX_PVLS_VERIFY
50+ Male
Numerator (Optional)</v>
      </c>
      <c r="K727" s="7" t="s">
        <v>1077</v>
      </c>
      <c r="L727" s="4">
        <v>17</v>
      </c>
      <c r="N727" s="4" t="s">
        <v>19</v>
      </c>
      <c r="O727" s="4" t="s">
        <v>181</v>
      </c>
      <c r="P727" s="4" t="s">
        <v>207</v>
      </c>
      <c r="Q727" s="4" t="s">
        <v>21</v>
      </c>
      <c r="R727" s="4" t="s">
        <v>169</v>
      </c>
      <c r="S727" s="4" t="s">
        <v>194</v>
      </c>
      <c r="T727" s="4" t="str">
        <f>LOWER(N727&amp;"."&amp;O727&amp;"."&amp;P727&amp;"."&amp;Q727&amp;"."&amp;R727&amp;"."&amp;S727)</f>
        <v>dreams_gend_norm.45_49.male.individual..n</v>
      </c>
      <c r="U727" s="4" t="s">
        <v>1504</v>
      </c>
      <c r="Y727" s="4" t="str">
        <f t="shared" ref="Y727:Y790" si="70">U727</f>
        <v>dreams_gend_norm.45_49.m.individual..n</v>
      </c>
      <c r="Z727" s="4" t="str">
        <f t="shared" ref="Z727:Z790" si="71">J727</f>
        <v>TX_PVLS_VERIFY
50+ Male
Numerator (Optional)</v>
      </c>
      <c r="AA727" s="4" t="str">
        <f t="shared" ref="AA727:AA790" si="72">U727</f>
        <v>dreams_gend_norm.45_49.m.individual..n</v>
      </c>
      <c r="AB727" s="4" t="str">
        <f t="shared" ref="AB727:AB790" si="73">K727</f>
        <v>TX_PVLS_VERIFY 50+ Male Numerator (Optional)</v>
      </c>
      <c r="AC727" s="4" t="str">
        <f t="shared" ref="AC727:AC790" si="74">AA727</f>
        <v>dreams_gend_norm.45_49.m.individual..n</v>
      </c>
    </row>
    <row r="728" spans="1:29" ht="45" x14ac:dyDescent="0.25">
      <c r="A728" s="4" t="s">
        <v>121</v>
      </c>
      <c r="B728" s="4" t="s">
        <v>125</v>
      </c>
      <c r="C728" s="4" t="s">
        <v>74</v>
      </c>
      <c r="E728" s="4" t="s">
        <v>169</v>
      </c>
      <c r="F728" s="4" t="s">
        <v>169</v>
      </c>
      <c r="G728" s="4" t="s">
        <v>138</v>
      </c>
      <c r="H728" s="4" t="s">
        <v>13</v>
      </c>
      <c r="I728" s="4" t="s">
        <v>139</v>
      </c>
      <c r="J728" s="6" t="str">
        <f>C728&amp;CHAR(10)&amp;G728&amp;CHAR(10)&amp;H728&amp;" ("&amp;B728&amp;")"</f>
        <v>TX_PVLS_VERIFY
People in prison and other closed settings
Denominator (Required)</v>
      </c>
      <c r="K728" s="7" t="s">
        <v>840</v>
      </c>
      <c r="L728" s="4">
        <v>5</v>
      </c>
      <c r="N728" s="4" t="s">
        <v>19</v>
      </c>
      <c r="O728" s="4" t="s">
        <v>181</v>
      </c>
      <c r="P728" s="4" t="s">
        <v>207</v>
      </c>
      <c r="Q728" s="4" t="s">
        <v>20</v>
      </c>
      <c r="R728" s="4" t="s">
        <v>169</v>
      </c>
      <c r="S728" s="4" t="s">
        <v>194</v>
      </c>
      <c r="T728" s="4" t="str">
        <f>LOWER(N728&amp;"."&amp;O728&amp;"."&amp;P728&amp;"."&amp;Q728&amp;"."&amp;R728&amp;"."&amp;S728)</f>
        <v>dreams_gend_norm.45_49.male.community level..n</v>
      </c>
      <c r="U728" s="4" t="s">
        <v>1503</v>
      </c>
      <c r="Y728" s="4" t="str">
        <f t="shared" si="70"/>
        <v>dreams_gend_norm.45_49.m.communitylevel..n</v>
      </c>
      <c r="Z728" s="4" t="str">
        <f t="shared" si="71"/>
        <v>TX_PVLS_VERIFY
People in prison and other closed settings
Denominator (Required)</v>
      </c>
      <c r="AA728" s="4" t="str">
        <f t="shared" si="72"/>
        <v>dreams_gend_norm.45_49.m.communitylevel..n</v>
      </c>
      <c r="AB728" s="4" t="str">
        <f t="shared" si="73"/>
        <v>TX_PVLS_VERIFY People in prison and other closed settings Denominator (Required)</v>
      </c>
      <c r="AC728" s="4" t="str">
        <f t="shared" si="74"/>
        <v>dreams_gend_norm.45_49.m.communitylevel..n</v>
      </c>
    </row>
    <row r="729" spans="1:29" ht="45" x14ac:dyDescent="0.25">
      <c r="A729" s="4" t="s">
        <v>121</v>
      </c>
      <c r="B729" s="4" t="s">
        <v>135</v>
      </c>
      <c r="C729" s="4" t="s">
        <v>74</v>
      </c>
      <c r="D729" s="4" t="s">
        <v>122</v>
      </c>
      <c r="E729" s="4" t="s">
        <v>17</v>
      </c>
      <c r="F729" s="4" t="s">
        <v>169</v>
      </c>
      <c r="G729" s="4" t="s">
        <v>169</v>
      </c>
      <c r="H729" s="4" t="s">
        <v>8</v>
      </c>
      <c r="I729" s="4" t="s">
        <v>133</v>
      </c>
      <c r="J729" s="6" t="str">
        <f>C729&amp;CHAR(10)&amp;D729&amp;" "&amp;E729&amp;CHAR(10)&amp;H729&amp;" ("&amp;B729&amp;")"</f>
        <v>TX_PVLS_VERIFY
Unknown Age Female
Numerator (Optional)</v>
      </c>
      <c r="K729" s="7" t="s">
        <v>872</v>
      </c>
      <c r="L729" s="4">
        <v>22</v>
      </c>
      <c r="N729" s="4" t="s">
        <v>19</v>
      </c>
      <c r="O729" s="4" t="s">
        <v>181</v>
      </c>
      <c r="P729" s="4" t="s">
        <v>208</v>
      </c>
      <c r="Q729" s="4" t="s">
        <v>22</v>
      </c>
      <c r="R729" s="4" t="s">
        <v>169</v>
      </c>
      <c r="S729" s="4" t="s">
        <v>194</v>
      </c>
      <c r="T729" s="4" t="str">
        <f>LOWER(N729&amp;"."&amp;O729&amp;"."&amp;P729&amp;"."&amp;Q729&amp;"."&amp;R729&amp;"."&amp;S729)</f>
        <v>dreams_gend_norm.45_49.female.small group..n</v>
      </c>
      <c r="U729" s="4" t="s">
        <v>1255</v>
      </c>
      <c r="Y729" s="4" t="str">
        <f t="shared" si="70"/>
        <v>dreams_gend_norm.45_49.f.smallgroup..n</v>
      </c>
      <c r="Z729" s="4" t="str">
        <f t="shared" si="71"/>
        <v>TX_PVLS_VERIFY
Unknown Age Female
Numerator (Optional)</v>
      </c>
      <c r="AA729" s="4" t="str">
        <f t="shared" si="72"/>
        <v>dreams_gend_norm.45_49.f.smallgroup..n</v>
      </c>
      <c r="AB729" s="4" t="str">
        <f t="shared" si="73"/>
        <v>TX_PVLS_VERIFY Unknown Age Female Numerator (Optional)</v>
      </c>
      <c r="AC729" s="4" t="str">
        <f t="shared" si="74"/>
        <v>dreams_gend_norm.45_49.f.smallgroup..n</v>
      </c>
    </row>
    <row r="730" spans="1:29" ht="45" x14ac:dyDescent="0.25">
      <c r="A730" s="4" t="s">
        <v>121</v>
      </c>
      <c r="B730" s="4" t="s">
        <v>125</v>
      </c>
      <c r="C730" s="4" t="s">
        <v>74</v>
      </c>
      <c r="E730" s="4" t="s">
        <v>169</v>
      </c>
      <c r="F730" s="4" t="s">
        <v>169</v>
      </c>
      <c r="G730" s="4" t="s">
        <v>35</v>
      </c>
      <c r="H730" s="4" t="s">
        <v>13</v>
      </c>
      <c r="I730" s="4" t="s">
        <v>139</v>
      </c>
      <c r="J730" s="6" t="str">
        <f>C730&amp;CHAR(10)&amp;G730&amp;CHAR(10)&amp;H730&amp;" ("&amp;B730&amp;")"</f>
        <v>TX_PVLS_VERIFY
Non-KP (general population)
Denominator (Required)</v>
      </c>
      <c r="K730" s="7" t="s">
        <v>841</v>
      </c>
      <c r="L730" s="4">
        <v>6</v>
      </c>
      <c r="N730" s="4" t="s">
        <v>19</v>
      </c>
      <c r="O730" s="4" t="s">
        <v>181</v>
      </c>
      <c r="P730" s="4" t="s">
        <v>208</v>
      </c>
      <c r="Q730" s="4" t="s">
        <v>21</v>
      </c>
      <c r="R730" s="4" t="s">
        <v>169</v>
      </c>
      <c r="S730" s="4" t="s">
        <v>194</v>
      </c>
      <c r="T730" s="4" t="str">
        <f>LOWER(N730&amp;"."&amp;O730&amp;"."&amp;P730&amp;"."&amp;Q730&amp;"."&amp;R730&amp;"."&amp;S730)</f>
        <v>dreams_gend_norm.45_49.female.individual..n</v>
      </c>
      <c r="U730" s="4" t="s">
        <v>1254</v>
      </c>
      <c r="Y730" s="4" t="str">
        <f t="shared" si="70"/>
        <v>dreams_gend_norm.45_49.f.individual..n</v>
      </c>
      <c r="Z730" s="4" t="str">
        <f t="shared" si="71"/>
        <v>TX_PVLS_VERIFY
Non-KP (general population)
Denominator (Required)</v>
      </c>
      <c r="AA730" s="4" t="str">
        <f t="shared" si="72"/>
        <v>dreams_gend_norm.45_49.f.individual..n</v>
      </c>
      <c r="AB730" s="4" t="str">
        <f t="shared" si="73"/>
        <v>TX_PVLS_VERIFY Non-KP (general population) Denominator (Required)</v>
      </c>
      <c r="AC730" s="4" t="str">
        <f t="shared" si="74"/>
        <v>dreams_gend_norm.45_49.f.individual..n</v>
      </c>
    </row>
    <row r="731" spans="1:29" ht="45" x14ac:dyDescent="0.25">
      <c r="A731" s="4" t="s">
        <v>121</v>
      </c>
      <c r="B731" s="4" t="s">
        <v>135</v>
      </c>
      <c r="C731" s="4" t="s">
        <v>74</v>
      </c>
      <c r="D731" s="4" t="s">
        <v>122</v>
      </c>
      <c r="E731" s="4" t="s">
        <v>50</v>
      </c>
      <c r="F731" s="4" t="s">
        <v>169</v>
      </c>
      <c r="G731" s="4" t="s">
        <v>169</v>
      </c>
      <c r="H731" s="4" t="s">
        <v>8</v>
      </c>
      <c r="I731" s="4" t="s">
        <v>133</v>
      </c>
      <c r="J731" s="6" t="str">
        <f>C731&amp;CHAR(10)&amp;D731&amp;" "&amp;E731&amp;CHAR(10)&amp;H731&amp;" ("&amp;B731&amp;")"</f>
        <v>TX_PVLS_VERIFY
Unknown Age Male
Numerator (Optional)</v>
      </c>
      <c r="K731" s="7" t="s">
        <v>873</v>
      </c>
      <c r="L731" s="4">
        <v>22</v>
      </c>
      <c r="N731" s="4" t="s">
        <v>19</v>
      </c>
      <c r="O731" s="4" t="s">
        <v>181</v>
      </c>
      <c r="P731" s="4" t="s">
        <v>208</v>
      </c>
      <c r="Q731" s="4" t="s">
        <v>20</v>
      </c>
      <c r="R731" s="4" t="s">
        <v>169</v>
      </c>
      <c r="S731" s="4" t="s">
        <v>194</v>
      </c>
      <c r="T731" s="4" t="str">
        <f>LOWER(N731&amp;"."&amp;O731&amp;"."&amp;P731&amp;"."&amp;Q731&amp;"."&amp;R731&amp;"."&amp;S731)</f>
        <v>dreams_gend_norm.45_49.female.community level..n</v>
      </c>
      <c r="U731" s="4" t="s">
        <v>1253</v>
      </c>
      <c r="Y731" s="4" t="str">
        <f t="shared" si="70"/>
        <v>dreams_gend_norm.45_49.f.communitylevel..n</v>
      </c>
      <c r="Z731" s="4" t="str">
        <f t="shared" si="71"/>
        <v>TX_PVLS_VERIFY
Unknown Age Male
Numerator (Optional)</v>
      </c>
      <c r="AA731" s="4" t="str">
        <f t="shared" si="72"/>
        <v>dreams_gend_norm.45_49.f.communitylevel..n</v>
      </c>
      <c r="AB731" s="4" t="str">
        <f t="shared" si="73"/>
        <v>TX_PVLS_VERIFY Unknown Age Male Numerator (Optional)</v>
      </c>
      <c r="AC731" s="4" t="str">
        <f t="shared" si="74"/>
        <v>dreams_gend_norm.45_49.f.communitylevel..n</v>
      </c>
    </row>
    <row r="732" spans="1:29" ht="60" x14ac:dyDescent="0.25">
      <c r="A732" s="4" t="s">
        <v>121</v>
      </c>
      <c r="B732" s="4" t="s">
        <v>135</v>
      </c>
      <c r="C732" s="4" t="s">
        <v>74</v>
      </c>
      <c r="E732" s="4" t="s">
        <v>169</v>
      </c>
      <c r="F732" s="4" t="s">
        <v>70</v>
      </c>
      <c r="G732" s="4" t="s">
        <v>34</v>
      </c>
      <c r="H732" s="4" t="s">
        <v>13</v>
      </c>
      <c r="I732" s="4" t="s">
        <v>164</v>
      </c>
      <c r="J732" s="6" t="str">
        <f>C732&amp;CHAR(10)&amp;F732&amp;CHAR(10)&amp;G732&amp;CHAR(10)&amp;H732&amp;" ("&amp;B732&amp;")"</f>
        <v>TX_PVLS_VERIFY
PEPFAR supported
Female sex workers (FSW)
Denominator (Optional)</v>
      </c>
      <c r="K732" s="7" t="s">
        <v>815</v>
      </c>
      <c r="L732" s="4">
        <v>1</v>
      </c>
      <c r="N732" s="4" t="s">
        <v>19</v>
      </c>
      <c r="O732" s="4" t="s">
        <v>180</v>
      </c>
      <c r="P732" s="4" t="s">
        <v>207</v>
      </c>
      <c r="Q732" s="4" t="s">
        <v>22</v>
      </c>
      <c r="R732" s="4" t="s">
        <v>169</v>
      </c>
      <c r="S732" s="4" t="s">
        <v>194</v>
      </c>
      <c r="T732" s="4" t="str">
        <f>LOWER(N732&amp;"."&amp;O732&amp;"."&amp;P732&amp;"."&amp;Q732&amp;"."&amp;R732&amp;"."&amp;S732)</f>
        <v>dreams_gend_norm.40_44.male.small group..n</v>
      </c>
      <c r="U732" s="4" t="s">
        <v>1502</v>
      </c>
      <c r="Y732" s="4" t="str">
        <f t="shared" si="70"/>
        <v>dreams_gend_norm.40_44.m.smallgroup..n</v>
      </c>
      <c r="Z732" s="4" t="str">
        <f t="shared" si="71"/>
        <v>TX_PVLS_VERIFY
PEPFAR supported
Female sex workers (FSW)
Denominator (Optional)</v>
      </c>
      <c r="AA732" s="4" t="str">
        <f t="shared" si="72"/>
        <v>dreams_gend_norm.40_44.m.smallgroup..n</v>
      </c>
      <c r="AB732" s="4" t="str">
        <f t="shared" si="73"/>
        <v>TX_PVLS_VERIFY PEPFAR supported Female sex workers (FSW) Denominator (Optional)</v>
      </c>
      <c r="AC732" s="4" t="str">
        <f t="shared" si="74"/>
        <v>dreams_gend_norm.40_44.m.smallgroup..n</v>
      </c>
    </row>
    <row r="733" spans="1:29" ht="60" x14ac:dyDescent="0.25">
      <c r="A733" s="4" t="s">
        <v>121</v>
      </c>
      <c r="B733" s="4" t="s">
        <v>135</v>
      </c>
      <c r="C733" s="4" t="s">
        <v>74</v>
      </c>
      <c r="E733" s="4" t="s">
        <v>169</v>
      </c>
      <c r="F733" s="4" t="s">
        <v>70</v>
      </c>
      <c r="G733" s="4" t="s">
        <v>32</v>
      </c>
      <c r="H733" s="4" t="s">
        <v>13</v>
      </c>
      <c r="I733" s="4" t="s">
        <v>164</v>
      </c>
      <c r="J733" s="6" t="str">
        <f>C733&amp;CHAR(10)&amp;F733&amp;CHAR(10)&amp;G733&amp;CHAR(10)&amp;H733&amp;" ("&amp;B733&amp;")"</f>
        <v>TX_PVLS_VERIFY
PEPFAR supported
Men who have sex with men (MSM)
Denominator (Optional)</v>
      </c>
      <c r="K733" s="7" t="s">
        <v>813</v>
      </c>
      <c r="L733" s="4">
        <v>2</v>
      </c>
      <c r="N733" s="4" t="s">
        <v>19</v>
      </c>
      <c r="O733" s="4" t="s">
        <v>180</v>
      </c>
      <c r="P733" s="4" t="s">
        <v>207</v>
      </c>
      <c r="Q733" s="4" t="s">
        <v>21</v>
      </c>
      <c r="R733" s="4" t="s">
        <v>169</v>
      </c>
      <c r="S733" s="4" t="s">
        <v>194</v>
      </c>
      <c r="T733" s="4" t="str">
        <f>LOWER(N733&amp;"."&amp;O733&amp;"."&amp;P733&amp;"."&amp;Q733&amp;"."&amp;R733&amp;"."&amp;S733)</f>
        <v>dreams_gend_norm.40_44.male.individual..n</v>
      </c>
      <c r="U733" s="4" t="s">
        <v>1501</v>
      </c>
      <c r="Y733" s="4" t="str">
        <f t="shared" si="70"/>
        <v>dreams_gend_norm.40_44.m.individual..n</v>
      </c>
      <c r="Z733" s="4" t="str">
        <f t="shared" si="71"/>
        <v>TX_PVLS_VERIFY
PEPFAR supported
Men who have sex with men (MSM)
Denominator (Optional)</v>
      </c>
      <c r="AA733" s="4" t="str">
        <f t="shared" si="72"/>
        <v>dreams_gend_norm.40_44.m.individual..n</v>
      </c>
      <c r="AB733" s="4" t="str">
        <f t="shared" si="73"/>
        <v>TX_PVLS_VERIFY PEPFAR supported Men who have sex with men (MSM) Denominator (Optional)</v>
      </c>
      <c r="AC733" s="4" t="str">
        <f t="shared" si="74"/>
        <v>dreams_gend_norm.40_44.m.individual..n</v>
      </c>
    </row>
    <row r="734" spans="1:29" ht="60" x14ac:dyDescent="0.25">
      <c r="A734" s="4" t="s">
        <v>121</v>
      </c>
      <c r="B734" s="4" t="s">
        <v>135</v>
      </c>
      <c r="C734" s="4" t="s">
        <v>74</v>
      </c>
      <c r="E734" s="4" t="s">
        <v>169</v>
      </c>
      <c r="F734" s="4" t="s">
        <v>70</v>
      </c>
      <c r="G734" s="4" t="s">
        <v>34</v>
      </c>
      <c r="H734" s="4" t="s">
        <v>8</v>
      </c>
      <c r="I734" s="4" t="s">
        <v>164</v>
      </c>
      <c r="J734" s="6" t="str">
        <f>C734&amp;CHAR(10)&amp;F734&amp;CHAR(10)&amp;G734&amp;CHAR(10)&amp;H734&amp;" ("&amp;B734&amp;")"</f>
        <v>TX_PVLS_VERIFY
PEPFAR supported
Female sex workers (FSW)
Numerator (Optional)</v>
      </c>
      <c r="K734" s="7" t="s">
        <v>827</v>
      </c>
      <c r="L734" s="4">
        <v>1</v>
      </c>
      <c r="N734" s="4" t="s">
        <v>19</v>
      </c>
      <c r="O734" s="4" t="s">
        <v>180</v>
      </c>
      <c r="P734" s="4" t="s">
        <v>207</v>
      </c>
      <c r="Q734" s="4" t="s">
        <v>20</v>
      </c>
      <c r="R734" s="4" t="s">
        <v>169</v>
      </c>
      <c r="S734" s="4" t="s">
        <v>194</v>
      </c>
      <c r="T734" s="4" t="str">
        <f>LOWER(N734&amp;"."&amp;O734&amp;"."&amp;P734&amp;"."&amp;Q734&amp;"."&amp;R734&amp;"."&amp;S734)</f>
        <v>dreams_gend_norm.40_44.male.community level..n</v>
      </c>
      <c r="U734" s="4" t="s">
        <v>1500</v>
      </c>
      <c r="Y734" s="4" t="str">
        <f t="shared" si="70"/>
        <v>dreams_gend_norm.40_44.m.communitylevel..n</v>
      </c>
      <c r="Z734" s="4" t="str">
        <f t="shared" si="71"/>
        <v>TX_PVLS_VERIFY
PEPFAR supported
Female sex workers (FSW)
Numerator (Optional)</v>
      </c>
      <c r="AA734" s="4" t="str">
        <f t="shared" si="72"/>
        <v>dreams_gend_norm.40_44.m.communitylevel..n</v>
      </c>
      <c r="AB734" s="4" t="str">
        <f t="shared" si="73"/>
        <v>TX_PVLS_VERIFY PEPFAR supported Female sex workers (FSW) Numerator (Optional)</v>
      </c>
      <c r="AC734" s="4" t="str">
        <f t="shared" si="74"/>
        <v>dreams_gend_norm.40_44.m.communitylevel..n</v>
      </c>
    </row>
    <row r="735" spans="1:29" ht="60" x14ac:dyDescent="0.25">
      <c r="A735" s="4" t="s">
        <v>121</v>
      </c>
      <c r="B735" s="4" t="s">
        <v>135</v>
      </c>
      <c r="C735" s="4" t="s">
        <v>74</v>
      </c>
      <c r="E735" s="4" t="s">
        <v>169</v>
      </c>
      <c r="F735" s="4" t="s">
        <v>70</v>
      </c>
      <c r="G735" s="4" t="s">
        <v>32</v>
      </c>
      <c r="H735" s="4" t="s">
        <v>8</v>
      </c>
      <c r="I735" s="4" t="s">
        <v>164</v>
      </c>
      <c r="J735" s="6" t="str">
        <f>C735&amp;CHAR(10)&amp;F735&amp;CHAR(10)&amp;G735&amp;CHAR(10)&amp;H735&amp;" ("&amp;B735&amp;")"</f>
        <v>TX_PVLS_VERIFY
PEPFAR supported
Men who have sex with men (MSM)
Numerator (Optional)</v>
      </c>
      <c r="K735" s="7" t="s">
        <v>825</v>
      </c>
      <c r="L735" s="4">
        <v>2</v>
      </c>
      <c r="N735" s="4" t="s">
        <v>19</v>
      </c>
      <c r="O735" s="4" t="s">
        <v>180</v>
      </c>
      <c r="P735" s="4" t="s">
        <v>208</v>
      </c>
      <c r="Q735" s="4" t="s">
        <v>22</v>
      </c>
      <c r="R735" s="4" t="s">
        <v>169</v>
      </c>
      <c r="S735" s="4" t="s">
        <v>194</v>
      </c>
      <c r="T735" s="4" t="str">
        <f>LOWER(N735&amp;"."&amp;O735&amp;"."&amp;P735&amp;"."&amp;Q735&amp;"."&amp;R735&amp;"."&amp;S735)</f>
        <v>dreams_gend_norm.40_44.female.small group..n</v>
      </c>
      <c r="U735" s="4" t="s">
        <v>1252</v>
      </c>
      <c r="Y735" s="4" t="str">
        <f t="shared" si="70"/>
        <v>dreams_gend_norm.40_44.f.smallgroup..n</v>
      </c>
      <c r="Z735" s="4" t="str">
        <f t="shared" si="71"/>
        <v>TX_PVLS_VERIFY
PEPFAR supported
Men who have sex with men (MSM)
Numerator (Optional)</v>
      </c>
      <c r="AA735" s="4" t="str">
        <f t="shared" si="72"/>
        <v>dreams_gend_norm.40_44.f.smallgroup..n</v>
      </c>
      <c r="AB735" s="4" t="str">
        <f t="shared" si="73"/>
        <v>TX_PVLS_VERIFY PEPFAR supported Men who have sex with men (MSM) Numerator (Optional)</v>
      </c>
      <c r="AC735" s="4" t="str">
        <f t="shared" si="74"/>
        <v>dreams_gend_norm.40_44.f.smallgroup..n</v>
      </c>
    </row>
    <row r="736" spans="1:29" ht="60" x14ac:dyDescent="0.25">
      <c r="A736" s="4" t="s">
        <v>121</v>
      </c>
      <c r="B736" s="4" t="s">
        <v>135</v>
      </c>
      <c r="C736" s="4" t="s">
        <v>74</v>
      </c>
      <c r="E736" s="4" t="s">
        <v>169</v>
      </c>
      <c r="F736" s="4" t="s">
        <v>70</v>
      </c>
      <c r="G736" s="4" t="s">
        <v>33</v>
      </c>
      <c r="H736" s="4" t="s">
        <v>13</v>
      </c>
      <c r="I736" s="4" t="s">
        <v>164</v>
      </c>
      <c r="J736" s="6" t="str">
        <f>C736&amp;CHAR(10)&amp;F736&amp;CHAR(10)&amp;G736&amp;CHAR(10)&amp;H736&amp;" ("&amp;B736&amp;")"</f>
        <v>TX_PVLS_VERIFY
PEPFAR supported
Transgender people (TG)
Denominator (Optional)</v>
      </c>
      <c r="K736" s="7" t="s">
        <v>814</v>
      </c>
      <c r="L736" s="4">
        <v>3</v>
      </c>
      <c r="N736" s="4" t="s">
        <v>19</v>
      </c>
      <c r="O736" s="4" t="s">
        <v>180</v>
      </c>
      <c r="P736" s="4" t="s">
        <v>208</v>
      </c>
      <c r="Q736" s="4" t="s">
        <v>21</v>
      </c>
      <c r="R736" s="4" t="s">
        <v>169</v>
      </c>
      <c r="S736" s="4" t="s">
        <v>194</v>
      </c>
      <c r="T736" s="4" t="str">
        <f>LOWER(N736&amp;"."&amp;O736&amp;"."&amp;P736&amp;"."&amp;Q736&amp;"."&amp;R736&amp;"."&amp;S736)</f>
        <v>dreams_gend_norm.40_44.female.individual..n</v>
      </c>
      <c r="U736" s="4" t="s">
        <v>1251</v>
      </c>
      <c r="Y736" s="4" t="str">
        <f t="shared" si="70"/>
        <v>dreams_gend_norm.40_44.f.individual..n</v>
      </c>
      <c r="Z736" s="4" t="str">
        <f t="shared" si="71"/>
        <v>TX_PVLS_VERIFY
PEPFAR supported
Transgender people (TG)
Denominator (Optional)</v>
      </c>
      <c r="AA736" s="4" t="str">
        <f t="shared" si="72"/>
        <v>dreams_gend_norm.40_44.f.individual..n</v>
      </c>
      <c r="AB736" s="4" t="str">
        <f t="shared" si="73"/>
        <v>TX_PVLS_VERIFY PEPFAR supported Transgender people (TG) Denominator (Optional)</v>
      </c>
      <c r="AC736" s="4" t="str">
        <f t="shared" si="74"/>
        <v>dreams_gend_norm.40_44.f.individual..n</v>
      </c>
    </row>
    <row r="737" spans="1:29" ht="60" x14ac:dyDescent="0.25">
      <c r="A737" s="4" t="s">
        <v>121</v>
      </c>
      <c r="B737" s="4" t="s">
        <v>135</v>
      </c>
      <c r="C737" s="4" t="s">
        <v>74</v>
      </c>
      <c r="E737" s="4" t="s">
        <v>169</v>
      </c>
      <c r="F737" s="4" t="s">
        <v>70</v>
      </c>
      <c r="G737" s="4" t="s">
        <v>30</v>
      </c>
      <c r="H737" s="4" t="s">
        <v>13</v>
      </c>
      <c r="I737" s="4" t="s">
        <v>164</v>
      </c>
      <c r="J737" s="6" t="str">
        <f>C737&amp;CHAR(10)&amp;F737&amp;CHAR(10)&amp;G737&amp;CHAR(10)&amp;H737&amp;" ("&amp;B737&amp;")"</f>
        <v>TX_PVLS_VERIFY
PEPFAR supported
People who inject drugs (PWID)
Denominator (Optional)</v>
      </c>
      <c r="K737" s="7" t="s">
        <v>812</v>
      </c>
      <c r="L737" s="4">
        <v>4</v>
      </c>
      <c r="N737" s="4" t="s">
        <v>19</v>
      </c>
      <c r="O737" s="4" t="s">
        <v>180</v>
      </c>
      <c r="P737" s="4" t="s">
        <v>208</v>
      </c>
      <c r="Q737" s="4" t="s">
        <v>20</v>
      </c>
      <c r="R737" s="4" t="s">
        <v>169</v>
      </c>
      <c r="S737" s="4" t="s">
        <v>194</v>
      </c>
      <c r="T737" s="4" t="str">
        <f>LOWER(N737&amp;"."&amp;O737&amp;"."&amp;P737&amp;"."&amp;Q737&amp;"."&amp;R737&amp;"."&amp;S737)</f>
        <v>dreams_gend_norm.40_44.female.community level..n</v>
      </c>
      <c r="U737" s="4" t="s">
        <v>1250</v>
      </c>
      <c r="Y737" s="4" t="str">
        <f t="shared" si="70"/>
        <v>dreams_gend_norm.40_44.f.communitylevel..n</v>
      </c>
      <c r="Z737" s="4" t="str">
        <f t="shared" si="71"/>
        <v>TX_PVLS_VERIFY
PEPFAR supported
People who inject drugs (PWID)
Denominator (Optional)</v>
      </c>
      <c r="AA737" s="4" t="str">
        <f t="shared" si="72"/>
        <v>dreams_gend_norm.40_44.f.communitylevel..n</v>
      </c>
      <c r="AB737" s="4" t="str">
        <f t="shared" si="73"/>
        <v>TX_PVLS_VERIFY PEPFAR supported People who inject drugs (PWID) Denominator (Optional)</v>
      </c>
      <c r="AC737" s="4" t="str">
        <f t="shared" si="74"/>
        <v>dreams_gend_norm.40_44.f.communitylevel..n</v>
      </c>
    </row>
    <row r="738" spans="1:29" ht="60" x14ac:dyDescent="0.25">
      <c r="A738" s="4" t="s">
        <v>121</v>
      </c>
      <c r="B738" s="4" t="s">
        <v>135</v>
      </c>
      <c r="C738" s="4" t="s">
        <v>74</v>
      </c>
      <c r="E738" s="4" t="s">
        <v>169</v>
      </c>
      <c r="F738" s="4" t="s">
        <v>70</v>
      </c>
      <c r="G738" s="4" t="s">
        <v>33</v>
      </c>
      <c r="H738" s="4" t="s">
        <v>8</v>
      </c>
      <c r="I738" s="4" t="s">
        <v>164</v>
      </c>
      <c r="J738" s="6" t="str">
        <f>C738&amp;CHAR(10)&amp;F738&amp;CHAR(10)&amp;G738&amp;CHAR(10)&amp;H738&amp;" ("&amp;B738&amp;")"</f>
        <v>TX_PVLS_VERIFY
PEPFAR supported
Transgender people (TG)
Numerator (Optional)</v>
      </c>
      <c r="K738" s="7" t="s">
        <v>826</v>
      </c>
      <c r="L738" s="4">
        <v>3</v>
      </c>
      <c r="N738" s="4" t="s">
        <v>19</v>
      </c>
      <c r="O738" s="4" t="s">
        <v>179</v>
      </c>
      <c r="P738" s="4" t="s">
        <v>207</v>
      </c>
      <c r="Q738" s="4" t="s">
        <v>22</v>
      </c>
      <c r="R738" s="4" t="s">
        <v>169</v>
      </c>
      <c r="S738" s="4" t="s">
        <v>194</v>
      </c>
      <c r="T738" s="4" t="str">
        <f>LOWER(N738&amp;"."&amp;O738&amp;"."&amp;P738&amp;"."&amp;Q738&amp;"."&amp;R738&amp;"."&amp;S738)</f>
        <v>dreams_gend_norm.35_39.male.small group..n</v>
      </c>
      <c r="U738" s="4" t="s">
        <v>1499</v>
      </c>
      <c r="Y738" s="4" t="str">
        <f t="shared" si="70"/>
        <v>dreams_gend_norm.35_39.m.smallgroup..n</v>
      </c>
      <c r="Z738" s="4" t="str">
        <f t="shared" si="71"/>
        <v>TX_PVLS_VERIFY
PEPFAR supported
Transgender people (TG)
Numerator (Optional)</v>
      </c>
      <c r="AA738" s="4" t="str">
        <f t="shared" si="72"/>
        <v>dreams_gend_norm.35_39.m.smallgroup..n</v>
      </c>
      <c r="AB738" s="4" t="str">
        <f t="shared" si="73"/>
        <v>TX_PVLS_VERIFY PEPFAR supported Transgender people (TG) Numerator (Optional)</v>
      </c>
      <c r="AC738" s="4" t="str">
        <f t="shared" si="74"/>
        <v>dreams_gend_norm.35_39.m.smallgroup..n</v>
      </c>
    </row>
    <row r="739" spans="1:29" ht="60" x14ac:dyDescent="0.25">
      <c r="A739" s="4" t="s">
        <v>121</v>
      </c>
      <c r="B739" s="4" t="s">
        <v>135</v>
      </c>
      <c r="C739" s="4" t="s">
        <v>74</v>
      </c>
      <c r="E739" s="4" t="s">
        <v>169</v>
      </c>
      <c r="F739" s="4" t="s">
        <v>70</v>
      </c>
      <c r="G739" s="4" t="s">
        <v>30</v>
      </c>
      <c r="H739" s="4" t="s">
        <v>8</v>
      </c>
      <c r="I739" s="4" t="s">
        <v>164</v>
      </c>
      <c r="J739" s="6" t="str">
        <f>C739&amp;CHAR(10)&amp;F739&amp;CHAR(10)&amp;G739&amp;CHAR(10)&amp;H739&amp;" ("&amp;B739&amp;")"</f>
        <v>TX_PVLS_VERIFY
PEPFAR supported
People who inject drugs (PWID)
Numerator (Optional)</v>
      </c>
      <c r="K739" s="7" t="s">
        <v>824</v>
      </c>
      <c r="L739" s="4">
        <v>4</v>
      </c>
      <c r="N739" s="4" t="s">
        <v>19</v>
      </c>
      <c r="O739" s="4" t="s">
        <v>179</v>
      </c>
      <c r="P739" s="4" t="s">
        <v>207</v>
      </c>
      <c r="Q739" s="4" t="s">
        <v>21</v>
      </c>
      <c r="R739" s="4" t="s">
        <v>169</v>
      </c>
      <c r="S739" s="4" t="s">
        <v>194</v>
      </c>
      <c r="T739" s="4" t="str">
        <f>LOWER(N739&amp;"."&amp;O739&amp;"."&amp;P739&amp;"."&amp;Q739&amp;"."&amp;R739&amp;"."&amp;S739)</f>
        <v>dreams_gend_norm.35_39.male.individual..n</v>
      </c>
      <c r="U739" s="4" t="s">
        <v>1498</v>
      </c>
      <c r="Y739" s="4" t="str">
        <f t="shared" si="70"/>
        <v>dreams_gend_norm.35_39.m.individual..n</v>
      </c>
      <c r="Z739" s="4" t="str">
        <f t="shared" si="71"/>
        <v>TX_PVLS_VERIFY
PEPFAR supported
People who inject drugs (PWID)
Numerator (Optional)</v>
      </c>
      <c r="AA739" s="4" t="str">
        <f t="shared" si="72"/>
        <v>dreams_gend_norm.35_39.m.individual..n</v>
      </c>
      <c r="AB739" s="4" t="str">
        <f t="shared" si="73"/>
        <v>TX_PVLS_VERIFY PEPFAR supported People who inject drugs (PWID) Numerator (Optional)</v>
      </c>
      <c r="AC739" s="4" t="str">
        <f t="shared" si="74"/>
        <v>dreams_gend_norm.35_39.m.individual..n</v>
      </c>
    </row>
    <row r="740" spans="1:29" ht="60" x14ac:dyDescent="0.25">
      <c r="A740" s="4" t="s">
        <v>121</v>
      </c>
      <c r="B740" s="4" t="s">
        <v>135</v>
      </c>
      <c r="C740" s="4" t="s">
        <v>74</v>
      </c>
      <c r="E740" s="4" t="s">
        <v>169</v>
      </c>
      <c r="F740" s="4" t="s">
        <v>70</v>
      </c>
      <c r="G740" s="4" t="s">
        <v>138</v>
      </c>
      <c r="H740" s="4" t="s">
        <v>13</v>
      </c>
      <c r="I740" s="4" t="s">
        <v>164</v>
      </c>
      <c r="J740" s="6" t="str">
        <f>C740&amp;CHAR(10)&amp;F740&amp;CHAR(10)&amp;G740&amp;CHAR(10)&amp;H740&amp;" ("&amp;B740&amp;")"</f>
        <v>TX_PVLS_VERIFY
PEPFAR supported
People in prison and other closed settings
Denominator (Optional)</v>
      </c>
      <c r="K740" s="7" t="s">
        <v>816</v>
      </c>
      <c r="L740" s="4">
        <v>5</v>
      </c>
      <c r="N740" s="4" t="s">
        <v>19</v>
      </c>
      <c r="O740" s="4" t="s">
        <v>179</v>
      </c>
      <c r="P740" s="4" t="s">
        <v>207</v>
      </c>
      <c r="Q740" s="4" t="s">
        <v>20</v>
      </c>
      <c r="R740" s="4" t="s">
        <v>169</v>
      </c>
      <c r="S740" s="4" t="s">
        <v>194</v>
      </c>
      <c r="T740" s="4" t="str">
        <f>LOWER(N740&amp;"."&amp;O740&amp;"."&amp;P740&amp;"."&amp;Q740&amp;"."&amp;R740&amp;"."&amp;S740)</f>
        <v>dreams_gend_norm.35_39.male.community level..n</v>
      </c>
      <c r="U740" s="4" t="s">
        <v>1497</v>
      </c>
      <c r="Y740" s="4" t="str">
        <f t="shared" si="70"/>
        <v>dreams_gend_norm.35_39.m.communitylevel..n</v>
      </c>
      <c r="Z740" s="4" t="str">
        <f t="shared" si="71"/>
        <v>TX_PVLS_VERIFY
PEPFAR supported
People in prison and other closed settings
Denominator (Optional)</v>
      </c>
      <c r="AA740" s="4" t="str">
        <f t="shared" si="72"/>
        <v>dreams_gend_norm.35_39.m.communitylevel..n</v>
      </c>
      <c r="AB740" s="4" t="str">
        <f t="shared" si="73"/>
        <v>TX_PVLS_VERIFY PEPFAR supported People in prison and other closed settings Denominator (Optional)</v>
      </c>
      <c r="AC740" s="4" t="str">
        <f t="shared" si="74"/>
        <v>dreams_gend_norm.35_39.m.communitylevel..n</v>
      </c>
    </row>
    <row r="741" spans="1:29" ht="60" x14ac:dyDescent="0.25">
      <c r="A741" s="4" t="s">
        <v>121</v>
      </c>
      <c r="B741" s="4" t="s">
        <v>135</v>
      </c>
      <c r="C741" s="4" t="s">
        <v>74</v>
      </c>
      <c r="E741" s="4" t="s">
        <v>169</v>
      </c>
      <c r="F741" s="4" t="s">
        <v>70</v>
      </c>
      <c r="G741" s="4" t="s">
        <v>35</v>
      </c>
      <c r="H741" s="4" t="s">
        <v>13</v>
      </c>
      <c r="I741" s="4" t="s">
        <v>164</v>
      </c>
      <c r="J741" s="6" t="str">
        <f>C741&amp;CHAR(10)&amp;F741&amp;CHAR(10)&amp;G741&amp;CHAR(10)&amp;H741&amp;" ("&amp;B741&amp;")"</f>
        <v>TX_PVLS_VERIFY
PEPFAR supported
Non-KP (general population)
Denominator (Optional)</v>
      </c>
      <c r="K741" s="7" t="s">
        <v>817</v>
      </c>
      <c r="L741" s="4">
        <v>6</v>
      </c>
      <c r="N741" s="4" t="s">
        <v>19</v>
      </c>
      <c r="O741" s="4" t="s">
        <v>179</v>
      </c>
      <c r="P741" s="4" t="s">
        <v>208</v>
      </c>
      <c r="Q741" s="4" t="s">
        <v>22</v>
      </c>
      <c r="R741" s="4" t="s">
        <v>169</v>
      </c>
      <c r="S741" s="4" t="s">
        <v>194</v>
      </c>
      <c r="T741" s="4" t="str">
        <f>LOWER(N741&amp;"."&amp;O741&amp;"."&amp;P741&amp;"."&amp;Q741&amp;"."&amp;R741&amp;"."&amp;S741)</f>
        <v>dreams_gend_norm.35_39.female.small group..n</v>
      </c>
      <c r="U741" s="4" t="s">
        <v>1249</v>
      </c>
      <c r="Y741" s="4" t="str">
        <f t="shared" si="70"/>
        <v>dreams_gend_norm.35_39.f.smallgroup..n</v>
      </c>
      <c r="Z741" s="4" t="str">
        <f t="shared" si="71"/>
        <v>TX_PVLS_VERIFY
PEPFAR supported
Non-KP (general population)
Denominator (Optional)</v>
      </c>
      <c r="AA741" s="4" t="str">
        <f t="shared" si="72"/>
        <v>dreams_gend_norm.35_39.f.smallgroup..n</v>
      </c>
      <c r="AB741" s="4" t="str">
        <f t="shared" si="73"/>
        <v>TX_PVLS_VERIFY PEPFAR supported Non-KP (general population) Denominator (Optional)</v>
      </c>
      <c r="AC741" s="4" t="str">
        <f t="shared" si="74"/>
        <v>dreams_gend_norm.35_39.f.smallgroup..n</v>
      </c>
    </row>
    <row r="742" spans="1:29" ht="60" x14ac:dyDescent="0.25">
      <c r="A742" s="4" t="s">
        <v>121</v>
      </c>
      <c r="B742" s="4" t="s">
        <v>135</v>
      </c>
      <c r="C742" s="4" t="s">
        <v>74</v>
      </c>
      <c r="E742" s="4" t="s">
        <v>169</v>
      </c>
      <c r="F742" s="4" t="s">
        <v>70</v>
      </c>
      <c r="G742" s="4" t="s">
        <v>138</v>
      </c>
      <c r="H742" s="4" t="s">
        <v>8</v>
      </c>
      <c r="I742" s="4" t="s">
        <v>164</v>
      </c>
      <c r="J742" s="6" t="str">
        <f>C742&amp;CHAR(10)&amp;F742&amp;CHAR(10)&amp;G742&amp;CHAR(10)&amp;H742&amp;" ("&amp;B742&amp;")"</f>
        <v>TX_PVLS_VERIFY
PEPFAR supported
People in prison and other closed settings
Numerator (Optional)</v>
      </c>
      <c r="K742" s="7" t="s">
        <v>828</v>
      </c>
      <c r="L742" s="4">
        <v>5</v>
      </c>
      <c r="N742" s="4" t="s">
        <v>19</v>
      </c>
      <c r="O742" s="4" t="s">
        <v>179</v>
      </c>
      <c r="P742" s="4" t="s">
        <v>208</v>
      </c>
      <c r="Q742" s="4" t="s">
        <v>21</v>
      </c>
      <c r="R742" s="4" t="s">
        <v>169</v>
      </c>
      <c r="S742" s="4" t="s">
        <v>194</v>
      </c>
      <c r="T742" s="4" t="str">
        <f>LOWER(N742&amp;"."&amp;O742&amp;"."&amp;P742&amp;"."&amp;Q742&amp;"."&amp;R742&amp;"."&amp;S742)</f>
        <v>dreams_gend_norm.35_39.female.individual..n</v>
      </c>
      <c r="U742" s="4" t="s">
        <v>1248</v>
      </c>
      <c r="Y742" s="4" t="str">
        <f t="shared" si="70"/>
        <v>dreams_gend_norm.35_39.f.individual..n</v>
      </c>
      <c r="Z742" s="4" t="str">
        <f t="shared" si="71"/>
        <v>TX_PVLS_VERIFY
PEPFAR supported
People in prison and other closed settings
Numerator (Optional)</v>
      </c>
      <c r="AA742" s="4" t="str">
        <f t="shared" si="72"/>
        <v>dreams_gend_norm.35_39.f.individual..n</v>
      </c>
      <c r="AB742" s="4" t="str">
        <f t="shared" si="73"/>
        <v>TX_PVLS_VERIFY PEPFAR supported People in prison and other closed settings Numerator (Optional)</v>
      </c>
      <c r="AC742" s="4" t="str">
        <f t="shared" si="74"/>
        <v>dreams_gend_norm.35_39.f.individual..n</v>
      </c>
    </row>
    <row r="743" spans="1:29" ht="60" x14ac:dyDescent="0.25">
      <c r="A743" s="4" t="s">
        <v>121</v>
      </c>
      <c r="B743" s="4" t="s">
        <v>135</v>
      </c>
      <c r="C743" s="4" t="s">
        <v>74</v>
      </c>
      <c r="E743" s="4" t="s">
        <v>169</v>
      </c>
      <c r="F743" s="4" t="s">
        <v>70</v>
      </c>
      <c r="G743" s="4" t="s">
        <v>35</v>
      </c>
      <c r="H743" s="4" t="s">
        <v>8</v>
      </c>
      <c r="I743" s="4" t="s">
        <v>164</v>
      </c>
      <c r="J743" s="6" t="str">
        <f>C743&amp;CHAR(10)&amp;F743&amp;CHAR(10)&amp;G743&amp;CHAR(10)&amp;H743&amp;" ("&amp;B743&amp;")"</f>
        <v>TX_PVLS_VERIFY
PEPFAR supported
Non-KP (general population)
Numerator (Optional)</v>
      </c>
      <c r="K743" s="7" t="s">
        <v>829</v>
      </c>
      <c r="L743" s="4">
        <v>6</v>
      </c>
      <c r="N743" s="4" t="s">
        <v>19</v>
      </c>
      <c r="O743" s="4" t="s">
        <v>179</v>
      </c>
      <c r="P743" s="4" t="s">
        <v>208</v>
      </c>
      <c r="Q743" s="4" t="s">
        <v>20</v>
      </c>
      <c r="R743" s="4" t="s">
        <v>169</v>
      </c>
      <c r="S743" s="4" t="s">
        <v>194</v>
      </c>
      <c r="T743" s="4" t="str">
        <f>LOWER(N743&amp;"."&amp;O743&amp;"."&amp;P743&amp;"."&amp;Q743&amp;"."&amp;R743&amp;"."&amp;S743)</f>
        <v>dreams_gend_norm.35_39.female.community level..n</v>
      </c>
      <c r="U743" s="4" t="s">
        <v>1247</v>
      </c>
      <c r="Y743" s="4" t="str">
        <f t="shared" si="70"/>
        <v>dreams_gend_norm.35_39.f.communitylevel..n</v>
      </c>
      <c r="Z743" s="4" t="str">
        <f t="shared" si="71"/>
        <v>TX_PVLS_VERIFY
PEPFAR supported
Non-KP (general population)
Numerator (Optional)</v>
      </c>
      <c r="AA743" s="4" t="str">
        <f t="shared" si="72"/>
        <v>dreams_gend_norm.35_39.f.communitylevel..n</v>
      </c>
      <c r="AB743" s="4" t="str">
        <f t="shared" si="73"/>
        <v>TX_PVLS_VERIFY PEPFAR supported Non-KP (general population) Numerator (Optional)</v>
      </c>
      <c r="AC743" s="4" t="str">
        <f t="shared" si="74"/>
        <v>dreams_gend_norm.35_39.f.communitylevel..n</v>
      </c>
    </row>
    <row r="744" spans="1:29" ht="60" x14ac:dyDescent="0.25">
      <c r="A744" s="4" t="s">
        <v>121</v>
      </c>
      <c r="B744" s="4" t="s">
        <v>135</v>
      </c>
      <c r="C744" s="4" t="s">
        <v>74</v>
      </c>
      <c r="E744" s="4" t="s">
        <v>169</v>
      </c>
      <c r="F744" s="4" t="s">
        <v>274</v>
      </c>
      <c r="G744" s="4" t="s">
        <v>34</v>
      </c>
      <c r="H744" s="4" t="s">
        <v>13</v>
      </c>
      <c r="I744" s="4" t="s">
        <v>164</v>
      </c>
      <c r="J744" s="6" t="str">
        <f>C744&amp;CHAR(10)&amp;F744&amp;CHAR(10)&amp;G744&amp;CHAR(10)&amp;H744&amp;" ("&amp;B744&amp;")"</f>
        <v>TX_PVLS_VERIFY
Non-PEPFAR supported
Female sex workers (FSW)
Denominator (Optional)</v>
      </c>
      <c r="K744" s="7" t="s">
        <v>809</v>
      </c>
      <c r="L744" s="4">
        <v>1</v>
      </c>
      <c r="N744" s="4" t="s">
        <v>19</v>
      </c>
      <c r="O744" s="4" t="s">
        <v>178</v>
      </c>
      <c r="P744" s="4" t="s">
        <v>207</v>
      </c>
      <c r="Q744" s="4" t="s">
        <v>22</v>
      </c>
      <c r="R744" s="4" t="s">
        <v>169</v>
      </c>
      <c r="S744" s="4" t="s">
        <v>194</v>
      </c>
      <c r="T744" s="4" t="str">
        <f>LOWER(N744&amp;"."&amp;O744&amp;"."&amp;P744&amp;"."&amp;Q744&amp;"."&amp;R744&amp;"."&amp;S744)</f>
        <v>dreams_gend_norm.30_34.male.small group..n</v>
      </c>
      <c r="U744" s="4" t="s">
        <v>1496</v>
      </c>
      <c r="Y744" s="4" t="str">
        <f t="shared" si="70"/>
        <v>dreams_gend_norm.30_34.m.smallgroup..n</v>
      </c>
      <c r="Z744" s="4" t="str">
        <f t="shared" si="71"/>
        <v>TX_PVLS_VERIFY
Non-PEPFAR supported
Female sex workers (FSW)
Denominator (Optional)</v>
      </c>
      <c r="AA744" s="4" t="str">
        <f t="shared" si="72"/>
        <v>dreams_gend_norm.30_34.m.smallgroup..n</v>
      </c>
      <c r="AB744" s="4" t="str">
        <f t="shared" si="73"/>
        <v>TX_PVLS_VERIFY Non-PEPFAR supported Female sex workers (FSW) Denominator (Optional)</v>
      </c>
      <c r="AC744" s="4" t="str">
        <f t="shared" si="74"/>
        <v>dreams_gend_norm.30_34.m.smallgroup..n</v>
      </c>
    </row>
    <row r="745" spans="1:29" ht="60" x14ac:dyDescent="0.25">
      <c r="A745" s="4" t="s">
        <v>121</v>
      </c>
      <c r="B745" s="4" t="s">
        <v>135</v>
      </c>
      <c r="C745" s="4" t="s">
        <v>74</v>
      </c>
      <c r="E745" s="4" t="s">
        <v>169</v>
      </c>
      <c r="F745" s="4" t="s">
        <v>274</v>
      </c>
      <c r="G745" s="4" t="s">
        <v>32</v>
      </c>
      <c r="H745" s="4" t="s">
        <v>13</v>
      </c>
      <c r="I745" s="4" t="s">
        <v>164</v>
      </c>
      <c r="J745" s="6" t="str">
        <f>C745&amp;CHAR(10)&amp;F745&amp;CHAR(10)&amp;G745&amp;CHAR(10)&amp;H745&amp;" ("&amp;B745&amp;")"</f>
        <v>TX_PVLS_VERIFY
Non-PEPFAR supported
Men who have sex with men (MSM)
Denominator (Optional)</v>
      </c>
      <c r="K745" s="7" t="s">
        <v>807</v>
      </c>
      <c r="L745" s="4">
        <v>2</v>
      </c>
      <c r="N745" s="4" t="s">
        <v>19</v>
      </c>
      <c r="O745" s="4" t="s">
        <v>178</v>
      </c>
      <c r="P745" s="4" t="s">
        <v>207</v>
      </c>
      <c r="Q745" s="4" t="s">
        <v>21</v>
      </c>
      <c r="R745" s="4" t="s">
        <v>169</v>
      </c>
      <c r="S745" s="4" t="s">
        <v>194</v>
      </c>
      <c r="T745" s="4" t="str">
        <f>LOWER(N745&amp;"."&amp;O745&amp;"."&amp;P745&amp;"."&amp;Q745&amp;"."&amp;R745&amp;"."&amp;S745)</f>
        <v>dreams_gend_norm.30_34.male.individual..n</v>
      </c>
      <c r="U745" s="4" t="s">
        <v>1495</v>
      </c>
      <c r="Y745" s="4" t="str">
        <f t="shared" si="70"/>
        <v>dreams_gend_norm.30_34.m.individual..n</v>
      </c>
      <c r="Z745" s="4" t="str">
        <f t="shared" si="71"/>
        <v>TX_PVLS_VERIFY
Non-PEPFAR supported
Men who have sex with men (MSM)
Denominator (Optional)</v>
      </c>
      <c r="AA745" s="4" t="str">
        <f t="shared" si="72"/>
        <v>dreams_gend_norm.30_34.m.individual..n</v>
      </c>
      <c r="AB745" s="4" t="str">
        <f t="shared" si="73"/>
        <v>TX_PVLS_VERIFY Non-PEPFAR supported Men who have sex with men (MSM) Denominator (Optional)</v>
      </c>
      <c r="AC745" s="4" t="str">
        <f t="shared" si="74"/>
        <v>dreams_gend_norm.30_34.m.individual..n</v>
      </c>
    </row>
    <row r="746" spans="1:29" ht="60" x14ac:dyDescent="0.25">
      <c r="A746" s="4" t="s">
        <v>121</v>
      </c>
      <c r="B746" s="4" t="s">
        <v>135</v>
      </c>
      <c r="C746" s="4" t="s">
        <v>74</v>
      </c>
      <c r="E746" s="4" t="s">
        <v>169</v>
      </c>
      <c r="F746" s="4" t="s">
        <v>274</v>
      </c>
      <c r="G746" s="4" t="s">
        <v>34</v>
      </c>
      <c r="H746" s="4" t="s">
        <v>8</v>
      </c>
      <c r="I746" s="4" t="s">
        <v>164</v>
      </c>
      <c r="J746" s="6" t="str">
        <f>C746&amp;CHAR(10)&amp;F746&amp;CHAR(10)&amp;G746&amp;CHAR(10)&amp;H746&amp;" ("&amp;B746&amp;")"</f>
        <v>TX_PVLS_VERIFY
Non-PEPFAR supported
Female sex workers (FSW)
Numerator (Optional)</v>
      </c>
      <c r="K746" s="7" t="s">
        <v>821</v>
      </c>
      <c r="L746" s="4">
        <v>1</v>
      </c>
      <c r="N746" s="4" t="s">
        <v>19</v>
      </c>
      <c r="O746" s="4" t="s">
        <v>178</v>
      </c>
      <c r="P746" s="4" t="s">
        <v>207</v>
      </c>
      <c r="Q746" s="4" t="s">
        <v>20</v>
      </c>
      <c r="R746" s="4" t="s">
        <v>169</v>
      </c>
      <c r="S746" s="4" t="s">
        <v>194</v>
      </c>
      <c r="T746" s="4" t="str">
        <f>LOWER(N746&amp;"."&amp;O746&amp;"."&amp;P746&amp;"."&amp;Q746&amp;"."&amp;R746&amp;"."&amp;S746)</f>
        <v>dreams_gend_norm.30_34.male.community level..n</v>
      </c>
      <c r="U746" s="4" t="s">
        <v>1494</v>
      </c>
      <c r="Y746" s="4" t="str">
        <f t="shared" si="70"/>
        <v>dreams_gend_norm.30_34.m.communitylevel..n</v>
      </c>
      <c r="Z746" s="4" t="str">
        <f t="shared" si="71"/>
        <v>TX_PVLS_VERIFY
Non-PEPFAR supported
Female sex workers (FSW)
Numerator (Optional)</v>
      </c>
      <c r="AA746" s="4" t="str">
        <f t="shared" si="72"/>
        <v>dreams_gend_norm.30_34.m.communitylevel..n</v>
      </c>
      <c r="AB746" s="4" t="str">
        <f t="shared" si="73"/>
        <v>TX_PVLS_VERIFY Non-PEPFAR supported Female sex workers (FSW) Numerator (Optional)</v>
      </c>
      <c r="AC746" s="4" t="str">
        <f t="shared" si="74"/>
        <v>dreams_gend_norm.30_34.m.communitylevel..n</v>
      </c>
    </row>
    <row r="747" spans="1:29" ht="60" x14ac:dyDescent="0.25">
      <c r="A747" s="4" t="s">
        <v>121</v>
      </c>
      <c r="B747" s="4" t="s">
        <v>135</v>
      </c>
      <c r="C747" s="4" t="s">
        <v>74</v>
      </c>
      <c r="E747" s="4" t="s">
        <v>169</v>
      </c>
      <c r="F747" s="4" t="s">
        <v>274</v>
      </c>
      <c r="G747" s="4" t="s">
        <v>32</v>
      </c>
      <c r="H747" s="4" t="s">
        <v>8</v>
      </c>
      <c r="I747" s="4" t="s">
        <v>164</v>
      </c>
      <c r="J747" s="6" t="str">
        <f>C747&amp;CHAR(10)&amp;F747&amp;CHAR(10)&amp;G747&amp;CHAR(10)&amp;H747&amp;" ("&amp;B747&amp;")"</f>
        <v>TX_PVLS_VERIFY
Non-PEPFAR supported
Men who have sex with men (MSM)
Numerator (Optional)</v>
      </c>
      <c r="K747" s="7" t="s">
        <v>819</v>
      </c>
      <c r="L747" s="4">
        <v>2</v>
      </c>
      <c r="N747" s="4" t="s">
        <v>19</v>
      </c>
      <c r="O747" s="4" t="s">
        <v>178</v>
      </c>
      <c r="P747" s="4" t="s">
        <v>208</v>
      </c>
      <c r="Q747" s="4" t="s">
        <v>22</v>
      </c>
      <c r="R747" s="4" t="s">
        <v>169</v>
      </c>
      <c r="S747" s="4" t="s">
        <v>194</v>
      </c>
      <c r="T747" s="4" t="str">
        <f>LOWER(N747&amp;"."&amp;O747&amp;"."&amp;P747&amp;"."&amp;Q747&amp;"."&amp;R747&amp;"."&amp;S747)</f>
        <v>dreams_gend_norm.30_34.female.small group..n</v>
      </c>
      <c r="U747" s="4" t="s">
        <v>1246</v>
      </c>
      <c r="Y747" s="4" t="str">
        <f t="shared" si="70"/>
        <v>dreams_gend_norm.30_34.f.smallgroup..n</v>
      </c>
      <c r="Z747" s="4" t="str">
        <f t="shared" si="71"/>
        <v>TX_PVLS_VERIFY
Non-PEPFAR supported
Men who have sex with men (MSM)
Numerator (Optional)</v>
      </c>
      <c r="AA747" s="4" t="str">
        <f t="shared" si="72"/>
        <v>dreams_gend_norm.30_34.f.smallgroup..n</v>
      </c>
      <c r="AB747" s="4" t="str">
        <f t="shared" si="73"/>
        <v>TX_PVLS_VERIFY Non-PEPFAR supported Men who have sex with men (MSM) Numerator (Optional)</v>
      </c>
      <c r="AC747" s="4" t="str">
        <f t="shared" si="74"/>
        <v>dreams_gend_norm.30_34.f.smallgroup..n</v>
      </c>
    </row>
    <row r="748" spans="1:29" ht="60" x14ac:dyDescent="0.25">
      <c r="A748" s="4" t="s">
        <v>121</v>
      </c>
      <c r="B748" s="4" t="s">
        <v>135</v>
      </c>
      <c r="C748" s="4" t="s">
        <v>74</v>
      </c>
      <c r="E748" s="4" t="s">
        <v>169</v>
      </c>
      <c r="F748" s="4" t="s">
        <v>274</v>
      </c>
      <c r="G748" s="4" t="s">
        <v>33</v>
      </c>
      <c r="H748" s="4" t="s">
        <v>13</v>
      </c>
      <c r="I748" s="4" t="s">
        <v>164</v>
      </c>
      <c r="J748" s="6" t="str">
        <f>C748&amp;CHAR(10)&amp;F748&amp;CHAR(10)&amp;G748&amp;CHAR(10)&amp;H748&amp;" ("&amp;B748&amp;")"</f>
        <v>TX_PVLS_VERIFY
Non-PEPFAR supported
Transgender people (TG)
Denominator (Optional)</v>
      </c>
      <c r="K748" s="7" t="s">
        <v>808</v>
      </c>
      <c r="L748" s="4">
        <v>3</v>
      </c>
      <c r="N748" s="4" t="s">
        <v>19</v>
      </c>
      <c r="O748" s="4" t="s">
        <v>178</v>
      </c>
      <c r="P748" s="4" t="s">
        <v>208</v>
      </c>
      <c r="Q748" s="4" t="s">
        <v>21</v>
      </c>
      <c r="R748" s="4" t="s">
        <v>169</v>
      </c>
      <c r="S748" s="4" t="s">
        <v>194</v>
      </c>
      <c r="T748" s="4" t="str">
        <f>LOWER(N748&amp;"."&amp;O748&amp;"."&amp;P748&amp;"."&amp;Q748&amp;"."&amp;R748&amp;"."&amp;S748)</f>
        <v>dreams_gend_norm.30_34.female.individual..n</v>
      </c>
      <c r="U748" s="4" t="s">
        <v>1245</v>
      </c>
      <c r="Y748" s="4" t="str">
        <f t="shared" si="70"/>
        <v>dreams_gend_norm.30_34.f.individual..n</v>
      </c>
      <c r="Z748" s="4" t="str">
        <f t="shared" si="71"/>
        <v>TX_PVLS_VERIFY
Non-PEPFAR supported
Transgender people (TG)
Denominator (Optional)</v>
      </c>
      <c r="AA748" s="4" t="str">
        <f t="shared" si="72"/>
        <v>dreams_gend_norm.30_34.f.individual..n</v>
      </c>
      <c r="AB748" s="4" t="str">
        <f t="shared" si="73"/>
        <v>TX_PVLS_VERIFY Non-PEPFAR supported Transgender people (TG) Denominator (Optional)</v>
      </c>
      <c r="AC748" s="4" t="str">
        <f t="shared" si="74"/>
        <v>dreams_gend_norm.30_34.f.individual..n</v>
      </c>
    </row>
    <row r="749" spans="1:29" ht="60" x14ac:dyDescent="0.25">
      <c r="A749" s="4" t="s">
        <v>121</v>
      </c>
      <c r="B749" s="4" t="s">
        <v>135</v>
      </c>
      <c r="C749" s="4" t="s">
        <v>74</v>
      </c>
      <c r="E749" s="4" t="s">
        <v>169</v>
      </c>
      <c r="F749" s="4" t="s">
        <v>274</v>
      </c>
      <c r="G749" s="4" t="s">
        <v>30</v>
      </c>
      <c r="H749" s="4" t="s">
        <v>13</v>
      </c>
      <c r="I749" s="4" t="s">
        <v>164</v>
      </c>
      <c r="J749" s="6" t="str">
        <f>C749&amp;CHAR(10)&amp;F749&amp;CHAR(10)&amp;G749&amp;CHAR(10)&amp;H749&amp;" ("&amp;B749&amp;")"</f>
        <v>TX_PVLS_VERIFY
Non-PEPFAR supported
People who inject drugs (PWID)
Denominator (Optional)</v>
      </c>
      <c r="K749" s="7" t="s">
        <v>806</v>
      </c>
      <c r="L749" s="4">
        <v>4</v>
      </c>
      <c r="N749" s="4" t="s">
        <v>19</v>
      </c>
      <c r="O749" s="4" t="s">
        <v>178</v>
      </c>
      <c r="P749" s="4" t="s">
        <v>208</v>
      </c>
      <c r="Q749" s="4" t="s">
        <v>20</v>
      </c>
      <c r="R749" s="4" t="s">
        <v>169</v>
      </c>
      <c r="S749" s="4" t="s">
        <v>194</v>
      </c>
      <c r="T749" s="4" t="str">
        <f>LOWER(N749&amp;"."&amp;O749&amp;"."&amp;P749&amp;"."&amp;Q749&amp;"."&amp;R749&amp;"."&amp;S749)</f>
        <v>dreams_gend_norm.30_34.female.community level..n</v>
      </c>
      <c r="U749" s="4" t="s">
        <v>1244</v>
      </c>
      <c r="Y749" s="4" t="str">
        <f t="shared" si="70"/>
        <v>dreams_gend_norm.30_34.f.communitylevel..n</v>
      </c>
      <c r="Z749" s="4" t="str">
        <f t="shared" si="71"/>
        <v>TX_PVLS_VERIFY
Non-PEPFAR supported
People who inject drugs (PWID)
Denominator (Optional)</v>
      </c>
      <c r="AA749" s="4" t="str">
        <f t="shared" si="72"/>
        <v>dreams_gend_norm.30_34.f.communitylevel..n</v>
      </c>
      <c r="AB749" s="4" t="str">
        <f t="shared" si="73"/>
        <v>TX_PVLS_VERIFY Non-PEPFAR supported People who inject drugs (PWID) Denominator (Optional)</v>
      </c>
      <c r="AC749" s="4" t="str">
        <f t="shared" si="74"/>
        <v>dreams_gend_norm.30_34.f.communitylevel..n</v>
      </c>
    </row>
    <row r="750" spans="1:29" ht="60" x14ac:dyDescent="0.25">
      <c r="A750" s="4" t="s">
        <v>121</v>
      </c>
      <c r="B750" s="4" t="s">
        <v>135</v>
      </c>
      <c r="C750" s="4" t="s">
        <v>74</v>
      </c>
      <c r="E750" s="4" t="s">
        <v>169</v>
      </c>
      <c r="F750" s="4" t="s">
        <v>274</v>
      </c>
      <c r="G750" s="4" t="s">
        <v>33</v>
      </c>
      <c r="H750" s="4" t="s">
        <v>8</v>
      </c>
      <c r="I750" s="4" t="s">
        <v>164</v>
      </c>
      <c r="J750" s="6" t="str">
        <f>C750&amp;CHAR(10)&amp;F750&amp;CHAR(10)&amp;G750&amp;CHAR(10)&amp;H750&amp;" ("&amp;B750&amp;")"</f>
        <v>TX_PVLS_VERIFY
Non-PEPFAR supported
Transgender people (TG)
Numerator (Optional)</v>
      </c>
      <c r="K750" s="7" t="s">
        <v>820</v>
      </c>
      <c r="L750" s="4">
        <v>3</v>
      </c>
      <c r="N750" s="4" t="s">
        <v>19</v>
      </c>
      <c r="O750" s="4" t="s">
        <v>177</v>
      </c>
      <c r="P750" s="4" t="s">
        <v>207</v>
      </c>
      <c r="Q750" s="4" t="s">
        <v>22</v>
      </c>
      <c r="R750" s="4" t="s">
        <v>169</v>
      </c>
      <c r="S750" s="4" t="s">
        <v>194</v>
      </c>
      <c r="T750" s="4" t="str">
        <f>LOWER(N750&amp;"."&amp;O750&amp;"."&amp;P750&amp;"."&amp;Q750&amp;"."&amp;R750&amp;"."&amp;S750)</f>
        <v>dreams_gend_norm.25_29.male.small group..n</v>
      </c>
      <c r="U750" s="4" t="s">
        <v>1493</v>
      </c>
      <c r="Y750" s="4" t="str">
        <f t="shared" si="70"/>
        <v>dreams_gend_norm.25_29.m.smallgroup..n</v>
      </c>
      <c r="Z750" s="4" t="str">
        <f t="shared" si="71"/>
        <v>TX_PVLS_VERIFY
Non-PEPFAR supported
Transgender people (TG)
Numerator (Optional)</v>
      </c>
      <c r="AA750" s="4" t="str">
        <f t="shared" si="72"/>
        <v>dreams_gend_norm.25_29.m.smallgroup..n</v>
      </c>
      <c r="AB750" s="4" t="str">
        <f t="shared" si="73"/>
        <v>TX_PVLS_VERIFY Non-PEPFAR supported Transgender people (TG) Numerator (Optional)</v>
      </c>
      <c r="AC750" s="4" t="str">
        <f t="shared" si="74"/>
        <v>dreams_gend_norm.25_29.m.smallgroup..n</v>
      </c>
    </row>
    <row r="751" spans="1:29" ht="60" x14ac:dyDescent="0.25">
      <c r="A751" s="4" t="s">
        <v>121</v>
      </c>
      <c r="B751" s="4" t="s">
        <v>135</v>
      </c>
      <c r="C751" s="4" t="s">
        <v>74</v>
      </c>
      <c r="E751" s="4" t="s">
        <v>169</v>
      </c>
      <c r="F751" s="4" t="s">
        <v>274</v>
      </c>
      <c r="G751" s="4" t="s">
        <v>30</v>
      </c>
      <c r="H751" s="4" t="s">
        <v>8</v>
      </c>
      <c r="I751" s="4" t="s">
        <v>164</v>
      </c>
      <c r="J751" s="6" t="str">
        <f>C751&amp;CHAR(10)&amp;F751&amp;CHAR(10)&amp;G751&amp;CHAR(10)&amp;H751&amp;" ("&amp;B751&amp;")"</f>
        <v>TX_PVLS_VERIFY
Non-PEPFAR supported
People who inject drugs (PWID)
Numerator (Optional)</v>
      </c>
      <c r="K751" s="7" t="s">
        <v>818</v>
      </c>
      <c r="L751" s="4">
        <v>4</v>
      </c>
      <c r="N751" s="4" t="s">
        <v>19</v>
      </c>
      <c r="O751" s="4" t="s">
        <v>177</v>
      </c>
      <c r="P751" s="4" t="s">
        <v>207</v>
      </c>
      <c r="Q751" s="4" t="s">
        <v>21</v>
      </c>
      <c r="R751" s="4" t="s">
        <v>169</v>
      </c>
      <c r="S751" s="4" t="s">
        <v>194</v>
      </c>
      <c r="T751" s="4" t="str">
        <f>LOWER(N751&amp;"."&amp;O751&amp;"."&amp;P751&amp;"."&amp;Q751&amp;"."&amp;R751&amp;"."&amp;S751)</f>
        <v>dreams_gend_norm.25_29.male.individual..n</v>
      </c>
      <c r="U751" s="4" t="s">
        <v>1492</v>
      </c>
      <c r="Y751" s="4" t="str">
        <f t="shared" si="70"/>
        <v>dreams_gend_norm.25_29.m.individual..n</v>
      </c>
      <c r="Z751" s="4" t="str">
        <f t="shared" si="71"/>
        <v>TX_PVLS_VERIFY
Non-PEPFAR supported
People who inject drugs (PWID)
Numerator (Optional)</v>
      </c>
      <c r="AA751" s="4" t="str">
        <f t="shared" si="72"/>
        <v>dreams_gend_norm.25_29.m.individual..n</v>
      </c>
      <c r="AB751" s="4" t="str">
        <f t="shared" si="73"/>
        <v>TX_PVLS_VERIFY Non-PEPFAR supported People who inject drugs (PWID) Numerator (Optional)</v>
      </c>
      <c r="AC751" s="4" t="str">
        <f t="shared" si="74"/>
        <v>dreams_gend_norm.25_29.m.individual..n</v>
      </c>
    </row>
    <row r="752" spans="1:29" ht="60" x14ac:dyDescent="0.25">
      <c r="A752" s="4" t="s">
        <v>121</v>
      </c>
      <c r="B752" s="4" t="s">
        <v>135</v>
      </c>
      <c r="C752" s="4" t="s">
        <v>74</v>
      </c>
      <c r="E752" s="4" t="s">
        <v>169</v>
      </c>
      <c r="F752" s="4" t="s">
        <v>274</v>
      </c>
      <c r="G752" s="4" t="s">
        <v>138</v>
      </c>
      <c r="H752" s="4" t="s">
        <v>13</v>
      </c>
      <c r="I752" s="4" t="s">
        <v>164</v>
      </c>
      <c r="J752" s="6" t="str">
        <f>C752&amp;CHAR(10)&amp;F752&amp;CHAR(10)&amp;G752&amp;CHAR(10)&amp;H752&amp;" ("&amp;B752&amp;")"</f>
        <v>TX_PVLS_VERIFY
Non-PEPFAR supported
People in prison and other closed settings
Denominator (Optional)</v>
      </c>
      <c r="K752" s="7" t="s">
        <v>810</v>
      </c>
      <c r="L752" s="4">
        <v>5</v>
      </c>
      <c r="N752" s="4" t="s">
        <v>19</v>
      </c>
      <c r="O752" s="4" t="s">
        <v>177</v>
      </c>
      <c r="P752" s="4" t="s">
        <v>207</v>
      </c>
      <c r="Q752" s="4" t="s">
        <v>20</v>
      </c>
      <c r="R752" s="4" t="s">
        <v>169</v>
      </c>
      <c r="S752" s="4" t="s">
        <v>194</v>
      </c>
      <c r="T752" s="4" t="str">
        <f>LOWER(N752&amp;"."&amp;O752&amp;"."&amp;P752&amp;"."&amp;Q752&amp;"."&amp;R752&amp;"."&amp;S752)</f>
        <v>dreams_gend_norm.25_29.male.community level..n</v>
      </c>
      <c r="U752" s="4" t="s">
        <v>1491</v>
      </c>
      <c r="Y752" s="4" t="str">
        <f t="shared" si="70"/>
        <v>dreams_gend_norm.25_29.m.communitylevel..n</v>
      </c>
      <c r="Z752" s="4" t="str">
        <f t="shared" si="71"/>
        <v>TX_PVLS_VERIFY
Non-PEPFAR supported
People in prison and other closed settings
Denominator (Optional)</v>
      </c>
      <c r="AA752" s="4" t="str">
        <f t="shared" si="72"/>
        <v>dreams_gend_norm.25_29.m.communitylevel..n</v>
      </c>
      <c r="AB752" s="4" t="str">
        <f t="shared" si="73"/>
        <v>TX_PVLS_VERIFY Non-PEPFAR supported People in prison and other closed settings Denominator (Optional)</v>
      </c>
      <c r="AC752" s="4" t="str">
        <f t="shared" si="74"/>
        <v>dreams_gend_norm.25_29.m.communitylevel..n</v>
      </c>
    </row>
    <row r="753" spans="1:29" ht="60" x14ac:dyDescent="0.25">
      <c r="A753" s="4" t="s">
        <v>121</v>
      </c>
      <c r="B753" s="4" t="s">
        <v>135</v>
      </c>
      <c r="C753" s="4" t="s">
        <v>74</v>
      </c>
      <c r="E753" s="4" t="s">
        <v>169</v>
      </c>
      <c r="F753" s="4" t="s">
        <v>274</v>
      </c>
      <c r="G753" s="4" t="s">
        <v>35</v>
      </c>
      <c r="H753" s="4" t="s">
        <v>13</v>
      </c>
      <c r="I753" s="4" t="s">
        <v>164</v>
      </c>
      <c r="J753" s="6" t="str">
        <f>C753&amp;CHAR(10)&amp;F753&amp;CHAR(10)&amp;G753&amp;CHAR(10)&amp;H753&amp;" ("&amp;B753&amp;")"</f>
        <v>TX_PVLS_VERIFY
Non-PEPFAR supported
Non-KP (general population)
Denominator (Optional)</v>
      </c>
      <c r="K753" s="7" t="s">
        <v>811</v>
      </c>
      <c r="L753" s="4">
        <v>6</v>
      </c>
      <c r="N753" s="4" t="s">
        <v>19</v>
      </c>
      <c r="O753" s="4" t="s">
        <v>177</v>
      </c>
      <c r="P753" s="4" t="s">
        <v>208</v>
      </c>
      <c r="Q753" s="4" t="s">
        <v>22</v>
      </c>
      <c r="R753" s="4" t="s">
        <v>169</v>
      </c>
      <c r="S753" s="4" t="s">
        <v>194</v>
      </c>
      <c r="T753" s="4" t="str">
        <f>LOWER(N753&amp;"."&amp;O753&amp;"."&amp;P753&amp;"."&amp;Q753&amp;"."&amp;R753&amp;"."&amp;S753)</f>
        <v>dreams_gend_norm.25_29.female.small group..n</v>
      </c>
      <c r="U753" s="4" t="s">
        <v>1243</v>
      </c>
      <c r="Y753" s="4" t="str">
        <f t="shared" si="70"/>
        <v>dreams_gend_norm.25_29.f.smallgroup..n</v>
      </c>
      <c r="Z753" s="4" t="str">
        <f t="shared" si="71"/>
        <v>TX_PVLS_VERIFY
Non-PEPFAR supported
Non-KP (general population)
Denominator (Optional)</v>
      </c>
      <c r="AA753" s="4" t="str">
        <f t="shared" si="72"/>
        <v>dreams_gend_norm.25_29.f.smallgroup..n</v>
      </c>
      <c r="AB753" s="4" t="str">
        <f t="shared" si="73"/>
        <v>TX_PVLS_VERIFY Non-PEPFAR supported Non-KP (general population) Denominator (Optional)</v>
      </c>
      <c r="AC753" s="4" t="str">
        <f t="shared" si="74"/>
        <v>dreams_gend_norm.25_29.f.smallgroup..n</v>
      </c>
    </row>
    <row r="754" spans="1:29" ht="60" x14ac:dyDescent="0.25">
      <c r="A754" s="4" t="s">
        <v>121</v>
      </c>
      <c r="B754" s="4" t="s">
        <v>135</v>
      </c>
      <c r="C754" s="4" t="s">
        <v>74</v>
      </c>
      <c r="E754" s="4" t="s">
        <v>169</v>
      </c>
      <c r="F754" s="4" t="s">
        <v>274</v>
      </c>
      <c r="G754" s="4" t="s">
        <v>138</v>
      </c>
      <c r="H754" s="4" t="s">
        <v>8</v>
      </c>
      <c r="I754" s="4" t="s">
        <v>164</v>
      </c>
      <c r="J754" s="6" t="str">
        <f>C754&amp;CHAR(10)&amp;F754&amp;CHAR(10)&amp;G754&amp;CHAR(10)&amp;H754&amp;" ("&amp;B754&amp;")"</f>
        <v>TX_PVLS_VERIFY
Non-PEPFAR supported
People in prison and other closed settings
Numerator (Optional)</v>
      </c>
      <c r="K754" s="7" t="s">
        <v>822</v>
      </c>
      <c r="L754" s="4">
        <v>5</v>
      </c>
      <c r="N754" s="4" t="s">
        <v>19</v>
      </c>
      <c r="O754" s="4" t="s">
        <v>177</v>
      </c>
      <c r="P754" s="4" t="s">
        <v>208</v>
      </c>
      <c r="Q754" s="4" t="s">
        <v>21</v>
      </c>
      <c r="R754" s="4" t="s">
        <v>169</v>
      </c>
      <c r="S754" s="4" t="s">
        <v>194</v>
      </c>
      <c r="T754" s="4" t="str">
        <f>LOWER(N754&amp;"."&amp;O754&amp;"."&amp;P754&amp;"."&amp;Q754&amp;"."&amp;R754&amp;"."&amp;S754)</f>
        <v>dreams_gend_norm.25_29.female.individual..n</v>
      </c>
      <c r="U754" s="4" t="s">
        <v>1242</v>
      </c>
      <c r="Y754" s="4" t="str">
        <f t="shared" si="70"/>
        <v>dreams_gend_norm.25_29.f.individual..n</v>
      </c>
      <c r="Z754" s="4" t="str">
        <f t="shared" si="71"/>
        <v>TX_PVLS_VERIFY
Non-PEPFAR supported
People in prison and other closed settings
Numerator (Optional)</v>
      </c>
      <c r="AA754" s="4" t="str">
        <f t="shared" si="72"/>
        <v>dreams_gend_norm.25_29.f.individual..n</v>
      </c>
      <c r="AB754" s="4" t="str">
        <f t="shared" si="73"/>
        <v>TX_PVLS_VERIFY Non-PEPFAR supported People in prison and other closed settings Numerator (Optional)</v>
      </c>
      <c r="AC754" s="4" t="str">
        <f t="shared" si="74"/>
        <v>dreams_gend_norm.25_29.f.individual..n</v>
      </c>
    </row>
    <row r="755" spans="1:29" ht="60" x14ac:dyDescent="0.25">
      <c r="A755" s="4" t="s">
        <v>121</v>
      </c>
      <c r="B755" s="4" t="s">
        <v>135</v>
      </c>
      <c r="C755" s="4" t="s">
        <v>74</v>
      </c>
      <c r="E755" s="4" t="s">
        <v>169</v>
      </c>
      <c r="F755" s="4" t="s">
        <v>274</v>
      </c>
      <c r="G755" s="4" t="s">
        <v>35</v>
      </c>
      <c r="H755" s="4" t="s">
        <v>8</v>
      </c>
      <c r="I755" s="4" t="s">
        <v>164</v>
      </c>
      <c r="J755" s="6" t="str">
        <f>C755&amp;CHAR(10)&amp;F755&amp;CHAR(10)&amp;G755&amp;CHAR(10)&amp;H755&amp;" ("&amp;B755&amp;")"</f>
        <v>TX_PVLS_VERIFY
Non-PEPFAR supported
Non-KP (general population)
Numerator (Optional)</v>
      </c>
      <c r="K755" s="7" t="s">
        <v>823</v>
      </c>
      <c r="L755" s="4">
        <v>6</v>
      </c>
      <c r="N755" s="4" t="s">
        <v>19</v>
      </c>
      <c r="O755" s="4" t="s">
        <v>177</v>
      </c>
      <c r="P755" s="4" t="s">
        <v>208</v>
      </c>
      <c r="Q755" s="4" t="s">
        <v>20</v>
      </c>
      <c r="R755" s="4" t="s">
        <v>169</v>
      </c>
      <c r="S755" s="4" t="s">
        <v>194</v>
      </c>
      <c r="T755" s="4" t="str">
        <f>LOWER(N755&amp;"."&amp;O755&amp;"."&amp;P755&amp;"."&amp;Q755&amp;"."&amp;R755&amp;"."&amp;S755)</f>
        <v>dreams_gend_norm.25_29.female.community level..n</v>
      </c>
      <c r="U755" s="4" t="s">
        <v>1241</v>
      </c>
      <c r="Y755" s="4" t="str">
        <f t="shared" si="70"/>
        <v>dreams_gend_norm.25_29.f.communitylevel..n</v>
      </c>
      <c r="Z755" s="4" t="str">
        <f t="shared" si="71"/>
        <v>TX_PVLS_VERIFY
Non-PEPFAR supported
Non-KP (general population)
Numerator (Optional)</v>
      </c>
      <c r="AA755" s="4" t="str">
        <f t="shared" si="72"/>
        <v>dreams_gend_norm.25_29.f.communitylevel..n</v>
      </c>
      <c r="AB755" s="4" t="str">
        <f t="shared" si="73"/>
        <v>TX_PVLS_VERIFY Non-PEPFAR supported Non-KP (general population) Numerator (Optional)</v>
      </c>
      <c r="AC755" s="4" t="str">
        <f t="shared" si="74"/>
        <v>dreams_gend_norm.25_29.f.communitylevel..n</v>
      </c>
    </row>
    <row r="756" spans="1:29" ht="45" x14ac:dyDescent="0.25">
      <c r="A756" s="4" t="s">
        <v>121</v>
      </c>
      <c r="B756" s="4" t="s">
        <v>135</v>
      </c>
      <c r="C756" s="4" t="s">
        <v>79</v>
      </c>
      <c r="D756" s="4" t="s">
        <v>78</v>
      </c>
      <c r="E756" s="4" t="s">
        <v>17</v>
      </c>
      <c r="F756" s="4" t="s">
        <v>169</v>
      </c>
      <c r="G756" s="4" t="s">
        <v>169</v>
      </c>
      <c r="H756" s="4" t="s">
        <v>8</v>
      </c>
      <c r="I756" s="4" t="s">
        <v>133</v>
      </c>
      <c r="J756" s="6" t="str">
        <f>C756&amp;CHAR(10)&amp;D756&amp;" "&amp;E756&amp;CHAR(10)&amp;H756&amp;" ("&amp;B756&amp;")"</f>
        <v>TX_RTT_VERIFY
&lt;20 Female
Numerator (Optional)</v>
      </c>
      <c r="K756" s="7" t="s">
        <v>882</v>
      </c>
      <c r="L756" s="4">
        <v>10</v>
      </c>
      <c r="N756" s="4" t="s">
        <v>19</v>
      </c>
      <c r="O756" s="4" t="s">
        <v>176</v>
      </c>
      <c r="P756" s="4" t="s">
        <v>207</v>
      </c>
      <c r="Q756" s="4" t="s">
        <v>22</v>
      </c>
      <c r="R756" s="4" t="s">
        <v>169</v>
      </c>
      <c r="S756" s="4" t="s">
        <v>194</v>
      </c>
      <c r="T756" s="4" t="str">
        <f>LOWER(N756&amp;"."&amp;O756&amp;"."&amp;P756&amp;"."&amp;Q756&amp;"."&amp;R756&amp;"."&amp;S756)</f>
        <v>dreams_gend_norm.20_24.male.small group..n</v>
      </c>
      <c r="U756" s="4" t="s">
        <v>1490</v>
      </c>
      <c r="Y756" s="4" t="str">
        <f t="shared" si="70"/>
        <v>dreams_gend_norm.20_24.m.smallgroup..n</v>
      </c>
      <c r="Z756" s="4" t="str">
        <f t="shared" si="71"/>
        <v>TX_RTT_VERIFY
&lt;20 Female
Numerator (Optional)</v>
      </c>
      <c r="AA756" s="4" t="str">
        <f t="shared" si="72"/>
        <v>dreams_gend_norm.20_24.m.smallgroup..n</v>
      </c>
      <c r="AB756" s="4" t="str">
        <f t="shared" si="73"/>
        <v>TX_RTT_VERIFY &lt;20 Female Numerator (Optional)</v>
      </c>
      <c r="AC756" s="4" t="str">
        <f t="shared" si="74"/>
        <v>dreams_gend_norm.20_24.m.smallgroup..n</v>
      </c>
    </row>
    <row r="757" spans="1:29" ht="45" x14ac:dyDescent="0.25">
      <c r="A757" s="4" t="s">
        <v>121</v>
      </c>
      <c r="B757" s="4" t="s">
        <v>135</v>
      </c>
      <c r="C757" s="4" t="s">
        <v>79</v>
      </c>
      <c r="D757" s="4" t="s">
        <v>78</v>
      </c>
      <c r="E757" s="4" t="s">
        <v>50</v>
      </c>
      <c r="F757" s="4" t="s">
        <v>169</v>
      </c>
      <c r="G757" s="4" t="s">
        <v>169</v>
      </c>
      <c r="H757" s="4" t="s">
        <v>8</v>
      </c>
      <c r="I757" s="4" t="s">
        <v>133</v>
      </c>
      <c r="J757" s="6" t="str">
        <f>C757&amp;CHAR(10)&amp;D757&amp;" "&amp;E757&amp;CHAR(10)&amp;H757&amp;" ("&amp;B757&amp;")"</f>
        <v>TX_RTT_VERIFY
&lt;20 Male
Numerator (Optional)</v>
      </c>
      <c r="K757" s="7" t="s">
        <v>883</v>
      </c>
      <c r="L757" s="4">
        <v>10</v>
      </c>
      <c r="N757" s="4" t="s">
        <v>19</v>
      </c>
      <c r="O757" s="4" t="s">
        <v>176</v>
      </c>
      <c r="P757" s="4" t="s">
        <v>207</v>
      </c>
      <c r="Q757" s="4" t="s">
        <v>21</v>
      </c>
      <c r="R757" s="4" t="s">
        <v>169</v>
      </c>
      <c r="S757" s="4" t="s">
        <v>194</v>
      </c>
      <c r="T757" s="4" t="str">
        <f>LOWER(N757&amp;"."&amp;O757&amp;"."&amp;P757&amp;"."&amp;Q757&amp;"."&amp;R757&amp;"."&amp;S757)</f>
        <v>dreams_gend_norm.20_24.male.individual..n</v>
      </c>
      <c r="U757" s="4" t="s">
        <v>1489</v>
      </c>
      <c r="Y757" s="4" t="str">
        <f t="shared" si="70"/>
        <v>dreams_gend_norm.20_24.m.individual..n</v>
      </c>
      <c r="Z757" s="4" t="str">
        <f t="shared" si="71"/>
        <v>TX_RTT_VERIFY
&lt;20 Male
Numerator (Optional)</v>
      </c>
      <c r="AA757" s="4" t="str">
        <f t="shared" si="72"/>
        <v>dreams_gend_norm.20_24.m.individual..n</v>
      </c>
      <c r="AB757" s="4" t="str">
        <f t="shared" si="73"/>
        <v>TX_RTT_VERIFY &lt;20 Male Numerator (Optional)</v>
      </c>
      <c r="AC757" s="4" t="str">
        <f t="shared" si="74"/>
        <v>dreams_gend_norm.20_24.m.individual..n</v>
      </c>
    </row>
    <row r="758" spans="1:29" ht="45" x14ac:dyDescent="0.25">
      <c r="A758" s="4" t="s">
        <v>121</v>
      </c>
      <c r="B758" s="4" t="s">
        <v>135</v>
      </c>
      <c r="C758" s="4" t="s">
        <v>79</v>
      </c>
      <c r="D758" s="4" t="s">
        <v>59</v>
      </c>
      <c r="E758" s="4" t="s">
        <v>17</v>
      </c>
      <c r="F758" s="4" t="s">
        <v>169</v>
      </c>
      <c r="G758" s="4" t="s">
        <v>169</v>
      </c>
      <c r="H758" s="4" t="s">
        <v>8</v>
      </c>
      <c r="I758" s="4" t="s">
        <v>133</v>
      </c>
      <c r="J758" s="6" t="str">
        <f>C758&amp;CHAR(10)&amp;D758&amp;" "&amp;E758&amp;CHAR(10)&amp;H758&amp;" ("&amp;B758&amp;")"</f>
        <v>TX_RTT_VERIFY
20-24 Female
Numerator (Optional)</v>
      </c>
      <c r="K758" s="7" t="s">
        <v>884</v>
      </c>
      <c r="L758" s="4">
        <v>11</v>
      </c>
      <c r="N758" s="4" t="s">
        <v>19</v>
      </c>
      <c r="O758" s="4" t="s">
        <v>176</v>
      </c>
      <c r="P758" s="4" t="s">
        <v>207</v>
      </c>
      <c r="Q758" s="4" t="s">
        <v>20</v>
      </c>
      <c r="R758" s="4" t="s">
        <v>169</v>
      </c>
      <c r="S758" s="4" t="s">
        <v>194</v>
      </c>
      <c r="T758" s="4" t="str">
        <f>LOWER(N758&amp;"."&amp;O758&amp;"."&amp;P758&amp;"."&amp;Q758&amp;"."&amp;R758&amp;"."&amp;S758)</f>
        <v>dreams_gend_norm.20_24.male.community level..n</v>
      </c>
      <c r="U758" s="4" t="s">
        <v>1488</v>
      </c>
      <c r="Y758" s="4" t="str">
        <f t="shared" si="70"/>
        <v>dreams_gend_norm.20_24.m.communitylevel..n</v>
      </c>
      <c r="Z758" s="4" t="str">
        <f t="shared" si="71"/>
        <v>TX_RTT_VERIFY
20-24 Female
Numerator (Optional)</v>
      </c>
      <c r="AA758" s="4" t="str">
        <f t="shared" si="72"/>
        <v>dreams_gend_norm.20_24.m.communitylevel..n</v>
      </c>
      <c r="AB758" s="4" t="str">
        <f t="shared" si="73"/>
        <v>TX_RTT_VERIFY 20-24 Female Numerator (Optional)</v>
      </c>
      <c r="AC758" s="4" t="str">
        <f t="shared" si="74"/>
        <v>dreams_gend_norm.20_24.m.communitylevel..n</v>
      </c>
    </row>
    <row r="759" spans="1:29" ht="45" x14ac:dyDescent="0.25">
      <c r="A759" s="4" t="s">
        <v>121</v>
      </c>
      <c r="B759" s="4" t="s">
        <v>135</v>
      </c>
      <c r="C759" s="4" t="s">
        <v>79</v>
      </c>
      <c r="D759" s="4" t="s">
        <v>59</v>
      </c>
      <c r="E759" s="4" t="s">
        <v>50</v>
      </c>
      <c r="F759" s="4" t="s">
        <v>169</v>
      </c>
      <c r="G759" s="4" t="s">
        <v>169</v>
      </c>
      <c r="H759" s="4" t="s">
        <v>8</v>
      </c>
      <c r="I759" s="4" t="s">
        <v>133</v>
      </c>
      <c r="J759" s="6" t="str">
        <f>C759&amp;CHAR(10)&amp;D759&amp;" "&amp;E759&amp;CHAR(10)&amp;H759&amp;" ("&amp;B759&amp;")"</f>
        <v>TX_RTT_VERIFY
20-24 Male
Numerator (Optional)</v>
      </c>
      <c r="K759" s="7" t="s">
        <v>885</v>
      </c>
      <c r="L759" s="4">
        <v>11</v>
      </c>
      <c r="N759" s="4" t="s">
        <v>19</v>
      </c>
      <c r="O759" s="4" t="s">
        <v>176</v>
      </c>
      <c r="P759" s="4" t="s">
        <v>208</v>
      </c>
      <c r="Q759" s="4" t="s">
        <v>22</v>
      </c>
      <c r="R759" s="4" t="s">
        <v>169</v>
      </c>
      <c r="S759" s="4" t="s">
        <v>194</v>
      </c>
      <c r="T759" s="4" t="str">
        <f>LOWER(N759&amp;"."&amp;O759&amp;"."&amp;P759&amp;"."&amp;Q759&amp;"."&amp;R759&amp;"."&amp;S759)</f>
        <v>dreams_gend_norm.20_24.female.small group..n</v>
      </c>
      <c r="U759" s="4" t="s">
        <v>1240</v>
      </c>
      <c r="Y759" s="4" t="str">
        <f t="shared" si="70"/>
        <v>dreams_gend_norm.20_24.f.smallgroup..n</v>
      </c>
      <c r="Z759" s="4" t="str">
        <f t="shared" si="71"/>
        <v>TX_RTT_VERIFY
20-24 Male
Numerator (Optional)</v>
      </c>
      <c r="AA759" s="4" t="str">
        <f t="shared" si="72"/>
        <v>dreams_gend_norm.20_24.f.smallgroup..n</v>
      </c>
      <c r="AB759" s="4" t="str">
        <f t="shared" si="73"/>
        <v>TX_RTT_VERIFY 20-24 Male Numerator (Optional)</v>
      </c>
      <c r="AC759" s="4" t="str">
        <f t="shared" si="74"/>
        <v>dreams_gend_norm.20_24.f.smallgroup..n</v>
      </c>
    </row>
    <row r="760" spans="1:29" ht="45" x14ac:dyDescent="0.25">
      <c r="A760" s="4" t="s">
        <v>121</v>
      </c>
      <c r="B760" s="4" t="s">
        <v>135</v>
      </c>
      <c r="C760" s="4" t="s">
        <v>79</v>
      </c>
      <c r="D760" s="4" t="s">
        <v>60</v>
      </c>
      <c r="E760" s="4" t="s">
        <v>17</v>
      </c>
      <c r="F760" s="4" t="s">
        <v>169</v>
      </c>
      <c r="G760" s="4" t="s">
        <v>169</v>
      </c>
      <c r="H760" s="4" t="s">
        <v>8</v>
      </c>
      <c r="I760" s="4" t="s">
        <v>133</v>
      </c>
      <c r="J760" s="6" t="str">
        <f>C760&amp;CHAR(10)&amp;D760&amp;" "&amp;E760&amp;CHAR(10)&amp;H760&amp;" ("&amp;B760&amp;")"</f>
        <v>TX_RTT_VERIFY
25-29 Female
Numerator (Optional)</v>
      </c>
      <c r="K760" s="7" t="s">
        <v>886</v>
      </c>
      <c r="L760" s="4">
        <v>12</v>
      </c>
      <c r="N760" s="4" t="s">
        <v>19</v>
      </c>
      <c r="O760" s="4" t="s">
        <v>176</v>
      </c>
      <c r="P760" s="4" t="s">
        <v>208</v>
      </c>
      <c r="Q760" s="4" t="s">
        <v>21</v>
      </c>
      <c r="R760" s="4" t="s">
        <v>169</v>
      </c>
      <c r="S760" s="4" t="s">
        <v>194</v>
      </c>
      <c r="T760" s="4" t="str">
        <f>LOWER(N760&amp;"."&amp;O760&amp;"."&amp;P760&amp;"."&amp;Q760&amp;"."&amp;R760&amp;"."&amp;S760)</f>
        <v>dreams_gend_norm.20_24.female.individual..n</v>
      </c>
      <c r="U760" s="4" t="s">
        <v>1239</v>
      </c>
      <c r="Y760" s="4" t="str">
        <f t="shared" si="70"/>
        <v>dreams_gend_norm.20_24.f.individual..n</v>
      </c>
      <c r="Z760" s="4" t="str">
        <f t="shared" si="71"/>
        <v>TX_RTT_VERIFY
25-29 Female
Numerator (Optional)</v>
      </c>
      <c r="AA760" s="4" t="str">
        <f t="shared" si="72"/>
        <v>dreams_gend_norm.20_24.f.individual..n</v>
      </c>
      <c r="AB760" s="4" t="str">
        <f t="shared" si="73"/>
        <v>TX_RTT_VERIFY 25-29 Female Numerator (Optional)</v>
      </c>
      <c r="AC760" s="4" t="str">
        <f t="shared" si="74"/>
        <v>dreams_gend_norm.20_24.f.individual..n</v>
      </c>
    </row>
    <row r="761" spans="1:29" ht="45" x14ac:dyDescent="0.25">
      <c r="A761" s="4" t="s">
        <v>121</v>
      </c>
      <c r="B761" s="4" t="s">
        <v>135</v>
      </c>
      <c r="C761" s="4" t="s">
        <v>79</v>
      </c>
      <c r="D761" s="4" t="s">
        <v>60</v>
      </c>
      <c r="E761" s="4" t="s">
        <v>50</v>
      </c>
      <c r="F761" s="4" t="s">
        <v>169</v>
      </c>
      <c r="G761" s="4" t="s">
        <v>169</v>
      </c>
      <c r="H761" s="4" t="s">
        <v>8</v>
      </c>
      <c r="I761" s="4" t="s">
        <v>133</v>
      </c>
      <c r="J761" s="6" t="str">
        <f>C761&amp;CHAR(10)&amp;D761&amp;" "&amp;E761&amp;CHAR(10)&amp;H761&amp;" ("&amp;B761&amp;")"</f>
        <v>TX_RTT_VERIFY
25-29 Male
Numerator (Optional)</v>
      </c>
      <c r="K761" s="7" t="s">
        <v>887</v>
      </c>
      <c r="L761" s="4">
        <v>12</v>
      </c>
      <c r="N761" s="4" t="s">
        <v>19</v>
      </c>
      <c r="O761" s="4" t="s">
        <v>176</v>
      </c>
      <c r="P761" s="4" t="s">
        <v>208</v>
      </c>
      <c r="Q761" s="4" t="s">
        <v>20</v>
      </c>
      <c r="R761" s="4" t="s">
        <v>169</v>
      </c>
      <c r="S761" s="4" t="s">
        <v>194</v>
      </c>
      <c r="T761" s="4" t="str">
        <f>LOWER(N761&amp;"."&amp;O761&amp;"."&amp;P761&amp;"."&amp;Q761&amp;"."&amp;R761&amp;"."&amp;S761)</f>
        <v>dreams_gend_norm.20_24.female.community level..n</v>
      </c>
      <c r="U761" s="4" t="s">
        <v>1238</v>
      </c>
      <c r="Y761" s="4" t="str">
        <f t="shared" si="70"/>
        <v>dreams_gend_norm.20_24.f.communitylevel..n</v>
      </c>
      <c r="Z761" s="4" t="str">
        <f t="shared" si="71"/>
        <v>TX_RTT_VERIFY
25-29 Male
Numerator (Optional)</v>
      </c>
      <c r="AA761" s="4" t="str">
        <f t="shared" si="72"/>
        <v>dreams_gend_norm.20_24.f.communitylevel..n</v>
      </c>
      <c r="AB761" s="4" t="str">
        <f t="shared" si="73"/>
        <v>TX_RTT_VERIFY 25-29 Male Numerator (Optional)</v>
      </c>
      <c r="AC761" s="4" t="str">
        <f t="shared" si="74"/>
        <v>dreams_gend_norm.20_24.f.communitylevel..n</v>
      </c>
    </row>
    <row r="762" spans="1:29" ht="45" x14ac:dyDescent="0.25">
      <c r="A762" s="4" t="s">
        <v>121</v>
      </c>
      <c r="B762" s="4" t="s">
        <v>135</v>
      </c>
      <c r="C762" s="4" t="s">
        <v>79</v>
      </c>
      <c r="D762" s="4" t="s">
        <v>66</v>
      </c>
      <c r="E762" s="4" t="s">
        <v>17</v>
      </c>
      <c r="F762" s="4" t="s">
        <v>169</v>
      </c>
      <c r="G762" s="4" t="s">
        <v>169</v>
      </c>
      <c r="H762" s="4" t="s">
        <v>8</v>
      </c>
      <c r="I762" s="4" t="s">
        <v>133</v>
      </c>
      <c r="J762" s="6" t="str">
        <f>C762&amp;CHAR(10)&amp;D762&amp;" "&amp;E762&amp;CHAR(10)&amp;H762&amp;" ("&amp;B762&amp;")"</f>
        <v>TX_RTT_VERIFY
30-34 Female
Numerator (Optional)</v>
      </c>
      <c r="K762" s="7" t="s">
        <v>888</v>
      </c>
      <c r="L762" s="4">
        <v>13</v>
      </c>
      <c r="N762" s="4" t="s">
        <v>19</v>
      </c>
      <c r="O762" s="4" t="s">
        <v>175</v>
      </c>
      <c r="P762" s="4" t="s">
        <v>207</v>
      </c>
      <c r="Q762" s="4" t="s">
        <v>22</v>
      </c>
      <c r="R762" s="4" t="s">
        <v>169</v>
      </c>
      <c r="S762" s="4" t="s">
        <v>194</v>
      </c>
      <c r="T762" s="4" t="str">
        <f>LOWER(N762&amp;"."&amp;O762&amp;"."&amp;P762&amp;"."&amp;Q762&amp;"."&amp;R762&amp;"."&amp;S762)</f>
        <v>dreams_gend_norm.15_19.male.small group..n</v>
      </c>
      <c r="U762" s="4" t="s">
        <v>1487</v>
      </c>
      <c r="Y762" s="4" t="str">
        <f t="shared" si="70"/>
        <v>dreams_gend_norm.15_19.m.smallgroup..n</v>
      </c>
      <c r="Z762" s="4" t="str">
        <f t="shared" si="71"/>
        <v>TX_RTT_VERIFY
30-34 Female
Numerator (Optional)</v>
      </c>
      <c r="AA762" s="4" t="str">
        <f t="shared" si="72"/>
        <v>dreams_gend_norm.15_19.m.smallgroup..n</v>
      </c>
      <c r="AB762" s="4" t="str">
        <f t="shared" si="73"/>
        <v>TX_RTT_VERIFY 30-34 Female Numerator (Optional)</v>
      </c>
      <c r="AC762" s="4" t="str">
        <f t="shared" si="74"/>
        <v>dreams_gend_norm.15_19.m.smallgroup..n</v>
      </c>
    </row>
    <row r="763" spans="1:29" ht="45" x14ac:dyDescent="0.25">
      <c r="A763" s="4" t="s">
        <v>121</v>
      </c>
      <c r="B763" s="4" t="s">
        <v>135</v>
      </c>
      <c r="C763" s="4" t="s">
        <v>79</v>
      </c>
      <c r="D763" s="4" t="s">
        <v>66</v>
      </c>
      <c r="E763" s="4" t="s">
        <v>50</v>
      </c>
      <c r="F763" s="4" t="s">
        <v>169</v>
      </c>
      <c r="G763" s="4" t="s">
        <v>169</v>
      </c>
      <c r="H763" s="4" t="s">
        <v>8</v>
      </c>
      <c r="I763" s="4" t="s">
        <v>133</v>
      </c>
      <c r="J763" s="6" t="str">
        <f>C763&amp;CHAR(10)&amp;D763&amp;" "&amp;E763&amp;CHAR(10)&amp;H763&amp;" ("&amp;B763&amp;")"</f>
        <v>TX_RTT_VERIFY
30-34 Male
Numerator (Optional)</v>
      </c>
      <c r="K763" s="7" t="s">
        <v>889</v>
      </c>
      <c r="L763" s="4">
        <v>13</v>
      </c>
      <c r="N763" s="4" t="s">
        <v>19</v>
      </c>
      <c r="O763" s="4" t="s">
        <v>175</v>
      </c>
      <c r="P763" s="4" t="s">
        <v>207</v>
      </c>
      <c r="Q763" s="4" t="s">
        <v>21</v>
      </c>
      <c r="R763" s="4" t="s">
        <v>169</v>
      </c>
      <c r="S763" s="4" t="s">
        <v>194</v>
      </c>
      <c r="T763" s="4" t="str">
        <f>LOWER(N763&amp;"."&amp;O763&amp;"."&amp;P763&amp;"."&amp;Q763&amp;"."&amp;R763&amp;"."&amp;S763)</f>
        <v>dreams_gend_norm.15_19.male.individual..n</v>
      </c>
      <c r="U763" s="4" t="s">
        <v>1486</v>
      </c>
      <c r="Y763" s="4" t="str">
        <f t="shared" si="70"/>
        <v>dreams_gend_norm.15_19.m.individual..n</v>
      </c>
      <c r="Z763" s="4" t="str">
        <f t="shared" si="71"/>
        <v>TX_RTT_VERIFY
30-34 Male
Numerator (Optional)</v>
      </c>
      <c r="AA763" s="4" t="str">
        <f t="shared" si="72"/>
        <v>dreams_gend_norm.15_19.m.individual..n</v>
      </c>
      <c r="AB763" s="4" t="str">
        <f t="shared" si="73"/>
        <v>TX_RTT_VERIFY 30-34 Male Numerator (Optional)</v>
      </c>
      <c r="AC763" s="4" t="str">
        <f t="shared" si="74"/>
        <v>dreams_gend_norm.15_19.m.individual..n</v>
      </c>
    </row>
    <row r="764" spans="1:29" ht="45" x14ac:dyDescent="0.25">
      <c r="A764" s="4" t="s">
        <v>121</v>
      </c>
      <c r="B764" s="4" t="s">
        <v>135</v>
      </c>
      <c r="C764" s="4" t="s">
        <v>79</v>
      </c>
      <c r="D764" s="4" t="s">
        <v>67</v>
      </c>
      <c r="E764" s="4" t="s">
        <v>17</v>
      </c>
      <c r="F764" s="4" t="s">
        <v>169</v>
      </c>
      <c r="G764" s="4" t="s">
        <v>169</v>
      </c>
      <c r="H764" s="4" t="s">
        <v>8</v>
      </c>
      <c r="I764" s="4" t="s">
        <v>133</v>
      </c>
      <c r="J764" s="6" t="str">
        <f>C764&amp;CHAR(10)&amp;D764&amp;" "&amp;E764&amp;CHAR(10)&amp;H764&amp;" ("&amp;B764&amp;")"</f>
        <v>TX_RTT_VERIFY
35-39 Female
Numerator (Optional)</v>
      </c>
      <c r="K764" s="7" t="s">
        <v>890</v>
      </c>
      <c r="L764" s="4">
        <v>14</v>
      </c>
      <c r="N764" s="4" t="s">
        <v>19</v>
      </c>
      <c r="O764" s="4" t="s">
        <v>175</v>
      </c>
      <c r="P764" s="4" t="s">
        <v>207</v>
      </c>
      <c r="Q764" s="4" t="s">
        <v>20</v>
      </c>
      <c r="R764" s="4" t="s">
        <v>169</v>
      </c>
      <c r="S764" s="4" t="s">
        <v>194</v>
      </c>
      <c r="T764" s="4" t="str">
        <f>LOWER(N764&amp;"."&amp;O764&amp;"."&amp;P764&amp;"."&amp;Q764&amp;"."&amp;R764&amp;"."&amp;S764)</f>
        <v>dreams_gend_norm.15_19.male.community level..n</v>
      </c>
      <c r="U764" s="4" t="s">
        <v>1485</v>
      </c>
      <c r="Y764" s="4" t="str">
        <f t="shared" si="70"/>
        <v>dreams_gend_norm.15_19.m.communitylevel..n</v>
      </c>
      <c r="Z764" s="4" t="str">
        <f t="shared" si="71"/>
        <v>TX_RTT_VERIFY
35-39 Female
Numerator (Optional)</v>
      </c>
      <c r="AA764" s="4" t="str">
        <f t="shared" si="72"/>
        <v>dreams_gend_norm.15_19.m.communitylevel..n</v>
      </c>
      <c r="AB764" s="4" t="str">
        <f t="shared" si="73"/>
        <v>TX_RTT_VERIFY 35-39 Female Numerator (Optional)</v>
      </c>
      <c r="AC764" s="4" t="str">
        <f t="shared" si="74"/>
        <v>dreams_gend_norm.15_19.m.communitylevel..n</v>
      </c>
    </row>
    <row r="765" spans="1:29" ht="45" x14ac:dyDescent="0.25">
      <c r="A765" s="4" t="s">
        <v>121</v>
      </c>
      <c r="B765" s="4" t="s">
        <v>135</v>
      </c>
      <c r="C765" s="4" t="s">
        <v>79</v>
      </c>
      <c r="D765" s="4" t="s">
        <v>67</v>
      </c>
      <c r="E765" s="4" t="s">
        <v>50</v>
      </c>
      <c r="F765" s="4" t="s">
        <v>169</v>
      </c>
      <c r="G765" s="4" t="s">
        <v>169</v>
      </c>
      <c r="H765" s="4" t="s">
        <v>8</v>
      </c>
      <c r="I765" s="4" t="s">
        <v>133</v>
      </c>
      <c r="J765" s="6" t="str">
        <f>C765&amp;CHAR(10)&amp;D765&amp;" "&amp;E765&amp;CHAR(10)&amp;H765&amp;" ("&amp;B765&amp;")"</f>
        <v>TX_RTT_VERIFY
35-39 Male
Numerator (Optional)</v>
      </c>
      <c r="K765" s="7" t="s">
        <v>891</v>
      </c>
      <c r="L765" s="4">
        <v>14</v>
      </c>
      <c r="N765" s="4" t="s">
        <v>19</v>
      </c>
      <c r="O765" s="4" t="s">
        <v>175</v>
      </c>
      <c r="P765" s="4" t="s">
        <v>208</v>
      </c>
      <c r="Q765" s="4" t="s">
        <v>22</v>
      </c>
      <c r="R765" s="4" t="s">
        <v>169</v>
      </c>
      <c r="S765" s="4" t="s">
        <v>194</v>
      </c>
      <c r="T765" s="4" t="str">
        <f>LOWER(N765&amp;"."&amp;O765&amp;"."&amp;P765&amp;"."&amp;Q765&amp;"."&amp;R765&amp;"."&amp;S765)</f>
        <v>dreams_gend_norm.15_19.female.small group..n</v>
      </c>
      <c r="U765" s="4" t="s">
        <v>1237</v>
      </c>
      <c r="Y765" s="4" t="str">
        <f t="shared" si="70"/>
        <v>dreams_gend_norm.15_19.f.smallgroup..n</v>
      </c>
      <c r="Z765" s="4" t="str">
        <f t="shared" si="71"/>
        <v>TX_RTT_VERIFY
35-39 Male
Numerator (Optional)</v>
      </c>
      <c r="AA765" s="4" t="str">
        <f t="shared" si="72"/>
        <v>dreams_gend_norm.15_19.f.smallgroup..n</v>
      </c>
      <c r="AB765" s="4" t="str">
        <f t="shared" si="73"/>
        <v>TX_RTT_VERIFY 35-39 Male Numerator (Optional)</v>
      </c>
      <c r="AC765" s="4" t="str">
        <f t="shared" si="74"/>
        <v>dreams_gend_norm.15_19.f.smallgroup..n</v>
      </c>
    </row>
    <row r="766" spans="1:29" ht="45" x14ac:dyDescent="0.25">
      <c r="A766" s="4" t="s">
        <v>121</v>
      </c>
      <c r="B766" s="4" t="s">
        <v>135</v>
      </c>
      <c r="C766" s="4" t="s">
        <v>79</v>
      </c>
      <c r="D766" s="4" t="s">
        <v>68</v>
      </c>
      <c r="E766" s="4" t="s">
        <v>17</v>
      </c>
      <c r="F766" s="4" t="s">
        <v>169</v>
      </c>
      <c r="G766" s="4" t="s">
        <v>169</v>
      </c>
      <c r="H766" s="4" t="s">
        <v>8</v>
      </c>
      <c r="I766" s="4" t="s">
        <v>133</v>
      </c>
      <c r="J766" s="6" t="str">
        <f>C766&amp;CHAR(10)&amp;D766&amp;" "&amp;E766&amp;CHAR(10)&amp;H766&amp;" ("&amp;B766&amp;")"</f>
        <v>TX_RTT_VERIFY
40-44 Female
Numerator (Optional)</v>
      </c>
      <c r="K766" s="7" t="s">
        <v>892</v>
      </c>
      <c r="L766" s="4">
        <v>15</v>
      </c>
      <c r="N766" s="4" t="s">
        <v>19</v>
      </c>
      <c r="O766" s="4" t="s">
        <v>175</v>
      </c>
      <c r="P766" s="4" t="s">
        <v>208</v>
      </c>
      <c r="Q766" s="4" t="s">
        <v>21</v>
      </c>
      <c r="R766" s="4" t="s">
        <v>169</v>
      </c>
      <c r="S766" s="4" t="s">
        <v>194</v>
      </c>
      <c r="T766" s="4" t="str">
        <f>LOWER(N766&amp;"."&amp;O766&amp;"."&amp;P766&amp;"."&amp;Q766&amp;"."&amp;R766&amp;"."&amp;S766)</f>
        <v>dreams_gend_norm.15_19.female.individual..n</v>
      </c>
      <c r="U766" s="4" t="s">
        <v>1236</v>
      </c>
      <c r="Y766" s="4" t="str">
        <f t="shared" si="70"/>
        <v>dreams_gend_norm.15_19.f.individual..n</v>
      </c>
      <c r="Z766" s="4" t="str">
        <f t="shared" si="71"/>
        <v>TX_RTT_VERIFY
40-44 Female
Numerator (Optional)</v>
      </c>
      <c r="AA766" s="4" t="str">
        <f t="shared" si="72"/>
        <v>dreams_gend_norm.15_19.f.individual..n</v>
      </c>
      <c r="AB766" s="4" t="str">
        <f t="shared" si="73"/>
        <v>TX_RTT_VERIFY 40-44 Female Numerator (Optional)</v>
      </c>
      <c r="AC766" s="4" t="str">
        <f t="shared" si="74"/>
        <v>dreams_gend_norm.15_19.f.individual..n</v>
      </c>
    </row>
    <row r="767" spans="1:29" ht="45" x14ac:dyDescent="0.25">
      <c r="A767" s="4" t="s">
        <v>121</v>
      </c>
      <c r="B767" s="4" t="s">
        <v>135</v>
      </c>
      <c r="C767" s="4" t="s">
        <v>79</v>
      </c>
      <c r="D767" s="4" t="s">
        <v>68</v>
      </c>
      <c r="E767" s="4" t="s">
        <v>50</v>
      </c>
      <c r="F767" s="4" t="s">
        <v>169</v>
      </c>
      <c r="G767" s="4" t="s">
        <v>169</v>
      </c>
      <c r="H767" s="4" t="s">
        <v>8</v>
      </c>
      <c r="I767" s="4" t="s">
        <v>133</v>
      </c>
      <c r="J767" s="6" t="str">
        <f>C767&amp;CHAR(10)&amp;D767&amp;" "&amp;E767&amp;CHAR(10)&amp;H767&amp;" ("&amp;B767&amp;")"</f>
        <v>TX_RTT_VERIFY
40-44 Male
Numerator (Optional)</v>
      </c>
      <c r="K767" s="7" t="s">
        <v>893</v>
      </c>
      <c r="L767" s="4">
        <v>15</v>
      </c>
      <c r="N767" s="4" t="s">
        <v>19</v>
      </c>
      <c r="O767" s="4" t="s">
        <v>175</v>
      </c>
      <c r="P767" s="4" t="s">
        <v>208</v>
      </c>
      <c r="Q767" s="4" t="s">
        <v>20</v>
      </c>
      <c r="R767" s="4" t="s">
        <v>169</v>
      </c>
      <c r="S767" s="4" t="s">
        <v>194</v>
      </c>
      <c r="T767" s="4" t="str">
        <f>LOWER(N767&amp;"."&amp;O767&amp;"."&amp;P767&amp;"."&amp;Q767&amp;"."&amp;R767&amp;"."&amp;S767)</f>
        <v>dreams_gend_norm.15_19.female.community level..n</v>
      </c>
      <c r="U767" s="4" t="s">
        <v>1235</v>
      </c>
      <c r="Y767" s="4" t="str">
        <f t="shared" si="70"/>
        <v>dreams_gend_norm.15_19.f.communitylevel..n</v>
      </c>
      <c r="Z767" s="4" t="str">
        <f t="shared" si="71"/>
        <v>TX_RTT_VERIFY
40-44 Male
Numerator (Optional)</v>
      </c>
      <c r="AA767" s="4" t="str">
        <f t="shared" si="72"/>
        <v>dreams_gend_norm.15_19.f.communitylevel..n</v>
      </c>
      <c r="AB767" s="4" t="str">
        <f t="shared" si="73"/>
        <v>TX_RTT_VERIFY 40-44 Male Numerator (Optional)</v>
      </c>
      <c r="AC767" s="4" t="str">
        <f t="shared" si="74"/>
        <v>dreams_gend_norm.15_19.f.communitylevel..n</v>
      </c>
    </row>
    <row r="768" spans="1:29" ht="45" x14ac:dyDescent="0.25">
      <c r="A768" s="4" t="s">
        <v>121</v>
      </c>
      <c r="B768" s="4" t="s">
        <v>135</v>
      </c>
      <c r="C768" s="4" t="s">
        <v>79</v>
      </c>
      <c r="D768" s="4" t="s">
        <v>69</v>
      </c>
      <c r="E768" s="4" t="s">
        <v>17</v>
      </c>
      <c r="F768" s="4" t="s">
        <v>169</v>
      </c>
      <c r="G768" s="4" t="s">
        <v>169</v>
      </c>
      <c r="H768" s="4" t="s">
        <v>8</v>
      </c>
      <c r="I768" s="4" t="s">
        <v>133</v>
      </c>
      <c r="J768" s="6" t="str">
        <f>C768&amp;CHAR(10)&amp;D768&amp;" "&amp;E768&amp;CHAR(10)&amp;H768&amp;" ("&amp;B768&amp;")"</f>
        <v>TX_RTT_VERIFY
45-49 Female
Numerator (Optional)</v>
      </c>
      <c r="K768" s="7" t="s">
        <v>894</v>
      </c>
      <c r="L768" s="4">
        <v>16</v>
      </c>
      <c r="N768" s="4" t="s">
        <v>19</v>
      </c>
      <c r="O768" s="4" t="s">
        <v>174</v>
      </c>
      <c r="P768" s="4" t="s">
        <v>207</v>
      </c>
      <c r="Q768" s="4" t="s">
        <v>22</v>
      </c>
      <c r="R768" s="4" t="s">
        <v>169</v>
      </c>
      <c r="S768" s="4" t="s">
        <v>194</v>
      </c>
      <c r="T768" s="4" t="str">
        <f>LOWER(N768&amp;"."&amp;O768&amp;"."&amp;P768&amp;"."&amp;Q768&amp;"."&amp;R768&amp;"."&amp;S768)</f>
        <v>dreams_gend_norm.10_14.male.small group..n</v>
      </c>
      <c r="U768" s="4" t="s">
        <v>1484</v>
      </c>
      <c r="Y768" s="4" t="str">
        <f t="shared" si="70"/>
        <v>dreams_gend_norm.10_14.m.smallgroup..n</v>
      </c>
      <c r="Z768" s="4" t="str">
        <f t="shared" si="71"/>
        <v>TX_RTT_VERIFY
45-49 Female
Numerator (Optional)</v>
      </c>
      <c r="AA768" s="4" t="str">
        <f t="shared" si="72"/>
        <v>dreams_gend_norm.10_14.m.smallgroup..n</v>
      </c>
      <c r="AB768" s="4" t="str">
        <f t="shared" si="73"/>
        <v>TX_RTT_VERIFY 45-49 Female Numerator (Optional)</v>
      </c>
      <c r="AC768" s="4" t="str">
        <f t="shared" si="74"/>
        <v>dreams_gend_norm.10_14.m.smallgroup..n</v>
      </c>
    </row>
    <row r="769" spans="1:29" ht="45" x14ac:dyDescent="0.25">
      <c r="A769" s="4" t="s">
        <v>121</v>
      </c>
      <c r="B769" s="4" t="s">
        <v>135</v>
      </c>
      <c r="C769" s="4" t="s">
        <v>79</v>
      </c>
      <c r="D769" s="4" t="s">
        <v>69</v>
      </c>
      <c r="E769" s="4" t="s">
        <v>50</v>
      </c>
      <c r="F769" s="4" t="s">
        <v>169</v>
      </c>
      <c r="G769" s="4" t="s">
        <v>169</v>
      </c>
      <c r="H769" s="4" t="s">
        <v>8</v>
      </c>
      <c r="I769" s="4" t="s">
        <v>133</v>
      </c>
      <c r="J769" s="6" t="str">
        <f>C769&amp;CHAR(10)&amp;D769&amp;" "&amp;E769&amp;CHAR(10)&amp;H769&amp;" ("&amp;B769&amp;")"</f>
        <v>TX_RTT_VERIFY
45-49 Male
Numerator (Optional)</v>
      </c>
      <c r="K769" s="7" t="s">
        <v>895</v>
      </c>
      <c r="L769" s="4">
        <v>16</v>
      </c>
      <c r="N769" s="4" t="s">
        <v>19</v>
      </c>
      <c r="O769" s="4" t="s">
        <v>174</v>
      </c>
      <c r="P769" s="4" t="s">
        <v>207</v>
      </c>
      <c r="Q769" s="4" t="s">
        <v>21</v>
      </c>
      <c r="R769" s="4" t="s">
        <v>169</v>
      </c>
      <c r="S769" s="4" t="s">
        <v>194</v>
      </c>
      <c r="T769" s="4" t="str">
        <f>LOWER(N769&amp;"."&amp;O769&amp;"."&amp;P769&amp;"."&amp;Q769&amp;"."&amp;R769&amp;"."&amp;S769)</f>
        <v>dreams_gend_norm.10_14.male.individual..n</v>
      </c>
      <c r="U769" s="4" t="s">
        <v>1483</v>
      </c>
      <c r="Y769" s="4" t="str">
        <f t="shared" si="70"/>
        <v>dreams_gend_norm.10_14.m.individual..n</v>
      </c>
      <c r="Z769" s="4" t="str">
        <f t="shared" si="71"/>
        <v>TX_RTT_VERIFY
45-49 Male
Numerator (Optional)</v>
      </c>
      <c r="AA769" s="4" t="str">
        <f t="shared" si="72"/>
        <v>dreams_gend_norm.10_14.m.individual..n</v>
      </c>
      <c r="AB769" s="4" t="str">
        <f t="shared" si="73"/>
        <v>TX_RTT_VERIFY 45-49 Male Numerator (Optional)</v>
      </c>
      <c r="AC769" s="4" t="str">
        <f t="shared" si="74"/>
        <v>dreams_gend_norm.10_14.m.individual..n</v>
      </c>
    </row>
    <row r="770" spans="1:29" ht="45" x14ac:dyDescent="0.25">
      <c r="A770" s="4" t="s">
        <v>121</v>
      </c>
      <c r="B770" s="4" t="s">
        <v>135</v>
      </c>
      <c r="C770" s="4" t="s">
        <v>79</v>
      </c>
      <c r="D770" s="4" t="s">
        <v>1050</v>
      </c>
      <c r="E770" s="4" t="s">
        <v>17</v>
      </c>
      <c r="F770" s="4" t="s">
        <v>169</v>
      </c>
      <c r="G770" s="4" t="s">
        <v>169</v>
      </c>
      <c r="H770" s="4" t="s">
        <v>8</v>
      </c>
      <c r="I770" s="4" t="s">
        <v>133</v>
      </c>
      <c r="J770" s="6" t="str">
        <f>C770&amp;CHAR(10)&amp;D770&amp;" "&amp;E770&amp;CHAR(10)&amp;H770&amp;" ("&amp;B770&amp;")"</f>
        <v>TX_RTT_VERIFY
50+ Female
Numerator (Optional)</v>
      </c>
      <c r="K770" s="7" t="s">
        <v>1078</v>
      </c>
      <c r="L770" s="4">
        <v>17</v>
      </c>
      <c r="N770" s="4" t="s">
        <v>19</v>
      </c>
      <c r="O770" s="4" t="s">
        <v>174</v>
      </c>
      <c r="P770" s="4" t="s">
        <v>207</v>
      </c>
      <c r="Q770" s="4" t="s">
        <v>20</v>
      </c>
      <c r="R770" s="4" t="s">
        <v>169</v>
      </c>
      <c r="S770" s="4" t="s">
        <v>194</v>
      </c>
      <c r="T770" s="4" t="str">
        <f>LOWER(N770&amp;"."&amp;O770&amp;"."&amp;P770&amp;"."&amp;Q770&amp;"."&amp;R770&amp;"."&amp;S770)</f>
        <v>dreams_gend_norm.10_14.male.community level..n</v>
      </c>
      <c r="U770" s="4" t="s">
        <v>1482</v>
      </c>
      <c r="Y770" s="4" t="str">
        <f t="shared" si="70"/>
        <v>dreams_gend_norm.10_14.m.communitylevel..n</v>
      </c>
      <c r="Z770" s="4" t="str">
        <f t="shared" si="71"/>
        <v>TX_RTT_VERIFY
50+ Female
Numerator (Optional)</v>
      </c>
      <c r="AA770" s="4" t="str">
        <f t="shared" si="72"/>
        <v>dreams_gend_norm.10_14.m.communitylevel..n</v>
      </c>
      <c r="AB770" s="4" t="str">
        <f t="shared" si="73"/>
        <v>TX_RTT_VERIFY 50+ Female Numerator (Optional)</v>
      </c>
      <c r="AC770" s="4" t="str">
        <f t="shared" si="74"/>
        <v>dreams_gend_norm.10_14.m.communitylevel..n</v>
      </c>
    </row>
    <row r="771" spans="1:29" ht="45" x14ac:dyDescent="0.25">
      <c r="A771" s="4" t="s">
        <v>121</v>
      </c>
      <c r="B771" s="4" t="s">
        <v>135</v>
      </c>
      <c r="C771" s="4" t="s">
        <v>79</v>
      </c>
      <c r="D771" s="4" t="s">
        <v>1050</v>
      </c>
      <c r="E771" s="4" t="s">
        <v>50</v>
      </c>
      <c r="F771" s="4" t="s">
        <v>169</v>
      </c>
      <c r="G771" s="4" t="s">
        <v>169</v>
      </c>
      <c r="H771" s="4" t="s">
        <v>8</v>
      </c>
      <c r="I771" s="4" t="s">
        <v>133</v>
      </c>
      <c r="J771" s="6" t="str">
        <f>C771&amp;CHAR(10)&amp;D771&amp;" "&amp;E771&amp;CHAR(10)&amp;H771&amp;" ("&amp;B771&amp;")"</f>
        <v>TX_RTT_VERIFY
50+ Male
Numerator (Optional)</v>
      </c>
      <c r="K771" s="7" t="s">
        <v>1079</v>
      </c>
      <c r="L771" s="4">
        <v>17</v>
      </c>
      <c r="N771" s="4" t="s">
        <v>19</v>
      </c>
      <c r="O771" s="4" t="s">
        <v>174</v>
      </c>
      <c r="P771" s="4" t="s">
        <v>208</v>
      </c>
      <c r="Q771" s="4" t="s">
        <v>22</v>
      </c>
      <c r="R771" s="4" t="s">
        <v>169</v>
      </c>
      <c r="S771" s="4" t="s">
        <v>194</v>
      </c>
      <c r="T771" s="4" t="str">
        <f>LOWER(N771&amp;"."&amp;O771&amp;"."&amp;P771&amp;"."&amp;Q771&amp;"."&amp;R771&amp;"."&amp;S771)</f>
        <v>dreams_gend_norm.10_14.female.small group..n</v>
      </c>
      <c r="U771" s="4" t="s">
        <v>1234</v>
      </c>
      <c r="Y771" s="4" t="str">
        <f t="shared" si="70"/>
        <v>dreams_gend_norm.10_14.f.smallgroup..n</v>
      </c>
      <c r="Z771" s="4" t="str">
        <f t="shared" si="71"/>
        <v>TX_RTT_VERIFY
50+ Male
Numerator (Optional)</v>
      </c>
      <c r="AA771" s="4" t="str">
        <f t="shared" si="72"/>
        <v>dreams_gend_norm.10_14.f.smallgroup..n</v>
      </c>
      <c r="AB771" s="4" t="str">
        <f t="shared" si="73"/>
        <v>TX_RTT_VERIFY 50+ Male Numerator (Optional)</v>
      </c>
      <c r="AC771" s="4" t="str">
        <f t="shared" si="74"/>
        <v>dreams_gend_norm.10_14.f.smallgroup..n</v>
      </c>
    </row>
    <row r="772" spans="1:29" ht="45" x14ac:dyDescent="0.25">
      <c r="A772" s="4" t="s">
        <v>121</v>
      </c>
      <c r="B772" s="4" t="s">
        <v>135</v>
      </c>
      <c r="C772" s="4" t="s">
        <v>79</v>
      </c>
      <c r="D772" s="4" t="s">
        <v>122</v>
      </c>
      <c r="E772" s="4" t="s">
        <v>17</v>
      </c>
      <c r="F772" s="4" t="s">
        <v>169</v>
      </c>
      <c r="G772" s="4" t="s">
        <v>169</v>
      </c>
      <c r="H772" s="4" t="s">
        <v>8</v>
      </c>
      <c r="I772" s="4" t="s">
        <v>133</v>
      </c>
      <c r="J772" s="6" t="str">
        <f>C772&amp;CHAR(10)&amp;D772&amp;" "&amp;E772&amp;CHAR(10)&amp;H772&amp;" ("&amp;B772&amp;")"</f>
        <v>TX_RTT_VERIFY
Unknown Age Female
Numerator (Optional)</v>
      </c>
      <c r="K772" s="7" t="s">
        <v>1056</v>
      </c>
      <c r="L772" s="4">
        <v>22</v>
      </c>
      <c r="N772" s="4" t="s">
        <v>19</v>
      </c>
      <c r="O772" s="4" t="s">
        <v>174</v>
      </c>
      <c r="P772" s="4" t="s">
        <v>208</v>
      </c>
      <c r="Q772" s="4" t="s">
        <v>21</v>
      </c>
      <c r="R772" s="4" t="s">
        <v>169</v>
      </c>
      <c r="S772" s="4" t="s">
        <v>194</v>
      </c>
      <c r="T772" s="4" t="str">
        <f>LOWER(N772&amp;"."&amp;O772&amp;"."&amp;P772&amp;"."&amp;Q772&amp;"."&amp;R772&amp;"."&amp;S772)</f>
        <v>dreams_gend_norm.10_14.female.individual..n</v>
      </c>
      <c r="U772" s="4" t="s">
        <v>1233</v>
      </c>
      <c r="Y772" s="4" t="str">
        <f t="shared" si="70"/>
        <v>dreams_gend_norm.10_14.f.individual..n</v>
      </c>
      <c r="Z772" s="4" t="str">
        <f t="shared" si="71"/>
        <v>TX_RTT_VERIFY
Unknown Age Female
Numerator (Optional)</v>
      </c>
      <c r="AA772" s="4" t="str">
        <f t="shared" si="72"/>
        <v>dreams_gend_norm.10_14.f.individual..n</v>
      </c>
      <c r="AB772" s="4" t="str">
        <f t="shared" si="73"/>
        <v>TX_RTT_VERIFY Unknown Age Female Numerator (Optional)</v>
      </c>
      <c r="AC772" s="4" t="str">
        <f t="shared" si="74"/>
        <v>dreams_gend_norm.10_14.f.individual..n</v>
      </c>
    </row>
    <row r="773" spans="1:29" ht="45" x14ac:dyDescent="0.25">
      <c r="A773" s="4" t="s">
        <v>121</v>
      </c>
      <c r="B773" s="4" t="s">
        <v>135</v>
      </c>
      <c r="C773" s="4" t="s">
        <v>79</v>
      </c>
      <c r="D773" s="4" t="s">
        <v>122</v>
      </c>
      <c r="E773" s="4" t="s">
        <v>50</v>
      </c>
      <c r="F773" s="4" t="s">
        <v>169</v>
      </c>
      <c r="G773" s="4" t="s">
        <v>169</v>
      </c>
      <c r="H773" s="4" t="s">
        <v>8</v>
      </c>
      <c r="I773" s="4" t="s">
        <v>133</v>
      </c>
      <c r="J773" s="6" t="str">
        <f>C773&amp;CHAR(10)&amp;D773&amp;" "&amp;E773&amp;CHAR(10)&amp;H773&amp;" ("&amp;B773&amp;")"</f>
        <v>TX_RTT_VERIFY
Unknown Age Male
Numerator (Optional)</v>
      </c>
      <c r="K773" s="7" t="s">
        <v>1057</v>
      </c>
      <c r="L773" s="4">
        <v>22</v>
      </c>
      <c r="N773" s="4" t="s">
        <v>19</v>
      </c>
      <c r="O773" s="4" t="s">
        <v>174</v>
      </c>
      <c r="P773" s="4" t="s">
        <v>208</v>
      </c>
      <c r="Q773" s="4" t="s">
        <v>20</v>
      </c>
      <c r="R773" s="4" t="s">
        <v>169</v>
      </c>
      <c r="S773" s="4" t="s">
        <v>194</v>
      </c>
      <c r="T773" s="4" t="str">
        <f>LOWER(N773&amp;"."&amp;O773&amp;"."&amp;P773&amp;"."&amp;Q773&amp;"."&amp;R773&amp;"."&amp;S773)</f>
        <v>dreams_gend_norm.10_14.female.community level..n</v>
      </c>
      <c r="U773" s="4" t="s">
        <v>1232</v>
      </c>
      <c r="Y773" s="4" t="str">
        <f t="shared" si="70"/>
        <v>dreams_gend_norm.10_14.f.communitylevel..n</v>
      </c>
      <c r="Z773" s="4" t="str">
        <f t="shared" si="71"/>
        <v>TX_RTT_VERIFY
Unknown Age Male
Numerator (Optional)</v>
      </c>
      <c r="AA773" s="4" t="str">
        <f t="shared" si="72"/>
        <v>dreams_gend_norm.10_14.f.communitylevel..n</v>
      </c>
      <c r="AB773" s="4" t="str">
        <f t="shared" si="73"/>
        <v>TX_RTT_VERIFY Unknown Age Male Numerator (Optional)</v>
      </c>
      <c r="AC773" s="4" t="str">
        <f t="shared" si="74"/>
        <v>dreams_gend_norm.10_14.f.communitylevel..n</v>
      </c>
    </row>
    <row r="774" spans="1:29" ht="45" x14ac:dyDescent="0.25">
      <c r="A774" s="4" t="s">
        <v>121</v>
      </c>
      <c r="B774" s="4" t="s">
        <v>125</v>
      </c>
      <c r="C774" s="4" t="s">
        <v>79</v>
      </c>
      <c r="E774" s="4" t="s">
        <v>169</v>
      </c>
      <c r="F774" s="4" t="s">
        <v>169</v>
      </c>
      <c r="G774" s="4" t="s">
        <v>34</v>
      </c>
      <c r="H774" s="4" t="s">
        <v>8</v>
      </c>
      <c r="I774" s="4" t="s">
        <v>139</v>
      </c>
      <c r="J774" s="6" t="str">
        <f>C774&amp;CHAR(10)&amp;G774&amp;CHAR(10)&amp;H774&amp;" ("&amp;B774&amp;")"</f>
        <v>TX_RTT_VERIFY
Female sex workers (FSW)
Numerator (Required)</v>
      </c>
      <c r="K774" s="7" t="s">
        <v>877</v>
      </c>
      <c r="L774" s="4">
        <v>1</v>
      </c>
      <c r="N774" s="4" t="s">
        <v>23</v>
      </c>
      <c r="O774" s="4" t="s">
        <v>193</v>
      </c>
      <c r="P774" s="4" t="s">
        <v>208</v>
      </c>
      <c r="Q774" s="4" t="s">
        <v>169</v>
      </c>
      <c r="R774" s="4" t="s">
        <v>169</v>
      </c>
      <c r="S774" s="4" t="s">
        <v>194</v>
      </c>
      <c r="T774" s="4" t="str">
        <f>LOWER(N774&amp;"."&amp;O774&amp;"."&amp;P774&amp;"."&amp;Q774&amp;"."&amp;R774&amp;"."&amp;S774)</f>
        <v>dreams_fp.unknownage.female...n</v>
      </c>
      <c r="U774" s="4" t="s">
        <v>1228</v>
      </c>
      <c r="Y774" s="4" t="str">
        <f t="shared" si="70"/>
        <v>dreams_fp.unknownage.f...n</v>
      </c>
      <c r="Z774" s="4" t="str">
        <f t="shared" si="71"/>
        <v>TX_RTT_VERIFY
Female sex workers (FSW)
Numerator (Required)</v>
      </c>
      <c r="AA774" s="4" t="str">
        <f t="shared" si="72"/>
        <v>dreams_fp.unknownage.f...n</v>
      </c>
      <c r="AB774" s="4" t="str">
        <f t="shared" si="73"/>
        <v>TX_RTT_VERIFY Female sex workers (FSW) Numerator (Required)</v>
      </c>
      <c r="AC774" s="4" t="str">
        <f t="shared" si="74"/>
        <v>dreams_fp.unknownage.f...n</v>
      </c>
    </row>
    <row r="775" spans="1:29" ht="45" x14ac:dyDescent="0.25">
      <c r="A775" s="4" t="s">
        <v>121</v>
      </c>
      <c r="B775" s="4" t="s">
        <v>125</v>
      </c>
      <c r="C775" s="4" t="s">
        <v>79</v>
      </c>
      <c r="E775" s="4" t="s">
        <v>169</v>
      </c>
      <c r="F775" s="4" t="s">
        <v>169</v>
      </c>
      <c r="G775" s="4" t="s">
        <v>32</v>
      </c>
      <c r="H775" s="4" t="s">
        <v>8</v>
      </c>
      <c r="I775" s="4" t="s">
        <v>139</v>
      </c>
      <c r="J775" s="6" t="str">
        <f>C775&amp;CHAR(10)&amp;G775&amp;CHAR(10)&amp;H775&amp;" ("&amp;B775&amp;")"</f>
        <v>TX_RTT_VERIFY
Men who have sex with men (MSM)
Numerator (Required)</v>
      </c>
      <c r="K775" s="7" t="s">
        <v>875</v>
      </c>
      <c r="L775" s="4">
        <v>2</v>
      </c>
      <c r="N775" s="4" t="s">
        <v>23</v>
      </c>
      <c r="O775" s="4" t="s">
        <v>193</v>
      </c>
      <c r="P775" s="4" t="s">
        <v>208</v>
      </c>
      <c r="Q775" s="4" t="s">
        <v>169</v>
      </c>
      <c r="R775" s="4" t="s">
        <v>169</v>
      </c>
      <c r="S775" s="4" t="s">
        <v>196</v>
      </c>
      <c r="T775" s="4" t="str">
        <f>LOWER(N775&amp;"."&amp;O775&amp;"."&amp;P775&amp;"."&amp;Q775&amp;"."&amp;R775&amp;"."&amp;S775)</f>
        <v>dreams_fp.unknownage.female...d</v>
      </c>
      <c r="U775" s="4" t="s">
        <v>1227</v>
      </c>
      <c r="Y775" s="4" t="str">
        <f t="shared" si="70"/>
        <v>dreams_fp.unknownage.f...d</v>
      </c>
      <c r="Z775" s="4" t="str">
        <f t="shared" si="71"/>
        <v>TX_RTT_VERIFY
Men who have sex with men (MSM)
Numerator (Required)</v>
      </c>
      <c r="AA775" s="4" t="str">
        <f t="shared" si="72"/>
        <v>dreams_fp.unknownage.f...d</v>
      </c>
      <c r="AB775" s="4" t="str">
        <f t="shared" si="73"/>
        <v>TX_RTT_VERIFY Men who have sex with men (MSM) Numerator (Required)</v>
      </c>
      <c r="AC775" s="4" t="str">
        <f t="shared" si="74"/>
        <v>dreams_fp.unknownage.f...d</v>
      </c>
    </row>
    <row r="776" spans="1:29" ht="45" x14ac:dyDescent="0.25">
      <c r="A776" s="4" t="s">
        <v>121</v>
      </c>
      <c r="B776" s="4" t="s">
        <v>125</v>
      </c>
      <c r="C776" s="4" t="s">
        <v>79</v>
      </c>
      <c r="E776" s="4" t="s">
        <v>169</v>
      </c>
      <c r="F776" s="4" t="s">
        <v>169</v>
      </c>
      <c r="G776" s="4" t="s">
        <v>33</v>
      </c>
      <c r="H776" s="4" t="s">
        <v>8</v>
      </c>
      <c r="I776" s="4" t="s">
        <v>139</v>
      </c>
      <c r="J776" s="6" t="str">
        <f>C776&amp;CHAR(10)&amp;G776&amp;CHAR(10)&amp;H776&amp;" ("&amp;B776&amp;")"</f>
        <v>TX_RTT_VERIFY
Transgender people (TG)
Numerator (Required)</v>
      </c>
      <c r="K776" s="7" t="s">
        <v>876</v>
      </c>
      <c r="L776" s="4">
        <v>3</v>
      </c>
      <c r="N776" s="4" t="s">
        <v>23</v>
      </c>
      <c r="O776" s="4" t="s">
        <v>177</v>
      </c>
      <c r="P776" s="4" t="s">
        <v>208</v>
      </c>
      <c r="Q776" s="4" t="s">
        <v>169</v>
      </c>
      <c r="R776" s="4" t="s">
        <v>169</v>
      </c>
      <c r="S776" s="4" t="s">
        <v>194</v>
      </c>
      <c r="T776" s="4" t="str">
        <f>LOWER(N776&amp;"."&amp;O776&amp;"."&amp;P776&amp;"."&amp;Q776&amp;"."&amp;R776&amp;"."&amp;S776)</f>
        <v>dreams_fp.25_29.female...n</v>
      </c>
      <c r="U776" s="4" t="s">
        <v>1226</v>
      </c>
      <c r="Y776" s="4" t="str">
        <f t="shared" si="70"/>
        <v>dreams_fp.25_29.f...n</v>
      </c>
      <c r="Z776" s="4" t="str">
        <f t="shared" si="71"/>
        <v>TX_RTT_VERIFY
Transgender people (TG)
Numerator (Required)</v>
      </c>
      <c r="AA776" s="4" t="str">
        <f t="shared" si="72"/>
        <v>dreams_fp.25_29.f...n</v>
      </c>
      <c r="AB776" s="4" t="str">
        <f t="shared" si="73"/>
        <v>TX_RTT_VERIFY Transgender people (TG) Numerator (Required)</v>
      </c>
      <c r="AC776" s="4" t="str">
        <f t="shared" si="74"/>
        <v>dreams_fp.25_29.f...n</v>
      </c>
    </row>
    <row r="777" spans="1:29" ht="45" x14ac:dyDescent="0.25">
      <c r="A777" s="4" t="s">
        <v>121</v>
      </c>
      <c r="B777" s="4" t="s">
        <v>125</v>
      </c>
      <c r="C777" s="4" t="s">
        <v>79</v>
      </c>
      <c r="E777" s="4" t="s">
        <v>169</v>
      </c>
      <c r="F777" s="4" t="s">
        <v>169</v>
      </c>
      <c r="G777" s="4" t="s">
        <v>30</v>
      </c>
      <c r="H777" s="4" t="s">
        <v>8</v>
      </c>
      <c r="I777" s="4" t="s">
        <v>139</v>
      </c>
      <c r="J777" s="6" t="str">
        <f>C777&amp;CHAR(10)&amp;G777&amp;CHAR(10)&amp;H777&amp;" ("&amp;B777&amp;")"</f>
        <v>TX_RTT_VERIFY
People who inject drugs (PWID)
Numerator (Required)</v>
      </c>
      <c r="K777" s="7" t="s">
        <v>874</v>
      </c>
      <c r="L777" s="4">
        <v>4</v>
      </c>
      <c r="N777" s="4" t="s">
        <v>23</v>
      </c>
      <c r="O777" s="4" t="s">
        <v>177</v>
      </c>
      <c r="P777" s="4" t="s">
        <v>208</v>
      </c>
      <c r="Q777" s="4" t="s">
        <v>169</v>
      </c>
      <c r="R777" s="4" t="s">
        <v>169</v>
      </c>
      <c r="S777" s="4" t="s">
        <v>196</v>
      </c>
      <c r="T777" s="4" t="str">
        <f>LOWER(N777&amp;"."&amp;O777&amp;"."&amp;P777&amp;"."&amp;Q777&amp;"."&amp;R777&amp;"."&amp;S777)</f>
        <v>dreams_fp.25_29.female...d</v>
      </c>
      <c r="U777" s="4" t="s">
        <v>1225</v>
      </c>
      <c r="Y777" s="4" t="str">
        <f t="shared" si="70"/>
        <v>dreams_fp.25_29.f...d</v>
      </c>
      <c r="Z777" s="4" t="str">
        <f t="shared" si="71"/>
        <v>TX_RTT_VERIFY
People who inject drugs (PWID)
Numerator (Required)</v>
      </c>
      <c r="AA777" s="4" t="str">
        <f t="shared" si="72"/>
        <v>dreams_fp.25_29.f...d</v>
      </c>
      <c r="AB777" s="4" t="str">
        <f t="shared" si="73"/>
        <v>TX_RTT_VERIFY People who inject drugs (PWID) Numerator (Required)</v>
      </c>
      <c r="AC777" s="4" t="str">
        <f t="shared" si="74"/>
        <v>dreams_fp.25_29.f...d</v>
      </c>
    </row>
    <row r="778" spans="1:29" ht="45" x14ac:dyDescent="0.25">
      <c r="A778" s="4" t="s">
        <v>121</v>
      </c>
      <c r="B778" s="4" t="s">
        <v>125</v>
      </c>
      <c r="C778" s="4" t="s">
        <v>79</v>
      </c>
      <c r="E778" s="4" t="s">
        <v>169</v>
      </c>
      <c r="F778" s="4" t="s">
        <v>169</v>
      </c>
      <c r="G778" s="4" t="s">
        <v>138</v>
      </c>
      <c r="H778" s="4" t="s">
        <v>8</v>
      </c>
      <c r="I778" s="4" t="s">
        <v>139</v>
      </c>
      <c r="J778" s="6" t="str">
        <f>C778&amp;CHAR(10)&amp;G778&amp;CHAR(10)&amp;H778&amp;" ("&amp;B778&amp;")"</f>
        <v>TX_RTT_VERIFY
People in prison and other closed settings
Numerator (Required)</v>
      </c>
      <c r="K778" s="7" t="s">
        <v>878</v>
      </c>
      <c r="L778" s="4">
        <v>5</v>
      </c>
      <c r="N778" s="4" t="s">
        <v>23</v>
      </c>
      <c r="O778" s="4" t="s">
        <v>176</v>
      </c>
      <c r="P778" s="4" t="s">
        <v>208</v>
      </c>
      <c r="Q778" s="4" t="s">
        <v>169</v>
      </c>
      <c r="R778" s="4" t="s">
        <v>169</v>
      </c>
      <c r="S778" s="4" t="s">
        <v>194</v>
      </c>
      <c r="T778" s="4" t="str">
        <f>LOWER(N778&amp;"."&amp;O778&amp;"."&amp;P778&amp;"."&amp;Q778&amp;"."&amp;R778&amp;"."&amp;S778)</f>
        <v>dreams_fp.20_24.female...n</v>
      </c>
      <c r="U778" s="4" t="s">
        <v>1224</v>
      </c>
      <c r="Y778" s="4" t="str">
        <f t="shared" si="70"/>
        <v>dreams_fp.20_24.f...n</v>
      </c>
      <c r="Z778" s="4" t="str">
        <f t="shared" si="71"/>
        <v>TX_RTT_VERIFY
People in prison and other closed settings
Numerator (Required)</v>
      </c>
      <c r="AA778" s="4" t="str">
        <f t="shared" si="72"/>
        <v>dreams_fp.20_24.f...n</v>
      </c>
      <c r="AB778" s="4" t="str">
        <f t="shared" si="73"/>
        <v>TX_RTT_VERIFY People in prison and other closed settings Numerator (Required)</v>
      </c>
      <c r="AC778" s="4" t="str">
        <f t="shared" si="74"/>
        <v>dreams_fp.20_24.f...n</v>
      </c>
    </row>
    <row r="779" spans="1:29" ht="45" x14ac:dyDescent="0.25">
      <c r="A779" s="4" t="s">
        <v>121</v>
      </c>
      <c r="B779" s="4" t="s">
        <v>125</v>
      </c>
      <c r="C779" s="4" t="s">
        <v>79</v>
      </c>
      <c r="E779" s="4" t="s">
        <v>169</v>
      </c>
      <c r="F779" s="4" t="s">
        <v>169</v>
      </c>
      <c r="G779" s="4" t="s">
        <v>35</v>
      </c>
      <c r="H779" s="4" t="s">
        <v>8</v>
      </c>
      <c r="I779" s="4" t="s">
        <v>139</v>
      </c>
      <c r="J779" s="6" t="str">
        <f>C779&amp;CHAR(10)&amp;G779&amp;CHAR(10)&amp;H779&amp;" ("&amp;B779&amp;")"</f>
        <v>TX_RTT_VERIFY
Non-KP (general population)
Numerator (Required)</v>
      </c>
      <c r="K779" s="7" t="s">
        <v>879</v>
      </c>
      <c r="L779" s="4">
        <v>6</v>
      </c>
      <c r="N779" s="4" t="s">
        <v>23</v>
      </c>
      <c r="O779" s="4" t="s">
        <v>176</v>
      </c>
      <c r="P779" s="4" t="s">
        <v>208</v>
      </c>
      <c r="Q779" s="4" t="s">
        <v>169</v>
      </c>
      <c r="R779" s="4" t="s">
        <v>169</v>
      </c>
      <c r="S779" s="4" t="s">
        <v>196</v>
      </c>
      <c r="T779" s="4" t="str">
        <f>LOWER(N779&amp;"."&amp;O779&amp;"."&amp;P779&amp;"."&amp;Q779&amp;"."&amp;R779&amp;"."&amp;S779)</f>
        <v>dreams_fp.20_24.female...d</v>
      </c>
      <c r="U779" s="4" t="s">
        <v>1223</v>
      </c>
      <c r="Y779" s="4" t="str">
        <f t="shared" si="70"/>
        <v>dreams_fp.20_24.f...d</v>
      </c>
      <c r="Z779" s="4" t="str">
        <f t="shared" si="71"/>
        <v>TX_RTT_VERIFY
Non-KP (general population)
Numerator (Required)</v>
      </c>
      <c r="AA779" s="4" t="str">
        <f t="shared" si="72"/>
        <v>dreams_fp.20_24.f...d</v>
      </c>
      <c r="AB779" s="4" t="str">
        <f t="shared" si="73"/>
        <v>TX_RTT_VERIFY Non-KP (general population) Numerator (Required)</v>
      </c>
      <c r="AC779" s="4" t="str">
        <f t="shared" si="74"/>
        <v>dreams_fp.20_24.f...d</v>
      </c>
    </row>
    <row r="780" spans="1:29" ht="45" x14ac:dyDescent="0.25">
      <c r="A780" s="4" t="s">
        <v>121</v>
      </c>
      <c r="B780" s="4" t="s">
        <v>125</v>
      </c>
      <c r="C780" s="4" t="s">
        <v>79</v>
      </c>
      <c r="E780" s="4" t="s">
        <v>169</v>
      </c>
      <c r="F780" s="4" t="s">
        <v>275</v>
      </c>
      <c r="G780" s="4" t="s">
        <v>169</v>
      </c>
      <c r="H780" s="4" t="s">
        <v>8</v>
      </c>
      <c r="I780" s="4" t="s">
        <v>165</v>
      </c>
      <c r="J780" s="6" t="str">
        <f>C780&amp;CHAR(10)&amp;I780&amp;": "&amp;F780&amp;CHAR(10)&amp;H780&amp;" ("&amp;B780&amp;")"</f>
        <v>TX_RTT_VERIFY
Outcome: On ART for &lt;3 months when IIT
Numerator (Required)</v>
      </c>
      <c r="K780" s="7" t="s">
        <v>880</v>
      </c>
      <c r="N780" s="4" t="s">
        <v>23</v>
      </c>
      <c r="O780" s="4" t="s">
        <v>175</v>
      </c>
      <c r="P780" s="4" t="s">
        <v>208</v>
      </c>
      <c r="Q780" s="4" t="s">
        <v>169</v>
      </c>
      <c r="R780" s="4" t="s">
        <v>169</v>
      </c>
      <c r="S780" s="4" t="s">
        <v>194</v>
      </c>
      <c r="T780" s="4" t="str">
        <f>LOWER(N780&amp;"."&amp;O780&amp;"."&amp;P780&amp;"."&amp;Q780&amp;"."&amp;R780&amp;"."&amp;S780)</f>
        <v>dreams_fp.15_19.female...n</v>
      </c>
      <c r="U780" s="4" t="s">
        <v>1222</v>
      </c>
      <c r="Y780" s="4" t="str">
        <f t="shared" si="70"/>
        <v>dreams_fp.15_19.f...n</v>
      </c>
      <c r="Z780" s="4" t="str">
        <f t="shared" si="71"/>
        <v>TX_RTT_VERIFY
Outcome: On ART for &lt;3 months when IIT
Numerator (Required)</v>
      </c>
      <c r="AA780" s="4" t="str">
        <f t="shared" si="72"/>
        <v>dreams_fp.15_19.f...n</v>
      </c>
      <c r="AB780" s="4" t="str">
        <f t="shared" si="73"/>
        <v>TX_RTT_VERIFY Outcome: On ART for &lt;3 months when IIT Numerator (Required)</v>
      </c>
      <c r="AC780" s="4" t="str">
        <f t="shared" si="74"/>
        <v>dreams_fp.15_19.f...n</v>
      </c>
    </row>
    <row r="781" spans="1:29" ht="45" x14ac:dyDescent="0.25">
      <c r="A781" s="4" t="s">
        <v>121</v>
      </c>
      <c r="B781" s="4" t="s">
        <v>125</v>
      </c>
      <c r="C781" s="4" t="s">
        <v>79</v>
      </c>
      <c r="E781" s="4" t="s">
        <v>169</v>
      </c>
      <c r="F781" s="4" t="s">
        <v>1058</v>
      </c>
      <c r="G781" s="4" t="s">
        <v>169</v>
      </c>
      <c r="H781" s="4" t="s">
        <v>8</v>
      </c>
      <c r="I781" s="4" t="s">
        <v>165</v>
      </c>
      <c r="J781" s="6" t="str">
        <f>C781&amp;CHAR(10)&amp;I781&amp;": "&amp;F781&amp;CHAR(10)&amp;H781&amp;" ("&amp;B781&amp;")"</f>
        <v>TX_RTT_VERIFY
Outcome: On ART for 3-5 months when IIT
Numerator (Required)</v>
      </c>
      <c r="K781" s="7" t="s">
        <v>1059</v>
      </c>
      <c r="N781" s="4" t="s">
        <v>23</v>
      </c>
      <c r="O781" s="4" t="s">
        <v>175</v>
      </c>
      <c r="P781" s="4" t="s">
        <v>208</v>
      </c>
      <c r="Q781" s="4" t="s">
        <v>169</v>
      </c>
      <c r="R781" s="4" t="s">
        <v>169</v>
      </c>
      <c r="S781" s="4" t="s">
        <v>196</v>
      </c>
      <c r="T781" s="4" t="str">
        <f>LOWER(N781&amp;"."&amp;O781&amp;"."&amp;P781&amp;"."&amp;Q781&amp;"."&amp;R781&amp;"."&amp;S781)</f>
        <v>dreams_fp.15_19.female...d</v>
      </c>
      <c r="U781" s="4" t="s">
        <v>1221</v>
      </c>
      <c r="Y781" s="4" t="str">
        <f t="shared" si="70"/>
        <v>dreams_fp.15_19.f...d</v>
      </c>
      <c r="Z781" s="4" t="str">
        <f t="shared" si="71"/>
        <v>TX_RTT_VERIFY
Outcome: On ART for 3-5 months when IIT
Numerator (Required)</v>
      </c>
      <c r="AA781" s="4" t="str">
        <f t="shared" si="72"/>
        <v>dreams_fp.15_19.f...d</v>
      </c>
      <c r="AB781" s="4" t="str">
        <f t="shared" si="73"/>
        <v>TX_RTT_VERIFY Outcome: On ART for 3-5 months when IIT Numerator (Required)</v>
      </c>
      <c r="AC781" s="4" t="str">
        <f t="shared" si="74"/>
        <v>dreams_fp.15_19.f...d</v>
      </c>
    </row>
    <row r="782" spans="1:29" ht="45" x14ac:dyDescent="0.25">
      <c r="A782" s="4" t="s">
        <v>121</v>
      </c>
      <c r="B782" s="4" t="s">
        <v>125</v>
      </c>
      <c r="C782" s="4" t="s">
        <v>79</v>
      </c>
      <c r="E782" s="4" t="s">
        <v>169</v>
      </c>
      <c r="F782" s="4" t="s">
        <v>276</v>
      </c>
      <c r="G782" s="4" t="s">
        <v>169</v>
      </c>
      <c r="H782" s="4" t="s">
        <v>8</v>
      </c>
      <c r="I782" s="4" t="s">
        <v>165</v>
      </c>
      <c r="J782" s="6" t="str">
        <f>C782&amp;CHAR(10)&amp;I782&amp;": "&amp;F782&amp;CHAR(10)&amp;H782&amp;" ("&amp;B782&amp;")"</f>
        <v>TX_RTT_VERIFY
Outcome: On ART for 6+ months when IIT
Numerator (Required)</v>
      </c>
      <c r="K782" s="7" t="s">
        <v>881</v>
      </c>
      <c r="N782" s="4" t="s">
        <v>23</v>
      </c>
      <c r="O782" s="4" t="s">
        <v>174</v>
      </c>
      <c r="P782" s="4" t="s">
        <v>208</v>
      </c>
      <c r="Q782" s="4" t="s">
        <v>169</v>
      </c>
      <c r="R782" s="4" t="s">
        <v>169</v>
      </c>
      <c r="S782" s="4" t="s">
        <v>194</v>
      </c>
      <c r="T782" s="4" t="str">
        <f>LOWER(N782&amp;"."&amp;O782&amp;"."&amp;P782&amp;"."&amp;Q782&amp;"."&amp;R782&amp;"."&amp;S782)</f>
        <v>dreams_fp.10_14.female...n</v>
      </c>
      <c r="U782" s="4" t="s">
        <v>1220</v>
      </c>
      <c r="Y782" s="4" t="str">
        <f t="shared" si="70"/>
        <v>dreams_fp.10_14.f...n</v>
      </c>
      <c r="Z782" s="4" t="str">
        <f t="shared" si="71"/>
        <v>TX_RTT_VERIFY
Outcome: On ART for 6+ months when IIT
Numerator (Required)</v>
      </c>
      <c r="AA782" s="4" t="str">
        <f t="shared" si="72"/>
        <v>dreams_fp.10_14.f...n</v>
      </c>
      <c r="AB782" s="4" t="str">
        <f t="shared" si="73"/>
        <v>TX_RTT_VERIFY Outcome: On ART for 6+ months when IIT Numerator (Required)</v>
      </c>
      <c r="AC782" s="4" t="str">
        <f t="shared" si="74"/>
        <v>dreams_fp.10_14.f...n</v>
      </c>
    </row>
    <row r="783" spans="1:29" ht="45" x14ac:dyDescent="0.25">
      <c r="A783" s="4" t="s">
        <v>120</v>
      </c>
      <c r="B783" s="4" t="s">
        <v>125</v>
      </c>
      <c r="C783" s="4" t="s">
        <v>48</v>
      </c>
      <c r="D783" s="4" t="s">
        <v>49</v>
      </c>
      <c r="E783" s="4" t="s">
        <v>50</v>
      </c>
      <c r="F783" s="4" t="s">
        <v>169</v>
      </c>
      <c r="G783" s="4" t="s">
        <v>169</v>
      </c>
      <c r="H783" s="4" t="s">
        <v>8</v>
      </c>
      <c r="I783" s="4" t="s">
        <v>133</v>
      </c>
      <c r="J783" s="6" t="str">
        <f>C783&amp;CHAR(10)&amp;D783&amp;" "&amp;E783&amp;CHAR(10)&amp;H783&amp;" ("&amp;B783&amp;")"</f>
        <v>VMMC_AE
10-14 Male
Numerator (Required)</v>
      </c>
      <c r="K783" s="7" t="s">
        <v>909</v>
      </c>
      <c r="L783" s="4">
        <v>8</v>
      </c>
      <c r="N783" s="4" t="s">
        <v>23</v>
      </c>
      <c r="O783" s="4" t="s">
        <v>174</v>
      </c>
      <c r="P783" s="4" t="s">
        <v>208</v>
      </c>
      <c r="Q783" s="4" t="s">
        <v>169</v>
      </c>
      <c r="R783" s="4" t="s">
        <v>169</v>
      </c>
      <c r="S783" s="4" t="s">
        <v>196</v>
      </c>
      <c r="T783" s="4" t="str">
        <f>LOWER(N783&amp;"."&amp;O783&amp;"."&amp;P783&amp;"."&amp;Q783&amp;"."&amp;R783&amp;"."&amp;S783)</f>
        <v>dreams_fp.10_14.female...d</v>
      </c>
      <c r="U783" s="4" t="s">
        <v>1219</v>
      </c>
      <c r="Y783" s="4" t="str">
        <f t="shared" si="70"/>
        <v>dreams_fp.10_14.f...d</v>
      </c>
      <c r="Z783" s="4" t="str">
        <f t="shared" si="71"/>
        <v>VMMC_AE
10-14 Male
Numerator (Required)</v>
      </c>
      <c r="AA783" s="4" t="str">
        <f t="shared" si="72"/>
        <v>dreams_fp.10_14.f...d</v>
      </c>
      <c r="AB783" s="4" t="str">
        <f t="shared" si="73"/>
        <v>VMMC_AE 10-14 Male Numerator (Required)</v>
      </c>
      <c r="AC783" s="4" t="str">
        <f t="shared" si="74"/>
        <v>dreams_fp.10_14.f...d</v>
      </c>
    </row>
    <row r="784" spans="1:29" ht="45" x14ac:dyDescent="0.25">
      <c r="A784" s="4" t="s">
        <v>120</v>
      </c>
      <c r="B784" s="4" t="s">
        <v>125</v>
      </c>
      <c r="C784" s="4" t="s">
        <v>48</v>
      </c>
      <c r="D784" s="4" t="s">
        <v>58</v>
      </c>
      <c r="E784" s="4" t="s">
        <v>50</v>
      </c>
      <c r="F784" s="4" t="s">
        <v>169</v>
      </c>
      <c r="G784" s="4" t="s">
        <v>169</v>
      </c>
      <c r="H784" s="4" t="s">
        <v>8</v>
      </c>
      <c r="I784" s="4" t="s">
        <v>133</v>
      </c>
      <c r="J784" s="6" t="str">
        <f>C784&amp;CHAR(10)&amp;D784&amp;" "&amp;E784&amp;CHAR(10)&amp;H784&amp;" ("&amp;B784&amp;")"</f>
        <v>VMMC_AE
15-19 Male
Numerator (Required)</v>
      </c>
      <c r="K784" s="7" t="s">
        <v>910</v>
      </c>
      <c r="L784" s="4">
        <v>9</v>
      </c>
      <c r="N784" s="4" t="s">
        <v>23</v>
      </c>
      <c r="O784" s="4" t="s">
        <v>169</v>
      </c>
      <c r="P784" s="4" t="s">
        <v>169</v>
      </c>
      <c r="Q784" s="4" t="s">
        <v>75</v>
      </c>
      <c r="R784" s="4" t="s">
        <v>169</v>
      </c>
      <c r="S784" s="4" t="s">
        <v>194</v>
      </c>
      <c r="T784" s="4" t="str">
        <f>LOWER(N784&amp;"."&amp;O784&amp;"."&amp;P784&amp;"."&amp;Q784&amp;"."&amp;R784&amp;"."&amp;S784)</f>
        <v>dreams_fp...school..n</v>
      </c>
      <c r="U784" s="4" t="s">
        <v>219</v>
      </c>
      <c r="Y784" s="4" t="str">
        <f t="shared" si="70"/>
        <v>dreams_fp...school..n</v>
      </c>
      <c r="Z784" s="4" t="str">
        <f t="shared" si="71"/>
        <v>VMMC_AE
15-19 Male
Numerator (Required)</v>
      </c>
      <c r="AA784" s="4" t="str">
        <f t="shared" si="72"/>
        <v>dreams_fp...school..n</v>
      </c>
      <c r="AB784" s="4" t="str">
        <f t="shared" si="73"/>
        <v>VMMC_AE 15-19 Male Numerator (Required)</v>
      </c>
      <c r="AC784" s="4" t="str">
        <f t="shared" si="74"/>
        <v>dreams_fp...school..n</v>
      </c>
    </row>
    <row r="785" spans="1:29" ht="45" x14ac:dyDescent="0.25">
      <c r="A785" s="4" t="s">
        <v>120</v>
      </c>
      <c r="B785" s="4" t="s">
        <v>125</v>
      </c>
      <c r="C785" s="4" t="s">
        <v>48</v>
      </c>
      <c r="D785" s="4" t="s">
        <v>59</v>
      </c>
      <c r="E785" s="4" t="s">
        <v>50</v>
      </c>
      <c r="F785" s="4" t="s">
        <v>169</v>
      </c>
      <c r="G785" s="4" t="s">
        <v>169</v>
      </c>
      <c r="H785" s="4" t="s">
        <v>8</v>
      </c>
      <c r="I785" s="4" t="s">
        <v>133</v>
      </c>
      <c r="J785" s="6" t="str">
        <f>C785&amp;CHAR(10)&amp;D785&amp;" "&amp;E785&amp;CHAR(10)&amp;H785&amp;" ("&amp;B785&amp;")"</f>
        <v>VMMC_AE
20-24 Male
Numerator (Required)</v>
      </c>
      <c r="K785" s="7" t="s">
        <v>911</v>
      </c>
      <c r="L785" s="4">
        <v>11</v>
      </c>
      <c r="N785" s="4" t="s">
        <v>23</v>
      </c>
      <c r="O785" s="4" t="s">
        <v>169</v>
      </c>
      <c r="P785" s="4" t="s">
        <v>169</v>
      </c>
      <c r="Q785" s="4" t="s">
        <v>75</v>
      </c>
      <c r="R785" s="4" t="s">
        <v>169</v>
      </c>
      <c r="S785" s="4" t="s">
        <v>196</v>
      </c>
      <c r="T785" s="4" t="str">
        <f>LOWER(N785&amp;"."&amp;O785&amp;"."&amp;P785&amp;"."&amp;Q785&amp;"."&amp;R785&amp;"."&amp;S785)</f>
        <v>dreams_fp...school..d</v>
      </c>
      <c r="U785" s="4" t="s">
        <v>214</v>
      </c>
      <c r="Y785" s="4" t="str">
        <f t="shared" si="70"/>
        <v>dreams_fp...school..d</v>
      </c>
      <c r="Z785" s="4" t="str">
        <f t="shared" si="71"/>
        <v>VMMC_AE
20-24 Male
Numerator (Required)</v>
      </c>
      <c r="AA785" s="4" t="str">
        <f t="shared" si="72"/>
        <v>dreams_fp...school..d</v>
      </c>
      <c r="AB785" s="4" t="str">
        <f t="shared" si="73"/>
        <v>VMMC_AE 20-24 Male Numerator (Required)</v>
      </c>
      <c r="AC785" s="4" t="str">
        <f t="shared" si="74"/>
        <v>dreams_fp...school..d</v>
      </c>
    </row>
    <row r="786" spans="1:29" ht="45" x14ac:dyDescent="0.25">
      <c r="A786" s="4" t="s">
        <v>120</v>
      </c>
      <c r="B786" s="4" t="s">
        <v>125</v>
      </c>
      <c r="C786" s="4" t="s">
        <v>48</v>
      </c>
      <c r="D786" s="4" t="s">
        <v>60</v>
      </c>
      <c r="E786" s="4" t="s">
        <v>50</v>
      </c>
      <c r="F786" s="4" t="s">
        <v>169</v>
      </c>
      <c r="G786" s="4" t="s">
        <v>169</v>
      </c>
      <c r="H786" s="4" t="s">
        <v>8</v>
      </c>
      <c r="I786" s="4" t="s">
        <v>133</v>
      </c>
      <c r="J786" s="6" t="str">
        <f>C786&amp;CHAR(10)&amp;D786&amp;" "&amp;E786&amp;CHAR(10)&amp;H786&amp;" ("&amp;B786&amp;")"</f>
        <v>VMMC_AE
25-29 Male
Numerator (Required)</v>
      </c>
      <c r="K786" s="7" t="s">
        <v>912</v>
      </c>
      <c r="L786" s="4">
        <v>12</v>
      </c>
      <c r="N786" s="4" t="s">
        <v>23</v>
      </c>
      <c r="O786" s="4" t="s">
        <v>169</v>
      </c>
      <c r="P786" s="4" t="s">
        <v>169</v>
      </c>
      <c r="Q786" s="4" t="s">
        <v>71</v>
      </c>
      <c r="R786" s="4" t="s">
        <v>169</v>
      </c>
      <c r="S786" s="4" t="s">
        <v>194</v>
      </c>
      <c r="T786" s="4" t="str">
        <f>LOWER(N786&amp;"."&amp;O786&amp;"."&amp;P786&amp;"."&amp;Q786&amp;"."&amp;R786&amp;"."&amp;S786)</f>
        <v>dreams_fp...other..n</v>
      </c>
      <c r="U786" s="4" t="s">
        <v>218</v>
      </c>
      <c r="Y786" s="4" t="str">
        <f t="shared" si="70"/>
        <v>dreams_fp...other..n</v>
      </c>
      <c r="Z786" s="4" t="str">
        <f t="shared" si="71"/>
        <v>VMMC_AE
25-29 Male
Numerator (Required)</v>
      </c>
      <c r="AA786" s="4" t="str">
        <f t="shared" si="72"/>
        <v>dreams_fp...other..n</v>
      </c>
      <c r="AB786" s="4" t="str">
        <f t="shared" si="73"/>
        <v>VMMC_AE 25-29 Male Numerator (Required)</v>
      </c>
      <c r="AC786" s="4" t="str">
        <f t="shared" si="74"/>
        <v>dreams_fp...other..n</v>
      </c>
    </row>
    <row r="787" spans="1:29" ht="45" x14ac:dyDescent="0.25">
      <c r="A787" s="4" t="s">
        <v>120</v>
      </c>
      <c r="B787" s="4" t="s">
        <v>125</v>
      </c>
      <c r="C787" s="4" t="s">
        <v>48</v>
      </c>
      <c r="D787" s="4" t="s">
        <v>66</v>
      </c>
      <c r="E787" s="4" t="s">
        <v>50</v>
      </c>
      <c r="F787" s="4" t="s">
        <v>169</v>
      </c>
      <c r="G787" s="4" t="s">
        <v>169</v>
      </c>
      <c r="H787" s="4" t="s">
        <v>8</v>
      </c>
      <c r="I787" s="4" t="s">
        <v>133</v>
      </c>
      <c r="J787" s="6" t="str">
        <f>C787&amp;CHAR(10)&amp;D787&amp;" "&amp;E787&amp;CHAR(10)&amp;H787&amp;" ("&amp;B787&amp;")"</f>
        <v>VMMC_AE
30-34 Male
Numerator (Required)</v>
      </c>
      <c r="K787" s="7" t="s">
        <v>913</v>
      </c>
      <c r="L787" s="4">
        <v>13</v>
      </c>
      <c r="N787" s="4" t="s">
        <v>23</v>
      </c>
      <c r="O787" s="4" t="s">
        <v>169</v>
      </c>
      <c r="P787" s="4" t="s">
        <v>169</v>
      </c>
      <c r="Q787" s="4" t="s">
        <v>71</v>
      </c>
      <c r="R787" s="4" t="s">
        <v>169</v>
      </c>
      <c r="S787" s="4" t="s">
        <v>196</v>
      </c>
      <c r="T787" s="4" t="str">
        <f>LOWER(N787&amp;"."&amp;O787&amp;"."&amp;P787&amp;"."&amp;Q787&amp;"."&amp;R787&amp;"."&amp;S787)</f>
        <v>dreams_fp...other..d</v>
      </c>
      <c r="U787" s="4" t="s">
        <v>213</v>
      </c>
      <c r="Y787" s="4" t="str">
        <f t="shared" si="70"/>
        <v>dreams_fp...other..d</v>
      </c>
      <c r="Z787" s="4" t="str">
        <f t="shared" si="71"/>
        <v>VMMC_AE
30-34 Male
Numerator (Required)</v>
      </c>
      <c r="AA787" s="4" t="str">
        <f t="shared" si="72"/>
        <v>dreams_fp...other..d</v>
      </c>
      <c r="AB787" s="4" t="str">
        <f t="shared" si="73"/>
        <v>VMMC_AE 30-34 Male Numerator (Required)</v>
      </c>
      <c r="AC787" s="4" t="str">
        <f t="shared" si="74"/>
        <v>dreams_fp...other..d</v>
      </c>
    </row>
    <row r="788" spans="1:29" ht="45" x14ac:dyDescent="0.25">
      <c r="A788" s="4" t="s">
        <v>120</v>
      </c>
      <c r="B788" s="4" t="s">
        <v>125</v>
      </c>
      <c r="C788" s="4" t="s">
        <v>48</v>
      </c>
      <c r="D788" s="4" t="s">
        <v>67</v>
      </c>
      <c r="E788" s="4" t="s">
        <v>50</v>
      </c>
      <c r="F788" s="4" t="s">
        <v>169</v>
      </c>
      <c r="G788" s="4" t="s">
        <v>169</v>
      </c>
      <c r="H788" s="4" t="s">
        <v>8</v>
      </c>
      <c r="I788" s="4" t="s">
        <v>133</v>
      </c>
      <c r="J788" s="6" t="str">
        <f>C788&amp;CHAR(10)&amp;D788&amp;" "&amp;E788&amp;CHAR(10)&amp;H788&amp;" ("&amp;B788&amp;")"</f>
        <v>VMMC_AE
35-39 Male
Numerator (Required)</v>
      </c>
      <c r="K788" s="7" t="s">
        <v>914</v>
      </c>
      <c r="L788" s="4">
        <v>14</v>
      </c>
      <c r="N788" s="4" t="s">
        <v>23</v>
      </c>
      <c r="O788" s="4" t="s">
        <v>169</v>
      </c>
      <c r="P788" s="4" t="s">
        <v>169</v>
      </c>
      <c r="Q788" s="4" t="s">
        <v>109</v>
      </c>
      <c r="R788" s="4" t="s">
        <v>169</v>
      </c>
      <c r="S788" s="4" t="s">
        <v>194</v>
      </c>
      <c r="T788" s="4" t="str">
        <f>LOWER(N788&amp;"."&amp;O788&amp;"."&amp;P788&amp;"."&amp;Q788&amp;"."&amp;R788&amp;"."&amp;S788)</f>
        <v>dreams_fp...mobile..n</v>
      </c>
      <c r="U788" s="4" t="s">
        <v>217</v>
      </c>
      <c r="Y788" s="4" t="str">
        <f t="shared" si="70"/>
        <v>dreams_fp...mobile..n</v>
      </c>
      <c r="Z788" s="4" t="str">
        <f t="shared" si="71"/>
        <v>VMMC_AE
35-39 Male
Numerator (Required)</v>
      </c>
      <c r="AA788" s="4" t="str">
        <f t="shared" si="72"/>
        <v>dreams_fp...mobile..n</v>
      </c>
      <c r="AB788" s="4" t="str">
        <f t="shared" si="73"/>
        <v>VMMC_AE 35-39 Male Numerator (Required)</v>
      </c>
      <c r="AC788" s="4" t="str">
        <f t="shared" si="74"/>
        <v>dreams_fp...mobile..n</v>
      </c>
    </row>
    <row r="789" spans="1:29" ht="45" x14ac:dyDescent="0.25">
      <c r="A789" s="4" t="s">
        <v>120</v>
      </c>
      <c r="B789" s="4" t="s">
        <v>125</v>
      </c>
      <c r="C789" s="4" t="s">
        <v>48</v>
      </c>
      <c r="D789" s="4" t="s">
        <v>68</v>
      </c>
      <c r="E789" s="4" t="s">
        <v>50</v>
      </c>
      <c r="F789" s="4" t="s">
        <v>169</v>
      </c>
      <c r="G789" s="4" t="s">
        <v>169</v>
      </c>
      <c r="H789" s="4" t="s">
        <v>8</v>
      </c>
      <c r="I789" s="4" t="s">
        <v>133</v>
      </c>
      <c r="J789" s="6" t="str">
        <f>C789&amp;CHAR(10)&amp;D789&amp;" "&amp;E789&amp;CHAR(10)&amp;H789&amp;" ("&amp;B789&amp;")"</f>
        <v>VMMC_AE
40-44 Male
Numerator (Required)</v>
      </c>
      <c r="K789" s="7" t="s">
        <v>915</v>
      </c>
      <c r="L789" s="4">
        <v>15</v>
      </c>
      <c r="N789" s="4" t="s">
        <v>23</v>
      </c>
      <c r="O789" s="4" t="s">
        <v>169</v>
      </c>
      <c r="P789" s="4" t="s">
        <v>169</v>
      </c>
      <c r="Q789" s="4" t="s">
        <v>109</v>
      </c>
      <c r="R789" s="4" t="s">
        <v>169</v>
      </c>
      <c r="S789" s="4" t="s">
        <v>196</v>
      </c>
      <c r="T789" s="4" t="str">
        <f>LOWER(N789&amp;"."&amp;O789&amp;"."&amp;P789&amp;"."&amp;Q789&amp;"."&amp;R789&amp;"."&amp;S789)</f>
        <v>dreams_fp...mobile..d</v>
      </c>
      <c r="U789" s="4" t="s">
        <v>212</v>
      </c>
      <c r="Y789" s="4" t="str">
        <f t="shared" si="70"/>
        <v>dreams_fp...mobile..d</v>
      </c>
      <c r="Z789" s="4" t="str">
        <f t="shared" si="71"/>
        <v>VMMC_AE
40-44 Male
Numerator (Required)</v>
      </c>
      <c r="AA789" s="4" t="str">
        <f t="shared" si="72"/>
        <v>dreams_fp...mobile..d</v>
      </c>
      <c r="AB789" s="4" t="str">
        <f t="shared" si="73"/>
        <v>VMMC_AE 40-44 Male Numerator (Required)</v>
      </c>
      <c r="AC789" s="4" t="str">
        <f t="shared" si="74"/>
        <v>dreams_fp...mobile..d</v>
      </c>
    </row>
    <row r="790" spans="1:29" ht="45" x14ac:dyDescent="0.25">
      <c r="A790" s="4" t="s">
        <v>120</v>
      </c>
      <c r="B790" s="4" t="s">
        <v>125</v>
      </c>
      <c r="C790" s="4" t="s">
        <v>48</v>
      </c>
      <c r="D790" s="4" t="s">
        <v>69</v>
      </c>
      <c r="E790" s="4" t="s">
        <v>50</v>
      </c>
      <c r="F790" s="4" t="s">
        <v>169</v>
      </c>
      <c r="G790" s="4" t="s">
        <v>169</v>
      </c>
      <c r="H790" s="4" t="s">
        <v>8</v>
      </c>
      <c r="I790" s="4" t="s">
        <v>133</v>
      </c>
      <c r="J790" s="6" t="str">
        <f>C790&amp;CHAR(10)&amp;D790&amp;" "&amp;E790&amp;CHAR(10)&amp;H790&amp;" ("&amp;B790&amp;")"</f>
        <v>VMMC_AE
45-49 Male
Numerator (Required)</v>
      </c>
      <c r="K790" s="7" t="s">
        <v>916</v>
      </c>
      <c r="L790" s="4">
        <v>16</v>
      </c>
      <c r="N790" s="4" t="s">
        <v>23</v>
      </c>
      <c r="O790" s="4" t="s">
        <v>169</v>
      </c>
      <c r="P790" s="4" t="s">
        <v>169</v>
      </c>
      <c r="Q790" s="4" t="s">
        <v>65</v>
      </c>
      <c r="R790" s="4" t="s">
        <v>169</v>
      </c>
      <c r="S790" s="4" t="s">
        <v>194</v>
      </c>
      <c r="T790" s="4" t="str">
        <f>LOWER(N790&amp;"."&amp;O790&amp;"."&amp;P790&amp;"."&amp;Q790&amp;"."&amp;R790&amp;"."&amp;S790)</f>
        <v>dreams_fp...hospital..n</v>
      </c>
      <c r="U790" s="4" t="s">
        <v>216</v>
      </c>
      <c r="Y790" s="4" t="str">
        <f t="shared" si="70"/>
        <v>dreams_fp...hospital..n</v>
      </c>
      <c r="Z790" s="4" t="str">
        <f t="shared" si="71"/>
        <v>VMMC_AE
45-49 Male
Numerator (Required)</v>
      </c>
      <c r="AA790" s="4" t="str">
        <f t="shared" si="72"/>
        <v>dreams_fp...hospital..n</v>
      </c>
      <c r="AB790" s="4" t="str">
        <f t="shared" si="73"/>
        <v>VMMC_AE 45-49 Male Numerator (Required)</v>
      </c>
      <c r="AC790" s="4" t="str">
        <f t="shared" si="74"/>
        <v>dreams_fp...hospital..n</v>
      </c>
    </row>
    <row r="791" spans="1:29" ht="45" x14ac:dyDescent="0.25">
      <c r="A791" s="4" t="s">
        <v>120</v>
      </c>
      <c r="B791" s="4" t="s">
        <v>125</v>
      </c>
      <c r="C791" s="4" t="s">
        <v>48</v>
      </c>
      <c r="D791" s="4" t="s">
        <v>1050</v>
      </c>
      <c r="E791" s="4" t="s">
        <v>50</v>
      </c>
      <c r="F791" s="4" t="s">
        <v>169</v>
      </c>
      <c r="G791" s="4" t="s">
        <v>169</v>
      </c>
      <c r="H791" s="4" t="s">
        <v>8</v>
      </c>
      <c r="I791" s="4" t="s">
        <v>133</v>
      </c>
      <c r="J791" s="6" t="str">
        <f>C791&amp;CHAR(10)&amp;D791&amp;" "&amp;E791&amp;CHAR(10)&amp;H791&amp;" ("&amp;B791&amp;")"</f>
        <v>VMMC_AE
50+ Male
Numerator (Required)</v>
      </c>
      <c r="K791" s="7" t="s">
        <v>1112</v>
      </c>
      <c r="L791" s="4">
        <v>17</v>
      </c>
      <c r="N791" s="4" t="s">
        <v>23</v>
      </c>
      <c r="O791" s="4" t="s">
        <v>169</v>
      </c>
      <c r="P791" s="4" t="s">
        <v>169</v>
      </c>
      <c r="Q791" s="4" t="s">
        <v>65</v>
      </c>
      <c r="R791" s="4" t="s">
        <v>169</v>
      </c>
      <c r="S791" s="4" t="s">
        <v>196</v>
      </c>
      <c r="T791" s="4" t="str">
        <f>LOWER(N791&amp;"."&amp;O791&amp;"."&amp;P791&amp;"."&amp;Q791&amp;"."&amp;R791&amp;"."&amp;S791)</f>
        <v>dreams_fp...hospital..d</v>
      </c>
      <c r="U791" s="4" t="s">
        <v>211</v>
      </c>
      <c r="Y791" s="4" t="str">
        <f t="shared" ref="Y791:Y805" si="75">U791</f>
        <v>dreams_fp...hospital..d</v>
      </c>
      <c r="Z791" s="4" t="str">
        <f t="shared" ref="Z791:Z805" si="76">J791</f>
        <v>VMMC_AE
50+ Male
Numerator (Required)</v>
      </c>
      <c r="AA791" s="4" t="str">
        <f t="shared" ref="AA791:AA805" si="77">U791</f>
        <v>dreams_fp...hospital..d</v>
      </c>
      <c r="AB791" s="4" t="str">
        <f t="shared" ref="AB791:AB805" si="78">K791</f>
        <v>VMMC_AE 50+ Male Numerator (Required)</v>
      </c>
      <c r="AC791" s="4" t="str">
        <f t="shared" ref="AC791:AC805" si="79">AA791</f>
        <v>dreams_fp...hospital..d</v>
      </c>
    </row>
    <row r="792" spans="1:29" ht="45" x14ac:dyDescent="0.25">
      <c r="A792" s="4" t="s">
        <v>120</v>
      </c>
      <c r="B792" s="4" t="s">
        <v>125</v>
      </c>
      <c r="C792" s="4" t="s">
        <v>48</v>
      </c>
      <c r="D792" s="4" t="s">
        <v>122</v>
      </c>
      <c r="E792" s="4" t="s">
        <v>50</v>
      </c>
      <c r="F792" s="4" t="s">
        <v>169</v>
      </c>
      <c r="G792" s="4" t="s">
        <v>169</v>
      </c>
      <c r="H792" s="4" t="s">
        <v>8</v>
      </c>
      <c r="I792" s="4" t="s">
        <v>133</v>
      </c>
      <c r="J792" s="6" t="str">
        <f>C792&amp;CHAR(10)&amp;D792&amp;" "&amp;E792&amp;CHAR(10)&amp;H792&amp;" ("&amp;B792&amp;")"</f>
        <v>VMMC_AE
Unknown Age Male
Numerator (Required)</v>
      </c>
      <c r="K792" s="7" t="s">
        <v>917</v>
      </c>
      <c r="L792" s="4">
        <v>22</v>
      </c>
      <c r="N792" s="4" t="s">
        <v>23</v>
      </c>
      <c r="O792" s="4" t="s">
        <v>169</v>
      </c>
      <c r="P792" s="4" t="s">
        <v>169</v>
      </c>
      <c r="Q792" s="4" t="s">
        <v>64</v>
      </c>
      <c r="R792" s="4" t="s">
        <v>169</v>
      </c>
      <c r="S792" s="4" t="s">
        <v>194</v>
      </c>
      <c r="T792" s="4" t="str">
        <f>LOWER(N792&amp;"."&amp;O792&amp;"."&amp;P792&amp;"."&amp;Q792&amp;"."&amp;R792&amp;"."&amp;S792)</f>
        <v>dreams_fp...health center..n</v>
      </c>
      <c r="U792" s="4" t="s">
        <v>1001</v>
      </c>
      <c r="Y792" s="4" t="str">
        <f t="shared" si="75"/>
        <v>dreams_fp...healthcenter..n</v>
      </c>
      <c r="Z792" s="4" t="str">
        <f t="shared" si="76"/>
        <v>VMMC_AE
Unknown Age Male
Numerator (Required)</v>
      </c>
      <c r="AA792" s="4" t="str">
        <f t="shared" si="77"/>
        <v>dreams_fp...healthcenter..n</v>
      </c>
      <c r="AB792" s="4" t="str">
        <f t="shared" si="78"/>
        <v>VMMC_AE Unknown Age Male Numerator (Required)</v>
      </c>
      <c r="AC792" s="4" t="str">
        <f t="shared" si="79"/>
        <v>dreams_fp...healthcenter..n</v>
      </c>
    </row>
    <row r="793" spans="1:29" ht="45" x14ac:dyDescent="0.25">
      <c r="A793" s="4" t="s">
        <v>120</v>
      </c>
      <c r="B793" s="4" t="s">
        <v>125</v>
      </c>
      <c r="C793" s="4" t="s">
        <v>48</v>
      </c>
      <c r="E793" s="4" t="s">
        <v>50</v>
      </c>
      <c r="F793" s="4" t="s">
        <v>72</v>
      </c>
      <c r="G793" s="4" t="s">
        <v>169</v>
      </c>
      <c r="H793" s="4" t="s">
        <v>8</v>
      </c>
      <c r="I793" s="4" t="s">
        <v>81</v>
      </c>
      <c r="J793" s="6" t="str">
        <f>C793&amp;CHAR(10)&amp;I793&amp;": "&amp;F793&amp;CHAR(10)&amp;H793&amp;" ("&amp;B793&amp;")"</f>
        <v>VMMC_AE
AE Type: Unknown
Numerator (Required)</v>
      </c>
      <c r="K793" s="7" t="s">
        <v>898</v>
      </c>
      <c r="N793" s="4" t="s">
        <v>23</v>
      </c>
      <c r="O793" s="4" t="s">
        <v>169</v>
      </c>
      <c r="P793" s="4" t="s">
        <v>169</v>
      </c>
      <c r="Q793" s="4" t="s">
        <v>64</v>
      </c>
      <c r="R793" s="4" t="s">
        <v>169</v>
      </c>
      <c r="S793" s="4" t="s">
        <v>196</v>
      </c>
      <c r="T793" s="4" t="str">
        <f>LOWER(N793&amp;"."&amp;O793&amp;"."&amp;P793&amp;"."&amp;Q793&amp;"."&amp;R793&amp;"."&amp;S793)</f>
        <v>dreams_fp...health center..d</v>
      </c>
      <c r="U793" s="4" t="s">
        <v>999</v>
      </c>
      <c r="Y793" s="4" t="str">
        <f t="shared" si="75"/>
        <v>dreams_fp...healthcenter..d</v>
      </c>
      <c r="Z793" s="4" t="str">
        <f t="shared" si="76"/>
        <v>VMMC_AE
AE Type: Unknown
Numerator (Required)</v>
      </c>
      <c r="AA793" s="4" t="str">
        <f t="shared" si="77"/>
        <v>dreams_fp...healthcenter..d</v>
      </c>
      <c r="AB793" s="4" t="str">
        <f t="shared" si="78"/>
        <v>VMMC_AE AE Type: Unknown Numerator (Required)</v>
      </c>
      <c r="AC793" s="4" t="str">
        <f t="shared" si="79"/>
        <v>dreams_fp...healthcenter..d</v>
      </c>
    </row>
    <row r="794" spans="1:29" ht="45" x14ac:dyDescent="0.25">
      <c r="A794" s="4" t="s">
        <v>120</v>
      </c>
      <c r="B794" s="4" t="s">
        <v>125</v>
      </c>
      <c r="C794" s="4" t="s">
        <v>48</v>
      </c>
      <c r="E794" s="4" t="s">
        <v>50</v>
      </c>
      <c r="F794" s="4" t="s">
        <v>83</v>
      </c>
      <c r="G794" s="4" t="s">
        <v>169</v>
      </c>
      <c r="H794" s="4" t="s">
        <v>8</v>
      </c>
      <c r="I794" s="4" t="s">
        <v>81</v>
      </c>
      <c r="J794" s="6" t="str">
        <f>C794&amp;CHAR(10)&amp;I794&amp;": "&amp;F794&amp;CHAR(10)&amp;H794&amp;" ("&amp;B794&amp;")"</f>
        <v>VMMC_AE
AE Type: Severe
Numerator (Required)</v>
      </c>
      <c r="K794" s="7" t="s">
        <v>897</v>
      </c>
      <c r="N794" s="4" t="s">
        <v>23</v>
      </c>
      <c r="O794" s="4" t="s">
        <v>169</v>
      </c>
      <c r="P794" s="4" t="s">
        <v>169</v>
      </c>
      <c r="Q794" s="4" t="s">
        <v>55</v>
      </c>
      <c r="R794" s="4" t="s">
        <v>169</v>
      </c>
      <c r="S794" s="4" t="s">
        <v>194</v>
      </c>
      <c r="T794" s="4" t="str">
        <f>LOWER(N794&amp;"."&amp;O794&amp;"."&amp;P794&amp;"."&amp;Q794&amp;"."&amp;R794&amp;"."&amp;S794)</f>
        <v>dreams_fp...fp counseling plus referral for a method to another sdp..n</v>
      </c>
      <c r="U794" s="4" t="s">
        <v>1147</v>
      </c>
      <c r="Y794" s="4" t="str">
        <f t="shared" si="75"/>
        <v>dreams_fp...fpcounselingplusreferralforamethodtoanothersdp..n</v>
      </c>
      <c r="Z794" s="4" t="str">
        <f t="shared" si="76"/>
        <v>VMMC_AE
AE Type: Severe
Numerator (Required)</v>
      </c>
      <c r="AA794" s="4" t="str">
        <f t="shared" si="77"/>
        <v>dreams_fp...fpcounselingplusreferralforamethodtoanothersdp..n</v>
      </c>
      <c r="AB794" s="4" t="str">
        <f t="shared" si="78"/>
        <v>VMMC_AE AE Type: Severe Numerator (Required)</v>
      </c>
      <c r="AC794" s="4" t="str">
        <f t="shared" si="79"/>
        <v>dreams_fp...fpcounselingplusreferralforamethodtoanothersdp..n</v>
      </c>
    </row>
    <row r="795" spans="1:29" ht="45" x14ac:dyDescent="0.25">
      <c r="A795" s="4" t="s">
        <v>120</v>
      </c>
      <c r="B795" s="4" t="s">
        <v>125</v>
      </c>
      <c r="C795" s="4" t="s">
        <v>48</v>
      </c>
      <c r="E795" s="4" t="s">
        <v>50</v>
      </c>
      <c r="F795" s="4" t="s">
        <v>82</v>
      </c>
      <c r="G795" s="4" t="s">
        <v>169</v>
      </c>
      <c r="H795" s="4" t="s">
        <v>8</v>
      </c>
      <c r="I795" s="4" t="s">
        <v>81</v>
      </c>
      <c r="J795" s="6" t="str">
        <f>C795&amp;CHAR(10)&amp;I795&amp;": "&amp;F795&amp;CHAR(10)&amp;H795&amp;" ("&amp;B795&amp;")"</f>
        <v>VMMC_AE
AE Type: Moderate
Numerator (Required)</v>
      </c>
      <c r="K795" s="7" t="s">
        <v>896</v>
      </c>
      <c r="N795" s="4" t="s">
        <v>23</v>
      </c>
      <c r="O795" s="4" t="s">
        <v>169</v>
      </c>
      <c r="P795" s="4" t="s">
        <v>169</v>
      </c>
      <c r="Q795" s="4" t="s">
        <v>52</v>
      </c>
      <c r="R795" s="4" t="s">
        <v>169</v>
      </c>
      <c r="S795" s="4" t="s">
        <v>194</v>
      </c>
      <c r="T795" s="4" t="str">
        <f>LOWER(N795&amp;"."&amp;O795&amp;"."&amp;P795&amp;"."&amp;Q795&amp;"."&amp;R795&amp;"."&amp;S795)</f>
        <v>dreams_fp...fp counseling plus method provisions - other (excluding condoms)..n</v>
      </c>
      <c r="U795" s="4" t="s">
        <v>1198</v>
      </c>
      <c r="Y795" s="4" t="str">
        <f t="shared" si="75"/>
        <v>dreams_fp...fpcounselingplusmethodprovisions_other..n</v>
      </c>
      <c r="Z795" s="4" t="str">
        <f t="shared" si="76"/>
        <v>VMMC_AE
AE Type: Moderate
Numerator (Required)</v>
      </c>
      <c r="AA795" s="4" t="str">
        <f t="shared" si="77"/>
        <v>dreams_fp...fpcounselingplusmethodprovisions_other..n</v>
      </c>
      <c r="AB795" s="4" t="str">
        <f t="shared" si="78"/>
        <v>VMMC_AE AE Type: Moderate Numerator (Required)</v>
      </c>
      <c r="AC795" s="4" t="str">
        <f t="shared" si="79"/>
        <v>dreams_fp...fpcounselingplusmethodprovisions_other..n</v>
      </c>
    </row>
    <row r="796" spans="1:29" ht="45" x14ac:dyDescent="0.25">
      <c r="A796" s="4" t="s">
        <v>120</v>
      </c>
      <c r="B796" s="4" t="s">
        <v>125</v>
      </c>
      <c r="C796" s="4" t="s">
        <v>48</v>
      </c>
      <c r="E796" s="4" t="s">
        <v>50</v>
      </c>
      <c r="F796" s="4" t="s">
        <v>93</v>
      </c>
      <c r="G796" s="4" t="s">
        <v>169</v>
      </c>
      <c r="H796" s="4" t="s">
        <v>8</v>
      </c>
      <c r="I796" s="4" t="s">
        <v>87</v>
      </c>
      <c r="J796" s="6" t="str">
        <f>C796&amp;CHAR(10)&amp;F796&amp;CHAR(10)&amp;H796&amp;" ("&amp;B796&amp;")"</f>
        <v>VMMC_AE
Surgical method - Unknown
Numerator (Required)</v>
      </c>
      <c r="K796" s="7" t="s">
        <v>904</v>
      </c>
      <c r="N796" s="4" t="s">
        <v>23</v>
      </c>
      <c r="O796" s="4" t="s">
        <v>169</v>
      </c>
      <c r="P796" s="4" t="s">
        <v>169</v>
      </c>
      <c r="Q796" s="4" t="s">
        <v>51</v>
      </c>
      <c r="R796" s="4" t="s">
        <v>169</v>
      </c>
      <c r="S796" s="4" t="s">
        <v>194</v>
      </c>
      <c r="T796" s="4" t="str">
        <f>LOWER(N796&amp;"."&amp;O796&amp;"."&amp;P796&amp;"."&amp;Q796&amp;"."&amp;R796&amp;"."&amp;S796)</f>
        <v>dreams_fp...fp counseling plus method provisions - oral contraceptive pills..n</v>
      </c>
      <c r="U796" s="4" t="s">
        <v>1162</v>
      </c>
      <c r="Y796" s="4" t="str">
        <f t="shared" si="75"/>
        <v>dreams_fp...fpcounselingplusmethodprovisions_oralcontraceptivepills..n</v>
      </c>
      <c r="Z796" s="4" t="str">
        <f t="shared" si="76"/>
        <v>VMMC_AE
Surgical method - Unknown
Numerator (Required)</v>
      </c>
      <c r="AA796" s="4" t="str">
        <f t="shared" si="77"/>
        <v>dreams_fp...fpcounselingplusmethodprovisions_oralcontraceptivepills..n</v>
      </c>
      <c r="AB796" s="4" t="str">
        <f t="shared" si="78"/>
        <v>VMMC_AE Surgical method - Unknown Numerator (Required)</v>
      </c>
      <c r="AC796" s="4" t="str">
        <f t="shared" si="79"/>
        <v>dreams_fp...fpcounselingplusmethodprovisions_oralcontraceptivepills..n</v>
      </c>
    </row>
    <row r="797" spans="1:29" ht="45" x14ac:dyDescent="0.25">
      <c r="A797" s="4" t="s">
        <v>120</v>
      </c>
      <c r="B797" s="4" t="s">
        <v>125</v>
      </c>
      <c r="C797" s="4" t="s">
        <v>48</v>
      </c>
      <c r="E797" s="4" t="s">
        <v>50</v>
      </c>
      <c r="F797" s="4" t="s">
        <v>92</v>
      </c>
      <c r="G797" s="4" t="s">
        <v>169</v>
      </c>
      <c r="H797" s="4" t="s">
        <v>8</v>
      </c>
      <c r="I797" s="4" t="s">
        <v>87</v>
      </c>
      <c r="J797" s="6" t="str">
        <f>C797&amp;CHAR(10)&amp;F797&amp;CHAR(10)&amp;H797&amp;" ("&amp;B797&amp;")"</f>
        <v>VMMC_AE
Surgical method - Sleeve Resection
Numerator (Required)</v>
      </c>
      <c r="K797" s="7" t="s">
        <v>903</v>
      </c>
      <c r="N797" s="4" t="s">
        <v>23</v>
      </c>
      <c r="O797" s="4" t="s">
        <v>169</v>
      </c>
      <c r="P797" s="4" t="s">
        <v>169</v>
      </c>
      <c r="Q797" s="4" t="s">
        <v>40</v>
      </c>
      <c r="R797" s="4" t="s">
        <v>169</v>
      </c>
      <c r="S797" s="4" t="s">
        <v>194</v>
      </c>
      <c r="T797" s="4" t="str">
        <f>LOWER(N797&amp;"."&amp;O797&amp;"."&amp;P797&amp;"."&amp;Q797&amp;"."&amp;R797&amp;"."&amp;S797)</f>
        <v>dreams_fp...fp counseling plus method provisions - intrauterine device (iud)..n</v>
      </c>
      <c r="U797" s="4" t="s">
        <v>1197</v>
      </c>
      <c r="Y797" s="4" t="str">
        <f t="shared" si="75"/>
        <v>dreams_fp...fpcounselingplusmethodprovisions_iud..n</v>
      </c>
      <c r="Z797" s="4" t="str">
        <f t="shared" si="76"/>
        <v>VMMC_AE
Surgical method - Sleeve Resection
Numerator (Required)</v>
      </c>
      <c r="AA797" s="4" t="str">
        <f t="shared" si="77"/>
        <v>dreams_fp...fpcounselingplusmethodprovisions_iud..n</v>
      </c>
      <c r="AB797" s="4" t="str">
        <f t="shared" si="78"/>
        <v>VMMC_AE Surgical method - Sleeve Resection Numerator (Required)</v>
      </c>
      <c r="AC797" s="4" t="str">
        <f t="shared" si="79"/>
        <v>dreams_fp...fpcounselingplusmethodprovisions_iud..n</v>
      </c>
    </row>
    <row r="798" spans="1:29" ht="45" x14ac:dyDescent="0.25">
      <c r="A798" s="4" t="s">
        <v>120</v>
      </c>
      <c r="B798" s="4" t="s">
        <v>125</v>
      </c>
      <c r="C798" s="4" t="s">
        <v>48</v>
      </c>
      <c r="E798" s="4" t="s">
        <v>50</v>
      </c>
      <c r="F798" s="4" t="s">
        <v>91</v>
      </c>
      <c r="G798" s="4" t="s">
        <v>169</v>
      </c>
      <c r="H798" s="4" t="s">
        <v>8</v>
      </c>
      <c r="I798" s="4" t="s">
        <v>87</v>
      </c>
      <c r="J798" s="6" t="str">
        <f>C798&amp;CHAR(10)&amp;F798&amp;CHAR(10)&amp;H798&amp;" ("&amp;B798&amp;")"</f>
        <v>VMMC_AE
Surgical method - Other
Numerator (Required)</v>
      </c>
      <c r="K798" s="7" t="s">
        <v>902</v>
      </c>
      <c r="N798" s="4" t="s">
        <v>23</v>
      </c>
      <c r="O798" s="4" t="s">
        <v>169</v>
      </c>
      <c r="P798" s="4" t="s">
        <v>169</v>
      </c>
      <c r="Q798" s="4" t="s">
        <v>39</v>
      </c>
      <c r="R798" s="4" t="s">
        <v>169</v>
      </c>
      <c r="S798" s="4" t="s">
        <v>194</v>
      </c>
      <c r="T798" s="4" t="str">
        <f>LOWER(N798&amp;"."&amp;O798&amp;"."&amp;P798&amp;"."&amp;Q798&amp;"."&amp;R798&amp;"."&amp;S798)</f>
        <v>dreams_fp...fp counseling plus method provisions - injectable..n</v>
      </c>
      <c r="U798" s="4" t="s">
        <v>1161</v>
      </c>
      <c r="Y798" s="4" t="str">
        <f t="shared" si="75"/>
        <v>dreams_fp...fpcounselingplusmethodprovisions_injectable..n</v>
      </c>
      <c r="Z798" s="4" t="str">
        <f t="shared" si="76"/>
        <v>VMMC_AE
Surgical method - Other
Numerator (Required)</v>
      </c>
      <c r="AA798" s="4" t="str">
        <f t="shared" si="77"/>
        <v>dreams_fp...fpcounselingplusmethodprovisions_injectable..n</v>
      </c>
      <c r="AB798" s="4" t="str">
        <f t="shared" si="78"/>
        <v>VMMC_AE Surgical method - Other Numerator (Required)</v>
      </c>
      <c r="AC798" s="4" t="str">
        <f t="shared" si="79"/>
        <v>dreams_fp...fpcounselingplusmethodprovisions_injectable..n</v>
      </c>
    </row>
    <row r="799" spans="1:29" ht="45" x14ac:dyDescent="0.25">
      <c r="A799" s="4" t="s">
        <v>120</v>
      </c>
      <c r="B799" s="4" t="s">
        <v>125</v>
      </c>
      <c r="C799" s="4" t="s">
        <v>48</v>
      </c>
      <c r="E799" s="4" t="s">
        <v>50</v>
      </c>
      <c r="F799" s="4" t="s">
        <v>90</v>
      </c>
      <c r="G799" s="4" t="s">
        <v>169</v>
      </c>
      <c r="H799" s="4" t="s">
        <v>8</v>
      </c>
      <c r="I799" s="4" t="s">
        <v>87</v>
      </c>
      <c r="J799" s="6" t="str">
        <f>C799&amp;CHAR(10)&amp;F799&amp;CHAR(10)&amp;H799&amp;" ("&amp;B799&amp;")"</f>
        <v>VMMC_AE
Surgical method - Forceps guided
Numerator (Required)</v>
      </c>
      <c r="K799" s="7" t="s">
        <v>901</v>
      </c>
      <c r="N799" s="4" t="s">
        <v>23</v>
      </c>
      <c r="O799" s="4" t="s">
        <v>169</v>
      </c>
      <c r="P799" s="4" t="s">
        <v>169</v>
      </c>
      <c r="Q799" s="4" t="s">
        <v>38</v>
      </c>
      <c r="R799" s="4" t="s">
        <v>169</v>
      </c>
      <c r="S799" s="4" t="s">
        <v>194</v>
      </c>
      <c r="T799" s="4" t="str">
        <f>LOWER(N799&amp;"."&amp;O799&amp;"."&amp;P799&amp;"."&amp;Q799&amp;"."&amp;R799&amp;"."&amp;S799)</f>
        <v>dreams_fp...fp counseling plus method provisions - implant..n</v>
      </c>
      <c r="U799" s="4" t="s">
        <v>1160</v>
      </c>
      <c r="Y799" s="4" t="str">
        <f t="shared" si="75"/>
        <v>dreams_fp...fpcounselingplusmethodprovisions_implant..n</v>
      </c>
      <c r="Z799" s="4" t="str">
        <f t="shared" si="76"/>
        <v>VMMC_AE
Surgical method - Forceps guided
Numerator (Required)</v>
      </c>
      <c r="AA799" s="4" t="str">
        <f t="shared" si="77"/>
        <v>dreams_fp...fpcounselingplusmethodprovisions_implant..n</v>
      </c>
      <c r="AB799" s="4" t="str">
        <f t="shared" si="78"/>
        <v>VMMC_AE Surgical method - Forceps guided Numerator (Required)</v>
      </c>
      <c r="AC799" s="4" t="str">
        <f t="shared" si="79"/>
        <v>dreams_fp...fpcounselingplusmethodprovisions_implant..n</v>
      </c>
    </row>
    <row r="800" spans="1:29" ht="45" x14ac:dyDescent="0.25">
      <c r="A800" s="4" t="s">
        <v>120</v>
      </c>
      <c r="B800" s="4" t="s">
        <v>125</v>
      </c>
      <c r="C800" s="4" t="s">
        <v>48</v>
      </c>
      <c r="E800" s="4" t="s">
        <v>50</v>
      </c>
      <c r="F800" s="4" t="s">
        <v>89</v>
      </c>
      <c r="G800" s="4" t="s">
        <v>169</v>
      </c>
      <c r="H800" s="4" t="s">
        <v>8</v>
      </c>
      <c r="I800" s="4" t="s">
        <v>87</v>
      </c>
      <c r="J800" s="6" t="str">
        <f>C800&amp;CHAR(10)&amp;F800&amp;CHAR(10)&amp;H800&amp;" ("&amp;B800&amp;")"</f>
        <v>VMMC_AE
Surgical method - Dorsal Slit
Numerator (Required)</v>
      </c>
      <c r="K800" s="7" t="s">
        <v>900</v>
      </c>
      <c r="N800" s="4" t="s">
        <v>23</v>
      </c>
      <c r="O800" s="4" t="s">
        <v>169</v>
      </c>
      <c r="P800" s="4" t="s">
        <v>169</v>
      </c>
      <c r="Q800" s="4" t="s">
        <v>37</v>
      </c>
      <c r="R800" s="4" t="s">
        <v>169</v>
      </c>
      <c r="S800" s="4" t="s">
        <v>194</v>
      </c>
      <c r="T800" s="4" t="str">
        <f>LOWER(N800&amp;"."&amp;O800&amp;"."&amp;P800&amp;"."&amp;Q800&amp;"."&amp;R800&amp;"."&amp;S800)</f>
        <v>dreams_fp...fp counseling plus method provisions - fertility awareness method..n</v>
      </c>
      <c r="U800" s="4" t="s">
        <v>1159</v>
      </c>
      <c r="Y800" s="4" t="str">
        <f t="shared" si="75"/>
        <v>dreams_fp...fpcounselingplusmethodprovisions_fertilityawarenessmethod..n</v>
      </c>
      <c r="Z800" s="4" t="str">
        <f t="shared" si="76"/>
        <v>VMMC_AE
Surgical method - Dorsal Slit
Numerator (Required)</v>
      </c>
      <c r="AA800" s="4" t="str">
        <f t="shared" si="77"/>
        <v>dreams_fp...fpcounselingplusmethodprovisions_fertilityawarenessmethod..n</v>
      </c>
      <c r="AB800" s="4" t="str">
        <f t="shared" si="78"/>
        <v>VMMC_AE Surgical method - Dorsal Slit Numerator (Required)</v>
      </c>
      <c r="AC800" s="4" t="str">
        <f t="shared" si="79"/>
        <v>dreams_fp...fpcounselingplusmethodprovisions_fertilityawarenessmethod..n</v>
      </c>
    </row>
    <row r="801" spans="1:29" ht="45" x14ac:dyDescent="0.25">
      <c r="A801" s="4" t="s">
        <v>120</v>
      </c>
      <c r="B801" s="4" t="s">
        <v>125</v>
      </c>
      <c r="C801" s="4" t="s">
        <v>48</v>
      </c>
      <c r="E801" s="4" t="s">
        <v>50</v>
      </c>
      <c r="F801" s="4" t="s">
        <v>88</v>
      </c>
      <c r="G801" s="4" t="s">
        <v>169</v>
      </c>
      <c r="H801" s="4" t="s">
        <v>8</v>
      </c>
      <c r="I801" s="4" t="s">
        <v>87</v>
      </c>
      <c r="J801" s="6" t="str">
        <f>C801&amp;CHAR(10)&amp;F801&amp;CHAR(10)&amp;H801&amp;" ("&amp;B801&amp;")"</f>
        <v>VMMC_AE
Device - Shang Ring
Numerator (Required)</v>
      </c>
      <c r="K801" s="7" t="s">
        <v>899</v>
      </c>
      <c r="N801" s="4" t="s">
        <v>23</v>
      </c>
      <c r="O801" s="4" t="s">
        <v>169</v>
      </c>
      <c r="P801" s="4" t="s">
        <v>169</v>
      </c>
      <c r="Q801" s="4" t="s">
        <v>25</v>
      </c>
      <c r="R801" s="4" t="s">
        <v>169</v>
      </c>
      <c r="S801" s="4" t="s">
        <v>194</v>
      </c>
      <c r="T801" s="4" t="str">
        <f>LOWER(N801&amp;"."&amp;O801&amp;"."&amp;P801&amp;"."&amp;Q801&amp;"."&amp;R801&amp;"."&amp;S801)</f>
        <v>dreams_fp...fp counseling plus method provisions - emergency contraception..n</v>
      </c>
      <c r="U801" s="4" t="s">
        <v>1158</v>
      </c>
      <c r="Y801" s="4" t="str">
        <f t="shared" si="75"/>
        <v>dreams_fp...fpcounselingplusmethodprovisions_emergencycontraception..n</v>
      </c>
      <c r="Z801" s="4" t="str">
        <f t="shared" si="76"/>
        <v>VMMC_AE
Device - Shang Ring
Numerator (Required)</v>
      </c>
      <c r="AA801" s="4" t="str">
        <f t="shared" si="77"/>
        <v>dreams_fp...fpcounselingplusmethodprovisions_emergencycontraception..n</v>
      </c>
      <c r="AB801" s="4" t="str">
        <f t="shared" si="78"/>
        <v>VMMC_AE Device - Shang Ring Numerator (Required)</v>
      </c>
      <c r="AC801" s="4" t="str">
        <f t="shared" si="79"/>
        <v>dreams_fp...fpcounselingplusmethodprovisions_emergencycontraception..n</v>
      </c>
    </row>
    <row r="802" spans="1:29" ht="45" x14ac:dyDescent="0.25">
      <c r="A802" s="4" t="s">
        <v>120</v>
      </c>
      <c r="B802" s="4" t="s">
        <v>125</v>
      </c>
      <c r="C802" s="4" t="s">
        <v>48</v>
      </c>
      <c r="E802" s="4" t="s">
        <v>50</v>
      </c>
      <c r="F802" s="4" t="s">
        <v>72</v>
      </c>
      <c r="G802" s="4" t="s">
        <v>169</v>
      </c>
      <c r="H802" s="4" t="s">
        <v>8</v>
      </c>
      <c r="I802" s="4" t="s">
        <v>62</v>
      </c>
      <c r="J802" s="6" t="str">
        <f>C802&amp;CHAR(10)&amp;I802&amp;": "&amp;F802&amp;CHAR(10)&amp;H802&amp;" ("&amp;B802&amp;")"</f>
        <v>VMMC_AE
Site Type: Unknown
Numerator (Required)</v>
      </c>
      <c r="K802" s="7" t="s">
        <v>908</v>
      </c>
      <c r="N802" s="4" t="s">
        <v>23</v>
      </c>
      <c r="O802" s="4" t="s">
        <v>169</v>
      </c>
      <c r="P802" s="4" t="s">
        <v>169</v>
      </c>
      <c r="Q802" s="4" t="s">
        <v>123</v>
      </c>
      <c r="R802" s="4" t="s">
        <v>169</v>
      </c>
      <c r="S802" s="4" t="s">
        <v>194</v>
      </c>
      <c r="T802" s="4" t="str">
        <f>LOWER(N802&amp;"."&amp;O802&amp;"."&amp;P802&amp;"."&amp;Q802&amp;"."&amp;R802&amp;"."&amp;S802)</f>
        <v>dreams_fp...fp counseling plus method provisions - condoms only..n</v>
      </c>
      <c r="U802" s="4" t="s">
        <v>1157</v>
      </c>
      <c r="Y802" s="4" t="str">
        <f t="shared" si="75"/>
        <v>dreams_fp...fpcounselingplusmethodprovisions_condomsonly..n</v>
      </c>
      <c r="Z802" s="4" t="str">
        <f t="shared" si="76"/>
        <v>VMMC_AE
Site Type: Unknown
Numerator (Required)</v>
      </c>
      <c r="AA802" s="4" t="str">
        <f t="shared" si="77"/>
        <v>dreams_fp...fpcounselingplusmethodprovisions_condomsonly..n</v>
      </c>
      <c r="AB802" s="4" t="str">
        <f t="shared" si="78"/>
        <v>VMMC_AE Site Type: Unknown Numerator (Required)</v>
      </c>
      <c r="AC802" s="4" t="str">
        <f t="shared" si="79"/>
        <v>dreams_fp...fpcounselingplusmethodprovisions_condomsonly..n</v>
      </c>
    </row>
    <row r="803" spans="1:29" ht="45" x14ac:dyDescent="0.25">
      <c r="A803" s="4" t="s">
        <v>120</v>
      </c>
      <c r="B803" s="4" t="s">
        <v>125</v>
      </c>
      <c r="C803" s="4" t="s">
        <v>48</v>
      </c>
      <c r="E803" s="4" t="s">
        <v>50</v>
      </c>
      <c r="F803" s="4" t="s">
        <v>111</v>
      </c>
      <c r="G803" s="4" t="s">
        <v>169</v>
      </c>
      <c r="H803" s="4" t="s">
        <v>8</v>
      </c>
      <c r="I803" s="4" t="s">
        <v>62</v>
      </c>
      <c r="J803" s="6" t="str">
        <f>C803&amp;CHAR(10)&amp;I803&amp;": "&amp;F803&amp;CHAR(10)&amp;H803&amp;" ("&amp;B803&amp;")"</f>
        <v>VMMC_AE
Site Type: Static
Numerator (Required)</v>
      </c>
      <c r="K803" s="7" t="s">
        <v>907</v>
      </c>
      <c r="N803" s="4" t="s">
        <v>23</v>
      </c>
      <c r="O803" s="4" t="s">
        <v>169</v>
      </c>
      <c r="P803" s="4" t="s">
        <v>169</v>
      </c>
      <c r="Q803" s="4" t="s">
        <v>54</v>
      </c>
      <c r="R803" s="4" t="s">
        <v>169</v>
      </c>
      <c r="S803" s="4" t="s">
        <v>194</v>
      </c>
      <c r="T803" s="4" t="str">
        <f>LOWER(N803&amp;"."&amp;O803&amp;"."&amp;P803&amp;"."&amp;Q803&amp;"."&amp;R803&amp;"."&amp;S803)</f>
        <v>dreams_fp...fp counseling only..n</v>
      </c>
      <c r="U803" s="4" t="s">
        <v>1000</v>
      </c>
      <c r="Y803" s="4" t="str">
        <f t="shared" si="75"/>
        <v>dreams_fp...fpcounselingonly..n</v>
      </c>
      <c r="Z803" s="4" t="str">
        <f t="shared" si="76"/>
        <v>VMMC_AE
Site Type: Static
Numerator (Required)</v>
      </c>
      <c r="AA803" s="4" t="str">
        <f t="shared" si="77"/>
        <v>dreams_fp...fpcounselingonly..n</v>
      </c>
      <c r="AB803" s="4" t="str">
        <f t="shared" si="78"/>
        <v>VMMC_AE Site Type: Static Numerator (Required)</v>
      </c>
      <c r="AC803" s="4" t="str">
        <f t="shared" si="79"/>
        <v>dreams_fp...fpcounselingonly..n</v>
      </c>
    </row>
    <row r="804" spans="1:29" ht="45" x14ac:dyDescent="0.25">
      <c r="A804" s="4" t="s">
        <v>120</v>
      </c>
      <c r="B804" s="4" t="s">
        <v>125</v>
      </c>
      <c r="C804" s="4" t="s">
        <v>48</v>
      </c>
      <c r="E804" s="4" t="s">
        <v>50</v>
      </c>
      <c r="F804" s="4" t="s">
        <v>110</v>
      </c>
      <c r="G804" s="4" t="s">
        <v>169</v>
      </c>
      <c r="H804" s="4" t="s">
        <v>8</v>
      </c>
      <c r="I804" s="4" t="s">
        <v>62</v>
      </c>
      <c r="J804" s="6" t="str">
        <f>C804&amp;CHAR(10)&amp;I804&amp;": "&amp;F804&amp;CHAR(10)&amp;H804&amp;" ("&amp;B804&amp;")"</f>
        <v>VMMC_AE
Site Type: Outreach
Numerator (Required)</v>
      </c>
      <c r="K804" s="7" t="s">
        <v>906</v>
      </c>
      <c r="N804" s="4" t="s">
        <v>23</v>
      </c>
      <c r="O804" s="4" t="s">
        <v>169</v>
      </c>
      <c r="P804" s="4" t="s">
        <v>169</v>
      </c>
      <c r="Q804" s="4" t="s">
        <v>63</v>
      </c>
      <c r="R804" s="4" t="s">
        <v>169</v>
      </c>
      <c r="S804" s="4" t="s">
        <v>194</v>
      </c>
      <c r="T804" s="4" t="str">
        <f>LOWER(N804&amp;"."&amp;O804&amp;"."&amp;P804&amp;"."&amp;Q804&amp;"."&amp;R804&amp;"."&amp;S804)</f>
        <v>dreams_fp...community..n</v>
      </c>
      <c r="U804" s="4" t="s">
        <v>215</v>
      </c>
      <c r="Y804" s="4" t="str">
        <f t="shared" si="75"/>
        <v>dreams_fp...community..n</v>
      </c>
      <c r="Z804" s="4" t="str">
        <f t="shared" si="76"/>
        <v>VMMC_AE
Site Type: Outreach
Numerator (Required)</v>
      </c>
      <c r="AA804" s="4" t="str">
        <f t="shared" si="77"/>
        <v>dreams_fp...community..n</v>
      </c>
      <c r="AB804" s="4" t="str">
        <f t="shared" si="78"/>
        <v>VMMC_AE Site Type: Outreach Numerator (Required)</v>
      </c>
      <c r="AC804" s="4" t="str">
        <f t="shared" si="79"/>
        <v>dreams_fp...community..n</v>
      </c>
    </row>
    <row r="805" spans="1:29" ht="45" x14ac:dyDescent="0.25">
      <c r="A805" s="4" t="s">
        <v>120</v>
      </c>
      <c r="B805" s="4" t="s">
        <v>125</v>
      </c>
      <c r="C805" s="4" t="s">
        <v>48</v>
      </c>
      <c r="E805" s="4" t="s">
        <v>50</v>
      </c>
      <c r="F805" s="4" t="s">
        <v>109</v>
      </c>
      <c r="G805" s="4" t="s">
        <v>169</v>
      </c>
      <c r="H805" s="4" t="s">
        <v>8</v>
      </c>
      <c r="I805" s="4" t="s">
        <v>62</v>
      </c>
      <c r="J805" s="6" t="str">
        <f>C805&amp;CHAR(10)&amp;I805&amp;": "&amp;F805&amp;CHAR(10)&amp;H805&amp;" ("&amp;B805&amp;")"</f>
        <v>VMMC_AE
Site Type: Mobile
Numerator (Required)</v>
      </c>
      <c r="K805" s="7" t="s">
        <v>905</v>
      </c>
      <c r="N805" s="4" t="s">
        <v>23</v>
      </c>
      <c r="O805" s="4" t="s">
        <v>169</v>
      </c>
      <c r="P805" s="4" t="s">
        <v>169</v>
      </c>
      <c r="Q805" s="4" t="s">
        <v>63</v>
      </c>
      <c r="R805" s="4" t="s">
        <v>169</v>
      </c>
      <c r="S805" s="4" t="s">
        <v>196</v>
      </c>
      <c r="T805" s="4" t="str">
        <f>LOWER(N805&amp;"."&amp;O805&amp;"."&amp;P805&amp;"."&amp;Q805&amp;"."&amp;R805&amp;"."&amp;S805)</f>
        <v>dreams_fp...community..d</v>
      </c>
      <c r="U805" s="4" t="s">
        <v>210</v>
      </c>
      <c r="Y805" s="4" t="str">
        <f t="shared" si="75"/>
        <v>dreams_fp...community..d</v>
      </c>
      <c r="Z805" s="4" t="str">
        <f t="shared" si="76"/>
        <v>VMMC_AE
Site Type: Mobile
Numerator (Required)</v>
      </c>
      <c r="AA805" s="4" t="str">
        <f t="shared" si="77"/>
        <v>dreams_fp...community..d</v>
      </c>
      <c r="AB805" s="4" t="str">
        <f t="shared" si="78"/>
        <v>VMMC_AE Site Type: Mobile Numerator (Required)</v>
      </c>
      <c r="AC805" s="4" t="str">
        <f t="shared" si="79"/>
        <v>dreams_fp...community..d</v>
      </c>
    </row>
  </sheetData>
  <autoFilter ref="A1:U895" xr:uid="{FE7D1490-B1C0-4C15-861F-F4012A0CE7AB}">
    <sortState xmlns:xlrd2="http://schemas.microsoft.com/office/spreadsheetml/2017/richdata2" ref="A2:U895">
      <sortCondition sortBy="cellColor" ref="U1:U895" dxfId="1"/>
    </sortState>
  </autoFilter>
  <sortState xmlns:xlrd2="http://schemas.microsoft.com/office/spreadsheetml/2017/richdata2" ref="N2:U779">
    <sortCondition descending="1" ref="U30:U779"/>
  </sortState>
  <phoneticPr fontId="5" type="noConversion"/>
  <conditionalFormatting sqref="U1:U1048576">
    <cfRule type="endsWith" dxfId="7" priority="1" operator="endsWith" text=".....">
      <formula>RIGHT(U1,LEN("....."))="....."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B267-7A89-477A-B6E7-51AF2991ECC6}">
  <dimension ref="A1:AK33"/>
  <sheetViews>
    <sheetView workbookViewId="0">
      <selection activeCell="R15" sqref="R15"/>
    </sheetView>
  </sheetViews>
  <sheetFormatPr defaultRowHeight="15" x14ac:dyDescent="0.25"/>
  <sheetData>
    <row r="1" spans="1:37" x14ac:dyDescent="0.25">
      <c r="A1" s="11" t="s">
        <v>973</v>
      </c>
      <c r="B1" s="11" t="s">
        <v>974</v>
      </c>
      <c r="C1" s="12" t="s">
        <v>975</v>
      </c>
      <c r="D1" s="13" t="s">
        <v>976</v>
      </c>
      <c r="E1" s="13" t="s">
        <v>977</v>
      </c>
      <c r="F1" s="13" t="s">
        <v>978</v>
      </c>
      <c r="G1" s="13" t="s">
        <v>979</v>
      </c>
      <c r="H1" s="13" t="s">
        <v>980</v>
      </c>
      <c r="I1" s="14" t="s">
        <v>993</v>
      </c>
      <c r="J1" s="14" t="s">
        <v>995</v>
      </c>
      <c r="K1" s="14" t="s">
        <v>994</v>
      </c>
      <c r="L1" s="14" t="s">
        <v>981</v>
      </c>
      <c r="M1" s="14" t="s">
        <v>982</v>
      </c>
      <c r="N1" s="15" t="s">
        <v>987</v>
      </c>
      <c r="O1" s="15" t="s">
        <v>985</v>
      </c>
      <c r="P1" s="15" t="s">
        <v>986</v>
      </c>
      <c r="Q1" s="15" t="s">
        <v>983</v>
      </c>
      <c r="R1" s="15" t="s">
        <v>984</v>
      </c>
      <c r="S1" s="16" t="s">
        <v>988</v>
      </c>
      <c r="T1" s="16" t="s">
        <v>989</v>
      </c>
      <c r="U1" s="16" t="s">
        <v>990</v>
      </c>
      <c r="V1" s="17" t="s">
        <v>992</v>
      </c>
      <c r="W1" s="17" t="s">
        <v>997</v>
      </c>
      <c r="X1" s="17" t="s">
        <v>991</v>
      </c>
      <c r="Y1" s="17" t="s">
        <v>996</v>
      </c>
      <c r="Z1" s="18" t="s">
        <v>998</v>
      </c>
    </row>
    <row r="2" spans="1:37" x14ac:dyDescent="0.25">
      <c r="A2" s="19" t="s">
        <v>23</v>
      </c>
      <c r="B2" s="19" t="s">
        <v>19</v>
      </c>
      <c r="C2" s="20" t="s">
        <v>106</v>
      </c>
      <c r="D2" s="21" t="s">
        <v>103</v>
      </c>
      <c r="E2" s="21" t="s">
        <v>105</v>
      </c>
      <c r="F2" s="21" t="s">
        <v>102</v>
      </c>
      <c r="G2" s="21" t="s">
        <v>94</v>
      </c>
      <c r="H2" s="21" t="s">
        <v>96</v>
      </c>
      <c r="I2" s="22" t="s">
        <v>16</v>
      </c>
      <c r="J2" s="22" t="s">
        <v>46</v>
      </c>
      <c r="K2" s="22" t="s">
        <v>45</v>
      </c>
      <c r="L2" s="22" t="s">
        <v>6</v>
      </c>
      <c r="M2" s="22" t="s">
        <v>12</v>
      </c>
      <c r="N2" s="23" t="s">
        <v>43</v>
      </c>
      <c r="O2" s="23" t="s">
        <v>41</v>
      </c>
      <c r="P2" s="23" t="s">
        <v>42</v>
      </c>
      <c r="Q2" s="23" t="s">
        <v>56</v>
      </c>
      <c r="R2" s="23" t="s">
        <v>147</v>
      </c>
      <c r="S2" s="24" t="s">
        <v>84</v>
      </c>
      <c r="T2" s="24" t="s">
        <v>86</v>
      </c>
      <c r="U2" s="24" t="s">
        <v>99</v>
      </c>
      <c r="V2" s="25" t="s">
        <v>36</v>
      </c>
      <c r="W2" s="25" t="s">
        <v>79</v>
      </c>
      <c r="X2" s="25" t="s">
        <v>26</v>
      </c>
      <c r="Y2" s="25" t="s">
        <v>74</v>
      </c>
      <c r="Z2" s="26" t="s">
        <v>48</v>
      </c>
    </row>
    <row r="3" spans="1:37" x14ac:dyDescent="0.25">
      <c r="A3" s="11" t="s">
        <v>973</v>
      </c>
      <c r="B3" s="11" t="s">
        <v>974</v>
      </c>
      <c r="C3" s="12" t="s">
        <v>975</v>
      </c>
      <c r="D3" s="13" t="s">
        <v>976</v>
      </c>
      <c r="E3" s="13" t="s">
        <v>977</v>
      </c>
      <c r="F3" s="13" t="s">
        <v>978</v>
      </c>
      <c r="G3" s="13" t="s">
        <v>979</v>
      </c>
      <c r="H3" s="13" t="s">
        <v>980</v>
      </c>
      <c r="I3" s="14" t="s">
        <v>993</v>
      </c>
      <c r="J3" s="14" t="s">
        <v>995</v>
      </c>
      <c r="K3" s="14" t="s">
        <v>994</v>
      </c>
      <c r="L3" s="14" t="s">
        <v>981</v>
      </c>
      <c r="M3" s="14" t="s">
        <v>982</v>
      </c>
      <c r="N3" s="15" t="s">
        <v>987</v>
      </c>
      <c r="O3" s="15" t="s">
        <v>985</v>
      </c>
      <c r="P3" s="15" t="s">
        <v>986</v>
      </c>
      <c r="Q3" s="15" t="s">
        <v>983</v>
      </c>
      <c r="R3" s="15" t="s">
        <v>984</v>
      </c>
      <c r="S3" s="16" t="s">
        <v>988</v>
      </c>
      <c r="T3" s="16" t="s">
        <v>989</v>
      </c>
      <c r="U3" s="16" t="s">
        <v>990</v>
      </c>
      <c r="V3" s="17" t="s">
        <v>992</v>
      </c>
      <c r="W3" s="17" t="s">
        <v>997</v>
      </c>
      <c r="X3" s="17" t="s">
        <v>991</v>
      </c>
      <c r="Y3" s="17" t="s">
        <v>996</v>
      </c>
      <c r="Z3" s="18" t="s">
        <v>998</v>
      </c>
    </row>
    <row r="8" spans="1:37" x14ac:dyDescent="0.25">
      <c r="A8" s="27" t="s">
        <v>973</v>
      </c>
      <c r="B8" s="28" t="s">
        <v>23</v>
      </c>
      <c r="E8" s="19" t="s">
        <v>23</v>
      </c>
      <c r="F8" s="11" t="s">
        <v>973</v>
      </c>
      <c r="J8" t="s">
        <v>1860</v>
      </c>
      <c r="K8" t="s">
        <v>1883</v>
      </c>
      <c r="L8" t="s">
        <v>1860</v>
      </c>
      <c r="O8" t="s">
        <v>1860</v>
      </c>
      <c r="P8" t="s">
        <v>1861</v>
      </c>
      <c r="Q8" t="s">
        <v>1862</v>
      </c>
      <c r="R8" t="s">
        <v>1863</v>
      </c>
      <c r="S8" t="s">
        <v>1864</v>
      </c>
      <c r="T8" t="s">
        <v>1865</v>
      </c>
      <c r="U8" t="s">
        <v>1866</v>
      </c>
      <c r="V8" t="s">
        <v>1867</v>
      </c>
      <c r="W8" t="s">
        <v>1868</v>
      </c>
      <c r="X8" t="s">
        <v>1869</v>
      </c>
      <c r="Y8" t="s">
        <v>1857</v>
      </c>
      <c r="Z8" t="s">
        <v>1858</v>
      </c>
      <c r="AA8" t="s">
        <v>1859</v>
      </c>
      <c r="AB8" t="s">
        <v>1874</v>
      </c>
      <c r="AC8" t="s">
        <v>1875</v>
      </c>
      <c r="AD8" t="s">
        <v>1876</v>
      </c>
      <c r="AE8" t="s">
        <v>1877</v>
      </c>
      <c r="AF8" t="s">
        <v>1878</v>
      </c>
      <c r="AG8" t="s">
        <v>1879</v>
      </c>
      <c r="AH8" t="s">
        <v>1870</v>
      </c>
      <c r="AI8" t="s">
        <v>1871</v>
      </c>
      <c r="AJ8" t="s">
        <v>1872</v>
      </c>
      <c r="AK8" t="s">
        <v>1873</v>
      </c>
    </row>
    <row r="9" spans="1:37" x14ac:dyDescent="0.25">
      <c r="A9" s="27" t="s">
        <v>974</v>
      </c>
      <c r="B9" s="28" t="s">
        <v>19</v>
      </c>
      <c r="E9" s="19" t="s">
        <v>19</v>
      </c>
      <c r="F9" s="11" t="s">
        <v>974</v>
      </c>
      <c r="J9" t="s">
        <v>1861</v>
      </c>
      <c r="K9" t="s">
        <v>1884</v>
      </c>
      <c r="L9" t="s">
        <v>1861</v>
      </c>
      <c r="O9" t="s">
        <v>1883</v>
      </c>
      <c r="P9" t="s">
        <v>1884</v>
      </c>
      <c r="Q9" t="s">
        <v>1885</v>
      </c>
      <c r="R9" t="s">
        <v>1886</v>
      </c>
      <c r="S9" t="s">
        <v>1887</v>
      </c>
      <c r="T9" t="s">
        <v>1888</v>
      </c>
      <c r="U9" t="s">
        <v>1889</v>
      </c>
      <c r="V9" t="s">
        <v>1890</v>
      </c>
      <c r="W9" t="s">
        <v>1891</v>
      </c>
      <c r="X9" t="s">
        <v>1892</v>
      </c>
      <c r="Y9" t="s">
        <v>1880</v>
      </c>
      <c r="Z9" t="s">
        <v>1881</v>
      </c>
      <c r="AA9" t="s">
        <v>1882</v>
      </c>
      <c r="AB9" t="s">
        <v>1893</v>
      </c>
      <c r="AC9" t="s">
        <v>1894</v>
      </c>
      <c r="AD9" t="s">
        <v>1895</v>
      </c>
      <c r="AE9" t="s">
        <v>1896</v>
      </c>
      <c r="AF9" t="s">
        <v>1897</v>
      </c>
      <c r="AG9" t="s">
        <v>1898</v>
      </c>
      <c r="AH9" t="s">
        <v>1899</v>
      </c>
      <c r="AI9" t="s">
        <v>1900</v>
      </c>
      <c r="AJ9" t="s">
        <v>1901</v>
      </c>
      <c r="AK9" t="s">
        <v>1902</v>
      </c>
    </row>
    <row r="10" spans="1:37" x14ac:dyDescent="0.25">
      <c r="A10" s="27" t="s">
        <v>975</v>
      </c>
      <c r="B10" s="29" t="s">
        <v>106</v>
      </c>
      <c r="E10" s="20" t="s">
        <v>106</v>
      </c>
      <c r="F10" s="12" t="s">
        <v>975</v>
      </c>
      <c r="J10" t="s">
        <v>1862</v>
      </c>
      <c r="K10" t="s">
        <v>1885</v>
      </c>
      <c r="L10" t="s">
        <v>1862</v>
      </c>
      <c r="O10" t="s">
        <v>1860</v>
      </c>
      <c r="P10" t="s">
        <v>1861</v>
      </c>
      <c r="Q10" t="s">
        <v>1862</v>
      </c>
      <c r="R10" t="s">
        <v>1863</v>
      </c>
      <c r="S10" t="s">
        <v>1864</v>
      </c>
      <c r="T10" t="s">
        <v>1865</v>
      </c>
      <c r="U10" t="s">
        <v>1866</v>
      </c>
      <c r="V10" t="s">
        <v>1867</v>
      </c>
      <c r="W10" t="s">
        <v>1868</v>
      </c>
      <c r="X10" t="s">
        <v>1869</v>
      </c>
      <c r="Y10" t="s">
        <v>1857</v>
      </c>
      <c r="Z10" t="s">
        <v>1858</v>
      </c>
      <c r="AA10" t="s">
        <v>1859</v>
      </c>
      <c r="AB10" t="s">
        <v>1874</v>
      </c>
      <c r="AC10" t="s">
        <v>1875</v>
      </c>
      <c r="AD10" t="s">
        <v>1876</v>
      </c>
      <c r="AE10" t="s">
        <v>1877</v>
      </c>
      <c r="AF10" t="s">
        <v>1878</v>
      </c>
      <c r="AG10" t="s">
        <v>1879</v>
      </c>
      <c r="AH10" t="s">
        <v>1870</v>
      </c>
      <c r="AI10" t="s">
        <v>1871</v>
      </c>
      <c r="AJ10" t="s">
        <v>1872</v>
      </c>
      <c r="AK10" t="s">
        <v>1873</v>
      </c>
    </row>
    <row r="11" spans="1:37" x14ac:dyDescent="0.25">
      <c r="A11" s="27" t="s">
        <v>976</v>
      </c>
      <c r="B11" s="30" t="s">
        <v>103</v>
      </c>
      <c r="E11" s="21" t="s">
        <v>103</v>
      </c>
      <c r="F11" s="13" t="s">
        <v>976</v>
      </c>
      <c r="J11" t="s">
        <v>1863</v>
      </c>
      <c r="K11" t="s">
        <v>1886</v>
      </c>
      <c r="L11" t="s">
        <v>1863</v>
      </c>
    </row>
    <row r="12" spans="1:37" x14ac:dyDescent="0.25">
      <c r="A12" s="27" t="s">
        <v>977</v>
      </c>
      <c r="B12" s="30" t="s">
        <v>105</v>
      </c>
      <c r="E12" s="21" t="s">
        <v>105</v>
      </c>
      <c r="F12" s="13" t="s">
        <v>977</v>
      </c>
      <c r="J12" t="s">
        <v>1864</v>
      </c>
      <c r="K12" t="s">
        <v>1887</v>
      </c>
      <c r="L12" t="s">
        <v>1864</v>
      </c>
    </row>
    <row r="13" spans="1:37" x14ac:dyDescent="0.25">
      <c r="A13" s="27" t="s">
        <v>978</v>
      </c>
      <c r="B13" s="30" t="s">
        <v>102</v>
      </c>
      <c r="E13" s="21" t="s">
        <v>102</v>
      </c>
      <c r="F13" s="13" t="s">
        <v>978</v>
      </c>
      <c r="J13" t="s">
        <v>1865</v>
      </c>
      <c r="K13" t="s">
        <v>1888</v>
      </c>
      <c r="L13" t="s">
        <v>1865</v>
      </c>
    </row>
    <row r="14" spans="1:37" x14ac:dyDescent="0.25">
      <c r="A14" s="27" t="s">
        <v>979</v>
      </c>
      <c r="B14" s="30" t="s">
        <v>94</v>
      </c>
      <c r="E14" s="21" t="s">
        <v>94</v>
      </c>
      <c r="F14" s="13" t="s">
        <v>979</v>
      </c>
      <c r="J14" t="s">
        <v>1866</v>
      </c>
      <c r="K14" t="s">
        <v>1889</v>
      </c>
      <c r="L14" t="s">
        <v>1866</v>
      </c>
    </row>
    <row r="15" spans="1:37" x14ac:dyDescent="0.25">
      <c r="A15" s="27" t="s">
        <v>980</v>
      </c>
      <c r="B15" s="30" t="s">
        <v>96</v>
      </c>
      <c r="E15" s="21" t="s">
        <v>96</v>
      </c>
      <c r="F15" s="13" t="s">
        <v>980</v>
      </c>
      <c r="J15" t="s">
        <v>1867</v>
      </c>
      <c r="K15" t="s">
        <v>1890</v>
      </c>
      <c r="L15" t="s">
        <v>1867</v>
      </c>
    </row>
    <row r="16" spans="1:37" x14ac:dyDescent="0.25">
      <c r="A16" s="27" t="s">
        <v>993</v>
      </c>
      <c r="B16" s="31" t="s">
        <v>16</v>
      </c>
      <c r="E16" s="22" t="s">
        <v>16</v>
      </c>
      <c r="F16" s="14" t="s">
        <v>993</v>
      </c>
      <c r="J16" t="s">
        <v>1868</v>
      </c>
      <c r="K16" t="s">
        <v>1891</v>
      </c>
      <c r="L16" t="s">
        <v>1868</v>
      </c>
    </row>
    <row r="17" spans="1:12" x14ac:dyDescent="0.25">
      <c r="A17" s="27" t="s">
        <v>995</v>
      </c>
      <c r="B17" s="31" t="s">
        <v>46</v>
      </c>
      <c r="E17" s="22" t="s">
        <v>46</v>
      </c>
      <c r="F17" s="14" t="s">
        <v>995</v>
      </c>
      <c r="J17" t="s">
        <v>1869</v>
      </c>
      <c r="K17" t="s">
        <v>1892</v>
      </c>
      <c r="L17" t="s">
        <v>1869</v>
      </c>
    </row>
    <row r="18" spans="1:12" x14ac:dyDescent="0.25">
      <c r="A18" s="27" t="s">
        <v>994</v>
      </c>
      <c r="B18" s="31" t="s">
        <v>45</v>
      </c>
      <c r="E18" s="22" t="s">
        <v>45</v>
      </c>
      <c r="F18" s="14" t="s">
        <v>994</v>
      </c>
      <c r="J18" t="s">
        <v>1857</v>
      </c>
      <c r="K18" t="s">
        <v>1880</v>
      </c>
      <c r="L18" t="s">
        <v>1857</v>
      </c>
    </row>
    <row r="19" spans="1:12" x14ac:dyDescent="0.25">
      <c r="A19" s="27" t="s">
        <v>981</v>
      </c>
      <c r="B19" s="31" t="s">
        <v>6</v>
      </c>
      <c r="E19" s="22" t="s">
        <v>6</v>
      </c>
      <c r="F19" s="14" t="s">
        <v>981</v>
      </c>
      <c r="J19" t="s">
        <v>1858</v>
      </c>
      <c r="K19" t="s">
        <v>1881</v>
      </c>
      <c r="L19" t="s">
        <v>1858</v>
      </c>
    </row>
    <row r="20" spans="1:12" x14ac:dyDescent="0.25">
      <c r="A20" s="27" t="s">
        <v>982</v>
      </c>
      <c r="B20" s="31" t="s">
        <v>12</v>
      </c>
      <c r="E20" s="22" t="s">
        <v>12</v>
      </c>
      <c r="F20" s="14" t="s">
        <v>982</v>
      </c>
      <c r="J20" t="s">
        <v>1859</v>
      </c>
      <c r="K20" t="s">
        <v>1882</v>
      </c>
      <c r="L20" t="s">
        <v>1859</v>
      </c>
    </row>
    <row r="21" spans="1:12" x14ac:dyDescent="0.25">
      <c r="A21" s="27" t="s">
        <v>987</v>
      </c>
      <c r="B21" s="32" t="s">
        <v>43</v>
      </c>
      <c r="E21" s="23" t="s">
        <v>43</v>
      </c>
      <c r="F21" s="15" t="s">
        <v>987</v>
      </c>
      <c r="J21" t="s">
        <v>1874</v>
      </c>
      <c r="K21" t="s">
        <v>1893</v>
      </c>
      <c r="L21" t="s">
        <v>1874</v>
      </c>
    </row>
    <row r="22" spans="1:12" x14ac:dyDescent="0.25">
      <c r="A22" s="27" t="s">
        <v>985</v>
      </c>
      <c r="B22" s="32" t="s">
        <v>41</v>
      </c>
      <c r="E22" s="23" t="s">
        <v>41</v>
      </c>
      <c r="F22" s="15" t="s">
        <v>985</v>
      </c>
      <c r="J22" t="s">
        <v>1875</v>
      </c>
      <c r="K22" t="s">
        <v>1894</v>
      </c>
      <c r="L22" t="s">
        <v>1875</v>
      </c>
    </row>
    <row r="23" spans="1:12" x14ac:dyDescent="0.25">
      <c r="A23" s="27" t="s">
        <v>986</v>
      </c>
      <c r="B23" s="32" t="s">
        <v>42</v>
      </c>
      <c r="E23" s="23" t="s">
        <v>42</v>
      </c>
      <c r="F23" s="15" t="s">
        <v>986</v>
      </c>
      <c r="J23" t="s">
        <v>1876</v>
      </c>
      <c r="K23" t="s">
        <v>1895</v>
      </c>
      <c r="L23" t="s">
        <v>1876</v>
      </c>
    </row>
    <row r="24" spans="1:12" x14ac:dyDescent="0.25">
      <c r="A24" s="27" t="s">
        <v>983</v>
      </c>
      <c r="B24" s="32" t="s">
        <v>56</v>
      </c>
      <c r="E24" s="23" t="s">
        <v>56</v>
      </c>
      <c r="F24" s="15" t="s">
        <v>983</v>
      </c>
      <c r="J24" t="s">
        <v>1877</v>
      </c>
      <c r="K24" t="s">
        <v>1896</v>
      </c>
      <c r="L24" t="s">
        <v>1877</v>
      </c>
    </row>
    <row r="25" spans="1:12" x14ac:dyDescent="0.25">
      <c r="A25" s="27" t="s">
        <v>984</v>
      </c>
      <c r="B25" s="32" t="s">
        <v>147</v>
      </c>
      <c r="E25" s="23" t="s">
        <v>147</v>
      </c>
      <c r="F25" s="15" t="s">
        <v>984</v>
      </c>
      <c r="J25" t="s">
        <v>1878</v>
      </c>
      <c r="K25" t="s">
        <v>1897</v>
      </c>
      <c r="L25" t="s">
        <v>1878</v>
      </c>
    </row>
    <row r="26" spans="1:12" x14ac:dyDescent="0.25">
      <c r="A26" s="27" t="s">
        <v>988</v>
      </c>
      <c r="B26" s="33" t="s">
        <v>84</v>
      </c>
      <c r="E26" s="24" t="s">
        <v>84</v>
      </c>
      <c r="F26" s="16" t="s">
        <v>988</v>
      </c>
      <c r="J26" t="s">
        <v>1879</v>
      </c>
      <c r="K26" t="s">
        <v>1898</v>
      </c>
      <c r="L26" t="s">
        <v>1879</v>
      </c>
    </row>
    <row r="27" spans="1:12" x14ac:dyDescent="0.25">
      <c r="A27" s="27" t="s">
        <v>989</v>
      </c>
      <c r="B27" s="33" t="s">
        <v>86</v>
      </c>
      <c r="E27" s="24" t="s">
        <v>86</v>
      </c>
      <c r="F27" s="16" t="s">
        <v>989</v>
      </c>
      <c r="J27" t="s">
        <v>1870</v>
      </c>
      <c r="K27" t="s">
        <v>1899</v>
      </c>
      <c r="L27" t="s">
        <v>1870</v>
      </c>
    </row>
    <row r="28" spans="1:12" x14ac:dyDescent="0.25">
      <c r="A28" s="27" t="s">
        <v>990</v>
      </c>
      <c r="B28" s="33" t="s">
        <v>99</v>
      </c>
      <c r="E28" s="24" t="s">
        <v>99</v>
      </c>
      <c r="F28" s="16" t="s">
        <v>990</v>
      </c>
      <c r="J28" t="s">
        <v>1871</v>
      </c>
      <c r="K28" t="s">
        <v>1900</v>
      </c>
      <c r="L28" t="s">
        <v>1871</v>
      </c>
    </row>
    <row r="29" spans="1:12" x14ac:dyDescent="0.25">
      <c r="A29" s="27" t="s">
        <v>992</v>
      </c>
      <c r="B29" s="34" t="s">
        <v>36</v>
      </c>
      <c r="E29" s="25" t="s">
        <v>36</v>
      </c>
      <c r="F29" s="17" t="s">
        <v>992</v>
      </c>
      <c r="J29" t="s">
        <v>1872</v>
      </c>
      <c r="K29" t="s">
        <v>1901</v>
      </c>
      <c r="L29" t="s">
        <v>1872</v>
      </c>
    </row>
    <row r="30" spans="1:12" x14ac:dyDescent="0.25">
      <c r="A30" s="27" t="s">
        <v>997</v>
      </c>
      <c r="B30" s="34" t="s">
        <v>79</v>
      </c>
      <c r="E30" s="25" t="s">
        <v>79</v>
      </c>
      <c r="F30" s="17" t="s">
        <v>997</v>
      </c>
      <c r="J30" t="s">
        <v>1873</v>
      </c>
      <c r="K30" t="s">
        <v>1902</v>
      </c>
      <c r="L30" t="s">
        <v>1873</v>
      </c>
    </row>
    <row r="31" spans="1:12" x14ac:dyDescent="0.25">
      <c r="A31" s="27" t="s">
        <v>991</v>
      </c>
      <c r="B31" s="34" t="s">
        <v>26</v>
      </c>
      <c r="E31" s="25" t="s">
        <v>26</v>
      </c>
      <c r="F31" s="17" t="s">
        <v>991</v>
      </c>
    </row>
    <row r="32" spans="1:12" x14ac:dyDescent="0.25">
      <c r="A32" s="27" t="s">
        <v>996</v>
      </c>
      <c r="B32" s="34" t="s">
        <v>74</v>
      </c>
      <c r="E32" s="25" t="s">
        <v>74</v>
      </c>
      <c r="F32" s="17" t="s">
        <v>996</v>
      </c>
    </row>
    <row r="33" spans="1:6" x14ac:dyDescent="0.25">
      <c r="A33" s="27" t="s">
        <v>998</v>
      </c>
      <c r="B33" s="35" t="s">
        <v>48</v>
      </c>
      <c r="E33" s="26" t="s">
        <v>48</v>
      </c>
      <c r="F33" s="18" t="s">
        <v>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C48C-A09B-4BD4-8B6A-5E04873F5154}">
  <dimension ref="A1:G16"/>
  <sheetViews>
    <sheetView workbookViewId="0">
      <selection activeCell="I32" sqref="I32"/>
    </sheetView>
  </sheetViews>
  <sheetFormatPr defaultRowHeight="15" x14ac:dyDescent="0.25"/>
  <cols>
    <col min="1" max="1" width="13.42578125" bestFit="1" customWidth="1"/>
    <col min="2" max="2" width="32" bestFit="1" customWidth="1"/>
    <col min="3" max="3" width="22.7109375" bestFit="1" customWidth="1"/>
    <col min="4" max="4" width="17.7109375" bestFit="1" customWidth="1"/>
    <col min="5" max="5" width="14.140625" bestFit="1" customWidth="1"/>
    <col min="6" max="6" width="13.42578125" bestFit="1" customWidth="1"/>
    <col min="7" max="7" width="11.85546875" bestFit="1" customWidth="1"/>
  </cols>
  <sheetData>
    <row r="1" spans="1:7" x14ac:dyDescent="0.25">
      <c r="A1" s="2" t="s">
        <v>919</v>
      </c>
      <c r="B1" s="2" t="s">
        <v>920</v>
      </c>
      <c r="C1" s="2" t="s">
        <v>921</v>
      </c>
      <c r="D1" s="2" t="s">
        <v>922</v>
      </c>
      <c r="E1" s="2" t="s">
        <v>923</v>
      </c>
      <c r="F1" s="2" t="s">
        <v>924</v>
      </c>
      <c r="G1" s="2" t="s">
        <v>925</v>
      </c>
    </row>
    <row r="2" spans="1:7" x14ac:dyDescent="0.25">
      <c r="A2" t="s">
        <v>49</v>
      </c>
      <c r="B2" t="s">
        <v>76</v>
      </c>
      <c r="C2" t="s">
        <v>49</v>
      </c>
      <c r="D2" t="s">
        <v>78</v>
      </c>
      <c r="E2" t="s">
        <v>47</v>
      </c>
      <c r="F2" t="s">
        <v>47</v>
      </c>
      <c r="G2" t="s">
        <v>10</v>
      </c>
    </row>
    <row r="3" spans="1:7" x14ac:dyDescent="0.25">
      <c r="A3" t="s">
        <v>58</v>
      </c>
      <c r="B3" t="s">
        <v>49</v>
      </c>
      <c r="C3" t="s">
        <v>58</v>
      </c>
      <c r="D3" t="s">
        <v>59</v>
      </c>
      <c r="E3" t="s">
        <v>61</v>
      </c>
      <c r="F3" t="s">
        <v>61</v>
      </c>
      <c r="G3" t="s">
        <v>7</v>
      </c>
    </row>
    <row r="4" spans="1:7" x14ac:dyDescent="0.25">
      <c r="A4" t="s">
        <v>59</v>
      </c>
      <c r="B4" t="s">
        <v>58</v>
      </c>
      <c r="C4" t="s">
        <v>59</v>
      </c>
      <c r="D4" t="s">
        <v>60</v>
      </c>
      <c r="E4" t="s">
        <v>80</v>
      </c>
      <c r="F4" t="s">
        <v>80</v>
      </c>
      <c r="G4" t="s">
        <v>11</v>
      </c>
    </row>
    <row r="5" spans="1:7" x14ac:dyDescent="0.25">
      <c r="A5" t="s">
        <v>60</v>
      </c>
      <c r="B5" t="s">
        <v>59</v>
      </c>
      <c r="C5" t="s">
        <v>60</v>
      </c>
      <c r="D5" t="s">
        <v>66</v>
      </c>
      <c r="E5" t="s">
        <v>49</v>
      </c>
      <c r="F5" t="s">
        <v>49</v>
      </c>
    </row>
    <row r="6" spans="1:7" x14ac:dyDescent="0.25">
      <c r="A6" t="s">
        <v>122</v>
      </c>
      <c r="B6" t="s">
        <v>60</v>
      </c>
      <c r="C6" t="s">
        <v>66</v>
      </c>
      <c r="D6" t="s">
        <v>67</v>
      </c>
      <c r="E6" t="s">
        <v>97</v>
      </c>
      <c r="F6" t="s">
        <v>58</v>
      </c>
    </row>
    <row r="7" spans="1:7" x14ac:dyDescent="0.25">
      <c r="B7" t="s">
        <v>66</v>
      </c>
      <c r="C7" t="s">
        <v>67</v>
      </c>
      <c r="D7" t="s">
        <v>68</v>
      </c>
      <c r="F7" t="s">
        <v>59</v>
      </c>
    </row>
    <row r="8" spans="1:7" x14ac:dyDescent="0.25">
      <c r="B8" t="s">
        <v>67</v>
      </c>
      <c r="C8" t="s">
        <v>68</v>
      </c>
      <c r="D8" t="s">
        <v>69</v>
      </c>
      <c r="F8" t="s">
        <v>60</v>
      </c>
    </row>
    <row r="9" spans="1:7" x14ac:dyDescent="0.25">
      <c r="B9" t="s">
        <v>68</v>
      </c>
      <c r="C9" t="s">
        <v>69</v>
      </c>
      <c r="D9" t="s">
        <v>126</v>
      </c>
      <c r="F9" t="s">
        <v>66</v>
      </c>
    </row>
    <row r="10" spans="1:7" x14ac:dyDescent="0.25">
      <c r="B10" t="s">
        <v>69</v>
      </c>
      <c r="C10" t="s">
        <v>126</v>
      </c>
      <c r="D10" t="s">
        <v>127</v>
      </c>
      <c r="F10" t="s">
        <v>67</v>
      </c>
    </row>
    <row r="11" spans="1:7" x14ac:dyDescent="0.25">
      <c r="B11" t="s">
        <v>126</v>
      </c>
      <c r="C11" t="s">
        <v>127</v>
      </c>
      <c r="D11" t="s">
        <v>128</v>
      </c>
      <c r="F11" t="s">
        <v>68</v>
      </c>
    </row>
    <row r="12" spans="1:7" x14ac:dyDescent="0.25">
      <c r="B12" t="s">
        <v>127</v>
      </c>
      <c r="C12" t="s">
        <v>128</v>
      </c>
      <c r="D12" t="s">
        <v>122</v>
      </c>
      <c r="F12" t="s">
        <v>69</v>
      </c>
    </row>
    <row r="13" spans="1:7" x14ac:dyDescent="0.25">
      <c r="B13" t="s">
        <v>128</v>
      </c>
      <c r="C13" t="s">
        <v>122</v>
      </c>
      <c r="F13" t="s">
        <v>126</v>
      </c>
    </row>
    <row r="14" spans="1:7" x14ac:dyDescent="0.25">
      <c r="B14" t="s">
        <v>122</v>
      </c>
      <c r="F14" t="s">
        <v>127</v>
      </c>
    </row>
    <row r="15" spans="1:7" x14ac:dyDescent="0.25">
      <c r="F15" t="s">
        <v>128</v>
      </c>
    </row>
    <row r="16" spans="1:7" x14ac:dyDescent="0.25">
      <c r="F16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8B02-A31C-4BDB-9B73-DF76E634DF52}">
  <dimension ref="A3:C105"/>
  <sheetViews>
    <sheetView topLeftCell="A67" workbookViewId="0">
      <selection activeCell="B91" sqref="B4:B105"/>
      <pivotSelection pane="bottomRight" showHeader="1" axis="axisRow" dimension="1" activeRow="90" activeCol="1" previousRow="90" previousCol="1" click="1" r:id="rId1">
        <pivotArea dataOnly="0" labelOnly="1" outline="0" fieldPosition="0">
          <references count="1">
            <reference field="2" count="0"/>
          </references>
        </pivotArea>
      </pivotSelection>
    </sheetView>
  </sheetViews>
  <sheetFormatPr defaultRowHeight="15" x14ac:dyDescent="0.25"/>
  <cols>
    <col min="1" max="1" width="18" bestFit="1" customWidth="1"/>
    <col min="2" max="2" width="33.140625" bestFit="1" customWidth="1"/>
    <col min="3" max="3" width="18" bestFit="1" customWidth="1"/>
    <col min="4" max="4" width="14.140625" bestFit="1" customWidth="1"/>
    <col min="5" max="5" width="11" bestFit="1" customWidth="1"/>
    <col min="6" max="6" width="9.140625" bestFit="1" customWidth="1"/>
    <col min="7" max="7" width="9" bestFit="1" customWidth="1"/>
    <col min="8" max="8" width="19.7109375" bestFit="1" customWidth="1"/>
    <col min="9" max="9" width="33.85546875" bestFit="1" customWidth="1"/>
    <col min="10" max="10" width="14.140625" bestFit="1" customWidth="1"/>
    <col min="11" max="11" width="15.42578125" bestFit="1" customWidth="1"/>
    <col min="12" max="12" width="13.5703125" bestFit="1" customWidth="1"/>
    <col min="13" max="13" width="17.85546875" bestFit="1" customWidth="1"/>
    <col min="14" max="14" width="12.7109375" bestFit="1" customWidth="1"/>
    <col min="15" max="15" width="11.85546875" bestFit="1" customWidth="1"/>
    <col min="16" max="16" width="9" bestFit="1" customWidth="1"/>
    <col min="17" max="17" width="8.42578125" bestFit="1" customWidth="1"/>
    <col min="18" max="18" width="16.28515625" bestFit="1" customWidth="1"/>
    <col min="19" max="19" width="15.85546875" bestFit="1" customWidth="1"/>
    <col min="20" max="20" width="17" bestFit="1" customWidth="1"/>
    <col min="21" max="21" width="30.42578125" bestFit="1" customWidth="1"/>
    <col min="22" max="22" width="16.7109375" bestFit="1" customWidth="1"/>
    <col min="23" max="23" width="15.7109375" bestFit="1" customWidth="1"/>
    <col min="24" max="24" width="14.5703125" bestFit="1" customWidth="1"/>
    <col min="25" max="25" width="10.42578125" bestFit="1" customWidth="1"/>
    <col min="26" max="26" width="14.5703125" bestFit="1" customWidth="1"/>
    <col min="27" max="27" width="10.42578125" bestFit="1" customWidth="1"/>
  </cols>
  <sheetData>
    <row r="3" spans="1:3" x14ac:dyDescent="0.25">
      <c r="A3" s="8" t="s">
        <v>2</v>
      </c>
      <c r="B3" s="8" t="s">
        <v>0</v>
      </c>
      <c r="C3" t="s">
        <v>918</v>
      </c>
    </row>
    <row r="4" spans="1:3" x14ac:dyDescent="0.25">
      <c r="A4" t="s">
        <v>34</v>
      </c>
      <c r="B4" t="s">
        <v>56</v>
      </c>
      <c r="C4" s="9">
        <v>1</v>
      </c>
    </row>
    <row r="5" spans="1:3" x14ac:dyDescent="0.25">
      <c r="B5" t="s">
        <v>147</v>
      </c>
      <c r="C5" s="9">
        <v>1</v>
      </c>
    </row>
    <row r="6" spans="1:3" x14ac:dyDescent="0.25">
      <c r="B6" t="s">
        <v>41</v>
      </c>
      <c r="C6" s="9">
        <v>1</v>
      </c>
    </row>
    <row r="7" spans="1:3" x14ac:dyDescent="0.25">
      <c r="B7" t="s">
        <v>42</v>
      </c>
      <c r="C7" s="9">
        <v>1</v>
      </c>
    </row>
    <row r="8" spans="1:3" x14ac:dyDescent="0.25">
      <c r="B8" t="s">
        <v>43</v>
      </c>
      <c r="C8" s="9">
        <v>1</v>
      </c>
    </row>
    <row r="9" spans="1:3" x14ac:dyDescent="0.25">
      <c r="B9" t="s">
        <v>26</v>
      </c>
      <c r="C9" s="9">
        <v>3</v>
      </c>
    </row>
    <row r="10" spans="1:3" x14ac:dyDescent="0.25">
      <c r="B10" t="s">
        <v>36</v>
      </c>
      <c r="C10" s="9">
        <v>3</v>
      </c>
    </row>
    <row r="11" spans="1:3" x14ac:dyDescent="0.25">
      <c r="B11" t="s">
        <v>16</v>
      </c>
      <c r="C11" s="9">
        <v>1</v>
      </c>
    </row>
    <row r="12" spans="1:3" x14ac:dyDescent="0.25">
      <c r="B12" t="s">
        <v>45</v>
      </c>
      <c r="C12" s="9">
        <v>2</v>
      </c>
    </row>
    <row r="13" spans="1:3" x14ac:dyDescent="0.25">
      <c r="B13" t="s">
        <v>46</v>
      </c>
      <c r="C13" s="9">
        <v>1</v>
      </c>
    </row>
    <row r="14" spans="1:3" x14ac:dyDescent="0.25">
      <c r="B14" t="s">
        <v>74</v>
      </c>
      <c r="C14" s="9">
        <v>6</v>
      </c>
    </row>
    <row r="15" spans="1:3" x14ac:dyDescent="0.25">
      <c r="B15" t="s">
        <v>79</v>
      </c>
      <c r="C15" s="9">
        <v>1</v>
      </c>
    </row>
    <row r="16" spans="1:3" x14ac:dyDescent="0.25">
      <c r="A16" t="s">
        <v>137</v>
      </c>
      <c r="B16" t="s">
        <v>26</v>
      </c>
      <c r="C16" s="9">
        <v>3</v>
      </c>
    </row>
    <row r="17" spans="1:3" x14ac:dyDescent="0.25">
      <c r="B17" t="s">
        <v>36</v>
      </c>
      <c r="C17" s="9">
        <v>3</v>
      </c>
    </row>
    <row r="18" spans="1:3" x14ac:dyDescent="0.25">
      <c r="A18" t="s">
        <v>32</v>
      </c>
      <c r="B18" t="s">
        <v>56</v>
      </c>
      <c r="C18" s="9">
        <v>1</v>
      </c>
    </row>
    <row r="19" spans="1:3" x14ac:dyDescent="0.25">
      <c r="B19" t="s">
        <v>147</v>
      </c>
      <c r="C19" s="9">
        <v>1</v>
      </c>
    </row>
    <row r="20" spans="1:3" x14ac:dyDescent="0.25">
      <c r="B20" t="s">
        <v>41</v>
      </c>
      <c r="C20" s="9">
        <v>1</v>
      </c>
    </row>
    <row r="21" spans="1:3" x14ac:dyDescent="0.25">
      <c r="B21" t="s">
        <v>42</v>
      </c>
      <c r="C21" s="9">
        <v>1</v>
      </c>
    </row>
    <row r="22" spans="1:3" x14ac:dyDescent="0.25">
      <c r="B22" t="s">
        <v>43</v>
      </c>
      <c r="C22" s="9">
        <v>1</v>
      </c>
    </row>
    <row r="23" spans="1:3" x14ac:dyDescent="0.25">
      <c r="B23" t="s">
        <v>26</v>
      </c>
      <c r="C23" s="9">
        <v>3</v>
      </c>
    </row>
    <row r="24" spans="1:3" x14ac:dyDescent="0.25">
      <c r="B24" t="s">
        <v>36</v>
      </c>
      <c r="C24" s="9">
        <v>3</v>
      </c>
    </row>
    <row r="25" spans="1:3" x14ac:dyDescent="0.25">
      <c r="B25" t="s">
        <v>16</v>
      </c>
      <c r="C25" s="9">
        <v>1</v>
      </c>
    </row>
    <row r="26" spans="1:3" x14ac:dyDescent="0.25">
      <c r="B26" t="s">
        <v>45</v>
      </c>
      <c r="C26" s="9">
        <v>2</v>
      </c>
    </row>
    <row r="27" spans="1:3" x14ac:dyDescent="0.25">
      <c r="B27" t="s">
        <v>46</v>
      </c>
      <c r="C27" s="9">
        <v>1</v>
      </c>
    </row>
    <row r="28" spans="1:3" x14ac:dyDescent="0.25">
      <c r="B28" t="s">
        <v>74</v>
      </c>
      <c r="C28" s="9">
        <v>6</v>
      </c>
    </row>
    <row r="29" spans="1:3" x14ac:dyDescent="0.25">
      <c r="B29" t="s">
        <v>79</v>
      </c>
      <c r="C29" s="9">
        <v>1</v>
      </c>
    </row>
    <row r="30" spans="1:3" x14ac:dyDescent="0.25">
      <c r="A30" t="s">
        <v>35</v>
      </c>
      <c r="B30" t="s">
        <v>56</v>
      </c>
      <c r="C30" s="9">
        <v>1</v>
      </c>
    </row>
    <row r="31" spans="1:3" x14ac:dyDescent="0.25">
      <c r="B31" t="s">
        <v>147</v>
      </c>
      <c r="C31" s="9">
        <v>1</v>
      </c>
    </row>
    <row r="32" spans="1:3" x14ac:dyDescent="0.25">
      <c r="B32" t="s">
        <v>41</v>
      </c>
      <c r="C32" s="9">
        <v>1</v>
      </c>
    </row>
    <row r="33" spans="1:3" x14ac:dyDescent="0.25">
      <c r="B33" t="s">
        <v>42</v>
      </c>
      <c r="C33" s="9">
        <v>1</v>
      </c>
    </row>
    <row r="34" spans="1:3" x14ac:dyDescent="0.25">
      <c r="B34" t="s">
        <v>43</v>
      </c>
      <c r="C34" s="9">
        <v>1</v>
      </c>
    </row>
    <row r="35" spans="1:3" x14ac:dyDescent="0.25">
      <c r="B35" t="s">
        <v>26</v>
      </c>
      <c r="C35" s="9">
        <v>3</v>
      </c>
    </row>
    <row r="36" spans="1:3" x14ac:dyDescent="0.25">
      <c r="B36" t="s">
        <v>36</v>
      </c>
      <c r="C36" s="9">
        <v>3</v>
      </c>
    </row>
    <row r="37" spans="1:3" x14ac:dyDescent="0.25">
      <c r="B37" t="s">
        <v>74</v>
      </c>
      <c r="C37" s="9">
        <v>6</v>
      </c>
    </row>
    <row r="38" spans="1:3" x14ac:dyDescent="0.25">
      <c r="B38" t="s">
        <v>79</v>
      </c>
      <c r="C38" s="9">
        <v>1</v>
      </c>
    </row>
    <row r="39" spans="1:3" x14ac:dyDescent="0.25">
      <c r="A39" t="s">
        <v>108</v>
      </c>
      <c r="B39" t="s">
        <v>56</v>
      </c>
      <c r="C39" s="9">
        <v>1</v>
      </c>
    </row>
    <row r="40" spans="1:3" x14ac:dyDescent="0.25">
      <c r="B40" t="s">
        <v>147</v>
      </c>
      <c r="C40" s="9">
        <v>1</v>
      </c>
    </row>
    <row r="41" spans="1:3" x14ac:dyDescent="0.25">
      <c r="B41" t="s">
        <v>41</v>
      </c>
      <c r="C41" s="9">
        <v>1</v>
      </c>
    </row>
    <row r="42" spans="1:3" x14ac:dyDescent="0.25">
      <c r="B42" t="s">
        <v>42</v>
      </c>
      <c r="C42" s="9">
        <v>1</v>
      </c>
    </row>
    <row r="43" spans="1:3" x14ac:dyDescent="0.25">
      <c r="B43" t="s">
        <v>43</v>
      </c>
      <c r="C43" s="9">
        <v>1</v>
      </c>
    </row>
    <row r="44" spans="1:3" x14ac:dyDescent="0.25">
      <c r="A44" t="s">
        <v>138</v>
      </c>
      <c r="B44" t="s">
        <v>56</v>
      </c>
      <c r="C44" s="9">
        <v>1</v>
      </c>
    </row>
    <row r="45" spans="1:3" x14ac:dyDescent="0.25">
      <c r="B45" t="s">
        <v>147</v>
      </c>
      <c r="C45" s="9">
        <v>1</v>
      </c>
    </row>
    <row r="46" spans="1:3" x14ac:dyDescent="0.25">
      <c r="B46" t="s">
        <v>41</v>
      </c>
      <c r="C46" s="9">
        <v>1</v>
      </c>
    </row>
    <row r="47" spans="1:3" x14ac:dyDescent="0.25">
      <c r="B47" t="s">
        <v>42</v>
      </c>
      <c r="C47" s="9">
        <v>1</v>
      </c>
    </row>
    <row r="48" spans="1:3" x14ac:dyDescent="0.25">
      <c r="B48" t="s">
        <v>43</v>
      </c>
      <c r="C48" s="9">
        <v>1</v>
      </c>
    </row>
    <row r="49" spans="1:3" x14ac:dyDescent="0.25">
      <c r="B49" t="s">
        <v>26</v>
      </c>
      <c r="C49" s="9">
        <v>3</v>
      </c>
    </row>
    <row r="50" spans="1:3" x14ac:dyDescent="0.25">
      <c r="B50" t="s">
        <v>36</v>
      </c>
      <c r="C50" s="9">
        <v>3</v>
      </c>
    </row>
    <row r="51" spans="1:3" x14ac:dyDescent="0.25">
      <c r="B51" t="s">
        <v>16</v>
      </c>
      <c r="C51" s="9">
        <v>1</v>
      </c>
    </row>
    <row r="52" spans="1:3" x14ac:dyDescent="0.25">
      <c r="B52" t="s">
        <v>45</v>
      </c>
      <c r="C52" s="9">
        <v>2</v>
      </c>
    </row>
    <row r="53" spans="1:3" x14ac:dyDescent="0.25">
      <c r="B53" t="s">
        <v>46</v>
      </c>
      <c r="C53" s="9">
        <v>1</v>
      </c>
    </row>
    <row r="54" spans="1:3" x14ac:dyDescent="0.25">
      <c r="B54" t="s">
        <v>74</v>
      </c>
      <c r="C54" s="9">
        <v>6</v>
      </c>
    </row>
    <row r="55" spans="1:3" x14ac:dyDescent="0.25">
      <c r="B55" t="s">
        <v>79</v>
      </c>
      <c r="C55" s="9">
        <v>1</v>
      </c>
    </row>
    <row r="56" spans="1:3" x14ac:dyDescent="0.25">
      <c r="A56" t="s">
        <v>30</v>
      </c>
      <c r="B56" t="s">
        <v>56</v>
      </c>
      <c r="C56" s="9">
        <v>1</v>
      </c>
    </row>
    <row r="57" spans="1:3" x14ac:dyDescent="0.25">
      <c r="B57" t="s">
        <v>147</v>
      </c>
      <c r="C57" s="9">
        <v>1</v>
      </c>
    </row>
    <row r="58" spans="1:3" x14ac:dyDescent="0.25">
      <c r="B58" t="s">
        <v>41</v>
      </c>
      <c r="C58" s="9">
        <v>1</v>
      </c>
    </row>
    <row r="59" spans="1:3" x14ac:dyDescent="0.25">
      <c r="B59" t="s">
        <v>42</v>
      </c>
      <c r="C59" s="9">
        <v>1</v>
      </c>
    </row>
    <row r="60" spans="1:3" x14ac:dyDescent="0.25">
      <c r="B60" t="s">
        <v>43</v>
      </c>
      <c r="C60" s="9">
        <v>1</v>
      </c>
    </row>
    <row r="61" spans="1:3" x14ac:dyDescent="0.25">
      <c r="B61" t="s">
        <v>26</v>
      </c>
      <c r="C61" s="9">
        <v>3</v>
      </c>
    </row>
    <row r="62" spans="1:3" x14ac:dyDescent="0.25">
      <c r="B62" t="s">
        <v>36</v>
      </c>
      <c r="C62" s="9">
        <v>3</v>
      </c>
    </row>
    <row r="63" spans="1:3" x14ac:dyDescent="0.25">
      <c r="B63" t="s">
        <v>16</v>
      </c>
      <c r="C63" s="9">
        <v>1</v>
      </c>
    </row>
    <row r="64" spans="1:3" x14ac:dyDescent="0.25">
      <c r="B64" t="s">
        <v>45</v>
      </c>
      <c r="C64" s="9">
        <v>2</v>
      </c>
    </row>
    <row r="65" spans="1:3" x14ac:dyDescent="0.25">
      <c r="B65" t="s">
        <v>46</v>
      </c>
      <c r="C65" s="9">
        <v>1</v>
      </c>
    </row>
    <row r="66" spans="1:3" x14ac:dyDescent="0.25">
      <c r="B66" t="s">
        <v>74</v>
      </c>
      <c r="C66" s="9">
        <v>6</v>
      </c>
    </row>
    <row r="67" spans="1:3" x14ac:dyDescent="0.25">
      <c r="B67" t="s">
        <v>79</v>
      </c>
      <c r="C67" s="9">
        <v>1</v>
      </c>
    </row>
    <row r="68" spans="1:3" x14ac:dyDescent="0.25">
      <c r="A68" t="s">
        <v>33</v>
      </c>
      <c r="B68" t="s">
        <v>56</v>
      </c>
      <c r="C68" s="9">
        <v>1</v>
      </c>
    </row>
    <row r="69" spans="1:3" x14ac:dyDescent="0.25">
      <c r="B69" t="s">
        <v>147</v>
      </c>
      <c r="C69" s="9">
        <v>1</v>
      </c>
    </row>
    <row r="70" spans="1:3" x14ac:dyDescent="0.25">
      <c r="B70" t="s">
        <v>41</v>
      </c>
      <c r="C70" s="9">
        <v>1</v>
      </c>
    </row>
    <row r="71" spans="1:3" x14ac:dyDescent="0.25">
      <c r="B71" t="s">
        <v>42</v>
      </c>
      <c r="C71" s="9">
        <v>1</v>
      </c>
    </row>
    <row r="72" spans="1:3" x14ac:dyDescent="0.25">
      <c r="B72" t="s">
        <v>43</v>
      </c>
      <c r="C72" s="9">
        <v>1</v>
      </c>
    </row>
    <row r="73" spans="1:3" x14ac:dyDescent="0.25">
      <c r="B73" t="s">
        <v>26</v>
      </c>
      <c r="C73" s="9">
        <v>3</v>
      </c>
    </row>
    <row r="74" spans="1:3" x14ac:dyDescent="0.25">
      <c r="B74" t="s">
        <v>36</v>
      </c>
      <c r="C74" s="9">
        <v>3</v>
      </c>
    </row>
    <row r="75" spans="1:3" x14ac:dyDescent="0.25">
      <c r="B75" t="s">
        <v>16</v>
      </c>
      <c r="C75" s="9">
        <v>1</v>
      </c>
    </row>
    <row r="76" spans="1:3" x14ac:dyDescent="0.25">
      <c r="B76" t="s">
        <v>45</v>
      </c>
      <c r="C76" s="9">
        <v>2</v>
      </c>
    </row>
    <row r="77" spans="1:3" x14ac:dyDescent="0.25">
      <c r="B77" t="s">
        <v>46</v>
      </c>
      <c r="C77" s="9">
        <v>1</v>
      </c>
    </row>
    <row r="78" spans="1:3" x14ac:dyDescent="0.25">
      <c r="B78" t="s">
        <v>74</v>
      </c>
      <c r="C78" s="9">
        <v>6</v>
      </c>
    </row>
    <row r="79" spans="1:3" x14ac:dyDescent="0.25">
      <c r="B79" t="s">
        <v>79</v>
      </c>
      <c r="C79" s="9">
        <v>1</v>
      </c>
    </row>
    <row r="80" spans="1:3" x14ac:dyDescent="0.25">
      <c r="A80" t="s">
        <v>1044</v>
      </c>
      <c r="B80" t="s">
        <v>23</v>
      </c>
      <c r="C80" s="9">
        <v>32</v>
      </c>
    </row>
    <row r="81" spans="2:3" x14ac:dyDescent="0.25">
      <c r="B81" t="s">
        <v>19</v>
      </c>
      <c r="C81" s="9">
        <v>66</v>
      </c>
    </row>
    <row r="82" spans="2:3" x14ac:dyDescent="0.25">
      <c r="B82" t="s">
        <v>106</v>
      </c>
      <c r="C82" s="9">
        <v>88</v>
      </c>
    </row>
    <row r="83" spans="2:3" x14ac:dyDescent="0.25">
      <c r="B83" t="s">
        <v>103</v>
      </c>
      <c r="C83" s="9">
        <v>10</v>
      </c>
    </row>
    <row r="84" spans="2:3" x14ac:dyDescent="0.25">
      <c r="B84" t="s">
        <v>105</v>
      </c>
      <c r="C84" s="9">
        <v>10</v>
      </c>
    </row>
    <row r="85" spans="2:3" x14ac:dyDescent="0.25">
      <c r="B85" t="s">
        <v>102</v>
      </c>
      <c r="C85" s="9">
        <v>10</v>
      </c>
    </row>
    <row r="86" spans="2:3" x14ac:dyDescent="0.25">
      <c r="B86" t="s">
        <v>94</v>
      </c>
      <c r="C86" s="9">
        <v>20</v>
      </c>
    </row>
    <row r="87" spans="2:3" x14ac:dyDescent="0.25">
      <c r="B87" t="s">
        <v>96</v>
      </c>
      <c r="C87" s="9">
        <v>20</v>
      </c>
    </row>
    <row r="88" spans="2:3" x14ac:dyDescent="0.25">
      <c r="B88" t="s">
        <v>6</v>
      </c>
      <c r="C88" s="9">
        <v>3</v>
      </c>
    </row>
    <row r="89" spans="2:3" x14ac:dyDescent="0.25">
      <c r="B89" t="s">
        <v>12</v>
      </c>
      <c r="C89" s="9">
        <v>4</v>
      </c>
    </row>
    <row r="90" spans="2:3" x14ac:dyDescent="0.25">
      <c r="B90" t="s">
        <v>56</v>
      </c>
      <c r="C90" s="9">
        <v>22</v>
      </c>
    </row>
    <row r="91" spans="2:3" x14ac:dyDescent="0.25">
      <c r="B91" t="s">
        <v>147</v>
      </c>
      <c r="C91" s="9">
        <v>25</v>
      </c>
    </row>
    <row r="92" spans="2:3" x14ac:dyDescent="0.25">
      <c r="B92" t="s">
        <v>41</v>
      </c>
      <c r="C92" s="9">
        <v>22</v>
      </c>
    </row>
    <row r="93" spans="2:3" x14ac:dyDescent="0.25">
      <c r="B93" t="s">
        <v>42</v>
      </c>
      <c r="C93" s="9">
        <v>22</v>
      </c>
    </row>
    <row r="94" spans="2:3" x14ac:dyDescent="0.25">
      <c r="B94" t="s">
        <v>43</v>
      </c>
      <c r="C94" s="9">
        <v>22</v>
      </c>
    </row>
    <row r="95" spans="2:3" x14ac:dyDescent="0.25">
      <c r="B95" t="s">
        <v>84</v>
      </c>
      <c r="C95" s="9">
        <v>13</v>
      </c>
    </row>
    <row r="96" spans="2:3" x14ac:dyDescent="0.25">
      <c r="B96" t="s">
        <v>86</v>
      </c>
      <c r="C96" s="9">
        <v>13</v>
      </c>
    </row>
    <row r="97" spans="2:3" x14ac:dyDescent="0.25">
      <c r="B97" t="s">
        <v>99</v>
      </c>
      <c r="C97" s="9">
        <v>2</v>
      </c>
    </row>
    <row r="98" spans="2:3" x14ac:dyDescent="0.25">
      <c r="B98" t="s">
        <v>26</v>
      </c>
      <c r="C98" s="9">
        <v>27</v>
      </c>
    </row>
    <row r="99" spans="2:3" x14ac:dyDescent="0.25">
      <c r="B99" t="s">
        <v>36</v>
      </c>
      <c r="C99" s="9">
        <v>18</v>
      </c>
    </row>
    <row r="100" spans="2:3" x14ac:dyDescent="0.25">
      <c r="B100" t="s">
        <v>16</v>
      </c>
      <c r="C100" s="9">
        <v>28</v>
      </c>
    </row>
    <row r="101" spans="2:3" x14ac:dyDescent="0.25">
      <c r="B101" t="s">
        <v>45</v>
      </c>
      <c r="C101" s="9">
        <v>56</v>
      </c>
    </row>
    <row r="102" spans="2:3" x14ac:dyDescent="0.25">
      <c r="B102" t="s">
        <v>46</v>
      </c>
      <c r="C102" s="9">
        <v>28</v>
      </c>
    </row>
    <row r="103" spans="2:3" x14ac:dyDescent="0.25">
      <c r="B103" t="s">
        <v>74</v>
      </c>
      <c r="C103" s="9">
        <v>36</v>
      </c>
    </row>
    <row r="104" spans="2:3" x14ac:dyDescent="0.25">
      <c r="B104" t="s">
        <v>79</v>
      </c>
      <c r="C104" s="9">
        <v>21</v>
      </c>
    </row>
    <row r="105" spans="2:3" x14ac:dyDescent="0.25">
      <c r="B105" t="s">
        <v>48</v>
      </c>
      <c r="C105" s="9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FB48-04B8-4517-8B34-7B04D8479852}">
  <dimension ref="A1:P26"/>
  <sheetViews>
    <sheetView tabSelected="1" workbookViewId="0">
      <selection activeCell="D31" sqref="D31"/>
    </sheetView>
  </sheetViews>
  <sheetFormatPr defaultRowHeight="15" x14ac:dyDescent="0.25"/>
  <cols>
    <col min="1" max="1" width="61.85546875" bestFit="1" customWidth="1"/>
    <col min="2" max="2" width="29.42578125" bestFit="1" customWidth="1"/>
    <col min="3" max="3" width="33" bestFit="1" customWidth="1"/>
    <col min="4" max="4" width="22" bestFit="1" customWidth="1"/>
    <col min="5" max="5" width="22" customWidth="1"/>
    <col min="6" max="6" width="19.7109375" bestFit="1" customWidth="1"/>
    <col min="7" max="7" width="33.85546875" bestFit="1" customWidth="1"/>
    <col min="8" max="8" width="42.140625" bestFit="1" customWidth="1"/>
    <col min="9" max="9" width="13.5703125" bestFit="1" customWidth="1"/>
    <col min="10" max="10" width="39.28515625" bestFit="1" customWidth="1"/>
    <col min="11" max="11" width="28.140625" bestFit="1" customWidth="1"/>
    <col min="12" max="12" width="40.140625" bestFit="1" customWidth="1"/>
  </cols>
  <sheetData>
    <row r="1" spans="1:16" x14ac:dyDescent="0.25">
      <c r="A1" s="2" t="s">
        <v>955</v>
      </c>
      <c r="B1" s="2" t="s">
        <v>956</v>
      </c>
      <c r="C1" s="2" t="s">
        <v>957</v>
      </c>
      <c r="D1" s="2" t="s">
        <v>958</v>
      </c>
      <c r="E1" s="2" t="s">
        <v>969</v>
      </c>
      <c r="F1" s="2" t="s">
        <v>959</v>
      </c>
      <c r="G1" s="2" t="s">
        <v>960</v>
      </c>
      <c r="H1" s="2" t="s">
        <v>961</v>
      </c>
      <c r="I1" s="2" t="s">
        <v>970</v>
      </c>
      <c r="J1" s="2" t="s">
        <v>962</v>
      </c>
      <c r="K1" s="2" t="s">
        <v>963</v>
      </c>
      <c r="L1" s="2" t="s">
        <v>964</v>
      </c>
      <c r="M1" s="2" t="s">
        <v>965</v>
      </c>
      <c r="N1" s="2" t="s">
        <v>966</v>
      </c>
      <c r="O1" s="2" t="s">
        <v>967</v>
      </c>
      <c r="P1" s="2" t="s">
        <v>968</v>
      </c>
    </row>
    <row r="2" spans="1:16" x14ac:dyDescent="0.25">
      <c r="A2" t="s">
        <v>54</v>
      </c>
      <c r="B2" t="s">
        <v>932</v>
      </c>
      <c r="C2" t="s">
        <v>112</v>
      </c>
      <c r="D2" t="s">
        <v>95</v>
      </c>
      <c r="E2" t="s">
        <v>44</v>
      </c>
      <c r="F2" t="s">
        <v>9</v>
      </c>
      <c r="G2" t="s">
        <v>14</v>
      </c>
      <c r="H2" t="s">
        <v>57</v>
      </c>
      <c r="I2" t="s">
        <v>44</v>
      </c>
      <c r="J2" t="s">
        <v>937</v>
      </c>
      <c r="K2" t="s">
        <v>163</v>
      </c>
      <c r="L2" t="s">
        <v>70</v>
      </c>
      <c r="M2" t="s">
        <v>31</v>
      </c>
      <c r="N2" t="s">
        <v>943</v>
      </c>
      <c r="O2" t="s">
        <v>946</v>
      </c>
      <c r="P2" t="s">
        <v>949</v>
      </c>
    </row>
    <row r="3" spans="1:16" x14ac:dyDescent="0.25">
      <c r="A3" t="s">
        <v>55</v>
      </c>
      <c r="B3" t="s">
        <v>933</v>
      </c>
      <c r="C3" t="s">
        <v>113</v>
      </c>
      <c r="D3" t="s">
        <v>199</v>
      </c>
      <c r="E3" t="s">
        <v>18</v>
      </c>
      <c r="G3" t="s">
        <v>15</v>
      </c>
      <c r="H3" t="s">
        <v>73</v>
      </c>
      <c r="I3" t="s">
        <v>18</v>
      </c>
      <c r="J3" t="s">
        <v>939</v>
      </c>
      <c r="K3" t="s">
        <v>158</v>
      </c>
      <c r="L3" t="s">
        <v>101</v>
      </c>
      <c r="M3" t="s">
        <v>70</v>
      </c>
      <c r="N3" t="s">
        <v>944</v>
      </c>
      <c r="O3" t="s">
        <v>947</v>
      </c>
      <c r="P3" t="s">
        <v>950</v>
      </c>
    </row>
    <row r="4" spans="1:16" x14ac:dyDescent="0.25">
      <c r="A4" t="s">
        <v>123</v>
      </c>
      <c r="B4" t="s">
        <v>934</v>
      </c>
      <c r="C4" t="s">
        <v>935</v>
      </c>
      <c r="H4" t="s">
        <v>77</v>
      </c>
      <c r="J4" t="s">
        <v>938</v>
      </c>
      <c r="K4" t="s">
        <v>157</v>
      </c>
      <c r="N4" t="s">
        <v>945</v>
      </c>
      <c r="O4" t="s">
        <v>948</v>
      </c>
      <c r="P4" t="s">
        <v>951</v>
      </c>
    </row>
    <row r="5" spans="1:16" x14ac:dyDescent="0.25">
      <c r="A5" t="s">
        <v>25</v>
      </c>
      <c r="C5" t="s">
        <v>936</v>
      </c>
      <c r="H5" t="s">
        <v>142</v>
      </c>
      <c r="J5" t="s">
        <v>18</v>
      </c>
      <c r="K5" t="s">
        <v>159</v>
      </c>
      <c r="P5" t="s">
        <v>88</v>
      </c>
    </row>
    <row r="6" spans="1:16" x14ac:dyDescent="0.25">
      <c r="A6" t="s">
        <v>37</v>
      </c>
      <c r="H6" t="s">
        <v>144</v>
      </c>
      <c r="J6" t="s">
        <v>44</v>
      </c>
      <c r="K6" t="s">
        <v>162</v>
      </c>
      <c r="P6" t="s">
        <v>89</v>
      </c>
    </row>
    <row r="7" spans="1:16" x14ac:dyDescent="0.25">
      <c r="A7" t="s">
        <v>38</v>
      </c>
      <c r="H7" t="s">
        <v>146</v>
      </c>
      <c r="J7" t="s">
        <v>940</v>
      </c>
      <c r="K7" t="s">
        <v>160</v>
      </c>
      <c r="P7" t="s">
        <v>90</v>
      </c>
    </row>
    <row r="8" spans="1:16" x14ac:dyDescent="0.25">
      <c r="A8" t="s">
        <v>39</v>
      </c>
      <c r="H8" t="s">
        <v>141</v>
      </c>
      <c r="J8" t="s">
        <v>941</v>
      </c>
      <c r="K8" t="s">
        <v>161</v>
      </c>
      <c r="P8" t="s">
        <v>91</v>
      </c>
    </row>
    <row r="9" spans="1:16" x14ac:dyDescent="0.25">
      <c r="A9" t="s">
        <v>40</v>
      </c>
      <c r="H9" t="s">
        <v>143</v>
      </c>
      <c r="J9" t="s">
        <v>942</v>
      </c>
      <c r="K9" t="s">
        <v>153</v>
      </c>
      <c r="P9" t="s">
        <v>92</v>
      </c>
    </row>
    <row r="10" spans="1:16" x14ac:dyDescent="0.25">
      <c r="A10" t="s">
        <v>51</v>
      </c>
      <c r="H10" t="s">
        <v>145</v>
      </c>
      <c r="K10" t="s">
        <v>151</v>
      </c>
      <c r="P10" t="s">
        <v>93</v>
      </c>
    </row>
    <row r="11" spans="1:16" x14ac:dyDescent="0.25">
      <c r="A11" t="s">
        <v>52</v>
      </c>
      <c r="K11" t="s">
        <v>152</v>
      </c>
      <c r="P11" t="s">
        <v>929</v>
      </c>
    </row>
    <row r="12" spans="1:16" x14ac:dyDescent="0.25">
      <c r="A12" t="s">
        <v>926</v>
      </c>
      <c r="K12" t="s">
        <v>156</v>
      </c>
      <c r="P12" t="s">
        <v>952</v>
      </c>
    </row>
    <row r="13" spans="1:16" x14ac:dyDescent="0.25">
      <c r="A13" t="s">
        <v>927</v>
      </c>
      <c r="K13" t="s">
        <v>154</v>
      </c>
      <c r="P13" t="s">
        <v>953</v>
      </c>
    </row>
    <row r="14" spans="1:16" x14ac:dyDescent="0.25">
      <c r="A14" t="s">
        <v>928</v>
      </c>
      <c r="K14" t="s">
        <v>155</v>
      </c>
      <c r="P14" t="s">
        <v>954</v>
      </c>
    </row>
    <row r="15" spans="1:16" x14ac:dyDescent="0.25">
      <c r="A15" t="s">
        <v>929</v>
      </c>
    </row>
    <row r="16" spans="1:16" x14ac:dyDescent="0.25">
      <c r="A16" t="s">
        <v>930</v>
      </c>
    </row>
    <row r="17" spans="1:8" x14ac:dyDescent="0.25">
      <c r="A17" t="s">
        <v>931</v>
      </c>
    </row>
    <row r="23" spans="1:8" x14ac:dyDescent="0.25">
      <c r="H23" s="5"/>
    </row>
    <row r="24" spans="1:8" x14ac:dyDescent="0.25">
      <c r="H24" s="5"/>
    </row>
    <row r="25" spans="1:8" x14ac:dyDescent="0.25">
      <c r="H25" s="5"/>
    </row>
    <row r="26" spans="1:8" x14ac:dyDescent="0.25">
      <c r="H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FY22 Indicator Combinations</vt:lpstr>
      <vt:lpstr>Used in LongSemiWide</vt:lpstr>
      <vt:lpstr>FY22 wide headers</vt:lpstr>
      <vt:lpstr>Semi wide colors and headings</vt:lpstr>
      <vt:lpstr>Age drop downs</vt:lpstr>
      <vt:lpstr>Pivot Table</vt:lpstr>
      <vt:lpstr>other disagg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McDavid, Nashiva C. (GH/OHA/SPER:CAMRIS)</dc:creator>
  <cp:lastModifiedBy>McDavid, Nashiva C. (GH/OHA/SPER:CAMRIS)</cp:lastModifiedBy>
  <dcterms:created xsi:type="dcterms:W3CDTF">2021-09-13T13:11:05Z</dcterms:created>
  <dcterms:modified xsi:type="dcterms:W3CDTF">2022-12-13T14:57:07Z</dcterms:modified>
</cp:coreProperties>
</file>