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3.xml" ContentType="application/vnd.openxmlformats-officedocument.drawingml.chart+xml"/>
  <Override PartName="/xl/drawings/drawing6.xml" ContentType="application/vnd.openxmlformats-officedocument.drawingml.chartshapes+xml"/>
  <Override PartName="/xl/drawings/drawing7.xml" ContentType="application/vnd.openxmlformats-officedocument.drawing+xml"/>
  <Override PartName="/xl/charts/chart4.xml" ContentType="application/vnd.openxmlformats-officedocument.drawingml.chart+xml"/>
  <Override PartName="/xl/drawings/drawing8.xml" ContentType="application/vnd.openxmlformats-officedocument.drawing+xml"/>
  <Override PartName="/xl/charts/chart5.xml" ContentType="application/vnd.openxmlformats-officedocument.drawingml.chart+xml"/>
  <Override PartName="/xl/drawings/drawing9.xml" ContentType="application/vnd.openxmlformats-officedocument.drawing+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autoCompressPictures="0"/>
  <bookViews>
    <workbookView xWindow="0" yWindow="0" windowWidth="24700" windowHeight="15540" tabRatio="942"/>
  </bookViews>
  <sheets>
    <sheet name="pie-chart-similarity" sheetId="19" r:id="rId1"/>
    <sheet name="pie-chart-attractiveness" sheetId="18" r:id="rId2"/>
    <sheet name="pie-chart-legibility" sheetId="17" r:id="rId3"/>
    <sheet name="bar-chart-similarity" sheetId="15" r:id="rId4"/>
    <sheet name="bar-chart-attractiveness" sheetId="14" r:id="rId5"/>
    <sheet name="bar-chart-legibility" sheetId="13" r:id="rId6"/>
    <sheet name="results" sheetId="1" r:id="rId7"/>
    <sheet name="survey1" sheetId="2" r:id="rId8"/>
    <sheet name="survey2" sheetId="3" r:id="rId9"/>
    <sheet name="survey3" sheetId="4" r:id="rId10"/>
    <sheet name="survey4" sheetId="5" r:id="rId11"/>
    <sheet name="survey5" sheetId="6" r:id="rId12"/>
    <sheet name="survey6" sheetId="7" r:id="rId13"/>
    <sheet name="survey7" sheetId="8" r:id="rId14"/>
    <sheet name="survey8" sheetId="9" r:id="rId15"/>
    <sheet name="survey9" sheetId="10" r:id="rId16"/>
    <sheet name="survey10" sheetId="11" r:id="rId17"/>
    <sheet name="survey11" sheetId="12" r:id="rId18"/>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N69" i="1" l="1"/>
  <c r="O69" i="1"/>
  <c r="P69" i="1"/>
  <c r="Q69" i="1"/>
  <c r="M69" i="1"/>
  <c r="L69" i="1"/>
  <c r="K69" i="1"/>
  <c r="J69" i="1"/>
  <c r="I69" i="1"/>
  <c r="H69" i="1"/>
  <c r="T72" i="1"/>
  <c r="T71" i="1"/>
  <c r="V68" i="1"/>
  <c r="V61" i="1"/>
  <c r="V55" i="1"/>
  <c r="V49" i="1"/>
  <c r="V43" i="1"/>
  <c r="V37" i="1"/>
  <c r="V31" i="1"/>
  <c r="V25" i="1"/>
  <c r="V20" i="1"/>
  <c r="V9" i="1"/>
  <c r="V3" i="1"/>
  <c r="U68" i="1"/>
  <c r="E22" i="17"/>
  <c r="D22" i="17"/>
  <c r="E17" i="17"/>
  <c r="D17" i="17"/>
  <c r="E34" i="17"/>
  <c r="D34" i="17"/>
  <c r="E16" i="17"/>
  <c r="D16" i="17"/>
  <c r="E67" i="17"/>
  <c r="D67" i="17"/>
  <c r="D3" i="17"/>
  <c r="E3" i="17"/>
  <c r="D4" i="17"/>
  <c r="E4" i="17"/>
  <c r="D5" i="17"/>
  <c r="E5" i="17"/>
  <c r="D6" i="17"/>
  <c r="E6" i="17"/>
  <c r="D7" i="17"/>
  <c r="E7" i="17"/>
  <c r="D8" i="17"/>
  <c r="E8" i="17"/>
  <c r="D9" i="17"/>
  <c r="E9" i="17"/>
  <c r="D10" i="17"/>
  <c r="E10" i="17"/>
  <c r="D11" i="17"/>
  <c r="E11" i="17"/>
  <c r="D12" i="17"/>
  <c r="E12" i="17"/>
  <c r="D13" i="17"/>
  <c r="E13" i="17"/>
  <c r="D14" i="17"/>
  <c r="E14" i="17"/>
  <c r="D15" i="17"/>
  <c r="E15" i="17"/>
  <c r="D18" i="17"/>
  <c r="E18" i="17"/>
  <c r="D19" i="17"/>
  <c r="E19" i="17"/>
  <c r="D20" i="17"/>
  <c r="E20" i="17"/>
  <c r="D21" i="17"/>
  <c r="E21" i="17"/>
  <c r="D23" i="17"/>
  <c r="E23" i="17"/>
  <c r="D24" i="17"/>
  <c r="E24" i="17"/>
  <c r="D25" i="17"/>
  <c r="E25" i="17"/>
  <c r="D26" i="17"/>
  <c r="E26" i="17"/>
  <c r="D27" i="17"/>
  <c r="E27" i="17"/>
  <c r="D28" i="17"/>
  <c r="E28" i="17"/>
  <c r="D29" i="17"/>
  <c r="E29" i="17"/>
  <c r="D30" i="17"/>
  <c r="E30" i="17"/>
  <c r="D31" i="17"/>
  <c r="E31" i="17"/>
  <c r="D32" i="17"/>
  <c r="E32" i="17"/>
  <c r="D33" i="17"/>
  <c r="E33" i="17"/>
  <c r="D35" i="17"/>
  <c r="E35" i="17"/>
  <c r="D36" i="17"/>
  <c r="E36" i="17"/>
  <c r="D37" i="17"/>
  <c r="E37" i="17"/>
  <c r="D38" i="17"/>
  <c r="E38" i="17"/>
  <c r="D39" i="17"/>
  <c r="E39" i="17"/>
  <c r="D40" i="17"/>
  <c r="E40" i="17"/>
  <c r="D41" i="17"/>
  <c r="E41" i="17"/>
  <c r="D42" i="17"/>
  <c r="E42" i="17"/>
  <c r="D43" i="17"/>
  <c r="E43" i="17"/>
  <c r="D44" i="17"/>
  <c r="E44" i="17"/>
  <c r="D45" i="17"/>
  <c r="E45" i="17"/>
  <c r="D46" i="17"/>
  <c r="E46" i="17"/>
  <c r="D47" i="17"/>
  <c r="E47" i="17"/>
  <c r="D48" i="17"/>
  <c r="E48" i="17"/>
  <c r="D49" i="17"/>
  <c r="E49" i="17"/>
  <c r="D50" i="17"/>
  <c r="E50" i="17"/>
  <c r="D51" i="17"/>
  <c r="E51" i="17"/>
  <c r="D52" i="17"/>
  <c r="E52" i="17"/>
  <c r="D53" i="17"/>
  <c r="E53" i="17"/>
  <c r="D54" i="17"/>
  <c r="E54" i="17"/>
  <c r="D55" i="17"/>
  <c r="E55" i="17"/>
  <c r="D56" i="17"/>
  <c r="E56" i="17"/>
  <c r="D57" i="17"/>
  <c r="E57" i="17"/>
  <c r="D58" i="17"/>
  <c r="E58" i="17"/>
  <c r="D59" i="17"/>
  <c r="E59" i="17"/>
  <c r="D60" i="17"/>
  <c r="E60" i="17"/>
  <c r="D61" i="17"/>
  <c r="E61" i="17"/>
  <c r="D62" i="17"/>
  <c r="E62" i="17"/>
  <c r="D63" i="17"/>
  <c r="E63" i="17"/>
  <c r="D64" i="17"/>
  <c r="E64" i="17"/>
  <c r="D65" i="17"/>
  <c r="E65" i="17"/>
  <c r="E2" i="17"/>
  <c r="D2" i="17"/>
  <c r="G22" i="18"/>
  <c r="F22" i="18"/>
  <c r="E22" i="18"/>
  <c r="D22" i="18"/>
  <c r="C22" i="18"/>
  <c r="G17" i="18"/>
  <c r="F17" i="18"/>
  <c r="E17" i="18"/>
  <c r="D17" i="18"/>
  <c r="C17" i="18"/>
  <c r="C16" i="18"/>
  <c r="G34" i="18"/>
  <c r="F34" i="18"/>
  <c r="E34" i="18"/>
  <c r="D34" i="18"/>
  <c r="C34" i="18"/>
  <c r="G16" i="18"/>
  <c r="F16" i="18"/>
  <c r="E16" i="18"/>
  <c r="D16" i="18"/>
  <c r="E67" i="18"/>
  <c r="D67" i="18"/>
  <c r="D3" i="18"/>
  <c r="E3" i="18"/>
  <c r="D4" i="18"/>
  <c r="E4" i="18"/>
  <c r="D5" i="18"/>
  <c r="E5" i="18"/>
  <c r="D6" i="18"/>
  <c r="E6" i="18"/>
  <c r="D7" i="18"/>
  <c r="E7" i="18"/>
  <c r="D8" i="18"/>
  <c r="E8" i="18"/>
  <c r="D9" i="18"/>
  <c r="E9" i="18"/>
  <c r="D10" i="18"/>
  <c r="E10" i="18"/>
  <c r="D11" i="18"/>
  <c r="E11" i="18"/>
  <c r="D12" i="18"/>
  <c r="E12" i="18"/>
  <c r="D13" i="18"/>
  <c r="E13" i="18"/>
  <c r="D14" i="18"/>
  <c r="E14" i="18"/>
  <c r="D15" i="18"/>
  <c r="E15" i="18"/>
  <c r="D18" i="18"/>
  <c r="E18" i="18"/>
  <c r="D19" i="18"/>
  <c r="E19" i="18"/>
  <c r="D20" i="18"/>
  <c r="E20" i="18"/>
  <c r="D21" i="18"/>
  <c r="E21" i="18"/>
  <c r="D23" i="18"/>
  <c r="E23" i="18"/>
  <c r="D24" i="18"/>
  <c r="E24" i="18"/>
  <c r="D25" i="18"/>
  <c r="E25" i="18"/>
  <c r="D26" i="18"/>
  <c r="E26" i="18"/>
  <c r="D27" i="18"/>
  <c r="E27" i="18"/>
  <c r="D28" i="18"/>
  <c r="E28" i="18"/>
  <c r="D29" i="18"/>
  <c r="E29" i="18"/>
  <c r="D30" i="18"/>
  <c r="E30" i="18"/>
  <c r="D31" i="18"/>
  <c r="E31" i="18"/>
  <c r="D32" i="18"/>
  <c r="E32" i="18"/>
  <c r="D33" i="18"/>
  <c r="E33" i="18"/>
  <c r="D35" i="18"/>
  <c r="E35" i="18"/>
  <c r="D36" i="18"/>
  <c r="E36" i="18"/>
  <c r="D37" i="18"/>
  <c r="E37" i="18"/>
  <c r="D38" i="18"/>
  <c r="E38" i="18"/>
  <c r="D39" i="18"/>
  <c r="E39" i="18"/>
  <c r="D40" i="18"/>
  <c r="E40" i="18"/>
  <c r="D41" i="18"/>
  <c r="E41" i="18"/>
  <c r="D42" i="18"/>
  <c r="E42" i="18"/>
  <c r="D43" i="18"/>
  <c r="E43" i="18"/>
  <c r="D44" i="18"/>
  <c r="E44" i="18"/>
  <c r="D45" i="18"/>
  <c r="E45" i="18"/>
  <c r="D46" i="18"/>
  <c r="E46" i="18"/>
  <c r="D47" i="18"/>
  <c r="E47" i="18"/>
  <c r="D48" i="18"/>
  <c r="E48" i="18"/>
  <c r="D49" i="18"/>
  <c r="E49" i="18"/>
  <c r="D50" i="18"/>
  <c r="E50" i="18"/>
  <c r="D51" i="18"/>
  <c r="E51" i="18"/>
  <c r="D52" i="18"/>
  <c r="E52" i="18"/>
  <c r="D53" i="18"/>
  <c r="E53" i="18"/>
  <c r="D54" i="18"/>
  <c r="E54" i="18"/>
  <c r="D55" i="18"/>
  <c r="E55" i="18"/>
  <c r="D56" i="18"/>
  <c r="E56" i="18"/>
  <c r="D57" i="18"/>
  <c r="E57" i="18"/>
  <c r="D58" i="18"/>
  <c r="E58" i="18"/>
  <c r="D59" i="18"/>
  <c r="E59" i="18"/>
  <c r="D60" i="18"/>
  <c r="E60" i="18"/>
  <c r="D61" i="18"/>
  <c r="E61" i="18"/>
  <c r="D62" i="18"/>
  <c r="E62" i="18"/>
  <c r="D63" i="18"/>
  <c r="E63" i="18"/>
  <c r="D64" i="18"/>
  <c r="E64" i="18"/>
  <c r="D65" i="18"/>
  <c r="E65" i="18"/>
  <c r="E2" i="18"/>
  <c r="D2" i="18"/>
  <c r="G22" i="19"/>
  <c r="F22" i="19"/>
  <c r="E22" i="19"/>
  <c r="D22" i="19"/>
  <c r="C22" i="19"/>
  <c r="G17" i="19"/>
  <c r="F17" i="19"/>
  <c r="E17" i="19"/>
  <c r="D17" i="19"/>
  <c r="C17" i="19"/>
  <c r="G34" i="19"/>
  <c r="F34" i="19"/>
  <c r="E34" i="19"/>
  <c r="D34" i="19"/>
  <c r="C34" i="19"/>
  <c r="G16" i="19"/>
  <c r="F16" i="19"/>
  <c r="E16" i="19"/>
  <c r="D16" i="19"/>
  <c r="C16" i="19"/>
  <c r="E67" i="19"/>
  <c r="D67" i="19"/>
  <c r="E3" i="19"/>
  <c r="E4" i="19"/>
  <c r="E5" i="19"/>
  <c r="E6" i="19"/>
  <c r="E7" i="19"/>
  <c r="E8" i="19"/>
  <c r="E9" i="19"/>
  <c r="E10" i="19"/>
  <c r="E11" i="19"/>
  <c r="E12" i="19"/>
  <c r="E13" i="19"/>
  <c r="E14" i="19"/>
  <c r="E15" i="19"/>
  <c r="E18" i="19"/>
  <c r="E19" i="19"/>
  <c r="E20" i="19"/>
  <c r="E21" i="19"/>
  <c r="E23" i="19"/>
  <c r="E24" i="19"/>
  <c r="E25" i="19"/>
  <c r="E26" i="19"/>
  <c r="E27" i="19"/>
  <c r="E28" i="19"/>
  <c r="E29" i="19"/>
  <c r="E30" i="19"/>
  <c r="E31" i="19"/>
  <c r="E32" i="19"/>
  <c r="E33" i="19"/>
  <c r="E35" i="19"/>
  <c r="E36" i="19"/>
  <c r="E37" i="19"/>
  <c r="E38" i="19"/>
  <c r="E39" i="19"/>
  <c r="E40" i="19"/>
  <c r="E41" i="19"/>
  <c r="E42" i="19"/>
  <c r="E43" i="19"/>
  <c r="E44" i="19"/>
  <c r="E45" i="19"/>
  <c r="E46" i="19"/>
  <c r="E47" i="19"/>
  <c r="E48" i="19"/>
  <c r="E49" i="19"/>
  <c r="E50" i="19"/>
  <c r="E51" i="19"/>
  <c r="E52" i="19"/>
  <c r="E53" i="19"/>
  <c r="E54" i="19"/>
  <c r="E55" i="19"/>
  <c r="E56" i="19"/>
  <c r="E57" i="19"/>
  <c r="E58" i="19"/>
  <c r="E59" i="19"/>
  <c r="E60" i="19"/>
  <c r="E61" i="19"/>
  <c r="E62" i="19"/>
  <c r="E63" i="19"/>
  <c r="E64" i="19"/>
  <c r="E65" i="19"/>
  <c r="E2" i="19"/>
  <c r="D3" i="19"/>
  <c r="D4" i="19"/>
  <c r="D5" i="19"/>
  <c r="D6" i="19"/>
  <c r="D7" i="19"/>
  <c r="D8" i="19"/>
  <c r="D9" i="19"/>
  <c r="D10" i="19"/>
  <c r="D11" i="19"/>
  <c r="D12" i="19"/>
  <c r="D13" i="19"/>
  <c r="D14" i="19"/>
  <c r="D15" i="19"/>
  <c r="D18" i="19"/>
  <c r="D19" i="19"/>
  <c r="D20" i="19"/>
  <c r="D21" i="19"/>
  <c r="D23" i="19"/>
  <c r="D24" i="19"/>
  <c r="D25" i="19"/>
  <c r="D26" i="19"/>
  <c r="D27" i="19"/>
  <c r="D28" i="19"/>
  <c r="D29" i="19"/>
  <c r="D30" i="19"/>
  <c r="D31" i="19"/>
  <c r="D32" i="19"/>
  <c r="D33" i="19"/>
  <c r="D35" i="19"/>
  <c r="D36" i="19"/>
  <c r="D37" i="19"/>
  <c r="D38" i="19"/>
  <c r="D39" i="19"/>
  <c r="D40" i="19"/>
  <c r="D41" i="19"/>
  <c r="D42" i="19"/>
  <c r="D43" i="19"/>
  <c r="D44" i="19"/>
  <c r="D45" i="19"/>
  <c r="D46" i="19"/>
  <c r="D47" i="19"/>
  <c r="D48" i="19"/>
  <c r="D49" i="19"/>
  <c r="D50" i="19"/>
  <c r="D51" i="19"/>
  <c r="D52" i="19"/>
  <c r="D53" i="19"/>
  <c r="D54" i="19"/>
  <c r="D55" i="19"/>
  <c r="D56" i="19"/>
  <c r="D57" i="19"/>
  <c r="D58" i="19"/>
  <c r="D59" i="19"/>
  <c r="D60" i="19"/>
  <c r="D61" i="19"/>
  <c r="D62" i="19"/>
  <c r="D63" i="19"/>
  <c r="D64" i="19"/>
  <c r="D65" i="19"/>
  <c r="D2" i="19"/>
  <c r="D69" i="1"/>
  <c r="E69" i="1"/>
  <c r="F69" i="1"/>
  <c r="G69" i="1"/>
  <c r="C69" i="1"/>
  <c r="T68" i="1"/>
  <c r="T70" i="1"/>
  <c r="C3" i="19"/>
  <c r="F3" i="19"/>
  <c r="G3" i="19"/>
  <c r="C4" i="19"/>
  <c r="F4" i="19"/>
  <c r="G4" i="19"/>
  <c r="C5" i="19"/>
  <c r="F5" i="19"/>
  <c r="G5" i="19"/>
  <c r="C6" i="19"/>
  <c r="F6" i="19"/>
  <c r="G6" i="19"/>
  <c r="C7" i="19"/>
  <c r="F7" i="19"/>
  <c r="G7" i="19"/>
  <c r="C8" i="19"/>
  <c r="F8" i="19"/>
  <c r="G8" i="19"/>
  <c r="C9" i="19"/>
  <c r="F9" i="19"/>
  <c r="G9" i="19"/>
  <c r="C10" i="19"/>
  <c r="F10" i="19"/>
  <c r="G10" i="19"/>
  <c r="C11" i="19"/>
  <c r="F11" i="19"/>
  <c r="G11" i="19"/>
  <c r="C12" i="19"/>
  <c r="F12" i="19"/>
  <c r="G12" i="19"/>
  <c r="C13" i="19"/>
  <c r="F13" i="19"/>
  <c r="G13" i="19"/>
  <c r="C14" i="19"/>
  <c r="F14" i="19"/>
  <c r="G14" i="19"/>
  <c r="C15" i="19"/>
  <c r="F15" i="19"/>
  <c r="G15" i="19"/>
  <c r="C18" i="19"/>
  <c r="F18" i="19"/>
  <c r="G18" i="19"/>
  <c r="C19" i="19"/>
  <c r="F19" i="19"/>
  <c r="G19" i="19"/>
  <c r="C20" i="19"/>
  <c r="F20" i="19"/>
  <c r="G20" i="19"/>
  <c r="C21" i="19"/>
  <c r="F21" i="19"/>
  <c r="G21" i="19"/>
  <c r="C23" i="19"/>
  <c r="F23" i="19"/>
  <c r="G23" i="19"/>
  <c r="C24" i="19"/>
  <c r="F24" i="19"/>
  <c r="G24" i="19"/>
  <c r="C25" i="19"/>
  <c r="F25" i="19"/>
  <c r="G25" i="19"/>
  <c r="C26" i="19"/>
  <c r="F26" i="19"/>
  <c r="G26" i="19"/>
  <c r="C27" i="19"/>
  <c r="F27" i="19"/>
  <c r="G27" i="19"/>
  <c r="C28" i="19"/>
  <c r="F28" i="19"/>
  <c r="G28" i="19"/>
  <c r="C29" i="19"/>
  <c r="F29" i="19"/>
  <c r="G29" i="19"/>
  <c r="C30" i="19"/>
  <c r="F30" i="19"/>
  <c r="G30" i="19"/>
  <c r="C31" i="19"/>
  <c r="F31" i="19"/>
  <c r="G31" i="19"/>
  <c r="C32" i="19"/>
  <c r="F32" i="19"/>
  <c r="G32" i="19"/>
  <c r="C33" i="19"/>
  <c r="F33" i="19"/>
  <c r="G33" i="19"/>
  <c r="C35" i="19"/>
  <c r="F35" i="19"/>
  <c r="G35" i="19"/>
  <c r="C36" i="19"/>
  <c r="F36" i="19"/>
  <c r="G36" i="19"/>
  <c r="C37" i="19"/>
  <c r="F37" i="19"/>
  <c r="G37" i="19"/>
  <c r="C38" i="19"/>
  <c r="F38" i="19"/>
  <c r="G38" i="19"/>
  <c r="C39" i="19"/>
  <c r="F39" i="19"/>
  <c r="G39" i="19"/>
  <c r="C40" i="19"/>
  <c r="F40" i="19"/>
  <c r="G40" i="19"/>
  <c r="C41" i="19"/>
  <c r="F41" i="19"/>
  <c r="G41" i="19"/>
  <c r="C42" i="19"/>
  <c r="F42" i="19"/>
  <c r="G42" i="19"/>
  <c r="C43" i="19"/>
  <c r="F43" i="19"/>
  <c r="G43" i="19"/>
  <c r="C44" i="19"/>
  <c r="F44" i="19"/>
  <c r="G44" i="19"/>
  <c r="C45" i="19"/>
  <c r="F45" i="19"/>
  <c r="G45" i="19"/>
  <c r="C46" i="19"/>
  <c r="F46" i="19"/>
  <c r="G46" i="19"/>
  <c r="C47" i="19"/>
  <c r="F47" i="19"/>
  <c r="G47" i="19"/>
  <c r="C48" i="19"/>
  <c r="F48" i="19"/>
  <c r="G48" i="19"/>
  <c r="C49" i="19"/>
  <c r="F49" i="19"/>
  <c r="G49" i="19"/>
  <c r="C50" i="19"/>
  <c r="F50" i="19"/>
  <c r="G50" i="19"/>
  <c r="C51" i="19"/>
  <c r="F51" i="19"/>
  <c r="G51" i="19"/>
  <c r="C52" i="19"/>
  <c r="F52" i="19"/>
  <c r="G52" i="19"/>
  <c r="C53" i="19"/>
  <c r="F53" i="19"/>
  <c r="G53" i="19"/>
  <c r="C54" i="19"/>
  <c r="F54" i="19"/>
  <c r="G54" i="19"/>
  <c r="C55" i="19"/>
  <c r="F55" i="19"/>
  <c r="G55" i="19"/>
  <c r="C56" i="19"/>
  <c r="F56" i="19"/>
  <c r="G56" i="19"/>
  <c r="C57" i="19"/>
  <c r="F57" i="19"/>
  <c r="G57" i="19"/>
  <c r="C58" i="19"/>
  <c r="F58" i="19"/>
  <c r="G58" i="19"/>
  <c r="C59" i="19"/>
  <c r="F59" i="19"/>
  <c r="G59" i="19"/>
  <c r="C60" i="19"/>
  <c r="F60" i="19"/>
  <c r="G60" i="19"/>
  <c r="C61" i="19"/>
  <c r="F61" i="19"/>
  <c r="G61" i="19"/>
  <c r="C62" i="19"/>
  <c r="F62" i="19"/>
  <c r="G62" i="19"/>
  <c r="C63" i="19"/>
  <c r="F63" i="19"/>
  <c r="G63" i="19"/>
  <c r="C64" i="19"/>
  <c r="F64" i="19"/>
  <c r="G64" i="19"/>
  <c r="C65" i="19"/>
  <c r="F65" i="19"/>
  <c r="G65" i="19"/>
  <c r="G2" i="19"/>
  <c r="F2" i="19"/>
  <c r="C2" i="19"/>
  <c r="G67" i="19"/>
  <c r="C67" i="19"/>
  <c r="F67" i="19"/>
  <c r="G68" i="19"/>
  <c r="F68" i="19"/>
  <c r="E68" i="19"/>
  <c r="D68" i="19"/>
  <c r="C68" i="19"/>
  <c r="C3" i="18"/>
  <c r="F3" i="18"/>
  <c r="G3" i="18"/>
  <c r="C4" i="18"/>
  <c r="F4" i="18"/>
  <c r="G4" i="18"/>
  <c r="C5" i="18"/>
  <c r="F5" i="18"/>
  <c r="G5" i="18"/>
  <c r="C6" i="18"/>
  <c r="F6" i="18"/>
  <c r="G6" i="18"/>
  <c r="C7" i="18"/>
  <c r="F7" i="18"/>
  <c r="G7" i="18"/>
  <c r="C8" i="18"/>
  <c r="F8" i="18"/>
  <c r="G8" i="18"/>
  <c r="C9" i="18"/>
  <c r="F9" i="18"/>
  <c r="G9" i="18"/>
  <c r="C10" i="18"/>
  <c r="F10" i="18"/>
  <c r="G10" i="18"/>
  <c r="C11" i="18"/>
  <c r="F11" i="18"/>
  <c r="G11" i="18"/>
  <c r="C12" i="18"/>
  <c r="F12" i="18"/>
  <c r="G12" i="18"/>
  <c r="C13" i="18"/>
  <c r="F13" i="18"/>
  <c r="G13" i="18"/>
  <c r="C14" i="18"/>
  <c r="F14" i="18"/>
  <c r="G14" i="18"/>
  <c r="C15" i="18"/>
  <c r="F15" i="18"/>
  <c r="G15" i="18"/>
  <c r="C18" i="18"/>
  <c r="F18" i="18"/>
  <c r="G18" i="18"/>
  <c r="C19" i="18"/>
  <c r="F19" i="18"/>
  <c r="G19" i="18"/>
  <c r="C20" i="18"/>
  <c r="F20" i="18"/>
  <c r="G20" i="18"/>
  <c r="C21" i="18"/>
  <c r="F21" i="18"/>
  <c r="G21" i="18"/>
  <c r="C23" i="18"/>
  <c r="F23" i="18"/>
  <c r="G23" i="18"/>
  <c r="C24" i="18"/>
  <c r="F24" i="18"/>
  <c r="G24" i="18"/>
  <c r="C25" i="18"/>
  <c r="F25" i="18"/>
  <c r="G25" i="18"/>
  <c r="C26" i="18"/>
  <c r="F26" i="18"/>
  <c r="G26" i="18"/>
  <c r="C27" i="18"/>
  <c r="F27" i="18"/>
  <c r="G27" i="18"/>
  <c r="C28" i="18"/>
  <c r="F28" i="18"/>
  <c r="G28" i="18"/>
  <c r="C29" i="18"/>
  <c r="F29" i="18"/>
  <c r="G29" i="18"/>
  <c r="C30" i="18"/>
  <c r="F30" i="18"/>
  <c r="G30" i="18"/>
  <c r="C31" i="18"/>
  <c r="F31" i="18"/>
  <c r="G31" i="18"/>
  <c r="C32" i="18"/>
  <c r="F32" i="18"/>
  <c r="G32" i="18"/>
  <c r="C33" i="18"/>
  <c r="F33" i="18"/>
  <c r="G33" i="18"/>
  <c r="C35" i="18"/>
  <c r="F35" i="18"/>
  <c r="G35" i="18"/>
  <c r="C36" i="18"/>
  <c r="F36" i="18"/>
  <c r="G36" i="18"/>
  <c r="C37" i="18"/>
  <c r="F37" i="18"/>
  <c r="G37" i="18"/>
  <c r="C38" i="18"/>
  <c r="F38" i="18"/>
  <c r="G38" i="18"/>
  <c r="C39" i="18"/>
  <c r="F39" i="18"/>
  <c r="G39" i="18"/>
  <c r="C40" i="18"/>
  <c r="F40" i="18"/>
  <c r="G40" i="18"/>
  <c r="C41" i="18"/>
  <c r="F41" i="18"/>
  <c r="G41" i="18"/>
  <c r="C42" i="18"/>
  <c r="F42" i="18"/>
  <c r="G42" i="18"/>
  <c r="C43" i="18"/>
  <c r="F43" i="18"/>
  <c r="G43" i="18"/>
  <c r="C44" i="18"/>
  <c r="F44" i="18"/>
  <c r="G44" i="18"/>
  <c r="C45" i="18"/>
  <c r="F45" i="18"/>
  <c r="G45" i="18"/>
  <c r="C46" i="18"/>
  <c r="F46" i="18"/>
  <c r="G46" i="18"/>
  <c r="C47" i="18"/>
  <c r="F47" i="18"/>
  <c r="G47" i="18"/>
  <c r="C48" i="18"/>
  <c r="F48" i="18"/>
  <c r="G48" i="18"/>
  <c r="C49" i="18"/>
  <c r="F49" i="18"/>
  <c r="G49" i="18"/>
  <c r="C50" i="18"/>
  <c r="F50" i="18"/>
  <c r="G50" i="18"/>
  <c r="C51" i="18"/>
  <c r="F51" i="18"/>
  <c r="G51" i="18"/>
  <c r="C52" i="18"/>
  <c r="F52" i="18"/>
  <c r="G52" i="18"/>
  <c r="C53" i="18"/>
  <c r="F53" i="18"/>
  <c r="G53" i="18"/>
  <c r="C54" i="18"/>
  <c r="F54" i="18"/>
  <c r="G54" i="18"/>
  <c r="C55" i="18"/>
  <c r="F55" i="18"/>
  <c r="G55" i="18"/>
  <c r="C56" i="18"/>
  <c r="F56" i="18"/>
  <c r="G56" i="18"/>
  <c r="C57" i="18"/>
  <c r="F57" i="18"/>
  <c r="G57" i="18"/>
  <c r="C58" i="18"/>
  <c r="F58" i="18"/>
  <c r="G58" i="18"/>
  <c r="C59" i="18"/>
  <c r="F59" i="18"/>
  <c r="G59" i="18"/>
  <c r="C60" i="18"/>
  <c r="F60" i="18"/>
  <c r="G60" i="18"/>
  <c r="C61" i="18"/>
  <c r="F61" i="18"/>
  <c r="G61" i="18"/>
  <c r="C62" i="18"/>
  <c r="F62" i="18"/>
  <c r="G62" i="18"/>
  <c r="C63" i="18"/>
  <c r="F63" i="18"/>
  <c r="G63" i="18"/>
  <c r="C64" i="18"/>
  <c r="F64" i="18"/>
  <c r="G64" i="18"/>
  <c r="C65" i="18"/>
  <c r="F65" i="18"/>
  <c r="G65" i="18"/>
  <c r="G2" i="18"/>
  <c r="F2" i="18"/>
  <c r="C2" i="18"/>
  <c r="G67" i="18"/>
  <c r="C67" i="18"/>
  <c r="F67" i="18"/>
  <c r="G68" i="18"/>
  <c r="F68" i="18"/>
  <c r="E68" i="18"/>
  <c r="D68" i="18"/>
  <c r="C68" i="18"/>
  <c r="G68" i="17"/>
  <c r="F68" i="17"/>
  <c r="E68" i="17"/>
  <c r="D68" i="17"/>
  <c r="C68" i="17"/>
  <c r="F67" i="17"/>
  <c r="G67" i="17"/>
  <c r="C67" i="17"/>
  <c r="G34" i="17"/>
  <c r="F34" i="17"/>
  <c r="C34" i="17"/>
  <c r="G22" i="17"/>
  <c r="F22" i="17"/>
  <c r="C22" i="17"/>
  <c r="G17" i="17"/>
  <c r="F17" i="17"/>
  <c r="C17" i="17"/>
  <c r="G16" i="17"/>
  <c r="F16" i="17"/>
  <c r="C16" i="17"/>
  <c r="C3" i="17"/>
  <c r="C4" i="17"/>
  <c r="C5" i="17"/>
  <c r="C6" i="17"/>
  <c r="C7" i="17"/>
  <c r="C8" i="17"/>
  <c r="C9" i="17"/>
  <c r="C10" i="17"/>
  <c r="C11" i="17"/>
  <c r="C12" i="17"/>
  <c r="C13" i="17"/>
  <c r="C14" i="17"/>
  <c r="C15" i="17"/>
  <c r="C18" i="17"/>
  <c r="C19" i="17"/>
  <c r="C20" i="17"/>
  <c r="C21" i="17"/>
  <c r="C23" i="17"/>
  <c r="C24" i="17"/>
  <c r="C25" i="17"/>
  <c r="C26" i="17"/>
  <c r="C27" i="17"/>
  <c r="C28" i="17"/>
  <c r="C29" i="17"/>
  <c r="C30" i="17"/>
  <c r="C31" i="17"/>
  <c r="C32" i="17"/>
  <c r="C33" i="17"/>
  <c r="C35" i="17"/>
  <c r="C36" i="17"/>
  <c r="C37" i="17"/>
  <c r="C38" i="17"/>
  <c r="C39" i="17"/>
  <c r="C40" i="17"/>
  <c r="C41" i="17"/>
  <c r="C42" i="17"/>
  <c r="C43" i="17"/>
  <c r="C44" i="17"/>
  <c r="C45" i="17"/>
  <c r="C46" i="17"/>
  <c r="C47" i="17"/>
  <c r="C48" i="17"/>
  <c r="C49" i="17"/>
  <c r="C50" i="17"/>
  <c r="C51" i="17"/>
  <c r="C52" i="17"/>
  <c r="C53" i="17"/>
  <c r="C54" i="17"/>
  <c r="C55" i="17"/>
  <c r="C56" i="17"/>
  <c r="C57" i="17"/>
  <c r="C58" i="17"/>
  <c r="C59" i="17"/>
  <c r="C60" i="17"/>
  <c r="C61" i="17"/>
  <c r="C62" i="17"/>
  <c r="C63" i="17"/>
  <c r="C64" i="17"/>
  <c r="C65" i="17"/>
  <c r="C2" i="17"/>
  <c r="G65" i="17"/>
  <c r="F65" i="17"/>
  <c r="G64" i="17"/>
  <c r="F64" i="17"/>
  <c r="G63" i="17"/>
  <c r="F63" i="17"/>
  <c r="G62" i="17"/>
  <c r="F62" i="17"/>
  <c r="G61" i="17"/>
  <c r="F61" i="17"/>
  <c r="G60" i="17"/>
  <c r="F60" i="17"/>
  <c r="G59" i="17"/>
  <c r="F59" i="17"/>
  <c r="G58" i="17"/>
  <c r="F58" i="17"/>
  <c r="G57" i="17"/>
  <c r="F57" i="17"/>
  <c r="G56" i="17"/>
  <c r="F56" i="17"/>
  <c r="G55" i="17"/>
  <c r="F55" i="17"/>
  <c r="G54" i="17"/>
  <c r="F54" i="17"/>
  <c r="G53" i="17"/>
  <c r="F53" i="17"/>
  <c r="G52" i="17"/>
  <c r="F52" i="17"/>
  <c r="G51" i="17"/>
  <c r="F51" i="17"/>
  <c r="G50" i="17"/>
  <c r="F50" i="17"/>
  <c r="G49" i="17"/>
  <c r="F49" i="17"/>
  <c r="G48" i="17"/>
  <c r="F48" i="17"/>
  <c r="G47" i="17"/>
  <c r="F47" i="17"/>
  <c r="G46" i="17"/>
  <c r="F46" i="17"/>
  <c r="G45" i="17"/>
  <c r="F45" i="17"/>
  <c r="G44" i="17"/>
  <c r="F44" i="17"/>
  <c r="G43" i="17"/>
  <c r="F43" i="17"/>
  <c r="G42" i="17"/>
  <c r="F42" i="17"/>
  <c r="G41" i="17"/>
  <c r="F41" i="17"/>
  <c r="G40" i="17"/>
  <c r="F40" i="17"/>
  <c r="G39" i="17"/>
  <c r="F39" i="17"/>
  <c r="G38" i="17"/>
  <c r="F38" i="17"/>
  <c r="G37" i="17"/>
  <c r="F37" i="17"/>
  <c r="G36" i="17"/>
  <c r="F36" i="17"/>
  <c r="G35" i="17"/>
  <c r="F35" i="17"/>
  <c r="G33" i="17"/>
  <c r="F33" i="17"/>
  <c r="G32" i="17"/>
  <c r="F32" i="17"/>
  <c r="G31" i="17"/>
  <c r="F31" i="17"/>
  <c r="G30" i="17"/>
  <c r="F30" i="17"/>
  <c r="G29" i="17"/>
  <c r="F29" i="17"/>
  <c r="G28" i="17"/>
  <c r="F28" i="17"/>
  <c r="G27" i="17"/>
  <c r="F27" i="17"/>
  <c r="G26" i="17"/>
  <c r="F26" i="17"/>
  <c r="G25" i="17"/>
  <c r="F25" i="17"/>
  <c r="G24" i="17"/>
  <c r="F24" i="17"/>
  <c r="G23" i="17"/>
  <c r="F23" i="17"/>
  <c r="G21" i="17"/>
  <c r="F21" i="17"/>
  <c r="G20" i="17"/>
  <c r="F20" i="17"/>
  <c r="G19" i="17"/>
  <c r="F19" i="17"/>
  <c r="G18" i="17"/>
  <c r="F18" i="17"/>
  <c r="G15" i="17"/>
  <c r="F15" i="17"/>
  <c r="G14" i="17"/>
  <c r="F14" i="17"/>
  <c r="G13" i="17"/>
  <c r="F13" i="17"/>
  <c r="G12" i="17"/>
  <c r="F12" i="17"/>
  <c r="G11" i="17"/>
  <c r="F11" i="17"/>
  <c r="G10" i="17"/>
  <c r="F10" i="17"/>
  <c r="G9" i="17"/>
  <c r="F9" i="17"/>
  <c r="G8" i="17"/>
  <c r="F8" i="17"/>
  <c r="G7" i="17"/>
  <c r="F7" i="17"/>
  <c r="G6" i="17"/>
  <c r="F6" i="17"/>
  <c r="G5" i="17"/>
  <c r="F5" i="17"/>
  <c r="G4" i="17"/>
  <c r="F4" i="17"/>
  <c r="G3" i="17"/>
  <c r="F3" i="17"/>
  <c r="G2" i="17"/>
  <c r="F2" i="17"/>
  <c r="C3" i="15"/>
  <c r="D3" i="15"/>
  <c r="E3" i="15"/>
  <c r="F3" i="15"/>
  <c r="G3" i="15"/>
  <c r="H3" i="15"/>
  <c r="C4" i="15"/>
  <c r="D4" i="15"/>
  <c r="E4" i="15"/>
  <c r="F4" i="15"/>
  <c r="G4" i="15"/>
  <c r="H4" i="15"/>
  <c r="C5" i="15"/>
  <c r="D5" i="15"/>
  <c r="E5" i="15"/>
  <c r="F5" i="15"/>
  <c r="G5" i="15"/>
  <c r="H5" i="15"/>
  <c r="C6" i="15"/>
  <c r="D6" i="15"/>
  <c r="E6" i="15"/>
  <c r="F6" i="15"/>
  <c r="G6" i="15"/>
  <c r="H6" i="15"/>
  <c r="C7" i="15"/>
  <c r="D7" i="15"/>
  <c r="E7" i="15"/>
  <c r="F7" i="15"/>
  <c r="G7" i="15"/>
  <c r="H7" i="15"/>
  <c r="C8" i="15"/>
  <c r="D8" i="15"/>
  <c r="E8" i="15"/>
  <c r="F8" i="15"/>
  <c r="G8" i="15"/>
  <c r="H8" i="15"/>
  <c r="C9" i="15"/>
  <c r="D9" i="15"/>
  <c r="E9" i="15"/>
  <c r="F9" i="15"/>
  <c r="G9" i="15"/>
  <c r="H9" i="15"/>
  <c r="C10" i="15"/>
  <c r="D10" i="15"/>
  <c r="E10" i="15"/>
  <c r="F10" i="15"/>
  <c r="G10" i="15"/>
  <c r="H10" i="15"/>
  <c r="C11" i="15"/>
  <c r="D11" i="15"/>
  <c r="E11" i="15"/>
  <c r="F11" i="15"/>
  <c r="G11" i="15"/>
  <c r="H11" i="15"/>
  <c r="C12" i="15"/>
  <c r="D12" i="15"/>
  <c r="E12" i="15"/>
  <c r="F12" i="15"/>
  <c r="G12" i="15"/>
  <c r="H12" i="15"/>
  <c r="C13" i="15"/>
  <c r="D13" i="15"/>
  <c r="E13" i="15"/>
  <c r="F13" i="15"/>
  <c r="G13" i="15"/>
  <c r="H13" i="15"/>
  <c r="C14" i="15"/>
  <c r="D14" i="15"/>
  <c r="E14" i="15"/>
  <c r="F14" i="15"/>
  <c r="G14" i="15"/>
  <c r="H14" i="15"/>
  <c r="C15" i="15"/>
  <c r="D15" i="15"/>
  <c r="E15" i="15"/>
  <c r="F15" i="15"/>
  <c r="G15" i="15"/>
  <c r="H15" i="15"/>
  <c r="C16" i="15"/>
  <c r="D16" i="15"/>
  <c r="E16" i="15"/>
  <c r="F16" i="15"/>
  <c r="G16" i="15"/>
  <c r="H16" i="15"/>
  <c r="C17" i="15"/>
  <c r="D17" i="15"/>
  <c r="E17" i="15"/>
  <c r="F17" i="15"/>
  <c r="G17" i="15"/>
  <c r="H17" i="15"/>
  <c r="C18" i="15"/>
  <c r="D18" i="15"/>
  <c r="E18" i="15"/>
  <c r="F18" i="15"/>
  <c r="G18" i="15"/>
  <c r="H18" i="15"/>
  <c r="C19" i="15"/>
  <c r="D19" i="15"/>
  <c r="E19" i="15"/>
  <c r="F19" i="15"/>
  <c r="G19" i="15"/>
  <c r="H19" i="15"/>
  <c r="C20" i="15"/>
  <c r="D20" i="15"/>
  <c r="E20" i="15"/>
  <c r="F20" i="15"/>
  <c r="G20" i="15"/>
  <c r="H20" i="15"/>
  <c r="C21" i="15"/>
  <c r="D21" i="15"/>
  <c r="E21" i="15"/>
  <c r="F21" i="15"/>
  <c r="G21" i="15"/>
  <c r="H21" i="15"/>
  <c r="C22" i="15"/>
  <c r="D22" i="15"/>
  <c r="E22" i="15"/>
  <c r="F22" i="15"/>
  <c r="G22" i="15"/>
  <c r="H22" i="15"/>
  <c r="C23" i="15"/>
  <c r="D23" i="15"/>
  <c r="E23" i="15"/>
  <c r="F23" i="15"/>
  <c r="G23" i="15"/>
  <c r="H23" i="15"/>
  <c r="C24" i="15"/>
  <c r="D24" i="15"/>
  <c r="E24" i="15"/>
  <c r="F24" i="15"/>
  <c r="G24" i="15"/>
  <c r="H24" i="15"/>
  <c r="C25" i="15"/>
  <c r="D25" i="15"/>
  <c r="E25" i="15"/>
  <c r="F25" i="15"/>
  <c r="G25" i="15"/>
  <c r="H25" i="15"/>
  <c r="C26" i="15"/>
  <c r="D26" i="15"/>
  <c r="E26" i="15"/>
  <c r="F26" i="15"/>
  <c r="G26" i="15"/>
  <c r="H26" i="15"/>
  <c r="C27" i="15"/>
  <c r="D27" i="15"/>
  <c r="E27" i="15"/>
  <c r="F27" i="15"/>
  <c r="G27" i="15"/>
  <c r="H27" i="15"/>
  <c r="C28" i="15"/>
  <c r="D28" i="15"/>
  <c r="E28" i="15"/>
  <c r="F28" i="15"/>
  <c r="G28" i="15"/>
  <c r="H28" i="15"/>
  <c r="C29" i="15"/>
  <c r="D29" i="15"/>
  <c r="E29" i="15"/>
  <c r="F29" i="15"/>
  <c r="G29" i="15"/>
  <c r="H29" i="15"/>
  <c r="C30" i="15"/>
  <c r="D30" i="15"/>
  <c r="E30" i="15"/>
  <c r="F30" i="15"/>
  <c r="G30" i="15"/>
  <c r="H30" i="15"/>
  <c r="C31" i="15"/>
  <c r="D31" i="15"/>
  <c r="E31" i="15"/>
  <c r="F31" i="15"/>
  <c r="G31" i="15"/>
  <c r="H31" i="15"/>
  <c r="C32" i="15"/>
  <c r="D32" i="15"/>
  <c r="E32" i="15"/>
  <c r="F32" i="15"/>
  <c r="G32" i="15"/>
  <c r="H32" i="15"/>
  <c r="C33" i="15"/>
  <c r="D33" i="15"/>
  <c r="E33" i="15"/>
  <c r="F33" i="15"/>
  <c r="G33" i="15"/>
  <c r="H33" i="15"/>
  <c r="C34" i="15"/>
  <c r="D34" i="15"/>
  <c r="E34" i="15"/>
  <c r="F34" i="15"/>
  <c r="G34" i="15"/>
  <c r="H34" i="15"/>
  <c r="C35" i="15"/>
  <c r="D35" i="15"/>
  <c r="E35" i="15"/>
  <c r="F35" i="15"/>
  <c r="G35" i="15"/>
  <c r="H35" i="15"/>
  <c r="C36" i="15"/>
  <c r="D36" i="15"/>
  <c r="E36" i="15"/>
  <c r="F36" i="15"/>
  <c r="G36" i="15"/>
  <c r="H36" i="15"/>
  <c r="C37" i="15"/>
  <c r="D37" i="15"/>
  <c r="E37" i="15"/>
  <c r="F37" i="15"/>
  <c r="G37" i="15"/>
  <c r="H37" i="15"/>
  <c r="C38" i="15"/>
  <c r="D38" i="15"/>
  <c r="E38" i="15"/>
  <c r="F38" i="15"/>
  <c r="G38" i="15"/>
  <c r="H38" i="15"/>
  <c r="C39" i="15"/>
  <c r="D39" i="15"/>
  <c r="E39" i="15"/>
  <c r="F39" i="15"/>
  <c r="G39" i="15"/>
  <c r="H39" i="15"/>
  <c r="C40" i="15"/>
  <c r="D40" i="15"/>
  <c r="E40" i="15"/>
  <c r="F40" i="15"/>
  <c r="G40" i="15"/>
  <c r="H40" i="15"/>
  <c r="C41" i="15"/>
  <c r="D41" i="15"/>
  <c r="E41" i="15"/>
  <c r="F41" i="15"/>
  <c r="G41" i="15"/>
  <c r="H41" i="15"/>
  <c r="C42" i="15"/>
  <c r="D42" i="15"/>
  <c r="E42" i="15"/>
  <c r="F42" i="15"/>
  <c r="G42" i="15"/>
  <c r="H42" i="15"/>
  <c r="C43" i="15"/>
  <c r="D43" i="15"/>
  <c r="E43" i="15"/>
  <c r="F43" i="15"/>
  <c r="G43" i="15"/>
  <c r="H43" i="15"/>
  <c r="C44" i="15"/>
  <c r="D44" i="15"/>
  <c r="E44" i="15"/>
  <c r="F44" i="15"/>
  <c r="G44" i="15"/>
  <c r="H44" i="15"/>
  <c r="C45" i="15"/>
  <c r="D45" i="15"/>
  <c r="E45" i="15"/>
  <c r="F45" i="15"/>
  <c r="G45" i="15"/>
  <c r="H45" i="15"/>
  <c r="C46" i="15"/>
  <c r="D46" i="15"/>
  <c r="E46" i="15"/>
  <c r="F46" i="15"/>
  <c r="G46" i="15"/>
  <c r="H46" i="15"/>
  <c r="C47" i="15"/>
  <c r="D47" i="15"/>
  <c r="E47" i="15"/>
  <c r="F47" i="15"/>
  <c r="G47" i="15"/>
  <c r="H47" i="15"/>
  <c r="C48" i="15"/>
  <c r="D48" i="15"/>
  <c r="E48" i="15"/>
  <c r="F48" i="15"/>
  <c r="G48" i="15"/>
  <c r="H48" i="15"/>
  <c r="C49" i="15"/>
  <c r="D49" i="15"/>
  <c r="E49" i="15"/>
  <c r="F49" i="15"/>
  <c r="G49" i="15"/>
  <c r="H49" i="15"/>
  <c r="C50" i="15"/>
  <c r="D50" i="15"/>
  <c r="E50" i="15"/>
  <c r="F50" i="15"/>
  <c r="G50" i="15"/>
  <c r="H50" i="15"/>
  <c r="C51" i="15"/>
  <c r="D51" i="15"/>
  <c r="E51" i="15"/>
  <c r="F51" i="15"/>
  <c r="G51" i="15"/>
  <c r="H51" i="15"/>
  <c r="C52" i="15"/>
  <c r="D52" i="15"/>
  <c r="E52" i="15"/>
  <c r="F52" i="15"/>
  <c r="G52" i="15"/>
  <c r="H52" i="15"/>
  <c r="C53" i="15"/>
  <c r="D53" i="15"/>
  <c r="E53" i="15"/>
  <c r="F53" i="15"/>
  <c r="G53" i="15"/>
  <c r="H53" i="15"/>
  <c r="C54" i="15"/>
  <c r="D54" i="15"/>
  <c r="E54" i="15"/>
  <c r="F54" i="15"/>
  <c r="G54" i="15"/>
  <c r="H54" i="15"/>
  <c r="C55" i="15"/>
  <c r="D55" i="15"/>
  <c r="E55" i="15"/>
  <c r="F55" i="15"/>
  <c r="G55" i="15"/>
  <c r="H55" i="15"/>
  <c r="C56" i="15"/>
  <c r="D56" i="15"/>
  <c r="E56" i="15"/>
  <c r="F56" i="15"/>
  <c r="G56" i="15"/>
  <c r="H56" i="15"/>
  <c r="C57" i="15"/>
  <c r="D57" i="15"/>
  <c r="E57" i="15"/>
  <c r="F57" i="15"/>
  <c r="G57" i="15"/>
  <c r="H57" i="15"/>
  <c r="C58" i="15"/>
  <c r="D58" i="15"/>
  <c r="E58" i="15"/>
  <c r="F58" i="15"/>
  <c r="G58" i="15"/>
  <c r="H58" i="15"/>
  <c r="C59" i="15"/>
  <c r="D59" i="15"/>
  <c r="E59" i="15"/>
  <c r="F59" i="15"/>
  <c r="G59" i="15"/>
  <c r="H59" i="15"/>
  <c r="C60" i="15"/>
  <c r="D60" i="15"/>
  <c r="E60" i="15"/>
  <c r="F60" i="15"/>
  <c r="G60" i="15"/>
  <c r="H60" i="15"/>
  <c r="C61" i="15"/>
  <c r="D61" i="15"/>
  <c r="E61" i="15"/>
  <c r="F61" i="15"/>
  <c r="G61" i="15"/>
  <c r="H61" i="15"/>
  <c r="C62" i="15"/>
  <c r="D62" i="15"/>
  <c r="E62" i="15"/>
  <c r="F62" i="15"/>
  <c r="G62" i="15"/>
  <c r="H62" i="15"/>
  <c r="C63" i="15"/>
  <c r="D63" i="15"/>
  <c r="E63" i="15"/>
  <c r="F63" i="15"/>
  <c r="G63" i="15"/>
  <c r="H63" i="15"/>
  <c r="C64" i="15"/>
  <c r="D64" i="15"/>
  <c r="E64" i="15"/>
  <c r="F64" i="15"/>
  <c r="G64" i="15"/>
  <c r="H64" i="15"/>
  <c r="C65" i="15"/>
  <c r="D65" i="15"/>
  <c r="E65" i="15"/>
  <c r="F65" i="15"/>
  <c r="G65" i="15"/>
  <c r="H65" i="15"/>
  <c r="H2" i="15"/>
  <c r="G2" i="15"/>
  <c r="E2" i="15"/>
  <c r="D2" i="15"/>
  <c r="F2" i="15"/>
  <c r="C2" i="15"/>
  <c r="C3" i="14"/>
  <c r="D3" i="14"/>
  <c r="E3" i="14"/>
  <c r="F3" i="14"/>
  <c r="G3" i="14"/>
  <c r="H3" i="14"/>
  <c r="C4" i="14"/>
  <c r="D4" i="14"/>
  <c r="E4" i="14"/>
  <c r="F4" i="14"/>
  <c r="G4" i="14"/>
  <c r="H4" i="14"/>
  <c r="C5" i="14"/>
  <c r="D5" i="14"/>
  <c r="E5" i="14"/>
  <c r="F5" i="14"/>
  <c r="G5" i="14"/>
  <c r="H5" i="14"/>
  <c r="C6" i="14"/>
  <c r="D6" i="14"/>
  <c r="E6" i="14"/>
  <c r="F6" i="14"/>
  <c r="G6" i="14"/>
  <c r="H6" i="14"/>
  <c r="C7" i="14"/>
  <c r="D7" i="14"/>
  <c r="E7" i="14"/>
  <c r="F7" i="14"/>
  <c r="G7" i="14"/>
  <c r="H7" i="14"/>
  <c r="C8" i="14"/>
  <c r="D8" i="14"/>
  <c r="E8" i="14"/>
  <c r="F8" i="14"/>
  <c r="G8" i="14"/>
  <c r="H8" i="14"/>
  <c r="C9" i="14"/>
  <c r="D9" i="14"/>
  <c r="E9" i="14"/>
  <c r="F9" i="14"/>
  <c r="G9" i="14"/>
  <c r="H9" i="14"/>
  <c r="C10" i="14"/>
  <c r="D10" i="14"/>
  <c r="E10" i="14"/>
  <c r="F10" i="14"/>
  <c r="G10" i="14"/>
  <c r="H10" i="14"/>
  <c r="C11" i="14"/>
  <c r="D11" i="14"/>
  <c r="E11" i="14"/>
  <c r="F11" i="14"/>
  <c r="G11" i="14"/>
  <c r="H11" i="14"/>
  <c r="C12" i="14"/>
  <c r="D12" i="14"/>
  <c r="E12" i="14"/>
  <c r="F12" i="14"/>
  <c r="G12" i="14"/>
  <c r="H12" i="14"/>
  <c r="C13" i="14"/>
  <c r="D13" i="14"/>
  <c r="E13" i="14"/>
  <c r="F13" i="14"/>
  <c r="G13" i="14"/>
  <c r="H13" i="14"/>
  <c r="C14" i="14"/>
  <c r="D14" i="14"/>
  <c r="E14" i="14"/>
  <c r="F14" i="14"/>
  <c r="G14" i="14"/>
  <c r="H14" i="14"/>
  <c r="C15" i="14"/>
  <c r="D15" i="14"/>
  <c r="E15" i="14"/>
  <c r="F15" i="14"/>
  <c r="G15" i="14"/>
  <c r="H15" i="14"/>
  <c r="C16" i="14"/>
  <c r="D16" i="14"/>
  <c r="E16" i="14"/>
  <c r="F16" i="14"/>
  <c r="G16" i="14"/>
  <c r="H16" i="14"/>
  <c r="C17" i="14"/>
  <c r="D17" i="14"/>
  <c r="E17" i="14"/>
  <c r="F17" i="14"/>
  <c r="G17" i="14"/>
  <c r="H17" i="14"/>
  <c r="C18" i="14"/>
  <c r="D18" i="14"/>
  <c r="E18" i="14"/>
  <c r="F18" i="14"/>
  <c r="G18" i="14"/>
  <c r="H18" i="14"/>
  <c r="C19" i="14"/>
  <c r="D19" i="14"/>
  <c r="E19" i="14"/>
  <c r="F19" i="14"/>
  <c r="G19" i="14"/>
  <c r="H19" i="14"/>
  <c r="C20" i="14"/>
  <c r="D20" i="14"/>
  <c r="E20" i="14"/>
  <c r="F20" i="14"/>
  <c r="G20" i="14"/>
  <c r="H20" i="14"/>
  <c r="C21" i="14"/>
  <c r="D21" i="14"/>
  <c r="E21" i="14"/>
  <c r="F21" i="14"/>
  <c r="G21" i="14"/>
  <c r="H21" i="14"/>
  <c r="C22" i="14"/>
  <c r="D22" i="14"/>
  <c r="E22" i="14"/>
  <c r="F22" i="14"/>
  <c r="G22" i="14"/>
  <c r="H22" i="14"/>
  <c r="C23" i="14"/>
  <c r="D23" i="14"/>
  <c r="E23" i="14"/>
  <c r="F23" i="14"/>
  <c r="G23" i="14"/>
  <c r="H23" i="14"/>
  <c r="C24" i="14"/>
  <c r="D24" i="14"/>
  <c r="E24" i="14"/>
  <c r="F24" i="14"/>
  <c r="G24" i="14"/>
  <c r="H24" i="14"/>
  <c r="C25" i="14"/>
  <c r="D25" i="14"/>
  <c r="E25" i="14"/>
  <c r="F25" i="14"/>
  <c r="G25" i="14"/>
  <c r="H25" i="14"/>
  <c r="C26" i="14"/>
  <c r="D26" i="14"/>
  <c r="E26" i="14"/>
  <c r="F26" i="14"/>
  <c r="G26" i="14"/>
  <c r="H26" i="14"/>
  <c r="C27" i="14"/>
  <c r="D27" i="14"/>
  <c r="E27" i="14"/>
  <c r="F27" i="14"/>
  <c r="G27" i="14"/>
  <c r="H27" i="14"/>
  <c r="C28" i="14"/>
  <c r="D28" i="14"/>
  <c r="E28" i="14"/>
  <c r="F28" i="14"/>
  <c r="G28" i="14"/>
  <c r="H28" i="14"/>
  <c r="C29" i="14"/>
  <c r="D29" i="14"/>
  <c r="E29" i="14"/>
  <c r="F29" i="14"/>
  <c r="G29" i="14"/>
  <c r="H29" i="14"/>
  <c r="C30" i="14"/>
  <c r="D30" i="14"/>
  <c r="E30" i="14"/>
  <c r="F30" i="14"/>
  <c r="G30" i="14"/>
  <c r="H30" i="14"/>
  <c r="C31" i="14"/>
  <c r="D31" i="14"/>
  <c r="E31" i="14"/>
  <c r="F31" i="14"/>
  <c r="G31" i="14"/>
  <c r="H31" i="14"/>
  <c r="C32" i="14"/>
  <c r="D32" i="14"/>
  <c r="E32" i="14"/>
  <c r="F32" i="14"/>
  <c r="G32" i="14"/>
  <c r="H32" i="14"/>
  <c r="C33" i="14"/>
  <c r="D33" i="14"/>
  <c r="E33" i="14"/>
  <c r="F33" i="14"/>
  <c r="G33" i="14"/>
  <c r="H33" i="14"/>
  <c r="C34" i="14"/>
  <c r="D34" i="14"/>
  <c r="E34" i="14"/>
  <c r="F34" i="14"/>
  <c r="G34" i="14"/>
  <c r="H34" i="14"/>
  <c r="C35" i="14"/>
  <c r="D35" i="14"/>
  <c r="E35" i="14"/>
  <c r="F35" i="14"/>
  <c r="G35" i="14"/>
  <c r="H35" i="14"/>
  <c r="C36" i="14"/>
  <c r="D36" i="14"/>
  <c r="E36" i="14"/>
  <c r="F36" i="14"/>
  <c r="G36" i="14"/>
  <c r="H36" i="14"/>
  <c r="C37" i="14"/>
  <c r="D37" i="14"/>
  <c r="E37" i="14"/>
  <c r="F37" i="14"/>
  <c r="G37" i="14"/>
  <c r="H37" i="14"/>
  <c r="C38" i="14"/>
  <c r="D38" i="14"/>
  <c r="E38" i="14"/>
  <c r="F38" i="14"/>
  <c r="G38" i="14"/>
  <c r="H38" i="14"/>
  <c r="C39" i="14"/>
  <c r="D39" i="14"/>
  <c r="E39" i="14"/>
  <c r="F39" i="14"/>
  <c r="G39" i="14"/>
  <c r="H39" i="14"/>
  <c r="C40" i="14"/>
  <c r="D40" i="14"/>
  <c r="E40" i="14"/>
  <c r="F40" i="14"/>
  <c r="G40" i="14"/>
  <c r="H40" i="14"/>
  <c r="C41" i="14"/>
  <c r="D41" i="14"/>
  <c r="E41" i="14"/>
  <c r="F41" i="14"/>
  <c r="G41" i="14"/>
  <c r="H41" i="14"/>
  <c r="C42" i="14"/>
  <c r="D42" i="14"/>
  <c r="E42" i="14"/>
  <c r="F42" i="14"/>
  <c r="G42" i="14"/>
  <c r="H42" i="14"/>
  <c r="C43" i="14"/>
  <c r="D43" i="14"/>
  <c r="E43" i="14"/>
  <c r="F43" i="14"/>
  <c r="G43" i="14"/>
  <c r="H43" i="14"/>
  <c r="C44" i="14"/>
  <c r="D44" i="14"/>
  <c r="E44" i="14"/>
  <c r="F44" i="14"/>
  <c r="G44" i="14"/>
  <c r="H44" i="14"/>
  <c r="C45" i="14"/>
  <c r="D45" i="14"/>
  <c r="E45" i="14"/>
  <c r="F45" i="14"/>
  <c r="G45" i="14"/>
  <c r="H45" i="14"/>
  <c r="C46" i="14"/>
  <c r="D46" i="14"/>
  <c r="E46" i="14"/>
  <c r="F46" i="14"/>
  <c r="G46" i="14"/>
  <c r="H46" i="14"/>
  <c r="C47" i="14"/>
  <c r="D47" i="14"/>
  <c r="E47" i="14"/>
  <c r="F47" i="14"/>
  <c r="G47" i="14"/>
  <c r="H47" i="14"/>
  <c r="C48" i="14"/>
  <c r="D48" i="14"/>
  <c r="E48" i="14"/>
  <c r="F48" i="14"/>
  <c r="G48" i="14"/>
  <c r="H48" i="14"/>
  <c r="C49" i="14"/>
  <c r="D49" i="14"/>
  <c r="E49" i="14"/>
  <c r="F49" i="14"/>
  <c r="G49" i="14"/>
  <c r="H49" i="14"/>
  <c r="C50" i="14"/>
  <c r="D50" i="14"/>
  <c r="E50" i="14"/>
  <c r="F50" i="14"/>
  <c r="G50" i="14"/>
  <c r="H50" i="14"/>
  <c r="C51" i="14"/>
  <c r="D51" i="14"/>
  <c r="E51" i="14"/>
  <c r="F51" i="14"/>
  <c r="G51" i="14"/>
  <c r="H51" i="14"/>
  <c r="C52" i="14"/>
  <c r="D52" i="14"/>
  <c r="E52" i="14"/>
  <c r="F52" i="14"/>
  <c r="G52" i="14"/>
  <c r="H52" i="14"/>
  <c r="C53" i="14"/>
  <c r="D53" i="14"/>
  <c r="E53" i="14"/>
  <c r="F53" i="14"/>
  <c r="G53" i="14"/>
  <c r="H53" i="14"/>
  <c r="C54" i="14"/>
  <c r="D54" i="14"/>
  <c r="E54" i="14"/>
  <c r="F54" i="14"/>
  <c r="G54" i="14"/>
  <c r="H54" i="14"/>
  <c r="C55" i="14"/>
  <c r="D55" i="14"/>
  <c r="E55" i="14"/>
  <c r="F55" i="14"/>
  <c r="G55" i="14"/>
  <c r="H55" i="14"/>
  <c r="C56" i="14"/>
  <c r="D56" i="14"/>
  <c r="E56" i="14"/>
  <c r="F56" i="14"/>
  <c r="G56" i="14"/>
  <c r="H56" i="14"/>
  <c r="C57" i="14"/>
  <c r="D57" i="14"/>
  <c r="E57" i="14"/>
  <c r="F57" i="14"/>
  <c r="G57" i="14"/>
  <c r="H57" i="14"/>
  <c r="C58" i="14"/>
  <c r="D58" i="14"/>
  <c r="E58" i="14"/>
  <c r="F58" i="14"/>
  <c r="G58" i="14"/>
  <c r="H58" i="14"/>
  <c r="C59" i="14"/>
  <c r="D59" i="14"/>
  <c r="E59" i="14"/>
  <c r="F59" i="14"/>
  <c r="G59" i="14"/>
  <c r="H59" i="14"/>
  <c r="C60" i="14"/>
  <c r="D60" i="14"/>
  <c r="E60" i="14"/>
  <c r="F60" i="14"/>
  <c r="G60" i="14"/>
  <c r="H60" i="14"/>
  <c r="C61" i="14"/>
  <c r="D61" i="14"/>
  <c r="E61" i="14"/>
  <c r="F61" i="14"/>
  <c r="G61" i="14"/>
  <c r="H61" i="14"/>
  <c r="C62" i="14"/>
  <c r="D62" i="14"/>
  <c r="E62" i="14"/>
  <c r="F62" i="14"/>
  <c r="G62" i="14"/>
  <c r="H62" i="14"/>
  <c r="C63" i="14"/>
  <c r="D63" i="14"/>
  <c r="E63" i="14"/>
  <c r="F63" i="14"/>
  <c r="G63" i="14"/>
  <c r="H63" i="14"/>
  <c r="C64" i="14"/>
  <c r="D64" i="14"/>
  <c r="E64" i="14"/>
  <c r="F64" i="14"/>
  <c r="G64" i="14"/>
  <c r="H64" i="14"/>
  <c r="C65" i="14"/>
  <c r="D65" i="14"/>
  <c r="E65" i="14"/>
  <c r="F65" i="14"/>
  <c r="G65" i="14"/>
  <c r="H65" i="14"/>
  <c r="H2" i="14"/>
  <c r="G2" i="14"/>
  <c r="E2" i="14"/>
  <c r="D2" i="14"/>
  <c r="F2" i="14"/>
  <c r="C2" i="14"/>
  <c r="C3" i="13"/>
  <c r="D3" i="13"/>
  <c r="E3" i="13"/>
  <c r="F3" i="13"/>
  <c r="G3" i="13"/>
  <c r="H3" i="13"/>
  <c r="C4" i="13"/>
  <c r="D4" i="13"/>
  <c r="E4" i="13"/>
  <c r="F4" i="13"/>
  <c r="G4" i="13"/>
  <c r="H4" i="13"/>
  <c r="C5" i="13"/>
  <c r="D5" i="13"/>
  <c r="E5" i="13"/>
  <c r="F5" i="13"/>
  <c r="G5" i="13"/>
  <c r="H5" i="13"/>
  <c r="C6" i="13"/>
  <c r="D6" i="13"/>
  <c r="E6" i="13"/>
  <c r="F6" i="13"/>
  <c r="G6" i="13"/>
  <c r="H6" i="13"/>
  <c r="C7" i="13"/>
  <c r="D7" i="13"/>
  <c r="E7" i="13"/>
  <c r="F7" i="13"/>
  <c r="G7" i="13"/>
  <c r="H7" i="13"/>
  <c r="C8" i="13"/>
  <c r="D8" i="13"/>
  <c r="E8" i="13"/>
  <c r="F8" i="13"/>
  <c r="G8" i="13"/>
  <c r="H8" i="13"/>
  <c r="C9" i="13"/>
  <c r="D9" i="13"/>
  <c r="E9" i="13"/>
  <c r="F9" i="13"/>
  <c r="G9" i="13"/>
  <c r="H9" i="13"/>
  <c r="C10" i="13"/>
  <c r="D10" i="13"/>
  <c r="E10" i="13"/>
  <c r="F10" i="13"/>
  <c r="G10" i="13"/>
  <c r="H10" i="13"/>
  <c r="C11" i="13"/>
  <c r="D11" i="13"/>
  <c r="E11" i="13"/>
  <c r="F11" i="13"/>
  <c r="G11" i="13"/>
  <c r="H11" i="13"/>
  <c r="C12" i="13"/>
  <c r="D12" i="13"/>
  <c r="E12" i="13"/>
  <c r="F12" i="13"/>
  <c r="G12" i="13"/>
  <c r="H12" i="13"/>
  <c r="C13" i="13"/>
  <c r="D13" i="13"/>
  <c r="E13" i="13"/>
  <c r="F13" i="13"/>
  <c r="G13" i="13"/>
  <c r="H13" i="13"/>
  <c r="C14" i="13"/>
  <c r="D14" i="13"/>
  <c r="E14" i="13"/>
  <c r="F14" i="13"/>
  <c r="G14" i="13"/>
  <c r="H14" i="13"/>
  <c r="C15" i="13"/>
  <c r="D15" i="13"/>
  <c r="E15" i="13"/>
  <c r="F15" i="13"/>
  <c r="G15" i="13"/>
  <c r="H15" i="13"/>
  <c r="C16" i="13"/>
  <c r="D16" i="13"/>
  <c r="E16" i="13"/>
  <c r="F16" i="13"/>
  <c r="G16" i="13"/>
  <c r="H16" i="13"/>
  <c r="C17" i="13"/>
  <c r="D17" i="13"/>
  <c r="E17" i="13"/>
  <c r="F17" i="13"/>
  <c r="G17" i="13"/>
  <c r="H17" i="13"/>
  <c r="C18" i="13"/>
  <c r="D18" i="13"/>
  <c r="E18" i="13"/>
  <c r="F18" i="13"/>
  <c r="G18" i="13"/>
  <c r="H18" i="13"/>
  <c r="C19" i="13"/>
  <c r="D19" i="13"/>
  <c r="E19" i="13"/>
  <c r="F19" i="13"/>
  <c r="G19" i="13"/>
  <c r="H19" i="13"/>
  <c r="C20" i="13"/>
  <c r="D20" i="13"/>
  <c r="E20" i="13"/>
  <c r="F20" i="13"/>
  <c r="G20" i="13"/>
  <c r="H20" i="13"/>
  <c r="C21" i="13"/>
  <c r="D21" i="13"/>
  <c r="E21" i="13"/>
  <c r="F21" i="13"/>
  <c r="G21" i="13"/>
  <c r="H21" i="13"/>
  <c r="C22" i="13"/>
  <c r="D22" i="13"/>
  <c r="E22" i="13"/>
  <c r="F22" i="13"/>
  <c r="G22" i="13"/>
  <c r="H22" i="13"/>
  <c r="C23" i="13"/>
  <c r="D23" i="13"/>
  <c r="E23" i="13"/>
  <c r="F23" i="13"/>
  <c r="G23" i="13"/>
  <c r="H23" i="13"/>
  <c r="C24" i="13"/>
  <c r="D24" i="13"/>
  <c r="E24" i="13"/>
  <c r="F24" i="13"/>
  <c r="G24" i="13"/>
  <c r="H24" i="13"/>
  <c r="C25" i="13"/>
  <c r="D25" i="13"/>
  <c r="E25" i="13"/>
  <c r="F25" i="13"/>
  <c r="G25" i="13"/>
  <c r="H25" i="13"/>
  <c r="C26" i="13"/>
  <c r="D26" i="13"/>
  <c r="E26" i="13"/>
  <c r="F26" i="13"/>
  <c r="G26" i="13"/>
  <c r="H26" i="13"/>
  <c r="C27" i="13"/>
  <c r="D27" i="13"/>
  <c r="E27" i="13"/>
  <c r="F27" i="13"/>
  <c r="G27" i="13"/>
  <c r="H27" i="13"/>
  <c r="C28" i="13"/>
  <c r="D28" i="13"/>
  <c r="E28" i="13"/>
  <c r="F28" i="13"/>
  <c r="G28" i="13"/>
  <c r="H28" i="13"/>
  <c r="C29" i="13"/>
  <c r="D29" i="13"/>
  <c r="E29" i="13"/>
  <c r="F29" i="13"/>
  <c r="G29" i="13"/>
  <c r="H29" i="13"/>
  <c r="C30" i="13"/>
  <c r="D30" i="13"/>
  <c r="E30" i="13"/>
  <c r="F30" i="13"/>
  <c r="G30" i="13"/>
  <c r="H30" i="13"/>
  <c r="C31" i="13"/>
  <c r="D31" i="13"/>
  <c r="E31" i="13"/>
  <c r="F31" i="13"/>
  <c r="G31" i="13"/>
  <c r="H31" i="13"/>
  <c r="C32" i="13"/>
  <c r="D32" i="13"/>
  <c r="E32" i="13"/>
  <c r="F32" i="13"/>
  <c r="G32" i="13"/>
  <c r="H32" i="13"/>
  <c r="C33" i="13"/>
  <c r="D33" i="13"/>
  <c r="E33" i="13"/>
  <c r="F33" i="13"/>
  <c r="G33" i="13"/>
  <c r="H33" i="13"/>
  <c r="C34" i="13"/>
  <c r="D34" i="13"/>
  <c r="E34" i="13"/>
  <c r="F34" i="13"/>
  <c r="G34" i="13"/>
  <c r="H34" i="13"/>
  <c r="C35" i="13"/>
  <c r="D35" i="13"/>
  <c r="E35" i="13"/>
  <c r="F35" i="13"/>
  <c r="G35" i="13"/>
  <c r="H35" i="13"/>
  <c r="C36" i="13"/>
  <c r="D36" i="13"/>
  <c r="E36" i="13"/>
  <c r="F36" i="13"/>
  <c r="G36" i="13"/>
  <c r="H36" i="13"/>
  <c r="C37" i="13"/>
  <c r="D37" i="13"/>
  <c r="E37" i="13"/>
  <c r="F37" i="13"/>
  <c r="G37" i="13"/>
  <c r="H37" i="13"/>
  <c r="C38" i="13"/>
  <c r="D38" i="13"/>
  <c r="E38" i="13"/>
  <c r="F38" i="13"/>
  <c r="G38" i="13"/>
  <c r="H38" i="13"/>
  <c r="C39" i="13"/>
  <c r="D39" i="13"/>
  <c r="E39" i="13"/>
  <c r="F39" i="13"/>
  <c r="G39" i="13"/>
  <c r="H39" i="13"/>
  <c r="C40" i="13"/>
  <c r="D40" i="13"/>
  <c r="E40" i="13"/>
  <c r="F40" i="13"/>
  <c r="G40" i="13"/>
  <c r="H40" i="13"/>
  <c r="C41" i="13"/>
  <c r="D41" i="13"/>
  <c r="E41" i="13"/>
  <c r="F41" i="13"/>
  <c r="G41" i="13"/>
  <c r="H41" i="13"/>
  <c r="C42" i="13"/>
  <c r="D42" i="13"/>
  <c r="E42" i="13"/>
  <c r="F42" i="13"/>
  <c r="G42" i="13"/>
  <c r="H42" i="13"/>
  <c r="C43" i="13"/>
  <c r="D43" i="13"/>
  <c r="E43" i="13"/>
  <c r="F43" i="13"/>
  <c r="G43" i="13"/>
  <c r="H43" i="13"/>
  <c r="C44" i="13"/>
  <c r="D44" i="13"/>
  <c r="E44" i="13"/>
  <c r="F44" i="13"/>
  <c r="G44" i="13"/>
  <c r="H44" i="13"/>
  <c r="C45" i="13"/>
  <c r="D45" i="13"/>
  <c r="E45" i="13"/>
  <c r="F45" i="13"/>
  <c r="G45" i="13"/>
  <c r="H45" i="13"/>
  <c r="C46" i="13"/>
  <c r="D46" i="13"/>
  <c r="E46" i="13"/>
  <c r="F46" i="13"/>
  <c r="G46" i="13"/>
  <c r="H46" i="13"/>
  <c r="C47" i="13"/>
  <c r="D47" i="13"/>
  <c r="E47" i="13"/>
  <c r="F47" i="13"/>
  <c r="G47" i="13"/>
  <c r="H47" i="13"/>
  <c r="C48" i="13"/>
  <c r="D48" i="13"/>
  <c r="E48" i="13"/>
  <c r="F48" i="13"/>
  <c r="G48" i="13"/>
  <c r="H48" i="13"/>
  <c r="C49" i="13"/>
  <c r="D49" i="13"/>
  <c r="E49" i="13"/>
  <c r="F49" i="13"/>
  <c r="G49" i="13"/>
  <c r="H49" i="13"/>
  <c r="C50" i="13"/>
  <c r="D50" i="13"/>
  <c r="E50" i="13"/>
  <c r="F50" i="13"/>
  <c r="G50" i="13"/>
  <c r="H50" i="13"/>
  <c r="C51" i="13"/>
  <c r="D51" i="13"/>
  <c r="E51" i="13"/>
  <c r="F51" i="13"/>
  <c r="G51" i="13"/>
  <c r="H51" i="13"/>
  <c r="C52" i="13"/>
  <c r="D52" i="13"/>
  <c r="E52" i="13"/>
  <c r="F52" i="13"/>
  <c r="G52" i="13"/>
  <c r="H52" i="13"/>
  <c r="C53" i="13"/>
  <c r="D53" i="13"/>
  <c r="E53" i="13"/>
  <c r="F53" i="13"/>
  <c r="G53" i="13"/>
  <c r="H53" i="13"/>
  <c r="C54" i="13"/>
  <c r="D54" i="13"/>
  <c r="E54" i="13"/>
  <c r="F54" i="13"/>
  <c r="G54" i="13"/>
  <c r="H54" i="13"/>
  <c r="C55" i="13"/>
  <c r="D55" i="13"/>
  <c r="E55" i="13"/>
  <c r="F55" i="13"/>
  <c r="G55" i="13"/>
  <c r="H55" i="13"/>
  <c r="C56" i="13"/>
  <c r="D56" i="13"/>
  <c r="E56" i="13"/>
  <c r="F56" i="13"/>
  <c r="G56" i="13"/>
  <c r="H56" i="13"/>
  <c r="C57" i="13"/>
  <c r="D57" i="13"/>
  <c r="E57" i="13"/>
  <c r="F57" i="13"/>
  <c r="G57" i="13"/>
  <c r="H57" i="13"/>
  <c r="C58" i="13"/>
  <c r="D58" i="13"/>
  <c r="E58" i="13"/>
  <c r="F58" i="13"/>
  <c r="G58" i="13"/>
  <c r="H58" i="13"/>
  <c r="C59" i="13"/>
  <c r="D59" i="13"/>
  <c r="E59" i="13"/>
  <c r="F59" i="13"/>
  <c r="G59" i="13"/>
  <c r="H59" i="13"/>
  <c r="C60" i="13"/>
  <c r="D60" i="13"/>
  <c r="E60" i="13"/>
  <c r="F60" i="13"/>
  <c r="G60" i="13"/>
  <c r="H60" i="13"/>
  <c r="C61" i="13"/>
  <c r="D61" i="13"/>
  <c r="E61" i="13"/>
  <c r="F61" i="13"/>
  <c r="G61" i="13"/>
  <c r="H61" i="13"/>
  <c r="C62" i="13"/>
  <c r="D62" i="13"/>
  <c r="E62" i="13"/>
  <c r="F62" i="13"/>
  <c r="G62" i="13"/>
  <c r="H62" i="13"/>
  <c r="C63" i="13"/>
  <c r="D63" i="13"/>
  <c r="E63" i="13"/>
  <c r="F63" i="13"/>
  <c r="G63" i="13"/>
  <c r="H63" i="13"/>
  <c r="C64" i="13"/>
  <c r="D64" i="13"/>
  <c r="E64" i="13"/>
  <c r="F64" i="13"/>
  <c r="G64" i="13"/>
  <c r="H64" i="13"/>
  <c r="C65" i="13"/>
  <c r="D65" i="13"/>
  <c r="E65" i="13"/>
  <c r="F65" i="13"/>
  <c r="G65" i="13"/>
  <c r="H65" i="13"/>
  <c r="H2" i="13"/>
  <c r="G2" i="13"/>
  <c r="E2" i="13"/>
  <c r="D2" i="13"/>
  <c r="F2" i="13"/>
  <c r="C2" i="13"/>
  <c r="P72" i="1"/>
  <c r="O72" i="1"/>
  <c r="O71" i="1"/>
  <c r="M72" i="1"/>
  <c r="P71" i="1"/>
  <c r="M71" i="1"/>
  <c r="K72" i="1"/>
  <c r="J72" i="1"/>
  <c r="H72" i="1"/>
  <c r="K71" i="1"/>
  <c r="J71" i="1"/>
  <c r="H71" i="1"/>
  <c r="F72" i="1"/>
  <c r="E72" i="1"/>
  <c r="C72" i="1"/>
  <c r="F71" i="1"/>
  <c r="E71" i="1"/>
  <c r="C71" i="1"/>
  <c r="T61" i="1"/>
  <c r="T55" i="1"/>
  <c r="T49" i="1"/>
  <c r="T43" i="1"/>
  <c r="T37" i="1"/>
  <c r="T31" i="1"/>
  <c r="T25" i="1"/>
  <c r="T20" i="1"/>
  <c r="T14" i="1"/>
  <c r="T9" i="1"/>
  <c r="T3" i="1"/>
  <c r="S68" i="1"/>
  <c r="R68" i="1"/>
  <c r="R61" i="1"/>
  <c r="R55" i="1"/>
  <c r="R49" i="1"/>
  <c r="R43" i="1"/>
  <c r="R37" i="1"/>
  <c r="R31" i="1"/>
  <c r="R25" i="1"/>
  <c r="R20" i="1"/>
  <c r="R14" i="1"/>
  <c r="R9" i="1"/>
  <c r="R3"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8"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8"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8"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8"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8"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8"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8"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8"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8"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8"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8"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8"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8"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8"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8" i="1"/>
</calcChain>
</file>

<file path=xl/connections.xml><?xml version="1.0" encoding="utf-8"?>
<connections xmlns="http://schemas.openxmlformats.org/spreadsheetml/2006/main">
  <connection id="1" name="CSV_Formulas.csv" type="6" refreshedVersion="0" background="1" saveData="1">
    <textPr fileType="mac" sourceFile="Macintosh HD:Users:sonal:USC:search-based-repair:ifix:journal:survey:CSV_Formulas.csv" tab="0" delimiter="|">
      <textFields count="16">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<sst xmlns="http://schemas.openxmlformats.org/spreadsheetml/2006/main" count="8282" uniqueCount="1141">
  <si>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</si>
  <si>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</si>
  <si>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</si>
  <si>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</si>
  <si>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</si>
  <si>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</si>
  <si>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</si>
  <si>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</si>
  <si>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</si>
  <si>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</si>
  <si>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</si>
  <si>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</si>
  <si>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</si>
  <si>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</si>
  <si>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</si>
  <si>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</si>
  <si>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</si>
  <si>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QMeta_Browser</t>
  </si>
  <si>
    <t>QMeta_Version</t>
  </si>
  <si>
    <t>QMeta_Operating System</t>
  </si>
  <si>
    <t>QMeta_Resolution</t>
  </si>
  <si>
    <t>QPre</t>
  </si>
  <si>
    <t>QRate_1</t>
  </si>
  <si>
    <t>QRate_2</t>
  </si>
  <si>
    <t>QRate_3</t>
  </si>
  <si>
    <t>QExplain</t>
  </si>
  <si>
    <t>MTurkCode</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</si>
  <si>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</si>
  <si>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</si>
  <si>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</si>
  <si>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</si>
  <si>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</si>
  <si>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</si>
  <si>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</si>
  <si>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</si>
  <si>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</si>
  <si>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</si>
  <si>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</si>
  <si>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</si>
  <si>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</si>
  <si>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</si>
  <si>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Browser Meta Info - Browser</t>
  </si>
  <si>
    <t>Browser Meta Info - Version</t>
  </si>
  <si>
    <t>Browser Meta Info - Operating System</t>
  </si>
  <si>
    <t>Browser Meta Info - Resolution</t>
  </si>
  <si>
    <t>On each survey screen, you will be shown a web page that will undergo automatic translation to another language (e.g., English to Spanish). We are evaluating two techniques in terms of their ability to generate translated pages that are similar in appearance to the original. For each web page, you will be shown portions of the original (reference) page and the corresponding parts of the two translated pages. You will be asked to rate the output of the two techniques for attractiveness and legibility (readability), and compare the outputs to the reference in terms of their appearance similarity, which includes aspects such as text size, spacing, and alignment. 
Does the sample image shown below fit completely on your screen? (Please resize the browser window, if required.)</t>
  </si>
  <si>
    <t>Q. For the below images, how would you rate the legibility and attractiveness of Version 1 and Version 2, and their appearance similarity to the Reference? 
Reference
Version 1
Version 2 - Which version is more legible?
(Legible = are the letters clear? easy to read?)</t>
  </si>
  <si>
    <t>Q. For the below images, how would you rate the legibility and attractiveness of Version 1 and Version 2, and their appearance similarity to the Reference? 
Reference
Version 1
Version 2 - Which version is more attractive?
(Attractive = looks visually appealing?)</t>
  </si>
  <si>
    <t>Q. For the below images, how would you rate the legibility and attractiveness of Version 1 and Version 2, and their appearance similarity to the Reference? 
Reference
Version 1
Version 2 - Which version is more similar in appearance to the Reference?
(Appearance similarity = similar text size, spacing, alignment?)</t>
  </si>
  <si>
    <t>Q. Could you explain your answers? We would like to know the reasons for your choice of version for legibility, attractiveness, and appearance similarity. (Optional)</t>
  </si>
  <si>
    <t>Q. For the below images, how would you rate the legibility and attractiveness of Version 1 and Version 2, and their appearance similarity to the Reference? 
Reference
Version 1
Version 2 - Which version is more legible?
(Legible = are the letters clear? easy to read?)</t>
  </si>
  <si>
    <t>Q. For the below images, how would you rate the legibility and attractiveness of Version 1 and Version 2, and their appearance similarity to the Reference? 
Reference
Version 1
Version 2 - Which version is more attractive?
(Attractive = looks visually appealing?)</t>
  </si>
  <si>
    <t>Q. For the below images, how would you rate the legibility and attractiveness of Version 1 and Version 2, and their appearance similarity to the Reference? 
Reference
Version 1
Version 2 - Which version is more similar in appearance to the Reference?
(Appearance similarity = similar text size, spacing, alignment?)</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</si>
  <si>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</si>
  <si>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</si>
  <si>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</si>
  <si>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</si>
  <si>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</si>
  <si>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</si>
  <si>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</si>
  <si>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</si>
  <si>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</si>
  <si>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</si>
  <si>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</si>
  <si>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</si>
  <si>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</si>
  <si>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</si>
  <si>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</si>
  <si>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</si>
  <si>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</si>
  <si>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{"ImportId":"QID74_BROWSER"}</t>
  </si>
  <si>
    <t>{"ImportId":"QID74_VERSION"}</t>
  </si>
  <si>
    <t>{"ImportId":"QID74_OS"}</t>
  </si>
  <si>
    <t>{"ImportId":"QID74_RESOLUTION"}</t>
  </si>
  <si>
    <t>{"ImportId":"QID72"}</t>
  </si>
  <si>
    <t>{"ImportId":"QID101_1"}</t>
  </si>
  <si>
    <t>{"ImportId":"QID101_2"}</t>
  </si>
  <si>
    <t>{"ImportId":"QID101_3"}</t>
  </si>
  <si>
    <t>{"ImportId":"QID100_TEXT"}</t>
  </si>
  <si>
    <t>{"ImportId":"QID116_1"}</t>
  </si>
  <si>
    <t>{"ImportId":"QID116_2"}</t>
  </si>
  <si>
    <t>{"ImportId":"QID116_3"}</t>
  </si>
  <si>
    <t>{"ImportId":"QID117_TEXT"}</t>
  </si>
  <si>
    <t>{"ImportId":"QID118_1"}</t>
  </si>
  <si>
    <t>{"ImportId":"QID118_2"}</t>
  </si>
  <si>
    <t>{"ImportId":"QID118_3"}</t>
  </si>
  <si>
    <t>{"ImportId":"QID119_TEXT"}</t>
  </si>
  <si>
    <t>{"ImportId":"QID122_1"}</t>
  </si>
  <si>
    <t>{"ImportId":"QID122_2"}</t>
  </si>
  <si>
    <t>{"ImportId":"QID122_3"}</t>
  </si>
  <si>
    <t>{"ImportId":"QID123_TEXT"}</t>
  </si>
  <si>
    <t>{"ImportId":"QID124_1"}</t>
  </si>
  <si>
    <t>{"ImportId":"QID124_2"}</t>
  </si>
  <si>
    <t>{"ImportId":"QID124_3"}</t>
  </si>
  <si>
    <t>{"ImportId":"QID125_TEXT"}</t>
  </si>
  <si>
    <t>{"ImportId":"QID126_1"}</t>
  </si>
  <si>
    <t>{"ImportId":"QID126_2"}</t>
  </si>
  <si>
    <t>{"ImportId":"QID126_3"}</t>
  </si>
  <si>
    <t>{"ImportId":"QID127_TEXT"}</t>
  </si>
  <si>
    <t>{"ImportId":"MTurkCode"}</t>
  </si>
  <si>
    <t>157.51.79.109</t>
  </si>
  <si>
    <t>R_400CYS2Y0Djhj1f</t>
  </si>
  <si>
    <t>anonymous</t>
  </si>
  <si>
    <t>EN</t>
  </si>
  <si>
    <t>Chrome</t>
  </si>
  <si>
    <t>72.0.3626.96</t>
  </si>
  <si>
    <t>Windows NT 6.1</t>
  </si>
  <si>
    <t>1600x900</t>
  </si>
  <si>
    <t>Yes</t>
  </si>
  <si>
    <t>Version 2 is somewhat better than Version 1</t>
  </si>
  <si>
    <t>Version 1 is much better than Version 2</t>
  </si>
  <si>
    <t>version 2 is much better</t>
  </si>
  <si>
    <t>Version 2 is much better than Version 1</t>
  </si>
  <si>
    <t>151.33.238.122</t>
  </si>
  <si>
    <t>R_2cirS3eKSZeNdgV</t>
  </si>
  <si>
    <t>71.0.3578.98</t>
  </si>
  <si>
    <t>1366x768</t>
  </si>
  <si>
    <t>Version 1 is somewhat better than Version 2</t>
  </si>
  <si>
    <t>Version 1 is more legible because has a better spacing, looks more visually appealing to me for its slightly brighter colors and it's more similar to the reference because of the spacing of the social media icons.</t>
  </si>
  <si>
    <t>196.19.156.74</t>
  </si>
  <si>
    <t>R_12nVMNNFilPEcqZ</t>
  </si>
  <si>
    <t>Windows NT 10.0</t>
  </si>
  <si>
    <t>Both versions are the same</t>
  </si>
  <si>
    <t>na</t>
  </si>
  <si>
    <t>117.221.214.32</t>
  </si>
  <si>
    <t>R_1hSWRLFmXH72XF4</t>
  </si>
  <si>
    <t>I am not able to decide</t>
  </si>
  <si>
    <t>117.221.134.67</t>
  </si>
  <si>
    <t>R_8wv50tiB25Aar6N</t>
  </si>
  <si>
    <t>117.221.211.163</t>
  </si>
  <si>
    <t>R_3EsaMUkjwueycwC</t>
  </si>
  <si>
    <t>157.46.43.135</t>
  </si>
  <si>
    <t>R_2xLcmY1ElQRUwvX</t>
  </si>
  <si>
    <t>79.35.216.152</t>
  </si>
  <si>
    <t>R_0eUrBemKHqFsuE9</t>
  </si>
  <si>
    <t>Firefox</t>
  </si>
  <si>
    <t>Macintosh</t>
  </si>
  <si>
    <t>1440x900</t>
  </si>
  <si>
    <t>I think in version one the font is more rounded which makes me  like it better.</t>
  </si>
  <si>
    <t>I like that there is more spece between letters.</t>
  </si>
  <si>
    <t>The word COLUMNAS is misplaced.</t>
  </si>
  <si>
    <t>In Version 2 the font is too small.</t>
  </si>
  <si>
    <t>In Version 1, the word CONTACTO is misplaced.</t>
  </si>
  <si>
    <t>In Version 2 the word "conselheiro" is misplaced.</t>
  </si>
  <si>
    <t>172.73.203.28</t>
  </si>
  <si>
    <t>R_cMY5hkLhEHHJvLr</t>
  </si>
  <si>
    <t>Chrome iPad</t>
  </si>
  <si>
    <t>71.0.3578.89</t>
  </si>
  <si>
    <t>iPad</t>
  </si>
  <si>
    <t>768x1024</t>
  </si>
  <si>
    <t>I feel I am able to read version 1 more clearly and the colors are crisp.</t>
  </si>
  <si>
    <t>106.215.87.88</t>
  </si>
  <si>
    <t>R_3rYWPKBkTnh0zPP</t>
  </si>
  <si>
    <t>75.162.195.239</t>
  </si>
  <si>
    <t>R_2wTeQmmF3Ie5U7N</t>
  </si>
  <si>
    <t>1536x864</t>
  </si>
  <si>
    <t>Version two has one line at the bottom, and therefore seems to flow better.  Version one takes an extra line to put in the complete choices, and makes itself look kludgy as a result.</t>
  </si>
  <si>
    <t>Version one had a similar text arrangement, but the two choices were way too small.  Version two had larger text for the selections, but the choices were over and under  - confusing.</t>
  </si>
  <si>
    <t>The columnas moved to a second line detracts from the flow and appearance.</t>
  </si>
  <si>
    <t>Version 1 has the wheelchair icon over the information word-link  - unattractive and makes the work non-clickable?!</t>
  </si>
  <si>
    <t>Again, moving a word to a second line takes a lot away, especially on the top menu of a page.</t>
  </si>
  <si>
    <t>Version two has a word moved down into another frame, the text body, and the font is changed.  Ugly.</t>
  </si>
  <si>
    <t>208.114.128.99</t>
  </si>
  <si>
    <t>R_2v62jexLF2GXpZb</t>
  </si>
  <si>
    <t>1280x800</t>
  </si>
  <si>
    <t>the appearances are nearly identical. except for different language</t>
  </si>
  <si>
    <t>173.15.44.169</t>
  </si>
  <si>
    <t>R_2pRBVnPSukZGtYh</t>
  </si>
  <si>
    <t>they look exactly the same. i cannot notice even a minute bit of difference between them</t>
  </si>
  <si>
    <t>i like the small font better but bigger is easier to read</t>
  </si>
  <si>
    <t>the columns must be after the thing it just makes most sense</t>
  </si>
  <si>
    <t>in version one, the handicapped sign is blocking the words. how ironic</t>
  </si>
  <si>
    <t>contact should be after not under</t>
  </si>
  <si>
    <t>version 2 is awkward and hard to read with the different color and placement</t>
  </si>
  <si>
    <t>69.138.160.185</t>
  </si>
  <si>
    <t>R_30kvveqT43sxCj8</t>
  </si>
  <si>
    <t>The spacing of the words in version 1 is cleaner, one can read them better, even though About our ads seem to be missing. Version 2 looks jumbled, and crowded together.</t>
  </si>
  <si>
    <t>69.248.126.174</t>
  </si>
  <si>
    <t>R_3eab6MveZD6dS0Q</t>
  </si>
  <si>
    <t>71.0.3578.127</t>
  </si>
  <si>
    <t>CrOS armv7l 11151.113.0</t>
  </si>
  <si>
    <t>No matter what aspect I look at they look the same to me</t>
  </si>
  <si>
    <t>Version 2 has larger font so it's easier to read and focus on needed areas</t>
  </si>
  <si>
    <t>In Version 2 the columnas is hard to see at the bottom so it is kind of lost</t>
  </si>
  <si>
    <t>In Version one the wheelchair is blocking needed information</t>
  </si>
  <si>
    <t>It's easier to follow and not miss anything when everything is on one line</t>
  </si>
  <si>
    <t>Version 2 has a word at the top which doesn't seem to be needed and draws your attention away from the needed parts</t>
  </si>
  <si>
    <t>50.192.66.225</t>
  </si>
  <si>
    <t>R_31LYyYy07bQJcUO</t>
  </si>
  <si>
    <t xml:space="preserve">Version 2, the words are a bit more clear and laid out, but Version 1 seems a bit more easier on the eyes. </t>
  </si>
  <si>
    <t xml:space="preserve">Version 2, the words are a bit bigger on the right hand side, but version 1 the format looks more like version 1, however, the words are smaller; so kind of appears the same. </t>
  </si>
  <si>
    <t xml:space="preserve">Version 1 looks better and much similar in appearance to the reference.  </t>
  </si>
  <si>
    <t xml:space="preserve">Version 2 looks like the reference, but smaller size words.  Don't like the appearance of version 1 with the handicap symbol over the words. </t>
  </si>
  <si>
    <t xml:space="preserve">Version 2 overall better layout and looks similar to reference. </t>
  </si>
  <si>
    <t>189.179.12.80</t>
  </si>
  <si>
    <t>R_0OjFJGFcMIQFgDT</t>
  </si>
  <si>
    <t>137.97.153.47</t>
  </si>
  <si>
    <t>R_vjc96ZTmTzHjIC5</t>
  </si>
  <si>
    <t>In version 1 everything written is very clear and legible than version 2.</t>
  </si>
  <si>
    <t>I think the version 1 is much better in its quality, attractiveness and legibility.</t>
  </si>
  <si>
    <t>Version 1 resembles the reference website in every aspect.</t>
  </si>
  <si>
    <t>Version 2 resembles the reference in every aspect.</t>
  </si>
  <si>
    <t>Version 1 is much better than Version 2.</t>
  </si>
  <si>
    <t>24.144.215.204</t>
  </si>
  <si>
    <t>R_1QGE84ai3Y9iGLH</t>
  </si>
  <si>
    <t>Version one is a little brighter to me.</t>
  </si>
  <si>
    <t>108.222.193.48</t>
  </si>
  <si>
    <t>R_1o5fo0ee2tBFrI5</t>
  </si>
  <si>
    <t>1920x1080</t>
  </si>
  <si>
    <t>Legible - Version 1 has better spacing between words
Attractive - Version 1 is more attractive due to spacing between words
Similar in appearance - Version 2 is more similar to the original version as the words appear on 1 line instead of 2.</t>
  </si>
  <si>
    <t>Legible - Version 2 is more legible due to the size of the font.
Attractive - Version 1 is more attractive because the words "sign in" and "join" are on the same line.
Similar in appearance - Version 1 is more similar because the words "sign in" and "join" are on the same line.</t>
  </si>
  <si>
    <t>24.13.125.252</t>
  </si>
  <si>
    <t>R_1IHjiPuroSlPFNo</t>
  </si>
  <si>
    <t>CrOS x86_64 11151.113.0</t>
  </si>
  <si>
    <t>The way that the words are on two lines in the first block of Version 1 makes it less attractive and harder to read in my opinion.</t>
  </si>
  <si>
    <t>I don't like how the options are on two different lines in Version 2.</t>
  </si>
  <si>
    <t>Columnas being on a different line makes it less attractive and less similar to the original.</t>
  </si>
  <si>
    <t>The handicapped symbol covers text in Version 1.</t>
  </si>
  <si>
    <t>4.7.25.147</t>
  </si>
  <si>
    <t>R_3jYEpj1WWLF00wW</t>
  </si>
  <si>
    <t>67.0.3396.99</t>
  </si>
  <si>
    <t>I see that Version 2 is much similar than the reference. I can see clearer on Version 2 than of Version 1. I think Version 2 is a bit attractive than Version 1.</t>
  </si>
  <si>
    <t>I do think both versions are the same since I can still read both Version 1 and Version 2. 
Version 2 is attractive, since the font text is much bigger and similar than Version 1.  Similar Version 2 is similar of the appearance to the reference.</t>
  </si>
  <si>
    <t>71.246.223.102</t>
  </si>
  <si>
    <t>R_3p55VVMEKbbp7XE</t>
  </si>
  <si>
    <t>68.0.3440.106</t>
  </si>
  <si>
    <t>72.59.227.119</t>
  </si>
  <si>
    <t>R_10Nnx8jshgc4IOY</t>
  </si>
  <si>
    <t>The divisions between menu items are more legible than version 1. Version2 is better.</t>
  </si>
  <si>
    <t>The word, Sign In and Join are better for Version 1 over Version 2.</t>
  </si>
  <si>
    <t>Spacing is better for Version 1.</t>
  </si>
  <si>
    <t>Font size is smaller, but the spacing is better for Version 2.</t>
  </si>
  <si>
    <t>Version 2 is much nice in spacing and layout over V 1.</t>
  </si>
  <si>
    <t>I like Version 1 because of layout and spacing.</t>
  </si>
  <si>
    <t>original</t>
  </si>
  <si>
    <t>Version 1</t>
  </si>
  <si>
    <t>Version 2</t>
  </si>
  <si>
    <t>new</t>
  </si>
  <si>
    <t>legibility</t>
  </si>
  <si>
    <t>attractivness</t>
  </si>
  <si>
    <t>similarity</t>
  </si>
  <si>
    <t>Survey</t>
  </si>
  <si>
    <t>Subject</t>
  </si>
  <si>
    <t>before much better</t>
  </si>
  <si>
    <t>before somewhat better</t>
  </si>
  <si>
    <t>209.135.132.136</t>
  </si>
  <si>
    <t>same</t>
  </si>
  <si>
    <t>after somewhat better</t>
  </si>
  <si>
    <t>after much better</t>
  </si>
  <si>
    <t>R_ey5frPplrUYUrQt</t>
  </si>
  <si>
    <t>survey1 (6)</t>
  </si>
  <si>
    <t>akamai</t>
  </si>
  <si>
    <t>67.163.202.196</t>
  </si>
  <si>
    <t>R_1H6NjmW8ghui3xG</t>
  </si>
  <si>
    <t>Windows NT 6.3</t>
  </si>
  <si>
    <t xml:space="preserve">version two looks like it cuts off the phrase email or number so I picked one as being better. </t>
  </si>
  <si>
    <t xml:space="preserve">version two is way too tiny and unreadable, version one looks legible and easy to read </t>
  </si>
  <si>
    <t>version two has writing cut off so version one is clearly better</t>
  </si>
  <si>
    <t>They're very similar, option one is just slightly better</t>
  </si>
  <si>
    <t>version two is way too small again</t>
  </si>
  <si>
    <t>68.98.32.129</t>
  </si>
  <si>
    <t>R_USapZhXFsTpWNpL</t>
  </si>
  <si>
    <t>1280x720</t>
  </si>
  <si>
    <t>Version 2 is bigger making it more legible, but Version 1 is the same size as the reference making it more accurate.</t>
  </si>
  <si>
    <t>Version 2 is more accurate in terms of size but Version 1 is better in every other possible way.</t>
  </si>
  <si>
    <t>Version 2 doesn't have the "empty space" around everything and neither does  the reference. Other than that, they are equal.</t>
  </si>
  <si>
    <t>Version 2 is prettier because of the larger ad but Version 1 is more accurate because of the same sizing.</t>
  </si>
  <si>
    <t>Version one is better in every way save overall size.</t>
  </si>
  <si>
    <t>63.141.24.217</t>
  </si>
  <si>
    <t>R_2c7XHAYwQLl1CgO</t>
  </si>
  <si>
    <t xml:space="preserve">Version 2 is slightly larger than version 1, so it is more attractive. However, the font and boxes are extremely similar. </t>
  </si>
  <si>
    <t>version 1 was more clearly printed with a larger font, making it more legible and attractive.</t>
  </si>
  <si>
    <t>Both versions are almost identical</t>
  </si>
  <si>
    <t>Version 1 is more condensed and therefore more attractive</t>
  </si>
  <si>
    <t>Version 1 is has a larger, clearer font. Version 1 looks the same size as the reference.</t>
  </si>
  <si>
    <t>99.157.102.220</t>
  </si>
  <si>
    <t>R_3LjAXTIm4TYpEaM</t>
  </si>
  <si>
    <t>76.237.90.47</t>
  </si>
  <si>
    <t>R_2CPolt76QKWHOjn</t>
  </si>
  <si>
    <t>The 2 versions look very similar.  The spacing and character size seem bigger and closer to the reference.</t>
  </si>
  <si>
    <t>Version 2 has text way too small</t>
  </si>
  <si>
    <t>Almost the same except the ad size</t>
  </si>
  <si>
    <t>I don't like the larger background on version 2</t>
  </si>
  <si>
    <t>Caracter size is too small for some of version 2</t>
  </si>
  <si>
    <t>172.56.29.113</t>
  </si>
  <si>
    <t>R_1d01K5jbLOxhgw5</t>
  </si>
  <si>
    <t>66.0.3359.158</t>
  </si>
  <si>
    <t>Android 6.0.1</t>
  </si>
  <si>
    <t>360x640</t>
  </si>
  <si>
    <t>115.42.121.106</t>
  </si>
  <si>
    <t>R_3esQajQ5yjAMFe4</t>
  </si>
  <si>
    <t>THE BIGGER LETTERS OF VERSION 2 MAKE IT EASIER TO READ AND THUS ALSO MORE APPEALING. THE SIZE OF VERSION 1 MAKES IT LOOK FOR LIKE THE ORIGINAL REFERENCE IN ENGLISH.</t>
  </si>
  <si>
    <t>VERSION ONE HAS BIGGER LETTERS AND IS THUS MORE LEGIBLE AND ATTRACTIVE WHILE IN THE SAME SENSE IS ALSO MOST SIMILAR TO THE REFERENCE SAMPLE.</t>
  </si>
  <si>
    <t>VERSION ONE FOR IS BETTER BECAUSE OF THE LETTERING AND VISIBILITY OF IT VERSUS NUMBER TWO WHICH IS TOO SMALL IN TERMS OF LETTERING AND SPACING.</t>
  </si>
  <si>
    <t>VERSION TWO HAS BIGGER LETTERING WHICH MAKES IT MORE LEGIBLE AND ATTRACTIVE WHERE VERSION 1 LOOKS MORE LIKE THE REFERENCE IMAGE.</t>
  </si>
  <si>
    <t>ALL VERSION ONE ARE CHOICES BECAUSE OF THE BIGGER LETTERING AND ATTRACTIVENESS ALONG WITH MATCHING THE REFERENCE IMAGE.</t>
  </si>
  <si>
    <t>72.92.38.215</t>
  </si>
  <si>
    <t>R_2rD7f5ms21aLKK0</t>
  </si>
  <si>
    <t>I found Version 2 easier to read thereby reducing eyestrain and making me more satisfied.  (Saw the survey page on a Google Chrome browser with the Zoom function set at 125%.)</t>
  </si>
  <si>
    <t>They are too different but I do not like Version 1 with it's sizing.</t>
  </si>
  <si>
    <t>They do not look like the reference but 1 is easier to read.</t>
  </si>
  <si>
    <t>I like the size and the extra picture in Version 2.</t>
  </si>
  <si>
    <t>caLottery</t>
  </si>
  <si>
    <t>65.34.137.107</t>
  </si>
  <si>
    <t>R_3EF3tESbx9zUlX0</t>
  </si>
  <si>
    <t>designSponge</t>
  </si>
  <si>
    <t>184.2.111.215</t>
  </si>
  <si>
    <t>R_1jrYAWD30HlkEa4</t>
  </si>
  <si>
    <t>I liked 2 the black helps the title stand out</t>
  </si>
  <si>
    <t xml:space="preserve">They are about the same </t>
  </si>
  <si>
    <t>2 spaces them out  and with a small font like that it helps read it</t>
  </si>
  <si>
    <t>you cant read one when the letters are stacked</t>
  </si>
  <si>
    <t>1 is a bit larger making it more attractive</t>
  </si>
  <si>
    <t>79.106.126.1</t>
  </si>
  <si>
    <t>R_2aKOqqfWYCJ5C8C</t>
  </si>
  <si>
    <t>Personally I think it's very clear why version 2 is better. Fonts are the right style and large enough so it is legible. Thanks!</t>
  </si>
  <si>
    <t>Version 1 is more legible.</t>
  </si>
  <si>
    <t>Fonts are large enough, and that is very important.</t>
  </si>
  <si>
    <t>Version 1 is a mess. So version 2 is better.</t>
  </si>
  <si>
    <t>Fonts are larger so it is better.</t>
  </si>
  <si>
    <t>47.18.80.18</t>
  </si>
  <si>
    <t>R_3scs0L8ZMaBnDcg</t>
  </si>
  <si>
    <t>80.187.102.29</t>
  </si>
  <si>
    <t>R_BJOYarc7hF8pHGN</t>
  </si>
  <si>
    <t>69.0.3497.100</t>
  </si>
  <si>
    <t>I do not like the black on the left side of version 2. It's too dark. I miss the image, blurred, whatever it was</t>
  </si>
  <si>
    <t>I do not like the way version 1 is stacked - 2 keeps true to the reference.</t>
  </si>
  <si>
    <t>207.109.154.210</t>
  </si>
  <si>
    <t>R_4TTbz2p99DcPBrX</t>
  </si>
  <si>
    <t>2 is much easier to read, but the translations are cut off in one part, leading to the need to select the box and cursor through.</t>
  </si>
  <si>
    <t>Version 1 is more legible, but the wrap around makes it less attractive</t>
  </si>
  <si>
    <t>The wrap around in 2 makes it less attractive but more legible</t>
  </si>
  <si>
    <t>1 is illegible</t>
  </si>
  <si>
    <t>With the wraparound centered it maintains attractiveness and is more legible</t>
  </si>
  <si>
    <t>99.203.118.186</t>
  </si>
  <si>
    <t>R_sRmBfw3Ad9uSwHD</t>
  </si>
  <si>
    <t>Linux x86_64</t>
  </si>
  <si>
    <t xml:space="preserve">Version 1 looks a lot better because it still has the plane which Version 2 does not. </t>
  </si>
  <si>
    <t xml:space="preserve">Version 2 isn't as readable but it keeps a similar format to the reference. </t>
  </si>
  <si>
    <t>42.107.198.80</t>
  </si>
  <si>
    <t>R_WeBS7lltzy8fkFr</t>
  </si>
  <si>
    <t>196.19.177.240</t>
  </si>
  <si>
    <t>R_2S6wTwtCnE6t1x9</t>
  </si>
  <si>
    <t>161.49.249.254</t>
  </si>
  <si>
    <t>R_3p3TgENawp17WXM</t>
  </si>
  <si>
    <t>I like the font and the placement of the black background in the second example.</t>
  </si>
  <si>
    <t>107.213.2.114</t>
  </si>
  <si>
    <t>R_2E0mwrjYzxLSm3w</t>
  </si>
  <si>
    <t>Safari</t>
  </si>
  <si>
    <t>10.1.2</t>
  </si>
  <si>
    <t>201.74.8.90</t>
  </si>
  <si>
    <t>R_2zioIBjPOiYoPiO</t>
  </si>
  <si>
    <t>dmv</t>
  </si>
  <si>
    <t>148.75.1.59</t>
  </si>
  <si>
    <t>R_3Mui4FWViKywWWg</t>
  </si>
  <si>
    <t>72.188.209.141</t>
  </si>
  <si>
    <t>R_1mf0eFSr5Oab1xD</t>
  </si>
  <si>
    <t>Version in 1 is almost exactly like the reference. It is legible and easy to read.</t>
  </si>
  <si>
    <t>99.120.249.26</t>
  </si>
  <si>
    <t>R_RRbgY6kim7mxPvr</t>
  </si>
  <si>
    <t>55.0.2883.91</t>
  </si>
  <si>
    <t>Android 4.4.2</t>
  </si>
  <si>
    <t>1024x600</t>
  </si>
  <si>
    <t>12.27.12.130</t>
  </si>
  <si>
    <t>R_1l0gZiaDdnTeHaG</t>
  </si>
  <si>
    <t>In version 2, some of the words for entering the city and airport do not show. In addition, the airplane in the bottom right corner does not show in version 2.</t>
  </si>
  <si>
    <t>R_3PjK0aLHaG9ofWp</t>
  </si>
  <si>
    <t>24.197.60.234</t>
  </si>
  <si>
    <t>R_21dIjsEym9JPN68</t>
  </si>
  <si>
    <t>Edge</t>
  </si>
  <si>
    <t>I find the small amount of black at the left side of the banner makes it a lot easier to read. I also find the smaller text in version 1 harder to read compared to version 2</t>
  </si>
  <si>
    <t>I abhor the positioning of the word "kitchen" and the links to social media in version 1 - it looks unpolished and as though it came from bad HTML formatting. While the text in version 2 is smaller, I can nearly live with it, if the social media links weren't a few millimeters lower than the rest of the text</t>
  </si>
  <si>
    <t>I find the two instance of the single handing hyperlink in version 2 excessively distracting</t>
  </si>
  <si>
    <t>Version 1, with the text overlapping the box of text above it, is hard to read</t>
  </si>
  <si>
    <t>I really don't mind either of these - while the handing line for version 1 looks somewhat bad, it is easy to determine it is linked to the previous right hand side hyperlink</t>
  </si>
  <si>
    <t>136.49.142.112</t>
  </si>
  <si>
    <t>R_TtpdKIDqVL8cVoJ</t>
  </si>
  <si>
    <t>Font size is larger on version 2 for most of the text and appears to match the font size of the reference.</t>
  </si>
  <si>
    <t>Version 1 is more legible because of font size but, I presume, the words have more letters which caused the overall size of the image to appear larger and, hence, not as attractive.</t>
  </si>
  <si>
    <t>66.250.143.159</t>
  </si>
  <si>
    <t>R_1LRRVDytOXD5cPj</t>
  </si>
  <si>
    <t>Version 1 and the reference are almost identical. The last one, version 2 is missing the plane. Therefore, the impact for a travel ad isn't as good.</t>
  </si>
  <si>
    <t>Version 1 has too many indices and no social media links. Reference and Version 2 have just the right amount of links and social media links.</t>
  </si>
  <si>
    <t>The reference is in English</t>
  </si>
  <si>
    <t>Version 2 has better spacing on the text and version 1 the text runs into each other.</t>
  </si>
  <si>
    <t>Version 2 has all the links on the same line and is more linearly pleasing looking.</t>
  </si>
  <si>
    <t>185.17.206.230</t>
  </si>
  <si>
    <t>R_2bI5gu0yWsvwtUK</t>
  </si>
  <si>
    <t>1680x1050</t>
  </si>
  <si>
    <t>24.104.67.2</t>
  </si>
  <si>
    <t>R_1hy8NLqVhc54lEG</t>
  </si>
  <si>
    <t>I like it without the black on the left side</t>
  </si>
  <si>
    <t>Version 1 looks too jumbled</t>
  </si>
  <si>
    <t>174.237.11.252</t>
  </si>
  <si>
    <t>R_3jF62mWcMoHRq3T</t>
  </si>
  <si>
    <t>58.0.3029.276</t>
  </si>
  <si>
    <t>Windows NT 6.0</t>
  </si>
  <si>
    <t>1024x576</t>
  </si>
  <si>
    <t>option 2 just too light</t>
  </si>
  <si>
    <t>multiple lines on version 1 distracting</t>
  </si>
  <si>
    <t>shouldn't wrap</t>
  </si>
  <si>
    <t>doctor</t>
  </si>
  <si>
    <t>versioin 1 lines squished together</t>
  </si>
  <si>
    <t>don't like wrap</t>
  </si>
  <si>
    <t>73.195.189.73</t>
  </si>
  <si>
    <t>R_1pLqxI0D3IjnTSY</t>
  </si>
  <si>
    <t>Safari iPad</t>
  </si>
  <si>
    <t>1024x1366</t>
  </si>
  <si>
    <t>They’re very similar.</t>
  </si>
  <si>
    <t xml:space="preserve">Gray printing on gray background can be hard to read </t>
  </si>
  <si>
    <t xml:space="preserve">Version 2 is easier to read. </t>
  </si>
  <si>
    <t xml:space="preserve">Version 1 printing is scrunched together </t>
  </si>
  <si>
    <t>Legibility is very important.</t>
  </si>
  <si>
    <t>72.39.248.38</t>
  </si>
  <si>
    <t>R_1LIBApvQAU8mRUJ</t>
  </si>
  <si>
    <t>The larger text is closer to what is shown in the reference. Despite the fact that Ver 2 doesn't show the complete text in the field, it still looks cleaner and easier to read</t>
  </si>
  <si>
    <t xml:space="preserve">Again, the larger text makes Ver 2 slightly better. </t>
  </si>
  <si>
    <t>The text isn't all contained within the borders on Ver 1</t>
  </si>
  <si>
    <t>213.205.241.12</t>
  </si>
  <si>
    <t>R_3jZGOImlLTIxskl</t>
  </si>
  <si>
    <t>The small font size of version 1 makes it version 2 better in all scenarios.</t>
  </si>
  <si>
    <t>The font size is a bit smaller, but not much and it is needed to fit the entire phrase in the area given. Not having the text cut off makes version 1 better.</t>
  </si>
  <si>
    <t>Same as last question.</t>
  </si>
  <si>
    <t>Keeping the text in the box makes version 2 look better.</t>
  </si>
  <si>
    <t>100.0.50.13</t>
  </si>
  <si>
    <t>R_2CUlc6LuZ9upKs7</t>
  </si>
  <si>
    <t>12.0.3</t>
  </si>
  <si>
    <t>They look the same, they're almost identical. The one on the right has a little bit bigger text but not different enough to make a difference.</t>
  </si>
  <si>
    <t>Version 2's text is a little bigger and more clear than 1.</t>
  </si>
  <si>
    <t>They're almost the exact same. I can't find a difference.</t>
  </si>
  <si>
    <t>They're identical.</t>
  </si>
  <si>
    <t>24.208.131.223</t>
  </si>
  <si>
    <t>R_3phAL9gJx8FI7AJ</t>
  </si>
  <si>
    <t xml:space="preserve"> </t>
  </si>
  <si>
    <t>R_XHwN7ibJuOWglOh</t>
  </si>
  <si>
    <t>108.88.254.134</t>
  </si>
  <si>
    <t>R_zSFZpEGy5pM42hX</t>
  </si>
  <si>
    <t>Version 2's clarity is closer to that of the reference. And there is no discernible difference in the attractiveness.</t>
  </si>
  <si>
    <t>Both versions are similar to the reference.</t>
  </si>
  <si>
    <t>Version 2 seems clearer, but there are no other differences.</t>
  </si>
  <si>
    <t>No differences</t>
  </si>
  <si>
    <t>209.249.125.55</t>
  </si>
  <si>
    <t>els</t>
  </si>
  <si>
    <t>R_1Nn3szHDSqMJASm</t>
  </si>
  <si>
    <t>Version two has larger text</t>
  </si>
  <si>
    <t>version two has larger text</t>
  </si>
  <si>
    <t>Version two is slightly bigger</t>
  </si>
  <si>
    <t>the text fits correctly</t>
  </si>
  <si>
    <t>bigger text</t>
  </si>
  <si>
    <t>82.8.204.19</t>
  </si>
  <si>
    <t>R_1pJXYIxvpcjMsc3</t>
  </si>
  <si>
    <t>Font sizes  in version two are probably a big factor</t>
  </si>
  <si>
    <t>134.84.141.157</t>
  </si>
  <si>
    <t>R_1FIMKUosoAzkm7N</t>
  </si>
  <si>
    <t>The large text in version 2 is easier to read</t>
  </si>
  <si>
    <t>easier to read</t>
  </si>
  <si>
    <t>47.203.189.189</t>
  </si>
  <si>
    <t>R_1dFfAJSOhCEMSkb</t>
  </si>
  <si>
    <t>63.0.3239.111</t>
  </si>
  <si>
    <t>Android 8.1.0</t>
  </si>
  <si>
    <t>962x601</t>
  </si>
  <si>
    <t>Version 1 fonts are too small to read. Version 2 fonts are like the reference version.</t>
  </si>
  <si>
    <t>Version 2 fonts match the reference version. Version 1 fonts too small.</t>
  </si>
  <si>
    <t>This time version 1 fonts are only slightly smaller than version 2 and reference version.</t>
  </si>
  <si>
    <t>Version 1 more like reference.  Version 2 has a smaller font in 1 area.</t>
  </si>
  <si>
    <t>73.207.30.60</t>
  </si>
  <si>
    <t>R_2rCKBSXP4yAZJ6V</t>
  </si>
  <si>
    <t>The text is easier to read in version 2 than it is in version 1.</t>
  </si>
  <si>
    <t>R_0TEiwotDNnbUxJD</t>
  </si>
  <si>
    <t>Font size in the second version text field is more user friendly.</t>
  </si>
  <si>
    <t>169.2.67.18</t>
  </si>
  <si>
    <t>R_2qCxP0H9KnmCzJL</t>
  </si>
  <si>
    <t>no idea</t>
  </si>
  <si>
    <t>24.198.202.224</t>
  </si>
  <si>
    <t>R_0xObyZZbu7DkOf7</t>
  </si>
  <si>
    <t>The appearance is the same in both versions, however the text is easier to read in version 1</t>
  </si>
  <si>
    <t>R_1iqVc37njPo6Rgl</t>
  </si>
  <si>
    <t>Version 2 fonts are more legible.</t>
  </si>
  <si>
    <t>Version 2 is just somewhat better in the aspect that the fonts are more legible because they are slightly larger.</t>
  </si>
  <si>
    <t>Version 2 has a really small difference from version 1 because the fonts are just a tiny bit larger but that is enough to make a difference.</t>
  </si>
  <si>
    <t>Version 2 text position is slightly better.</t>
  </si>
  <si>
    <t>Version 1 does have more legible fonts but the text in version 1 is not properly formatted and the version 2 does not have the just font size.</t>
  </si>
  <si>
    <t>Version 1 has more legible fonts but version 2 is better formatted.</t>
  </si>
  <si>
    <t>83.85.144.74</t>
  </si>
  <si>
    <t>R_Oy8TrvYGOOfVHlT</t>
  </si>
  <si>
    <t>2560x1080</t>
  </si>
  <si>
    <t>The font size shows me more legitability</t>
  </si>
  <si>
    <t>Font size legitability</t>
  </si>
  <si>
    <t>Font size is key.</t>
  </si>
  <si>
    <t xml:space="preserve">Text in version 2 fits image </t>
  </si>
  <si>
    <t>Version 2 fits font size and fits image</t>
  </si>
  <si>
    <t>Font size fits better</t>
  </si>
  <si>
    <t>189.217.10.45</t>
  </si>
  <si>
    <t>R_3DvSFmJQZi20zE0</t>
  </si>
  <si>
    <t>I chose version 2 over version 1 because it is more similar to the reference</t>
  </si>
  <si>
    <t>Both are very similar but I prefer version 2 because of the letters'size</t>
  </si>
  <si>
    <t>survey2 (5)</t>
  </si>
  <si>
    <t>173.68.162.117</t>
  </si>
  <si>
    <t>Version 1 is more similar to the reference</t>
  </si>
  <si>
    <t>Version 2 fit better</t>
  </si>
  <si>
    <t>R_1l60IyXY8rmLfXk</t>
  </si>
  <si>
    <t>162.154.207.196</t>
  </si>
  <si>
    <t>That empty white space in Version 2 kind of throws off the entire design.</t>
  </si>
  <si>
    <t>The "Start Exploring" button covers up the text in Version 1, while Version 2's doesn't.</t>
  </si>
  <si>
    <t>Version 2's text is covered up.</t>
  </si>
  <si>
    <t>facebookLogin1</t>
  </si>
  <si>
    <t>175.158.225.220</t>
  </si>
  <si>
    <t>R_uaD4M5VbJou1kmB</t>
  </si>
  <si>
    <t>R_3ltPjmo24C6swnT</t>
  </si>
  <si>
    <t>they all seem about the same, only issue is the different languages</t>
  </si>
  <si>
    <t>the first one is the best one , it is the easiest to read and understand. I also like how clean it looks</t>
  </si>
  <si>
    <t>easy to read and understand, and it is clean, and attractive.</t>
  </si>
  <si>
    <t>50.91.173.65</t>
  </si>
  <si>
    <t>99.173.173.189</t>
  </si>
  <si>
    <t>R_33fiaBj3UKbwVHP</t>
  </si>
  <si>
    <t>R_1GKy7IUEzmBIH5v</t>
  </si>
  <si>
    <t>Version 1 is more organized and has a better readability.</t>
  </si>
  <si>
    <t>Version 1 is much smaller in print that the reference.  It is harder to read and less attractive because of being smaller.</t>
  </si>
  <si>
    <t>Version 2 has bigger print but not by much.  It is therefore easier to read and more attractive.</t>
  </si>
  <si>
    <t xml:space="preserve">They look the same to me.  </t>
  </si>
  <si>
    <t>136.59.230.117</t>
  </si>
  <si>
    <t xml:space="preserve">The price is bigger in version 2 making it more attractive and more legible.  </t>
  </si>
  <si>
    <t>R_3HFWwspD3Rv6lGF</t>
  </si>
  <si>
    <t xml:space="preserve">I like it that the number does not go over the line.  That looks messy.  </t>
  </si>
  <si>
    <t>The price is bigger in Version 1 making it easier to read and more attractive.</t>
  </si>
  <si>
    <t>172.58.99.81</t>
  </si>
  <si>
    <t xml:space="preserve">the text might be a bit smaller on version one because of the translation, but it fits on one line and I think it makes it more attractive and has a better and more similar appearance </t>
  </si>
  <si>
    <t>R_OAIY0drqN9zQVAl</t>
  </si>
  <si>
    <t>the box overlapping the text in version one makes it unattractive and less legible</t>
  </si>
  <si>
    <t>1280x1024</t>
  </si>
  <si>
    <t>The size of the text is easier on the eyes</t>
  </si>
  <si>
    <t>There is only a slight difference in the text size that makes one just a tad bit better.</t>
  </si>
  <si>
    <t>73.187.47.196</t>
  </si>
  <si>
    <t>104.240.232.202</t>
  </si>
  <si>
    <t>R_2ZJRDPMM7jLH1aB</t>
  </si>
  <si>
    <t>R_1mkftPxSyMubjfZ</t>
  </si>
  <si>
    <t xml:space="preserve">It was easier to read some text. I liked that more . </t>
  </si>
  <si>
    <t xml:space="preserve">the text is a little bigger and easier to read . </t>
  </si>
  <si>
    <t xml:space="preserve">the text in the boxes is a little bigger </t>
  </si>
  <si>
    <t xml:space="preserve">it doesnt cut off the last sentence </t>
  </si>
  <si>
    <t xml:space="preserve">text it a little bigger </t>
  </si>
  <si>
    <t>Version 2 has a larger font which is easier to read.  The text could be a little darker.  Otherwise, I do not see any differences.</t>
  </si>
  <si>
    <t>In Version 1, there is a text link on top of the text.  That is a problem. Version 2 then becomes the more usable.  The font should be a little larger, if possible.</t>
  </si>
  <si>
    <t>67.11.111.69</t>
  </si>
  <si>
    <t>Again, there is some overlapping text in Version 2, but it looks more similar to the english.  The text is too small in Version 1.</t>
  </si>
  <si>
    <t>R_AsyTJ98yww7RKIV</t>
  </si>
  <si>
    <t>MSIE</t>
  </si>
  <si>
    <t>In version one the print is too small too read easily, so it is immediately disliked in all ways</t>
  </si>
  <si>
    <t>173.169.184.41</t>
  </si>
  <si>
    <t>both versions are the same except version one has slightly smaller print</t>
  </si>
  <si>
    <t>Same except version 2 matches font size to reference</t>
  </si>
  <si>
    <t>Neither is similar, nut version 2 is closer</t>
  </si>
  <si>
    <t>both are different, but version 2 is closer</t>
  </si>
  <si>
    <t>68.82.174.147</t>
  </si>
  <si>
    <t>R_2X7iqd4i3RaUIha</t>
  </si>
  <si>
    <t>R_RXrr8Isa1kuFW4F</t>
  </si>
  <si>
    <t>Version 2 is more legible but it looks like the entire phrase or command does not fit in the box.  The reader would have to scroll.</t>
  </si>
  <si>
    <t>Option is more legible with the larger print but it looks like the phrase does not fit completely in the box.  The reader would have to scroll which is undesirable.</t>
  </si>
  <si>
    <t>Version 1 spacing and alignment is better to look at and understand.  I feel version 1 is also better as for better to read.</t>
  </si>
  <si>
    <t>I feel version 1 is much more eye appealing. The text is larger and easier to read.</t>
  </si>
  <si>
    <t>Version 2 is easier to read. It has larger print and more appealing.</t>
  </si>
  <si>
    <t>Version 2 has better alignment than version 1. Version 2 is easier to understand.</t>
  </si>
  <si>
    <t>Version 1 is the same text size and alignment and easier to read.</t>
  </si>
  <si>
    <t>Version 2 has a better appearance and similarity.</t>
  </si>
  <si>
    <t>98.231.60.54</t>
  </si>
  <si>
    <t>R_3NIklNl157Rv7T0</t>
  </si>
  <si>
    <t>Although they are both very close in nature of being the same I feel I am better apt to understand the language on version one over version two.</t>
  </si>
  <si>
    <t>Although the font size is bigger in version one the entire format can be seen in version two.</t>
  </si>
  <si>
    <t>facebookLogin2</t>
  </si>
  <si>
    <t>As with the image before; font size make a difference and in this version one is better because I can see all of the text being shown.</t>
  </si>
  <si>
    <t>With the font being slightly larger in version one; nothing is left out and can be seen.</t>
  </si>
  <si>
    <t>I feel version one is better shown as the reference on placement on text and font size good.</t>
  </si>
  <si>
    <t>I feel both versions represent the reference very well making it hard to decide.</t>
  </si>
  <si>
    <t>73.159.231.162</t>
  </si>
  <si>
    <t>R_bEiM63vm2DdHw7n</t>
  </si>
  <si>
    <t>All the text was able to be viewed without scrolling, and it is a reasonable size</t>
  </si>
  <si>
    <t>R_Y5gfQZAvDZgJAQ1</t>
  </si>
  <si>
    <t>R_2SeHKNvQfaYAQj3</t>
  </si>
  <si>
    <t>67.180.202.190</t>
  </si>
  <si>
    <t>R_2tLI9hL7MCppEoy</t>
  </si>
  <si>
    <t>the bigger font in version 2 makes it better.</t>
  </si>
  <si>
    <t>The text in version 2 is not completely shown in one line.</t>
  </si>
  <si>
    <t>Version 1 managed to fit the whole line of text, that's better than version 2</t>
  </si>
  <si>
    <t>version 1 looks too busy and full.</t>
  </si>
  <si>
    <t>can't tell much difference</t>
  </si>
  <si>
    <t>R_eCDy7CMOtGJFWNj</t>
  </si>
  <si>
    <t>the space in version 2 makes it better</t>
  </si>
  <si>
    <t>R_wQS3rfaEguB7FTj</t>
  </si>
  <si>
    <t>R_1pm4pSCSt5c9csP</t>
  </si>
  <si>
    <t>73.61.209.90</t>
  </si>
  <si>
    <t>R_2QGR4SZxYr7Km05</t>
  </si>
  <si>
    <t xml:space="preserve">both version 1 and version 2 are identical except for the size of the fonts of the email addresses entered in each. the font of the email address in version 1 is smaller than the version of the font of the email address in version 2. </t>
  </si>
  <si>
    <t>version 2 font size of entered info. is larger and more legible.</t>
  </si>
  <si>
    <t>versions 1 and 2 appear identical.</t>
  </si>
  <si>
    <t>flynas1</t>
  </si>
  <si>
    <t>flynas2</t>
  </si>
  <si>
    <t>75.38.182.192</t>
  </si>
  <si>
    <t>R_1q8rd5bEAclbCDk</t>
  </si>
  <si>
    <t>They both look the same to me.</t>
  </si>
  <si>
    <t>They both look the same.</t>
  </si>
  <si>
    <t>Version 1 looks slightly better.</t>
  </si>
  <si>
    <t>I like version 1 better, it is less cluttered.</t>
  </si>
  <si>
    <t>Version 2 is much better</t>
  </si>
  <si>
    <t>Version 2 is much easier to read.</t>
  </si>
  <si>
    <t>64.245.199.146</t>
  </si>
  <si>
    <t>R_126jdNevWsRrRhM</t>
  </si>
  <si>
    <t>Both versions looked exactly the same to me - and were similar in appearance to the Engli\she version</t>
  </si>
  <si>
    <t>98.0.163.102</t>
  </si>
  <si>
    <t>R_3jfh7AcjNLfy8Vp</t>
  </si>
  <si>
    <t>190.83.150.104</t>
  </si>
  <si>
    <t>R_2eW4KGy3A0snm54</t>
  </si>
  <si>
    <t>I don't see a difference...</t>
  </si>
  <si>
    <t>24.32.208.26</t>
  </si>
  <si>
    <t>R_3xsNRnkA5wKsOqd</t>
  </si>
  <si>
    <t>12.0.2</t>
  </si>
  <si>
    <t>2048x1152</t>
  </si>
  <si>
    <t>192.35.61.104</t>
  </si>
  <si>
    <t>R_1kMIB4R4UpmTUPu</t>
  </si>
  <si>
    <t>1504x1003</t>
  </si>
  <si>
    <t>They all look the same to me.</t>
  </si>
  <si>
    <t>I like the version with less space; version 2 just is too spread out and I have to look around more.</t>
  </si>
  <si>
    <t xml:space="preserve">Version 2 takes up more space than is neccesary. </t>
  </si>
  <si>
    <t>I think having the About section in the same line as everything else (rather than below) makes everything flow a lot better.</t>
  </si>
  <si>
    <t>Neither version is perfect. Version 2 - the text is too small. Version 1, some of the text isn't even visible, because it's overlaid with some other text.</t>
  </si>
  <si>
    <t xml:space="preserve">I can't even read version 1, and there's also some unneccessary white space. </t>
  </si>
  <si>
    <t>46.128.14.155</t>
  </si>
  <si>
    <t>R_2TUmTZcudZk5JbR</t>
  </si>
  <si>
    <t>68.228.240.204</t>
  </si>
  <si>
    <t>R_3n1blhNZnlxlor7</t>
  </si>
  <si>
    <t xml:space="preserve">They look almost the same to me, but when I look at them, version 2 seems a little better for some reason. </t>
  </si>
  <si>
    <t xml:space="preserve">This time version one seems better, it looks really similar to the reference. </t>
  </si>
  <si>
    <t xml:space="preserve">I like version 2 more because it looks easier to read. </t>
  </si>
  <si>
    <t xml:space="preserve">It looks the most like the reference to me. </t>
  </si>
  <si>
    <t xml:space="preserve">The words run together in version 1. </t>
  </si>
  <si>
    <t xml:space="preserve">The words are bigger </t>
  </si>
  <si>
    <t>68.55.39.199</t>
  </si>
  <si>
    <t>R_2dLVUgkcopCtPLg</t>
  </si>
  <si>
    <t>version 1 was mssed up</t>
  </si>
  <si>
    <t>the other version is very hard to read</t>
  </si>
  <si>
    <t>107.213.193.116</t>
  </si>
  <si>
    <t>googleEarth</t>
  </si>
  <si>
    <t>R_2dGTKczUn10t56Z</t>
  </si>
  <si>
    <t>Version 1 is right aligned like the reference, but version 2's centering looks fine since the translation text is wider than the reference</t>
  </si>
  <si>
    <t>They look very similar.  Version 2 is slightly wider, but the extra space does not add to appearance or legibility</t>
  </si>
  <si>
    <t>Version 1 does not wrap to the next line.  Version 2 wraps the rightmost tab to the next line and that is confusing</t>
  </si>
  <si>
    <t>Version 1 wraps the rightmost item to the next line and is confusing</t>
  </si>
  <si>
    <t>The smaller text in version 2 is better than the text overlapping in version 1.  But it would be better still to use less whitespace</t>
  </si>
  <si>
    <t>Version 2 has a few words at the end cut off, but version 1 text is much too small</t>
  </si>
  <si>
    <t>99.136.226.194</t>
  </si>
  <si>
    <t>R_3eqXNTTQeR982bD</t>
  </si>
  <si>
    <t>1440x960</t>
  </si>
  <si>
    <t xml:space="preserve">Version 1 is cleaner and brighter.  The white lettering is more clear and easier to read. </t>
  </si>
  <si>
    <t xml:space="preserve">Version 2 is much clearer.  The font is more white and bright so it's easier to read. </t>
  </si>
  <si>
    <t xml:space="preserve">Version 1 has the same number of words and spacing.  Version 2 seems to be missing words and columns.  Version 1 is easier to read and a lot more similar to the original. </t>
  </si>
  <si>
    <t xml:space="preserve">Version 1 is easier to read but Version 2 is much more similar to the original. </t>
  </si>
  <si>
    <t xml:space="preserve">Version 1 has overlapped words and is much harder to read. Version 2 is very similar to the original. </t>
  </si>
  <si>
    <t xml:space="preserve">Version 2 is much cleaner, the lettering is the same; the font is the same and the layout is the same as the original.  Version 1 is a mess and not at all attractive. </t>
  </si>
  <si>
    <t>173.24.171.165</t>
  </si>
  <si>
    <t>R_2zCmwPzPZRmU7xe</t>
  </si>
  <si>
    <t>the both look the same</t>
  </si>
  <si>
    <t>158.130.248.42</t>
  </si>
  <si>
    <t>R_tJnicIvp6jCEwBH</t>
  </si>
  <si>
    <t>the faded text in the text box for version 2 is cut off</t>
  </si>
  <si>
    <t>the buttons for picking pengembaras is bigger</t>
  </si>
  <si>
    <t>all menu options are on one line</t>
  </si>
  <si>
    <t>all menu options on one line</t>
  </si>
  <si>
    <t>menu items aren't overlapping</t>
  </si>
  <si>
    <t>heading is easier to read</t>
  </si>
  <si>
    <t>81.134.46.53</t>
  </si>
  <si>
    <t>R_1jqt15oKkal9gB3</t>
  </si>
  <si>
    <t>24.112.224.49</t>
  </si>
  <si>
    <t>R_3koofZzFWBi1rVu</t>
  </si>
  <si>
    <t xml:space="preserve">I compared the pictures and I don't really see any difference between them, so I answered that they are the same. </t>
  </si>
  <si>
    <t>R_1gTrlyemIplioVP</t>
  </si>
  <si>
    <t>To me they really look the same.</t>
  </si>
  <si>
    <t>Version 2 is not messy like version 1 and fonts are larger, so personally I think it's better.</t>
  </si>
  <si>
    <t>Version 2 is better but still it can be better since some things overlap.</t>
  </si>
  <si>
    <t>There is a slight difference in version 1 which is that the fonts are a bit larger and seem more clear so that is advantage against the version 2.</t>
  </si>
  <si>
    <t>Version 2 has larger and more legible fonts.</t>
  </si>
  <si>
    <t>There is only a slight difference, and that stands on the fact that version 1 looks more compact.</t>
  </si>
  <si>
    <t>107.77.218.84</t>
  </si>
  <si>
    <t>R_8u0zcxkwKmXItMZ</t>
  </si>
  <si>
    <t xml:space="preserve">They both look like they have the same mistakes. </t>
  </si>
  <si>
    <t>Version two looks better</t>
  </si>
  <si>
    <t>Version 1 is better</t>
  </si>
  <si>
    <t>They look the same.</t>
  </si>
  <si>
    <t>66.231.158.90</t>
  </si>
  <si>
    <t>R_5cZB2oZQdOODPMd</t>
  </si>
  <si>
    <t>In Version 2, the letters following the "AZ" title seem to be off-set.</t>
  </si>
  <si>
    <t>Version 1 is too scrunched up.</t>
  </si>
  <si>
    <t>Version 2 is much more legible, but it looks slightly less attractive than the reference because the text box under "KEEP ME POSTED" extends out much further, covering the Essex County Council logo.</t>
  </si>
  <si>
    <t>Version 1 is much more legible. Some of the text is cut off partially or entirely in Version 2.</t>
  </si>
  <si>
    <t>Version 2 is both legible and more attractive than Version 1, which has a block of text off-set from the others.</t>
  </si>
  <si>
    <t>Legibility is the same for both versions. However, Version 2 has part of the paragraph off-set from the main body.</t>
  </si>
  <si>
    <t>99.194.137.59</t>
  </si>
  <si>
    <t>R_1kFw5rp2ZEpSGzG</t>
  </si>
  <si>
    <t>version 1 has more contrast</t>
  </si>
  <si>
    <t>the alignment is better</t>
  </si>
  <si>
    <t>a little less cut off text in version 2</t>
  </si>
  <si>
    <t>107.181.106.162</t>
  </si>
  <si>
    <t>R_3n1WB3ggGtGoCKG</t>
  </si>
  <si>
    <t>I can see all the characters equally clearly on both versions. The only real difference between the two is the space between the letters on the header and the rest of the image. I think having the space makes it look less cluttered. It's also how it looks in the original image.</t>
  </si>
  <si>
    <t>Version 1 is cramped because it's smaller. All the words and text boxes are squished together making it more difficult to read. Version 2 is spaced out like the original and isn't cramped.</t>
  </si>
  <si>
    <t>Version 1 is more similar to the original since the size of the white box is kept the same. However, the white box of this size isn't big enough to accommodate all the translated words so it's difficult to read on Version 1. Version 2 extends the white box beyond where it should be but it's at least easy to read.</t>
  </si>
  <si>
    <t>R_1jEb1pBuGQjbwfV</t>
  </si>
  <si>
    <t>The w looks messed up in version 2</t>
  </si>
  <si>
    <t>version 2 the search button is in the right place</t>
  </si>
  <si>
    <t>version 2 the text goes to far over into the other graphic</t>
  </si>
  <si>
    <t>the text slightly cuts off on version 1</t>
  </si>
  <si>
    <t>version 2 is easier to read but doesn't have the same layout as the original</t>
  </si>
  <si>
    <t xml:space="preserve">text is broken up on version 2
</t>
  </si>
  <si>
    <t>survey3 (6)</t>
  </si>
  <si>
    <t>152.23.216.14</t>
  </si>
  <si>
    <t>googleLogin</t>
  </si>
  <si>
    <t>R_2EtNTmTuNxFTk8I</t>
  </si>
  <si>
    <t>They're about the same but the spacing of the third from the last character is very weird. It shouldn't be vertically placed</t>
  </si>
  <si>
    <t>50.3.82.111</t>
  </si>
  <si>
    <t>R_Dxie9nEvkh3QRj3</t>
  </si>
  <si>
    <t>71.69.116.198</t>
  </si>
  <si>
    <t>R_3Db7LBjeQlCdEr3</t>
  </si>
  <si>
    <t xml:space="preserve">Version 2 just seems more organized than Version 1 with how the letters are spaced out. They look about the same but Version 2 appears closer to the reference version but also seems more legible. </t>
  </si>
  <si>
    <t>Version 1 is too small with the translation option showing up over the search bar.</t>
  </si>
  <si>
    <t>Version 2 is more legible with the font, but Version 1 keeps more with the original appearance.</t>
  </si>
  <si>
    <t>The larger font for version 2 makes it easier to read.</t>
  </si>
  <si>
    <t>66.45.232.27</t>
  </si>
  <si>
    <t>R_24dPt28qFpFcBrE</t>
  </si>
  <si>
    <t>R_RrWBofERmjiTGrD</t>
  </si>
  <si>
    <t>172.58.67.62</t>
  </si>
  <si>
    <t>R_2aIRZzmvGGXyDsR</t>
  </si>
  <si>
    <t>100.36.133.136</t>
  </si>
  <si>
    <t>R_27DV7RJ3FPMfewW</t>
  </si>
  <si>
    <t>67.184.112.239</t>
  </si>
  <si>
    <t>R_T7cZ0CUsbnM0UHT</t>
  </si>
  <si>
    <t>66.41.56.48</t>
  </si>
  <si>
    <t>R_10MnkNABzudadDW</t>
  </si>
  <si>
    <t xml:space="preserve">version 1 is very similar to the reference, and i like version 2 much better </t>
  </si>
  <si>
    <t>i prefer the font in version 1</t>
  </si>
  <si>
    <t>2 is much better than 1</t>
  </si>
  <si>
    <t>50.76.197.113</t>
  </si>
  <si>
    <t>R_1liWBaFpw8c0AFX</t>
  </si>
  <si>
    <t>Its the only one in English</t>
  </si>
  <si>
    <t xml:space="preserve">Its the only one in English </t>
  </si>
  <si>
    <t xml:space="preserve">i could read it </t>
  </si>
  <si>
    <t>It looks better and i can read it</t>
  </si>
  <si>
    <t xml:space="preserve">Its more appealing </t>
  </si>
  <si>
    <t xml:space="preserve">I can read it </t>
  </si>
  <si>
    <t>23.240.103.230</t>
  </si>
  <si>
    <t>R_2vifBSlBEbrhEs7</t>
  </si>
  <si>
    <t>71.68.54.117</t>
  </si>
  <si>
    <t>R_5iMdLBuYYrTGfTj</t>
  </si>
  <si>
    <t>Viewing everything in one line makes it easier and appeal better to the user.</t>
  </si>
  <si>
    <t>Version 2 is more appealing and eye catching.</t>
  </si>
  <si>
    <t>Version 2 has better information shown.</t>
  </si>
  <si>
    <t>Viewing everything in one line is way better.</t>
  </si>
  <si>
    <t>It is easier to see the whole content in version 2.</t>
  </si>
  <si>
    <t>Viewing is better in version 1.</t>
  </si>
  <si>
    <t>96.54.220.200</t>
  </si>
  <si>
    <t>R_3JxskPP6QjEx7vq</t>
  </si>
  <si>
    <t>The layout of version 1 is closest to the reference, I think, because the green and yellow bars are to the left of the social media buttons, just like in the reference. Whereas version 2 has them below the search bar and social media buttons, which looks kind of unnatural and clumsy to me. 
Version 1 doesn't have the language option bar though, which is a bit of a downside, and it's a slight difference from the reference photo.</t>
  </si>
  <si>
    <t>There isn't a huge difference between these two, apart from version one having an option dragged down, due to there being not enough room to have it all on one bar.
Version 2 is slightly better because the text was just shrunk a little, which kept it closest to the original version.</t>
  </si>
  <si>
    <t>They look almost to same to me, but version 1 has some of the text cut off at the bottom, and it's too large compared to the reference.</t>
  </si>
  <si>
    <t>142.255.125.169</t>
  </si>
  <si>
    <t>R_268Xq9kxXFT1cP0</t>
  </si>
  <si>
    <t>Version 1 is more attractive because it has buttons all on the same line.</t>
  </si>
  <si>
    <t>Version 2 has all of the text on the same line.</t>
  </si>
  <si>
    <t>71.82.73.120</t>
  </si>
  <si>
    <t>R_3CBlogxj2TIqxWn</t>
  </si>
  <si>
    <t>Version 2 has bigger, easier to read letters. It also has the option for language, which Version 1 doesn't have.</t>
  </si>
  <si>
    <t>Version 2 is only better in that it has a little more graphics at the bottom.</t>
  </si>
  <si>
    <t>Version 1 looks almost identical.</t>
  </si>
  <si>
    <t>73.119.70.66</t>
  </si>
  <si>
    <t>R_ueq6IW3rERF6XSx</t>
  </si>
  <si>
    <t>70.0.3538.102</t>
  </si>
  <si>
    <t>Version one is cleaner and lines up better</t>
  </si>
  <si>
    <t>Version one lines up better</t>
  </si>
  <si>
    <t>Version uses the space better</t>
  </si>
  <si>
    <t>76.123.46.73</t>
  </si>
  <si>
    <t>R_1ghZSFe3TbEMYs6</t>
  </si>
  <si>
    <t>45.37.192.180</t>
  </si>
  <si>
    <t>R_ANVT7khLaV3M2Z3</t>
  </si>
  <si>
    <t>hightail</t>
  </si>
  <si>
    <t>It seems Version 1 is missing the language button.</t>
  </si>
  <si>
    <t>108.244.83.203</t>
  </si>
  <si>
    <t>R_Zy37nqjM5Y8RQB3</t>
  </si>
  <si>
    <t>Version 2 has the boxes underneath the search bar, while Version 1 has them right of the search bar</t>
  </si>
  <si>
    <t>Font on version 2 is smaller than version 1 which lets it all fit on one line like the original.</t>
  </si>
  <si>
    <t>188.25.246.154</t>
  </si>
  <si>
    <t>R_2rMASKwN7XJwfek</t>
  </si>
  <si>
    <t>72.179.48.116</t>
  </si>
  <si>
    <t>1024x820</t>
  </si>
  <si>
    <t>R_1ezYohNk3O00R5Z</t>
  </si>
  <si>
    <t>The fact that version two is spaced on two different lines means everything.  It could be possible that the meaning is changed depending on how people in that country read, left to right, right to left, etc.</t>
  </si>
  <si>
    <t>Version 2 is crisper because it is all on one line.</t>
  </si>
  <si>
    <t>Version 1 is all on one line which is more appealing.</t>
  </si>
  <si>
    <t>Both look the same completely.</t>
  </si>
  <si>
    <t>Both versions look very similar to each other.</t>
  </si>
  <si>
    <t>Version 1 is not cut off in some places like version 2</t>
  </si>
  <si>
    <t>97.95.12.174</t>
  </si>
  <si>
    <t>R_3PFBf2xveWVT3nC</t>
  </si>
  <si>
    <t>The title is split into two lines in Version 2, making it less attractive and legible.</t>
  </si>
  <si>
    <t>Every title is on the same line in Version 2, making it similar to the reference image.</t>
  </si>
  <si>
    <t>Every title is on the same line in Version 1. It's more uniform and attractive than Version 2.</t>
  </si>
  <si>
    <t>Both versions are identical</t>
  </si>
  <si>
    <t>The headers in version 2 are more in line with the text boxes.</t>
  </si>
  <si>
    <t>The "Log In" is fully in line in the button in version 1.</t>
  </si>
  <si>
    <t>73.180.56.165</t>
  </si>
  <si>
    <t>R_3EbOyDdVb4uhHPt</t>
  </si>
  <si>
    <t>Both are easy to read being the same words, but version 1 clearly has better layout that does not have any clunky word wrapping, and also happens to more closely match the original to boot.</t>
  </si>
  <si>
    <t>73.133.25.244</t>
  </si>
  <si>
    <t>R_T1PWjevtWXMlMaZ</t>
  </si>
  <si>
    <t>Both versions are equally legible, however the first version is much more similar to the original in terms of layout, and is also much more attractive.</t>
  </si>
  <si>
    <t>The first version has larger and easier to read text, however the second version is closer in layout to the original.</t>
  </si>
  <si>
    <t>The text is equally readable in both versions, though the first fits all the headings into one line and as such looks cleaner and closer to the original.</t>
  </si>
  <si>
    <t>96.227.193.80</t>
  </si>
  <si>
    <t>R_1Iua2oz9mlYBHbe</t>
  </si>
  <si>
    <t>it looks professional to have one word on top of the other; at least for a non-russian speaker. maybe it wouldn't look as good to a native speaker, though. im not sure.</t>
  </si>
  <si>
    <t>same as before, in terms of language but the globe has better placement in version 2</t>
  </si>
  <si>
    <t>the text is more even and the size in version one makes the text look for serious, for some reason</t>
  </si>
  <si>
    <t>first line is spaced too close to the text box</t>
  </si>
  <si>
    <t>R_1ghf7bW1DPleRBc</t>
  </si>
  <si>
    <t>Version 1 seems a bit more compact.</t>
  </si>
  <si>
    <t>Version 1 fonts are bit larger so a bit more legible.</t>
  </si>
  <si>
    <t>Version 2 is not properly formatted so version 1 is much better and looks more similar to the reference image.</t>
  </si>
  <si>
    <t>The fonts on version 1 are slightly larger so version 1 is slightly better in that aspect.</t>
  </si>
  <si>
    <t>Version 2 might be more similar to the reference image but because of the translation the words can not be read. So version 1 is better.</t>
  </si>
  <si>
    <t>Version 2 does not have proper button format.</t>
  </si>
  <si>
    <t>47.39.247.162</t>
  </si>
  <si>
    <t>R_1BW2RWyzZKEfXOH</t>
  </si>
  <si>
    <t>72.0.3626.105</t>
  </si>
  <si>
    <t>Android 8.0.0</t>
  </si>
  <si>
    <t>Technically, the letters and font look the same. However, the text being on one line verses two makes it more attractive and easier to read. I think it seems more organized and less cluttered.</t>
  </si>
  <si>
    <t>In this one, I think the texts looks the same and are legible. However, I think that the language being on a new line is better. It has it separate and seems better organized that way.</t>
  </si>
  <si>
    <t>Same as first set. All on one line seems better organized since I cannot determine what it says.</t>
  </si>
  <si>
    <t>One of the texts cannot be seen on the first example because it is too long in the normal font size.</t>
  </si>
  <si>
    <t>I like the extra spacing for the text boxes.</t>
  </si>
  <si>
    <t>R_tQYBxfKndM5bHNv</t>
  </si>
  <si>
    <t>R_BKADHc558v5AFkl</t>
  </si>
  <si>
    <t>185.90.171.2</t>
  </si>
  <si>
    <t>R_TaTswhTqkyKrPs5</t>
  </si>
  <si>
    <t>Subtitle in one line only</t>
  </si>
  <si>
    <t>Subtitle in one line</t>
  </si>
  <si>
    <t>67.63.89.222</t>
  </si>
  <si>
    <t>R_2agfMe12tTgMVzC</t>
  </si>
  <si>
    <t>Version 1 looked like the reference.  Version 1 was more visually appealing and easy on the eyes.</t>
  </si>
  <si>
    <t>Version 1 was much easier to read and was more attractive than version 2 due to the larger font size.</t>
  </si>
  <si>
    <t>Version 1 is much more easier on the eyes.</t>
  </si>
  <si>
    <t>They are almost the same but there is some larger font size that makes version 1 more appealing.</t>
  </si>
  <si>
    <t>They are about the same and to be honest there is too much going on in all the versions.</t>
  </si>
  <si>
    <t>They are both the same to me.</t>
  </si>
  <si>
    <t>174.110.195.255</t>
  </si>
  <si>
    <t>R_SZcKX6KSCGUeDa9</t>
  </si>
  <si>
    <t>Based off my personal preferences</t>
  </si>
  <si>
    <t xml:space="preserve">Personal preference </t>
  </si>
  <si>
    <t>personal preference</t>
  </si>
  <si>
    <t>personal preferences</t>
  </si>
  <si>
    <t>pers</t>
  </si>
  <si>
    <t>198.137.20.18</t>
  </si>
  <si>
    <t>R_4I9T1If2PPpy2uR</t>
  </si>
  <si>
    <t>The solitary difference is that in version 2 the text takes two lines rather than sitting all on one.  I don't like the two lines.</t>
  </si>
  <si>
    <t>It's primarily the same, but the Language indicator drops down to the second line in version 1, which I don't like.</t>
  </si>
  <si>
    <t>Again, Version 1 keeps all the menu options on 1 line whereas version 2 has an orphaned option on the second line.  It looks tacky.</t>
  </si>
  <si>
    <t>Both versions 1 and 2 are bad in one way or another.
Version 1 the text that translates from "One Way" goes beyond its boundary and gets cut off.  It looks bad.
Version 2, the text size for Departing is too small.  And the text that translates from "One Way" fits now, but is still not centered and looks bad.</t>
  </si>
  <si>
    <t>Version 2 is closer to the reference in that the prompt for username and password are inline with the input fields, which would look better than what version 1 did if the text for user name wasn't smooshed into the field.</t>
  </si>
  <si>
    <t>Version 2 's login box, the text is truncated and sloppy.  It's bad.</t>
  </si>
  <si>
    <t>75.115.91.218</t>
  </si>
  <si>
    <t>R_1j7YimnlhvRpE7d</t>
  </si>
  <si>
    <t>1360x768</t>
  </si>
  <si>
    <t>Simple and effective, no need for extra clutter.</t>
  </si>
  <si>
    <t>Similar layout makes it easy to understand.</t>
  </si>
  <si>
    <t>They're nearly the same.</t>
  </si>
  <si>
    <t>No cut off words.</t>
  </si>
  <si>
    <t>No words cut off and better flow on screen.</t>
  </si>
  <si>
    <t>hotwire1</t>
  </si>
  <si>
    <t xml:space="preserve">Looks complete and nothing missing, easily navigated. </t>
  </si>
  <si>
    <t>76.114.99.55</t>
  </si>
  <si>
    <t>R_vkIsHFmeK6dqoWR</t>
  </si>
  <si>
    <t xml:space="preserve">Visibly version 1 has identical shape and gives the impression that it is directly translated. </t>
  </si>
  <si>
    <t>Version 1 has "espanoll" as the second line which is confusing.</t>
  </si>
  <si>
    <t>Version 2 has "Trafik"  and "Belediye Binasi" and it is confusing.</t>
  </si>
  <si>
    <t>Font in version 2 is smaller and makes it hard to read.</t>
  </si>
  <si>
    <t>In version 2 entering box covers part of "nom d'utirisateur"</t>
  </si>
  <si>
    <t>In version 2 log in box is not big enough to contain " se connecter"</t>
  </si>
  <si>
    <t>73.154.152.8</t>
  </si>
  <si>
    <t>R_1gwpmiT28Z5PLr6</t>
  </si>
  <si>
    <t>162.154.27.245</t>
  </si>
  <si>
    <t>R_21zcV216FnnV73Q</t>
  </si>
  <si>
    <t>24.211.210.47</t>
  </si>
  <si>
    <t>R_1IhK8eK8O5nXRpa</t>
  </si>
  <si>
    <t>Version 1 has larger fonts and features that make it easier to read on my monitor.</t>
  </si>
  <si>
    <t>The text at the bottom is easier to read.</t>
  </si>
  <si>
    <t>108.197.126.101</t>
  </si>
  <si>
    <t>R_33peu1rTl9wnx5B</t>
  </si>
  <si>
    <t>76.116.33.137</t>
  </si>
  <si>
    <t>R_1qVqy59B1vGxznN</t>
  </si>
  <si>
    <t>201.75.170.126</t>
  </si>
  <si>
    <t>R_3sb7WaVjkaaY2ix</t>
  </si>
  <si>
    <t xml:space="preserve">On the Version 1 the part of the Choose Language has been moved to the below line and make it really more difficult to navigate the vision on the options. </t>
  </si>
  <si>
    <t>The bigger letters of version 1 make it a little more legible and attractive.</t>
  </si>
  <si>
    <t>Version 2 has an overlap</t>
  </si>
  <si>
    <t>On version 1 Contacto en Espanol looks like a single menu.</t>
  </si>
  <si>
    <t>I prefer bigger letters.</t>
  </si>
  <si>
    <t>Version 2 has an overlap.</t>
  </si>
  <si>
    <t>82.18.27.102</t>
  </si>
  <si>
    <t>R_1FxC8rxDLTV3THc</t>
  </si>
  <si>
    <t>It looks more sharper and cleaner.</t>
  </si>
  <si>
    <t>Both are the same</t>
  </si>
  <si>
    <t>Version 1 is easier to read</t>
  </si>
  <si>
    <t>Cleaner</t>
  </si>
  <si>
    <t>98.148.156.60</t>
  </si>
  <si>
    <t>R_1mWd90vsrsR8al8</t>
  </si>
  <si>
    <t>The font size in version 1 is most similar to the original and therefore easier to read than version 2.  Both versions 1 and 2 are very similar to the original in terms of layout and style.</t>
  </si>
  <si>
    <t>Version 2 is most similar to version one because the very bottom line "Privacy-Terms of Service" when translated is all on one line - this looks better in terms of layout and style than Version 1.</t>
  </si>
  <si>
    <t>In version 2 the "prestations de service affaires" wording over laps and does not look good.</t>
  </si>
  <si>
    <t>Version 2 looks the best and is most similar in layout to the original even though the font is smaller.
Version 1 has the "En Espanol" under the "Contacto" and it looks terrible.</t>
  </si>
  <si>
    <t>Version 1 is most similar to the original in terms of font size which makes the items easier to read as compared to Version 2.</t>
  </si>
  <si>
    <t>Version 1 is better than Version 2 because the phrase 'When you click on each area you can see the details" is not run into the word "Map" as bad as in Version 2.</t>
  </si>
  <si>
    <t>R_3G9fYVzeXt6Aszy</t>
  </si>
  <si>
    <t>R_3iDAMbEiFlAkHat</t>
  </si>
  <si>
    <t>i preferred the more continuous lines on the bottom of option 2</t>
  </si>
  <si>
    <t>71.64.145.218</t>
  </si>
  <si>
    <t>R_O9I79D627a3fzHP</t>
  </si>
  <si>
    <t xml:space="preserve">I really like the softer green color on Version 2 and that one seems a lot more similar to the reference.  That said, the light text on darker green is a bit easier to read overall. </t>
  </si>
  <si>
    <t>They are both attractive but I think that Version 1 is a bit easier to read due to the larger text.</t>
  </si>
  <si>
    <t>23.242.90.110</t>
  </si>
  <si>
    <t>R_2TStnghvlzY1DKW</t>
  </si>
  <si>
    <t>Ubuntu</t>
  </si>
  <si>
    <t>With version 2, the text below is aligned correctly and looks professional. Now with version 1, the text overlaps the graphic and it seems it is in the way of being able to properly view the page.</t>
  </si>
  <si>
    <t>98.236.80.163</t>
  </si>
  <si>
    <t>R_81k7pYtIg6iHpF7</t>
  </si>
  <si>
    <t>70.0.3538.110</t>
  </si>
  <si>
    <t>version one has that one litttle section that separates the second line. it just kind of breaks everything up and makes it look disjointed.</t>
  </si>
  <si>
    <t>version 1 has bigger print, but the layout of version 2 is more satisfying</t>
  </si>
  <si>
    <t>they seem to be the same</t>
  </si>
  <si>
    <t>version 2 seems a little crowded</t>
  </si>
  <si>
    <t>i prefer the smaller print under the headings in version 2</t>
  </si>
  <si>
    <t>they seem to be very similar</t>
  </si>
  <si>
    <t>202.134.13.130</t>
  </si>
  <si>
    <t>R_Y5CaqjLKQwcG1AR</t>
  </si>
  <si>
    <t>71.0.3578.83</t>
  </si>
  <si>
    <t>451x770</t>
  </si>
  <si>
    <t>R_2ATODMZmAd2JrqF</t>
  </si>
  <si>
    <t>73.73.33.102</t>
  </si>
  <si>
    <t>65.246.1.5</t>
  </si>
  <si>
    <t>R_DGcp8NMUC6zPZxn</t>
  </si>
  <si>
    <t>R_3iIRDOTBHiEEgJ6</t>
  </si>
  <si>
    <t>The text and font is more legible since than Version 1.</t>
  </si>
  <si>
    <t>Bigger is better.</t>
  </si>
  <si>
    <t>Bigger font is better.</t>
  </si>
  <si>
    <t>bigger font!</t>
  </si>
  <si>
    <t>Version 2 is just confusingly laid out.</t>
  </si>
  <si>
    <t>137.148.115.5</t>
  </si>
  <si>
    <t>R_3m4RgdKTLkNa0uJ</t>
  </si>
  <si>
    <t>R_afqaSrcol0WCZA5</t>
  </si>
  <si>
    <t>Version one has blocky graphics that don't quite sit right.</t>
  </si>
  <si>
    <t>The type in V2 is too small.</t>
  </si>
  <si>
    <t>The bigger letter make it more legible and attractive.</t>
  </si>
  <si>
    <t xml:space="preserve">Version 1 has an overlap. </t>
  </si>
  <si>
    <t>67.246.122.42</t>
  </si>
  <si>
    <t>hotwire2</t>
  </si>
  <si>
    <t>R_1NEMAPQRWIMvTV9</t>
  </si>
  <si>
    <t>Version 2 is really hard to understand because of the multiple lines.</t>
  </si>
  <si>
    <t>Version 1 does have the clearer, easier to read letters, but overall version 2 is much more pleasing to look at and very like the original.</t>
  </si>
  <si>
    <t>Version one has bigger letters and is a little easier to read. The small text at the bottom in version 2 would be difficult to read imo even though it is slightly more like the original.</t>
  </si>
  <si>
    <t>R_2ydt58v5kYMFJZp</t>
  </si>
  <si>
    <t>Version 2 has overlapping headings, which make it very illegible.</t>
  </si>
  <si>
    <t>Version 2 is cleaner looking, therefore the most attractive.</t>
  </si>
  <si>
    <t>R_6rrgIQbVnpHY7m1</t>
  </si>
  <si>
    <t>136.142.20.168</t>
  </si>
  <si>
    <t>R_2arZDPIENZ4Jryj</t>
  </si>
  <si>
    <t>2560x1440</t>
  </si>
  <si>
    <t>24.184.184.37</t>
  </si>
  <si>
    <t>R_247ts4IlkKZPXK1</t>
  </si>
  <si>
    <t>I think that in version 2 the text is larger and more legible but i like the font choice from version 1. The images have the same clarity in both.</t>
  </si>
  <si>
    <t>They are essentially the same, minus the size difference.</t>
  </si>
  <si>
    <t>I don't notice any differences.</t>
  </si>
  <si>
    <t xml:space="preserve">Version 1 is more legible </t>
  </si>
  <si>
    <t>Version 1 is clean and less crowded than version 2</t>
  </si>
  <si>
    <t>172.114.86.250</t>
  </si>
  <si>
    <t>R_1jeQBtAmISEKpnm</t>
  </si>
  <si>
    <t>R_UDyKZV3HdE6h4Mp</t>
  </si>
  <si>
    <t>The large print was too big and the water image was on top of the text.</t>
  </si>
  <si>
    <t>I do not see a difference</t>
  </si>
  <si>
    <t>The green box image is off on version two</t>
  </si>
  <si>
    <t>Version 2 has text that is too small</t>
  </si>
  <si>
    <t>The layout of version 2 is bad.</t>
  </si>
  <si>
    <t>Version two has areas that cut off.</t>
  </si>
  <si>
    <t>68.145.196.143</t>
  </si>
  <si>
    <t>R_21iF26UJYW4olDE</t>
  </si>
  <si>
    <t>9.1.3</t>
  </si>
  <si>
    <t>68.187.106.175</t>
  </si>
  <si>
    <t>R_25SFzUbPwSUMT7T</t>
  </si>
  <si>
    <t>What most influenced my answers was text size and how obscured the text was by the wave graphic.</t>
  </si>
  <si>
    <t>The ext is more visible and the images better in version 2.</t>
  </si>
  <si>
    <t>R_1gLKvi9b5ARwJaU</t>
  </si>
  <si>
    <t>Font size of version 2 more similar to the reference image and larger and more legible than version 1.</t>
  </si>
  <si>
    <t>Even though version 1 still has flaws it is better than version 2 in the above selected aspects.</t>
  </si>
  <si>
    <t>Version 1 is better optimized.</t>
  </si>
  <si>
    <t>The fonts are slightly larger on version 1, so that makes the more legible.</t>
  </si>
  <si>
    <t>Version 1 is better optimized and version 2 has many flaws.</t>
  </si>
  <si>
    <t>Version 2 is not properly optimized.</t>
  </si>
  <si>
    <t>174.50.183.218</t>
  </si>
  <si>
    <t>R_10VPcigAQctJHCV</t>
  </si>
  <si>
    <t>1152x720</t>
  </si>
  <si>
    <t>Version 1 words are easier to read, I like Version 2 font better, and the spacing version 2 is better</t>
  </si>
  <si>
    <t>hotwire3</t>
  </si>
  <si>
    <t>hotwire4</t>
  </si>
  <si>
    <t>survey4 (5)</t>
  </si>
  <si>
    <t>ixigo1</t>
  </si>
  <si>
    <t>ixigo2</t>
  </si>
  <si>
    <t>linkedin</t>
  </si>
  <si>
    <t>mplay1</t>
  </si>
  <si>
    <t>mplay2</t>
  </si>
  <si>
    <t>survey5 (6)</t>
  </si>
  <si>
    <t>museum1</t>
  </si>
  <si>
    <t>museum2</t>
  </si>
  <si>
    <t>museum3</t>
  </si>
  <si>
    <t>museum4</t>
  </si>
  <si>
    <t>qualitrol</t>
  </si>
  <si>
    <t>rentalCars</t>
  </si>
  <si>
    <t>survey6 (6)</t>
  </si>
  <si>
    <t>skype</t>
  </si>
  <si>
    <t>skyScanner</t>
  </si>
  <si>
    <t>twitterHelp</t>
  </si>
  <si>
    <t>westin</t>
  </si>
  <si>
    <t>worldsBest1</t>
  </si>
  <si>
    <t>worldsBest2</t>
  </si>
  <si>
    <t>survey7 (6)</t>
  </si>
  <si>
    <t>deptOfEducation1</t>
  </si>
  <si>
    <t>deptOfEducation2</t>
  </si>
  <si>
    <t>essex1</t>
  </si>
  <si>
    <t>essex2</t>
  </si>
  <si>
    <t>essex3</t>
  </si>
  <si>
    <t>marionCounty</t>
  </si>
  <si>
    <t>survey8 (6)</t>
  </si>
  <si>
    <t>namibia1</t>
  </si>
  <si>
    <t>namibia2</t>
  </si>
  <si>
    <t>nashville</t>
  </si>
  <si>
    <t>nevadaGoverner1</t>
  </si>
  <si>
    <t>nevadaGoverner2</t>
  </si>
  <si>
    <t>princeGeorgeCity</t>
  </si>
  <si>
    <t>survey9 (6)</t>
  </si>
  <si>
    <t>thunderbird</t>
  </si>
  <si>
    <t>familySearch</t>
  </si>
  <si>
    <t>limburg</t>
  </si>
  <si>
    <t>skyteam</t>
  </si>
  <si>
    <t>worldsCustom</t>
  </si>
  <si>
    <t>bookCrossing</t>
  </si>
  <si>
    <t>survey10 (6)</t>
  </si>
  <si>
    <t>hattrick</t>
  </si>
  <si>
    <t>googleGroups</t>
  </si>
  <si>
    <t>portland</t>
  </si>
  <si>
    <t>denham1</t>
  </si>
  <si>
    <t>denham2</t>
  </si>
  <si>
    <t>hachijojima1</t>
  </si>
  <si>
    <t>survey11 (6)</t>
  </si>
  <si>
    <t>hachijojima2</t>
  </si>
  <si>
    <t>geneva</t>
  </si>
  <si>
    <t>franceComte1</t>
  </si>
  <si>
    <t>franceComte2</t>
  </si>
  <si>
    <t>tenable</t>
  </si>
  <si>
    <t>ruhr</t>
  </si>
  <si>
    <t>total</t>
  </si>
  <si>
    <t>percentage</t>
  </si>
  <si>
    <t>#participants</t>
  </si>
  <si>
    <t>#ipfs</t>
  </si>
  <si>
    <t>#partcipant-responses</t>
  </si>
  <si>
    <t>Subjects</t>
  </si>
  <si>
    <t>same -ve half</t>
  </si>
  <si>
    <t>1a</t>
  </si>
  <si>
    <t>2a</t>
  </si>
  <si>
    <t>3a</t>
  </si>
  <si>
    <t>4a</t>
  </si>
  <si>
    <t>5a</t>
  </si>
  <si>
    <t>6a</t>
  </si>
  <si>
    <t>7a</t>
  </si>
  <si>
    <t>7b</t>
  </si>
  <si>
    <t>8a</t>
  </si>
  <si>
    <t>8b</t>
  </si>
  <si>
    <t>9a</t>
  </si>
  <si>
    <t>10a</t>
  </si>
  <si>
    <t>11a</t>
  </si>
  <si>
    <t>12a</t>
  </si>
  <si>
    <t>12b</t>
  </si>
  <si>
    <t>12c</t>
  </si>
  <si>
    <t>12d</t>
  </si>
  <si>
    <t>13a</t>
  </si>
  <si>
    <t>13b</t>
  </si>
  <si>
    <t>14a</t>
  </si>
  <si>
    <t>15a</t>
  </si>
  <si>
    <t>15b</t>
  </si>
  <si>
    <t>16a</t>
  </si>
  <si>
    <t>16b</t>
  </si>
  <si>
    <t>16c</t>
  </si>
  <si>
    <t>16d</t>
  </si>
  <si>
    <t>17a</t>
  </si>
  <si>
    <t>18a</t>
  </si>
  <si>
    <t>19a</t>
  </si>
  <si>
    <t>20a</t>
  </si>
  <si>
    <t>21a</t>
  </si>
  <si>
    <t>22a</t>
  </si>
  <si>
    <t>23a</t>
  </si>
  <si>
    <t>23b</t>
  </si>
  <si>
    <t>24a</t>
  </si>
  <si>
    <t>24b</t>
  </si>
  <si>
    <t>25a</t>
  </si>
  <si>
    <t>26a</t>
  </si>
  <si>
    <t>27a</t>
  </si>
  <si>
    <t>28a</t>
  </si>
  <si>
    <t>29a</t>
  </si>
  <si>
    <t>30a</t>
  </si>
  <si>
    <t>31a</t>
  </si>
  <si>
    <t>32a</t>
  </si>
  <si>
    <t>33a</t>
  </si>
  <si>
    <t>34a</t>
  </si>
  <si>
    <t>35a</t>
  </si>
  <si>
    <t>36a</t>
  </si>
  <si>
    <t>37a</t>
  </si>
  <si>
    <t>38a</t>
  </si>
  <si>
    <t>39a</t>
  </si>
  <si>
    <t>40a</t>
  </si>
  <si>
    <t>40b</t>
  </si>
  <si>
    <t>42a</t>
  </si>
  <si>
    <t>43a</t>
  </si>
  <si>
    <t>44a</t>
  </si>
  <si>
    <t>25b</t>
  </si>
  <si>
    <t>25c</t>
  </si>
  <si>
    <t>27b</t>
  </si>
  <si>
    <t>29b</t>
  </si>
  <si>
    <t>45a</t>
  </si>
  <si>
    <t>#IPF</t>
  </si>
  <si>
    <t>hotwire2 (2)</t>
  </si>
  <si>
    <t>hotwire3 (5)</t>
  </si>
  <si>
    <t>mplay1 (9)</t>
  </si>
  <si>
    <t>worldsBest1 (2)</t>
  </si>
  <si>
    <t>42b</t>
  </si>
  <si>
    <t>44b</t>
  </si>
  <si>
    <t>46a</t>
  </si>
  <si>
    <t>actual participant responses</t>
  </si>
  <si>
    <t>#expected participants</t>
  </si>
  <si>
    <t>#expected particpant responses</t>
  </si>
  <si>
    <t>attractiveness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</si>
</sst>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h:mm:ss"/>
    <numFmt numFmtId="165" formatCode="[$-409]m/d/yy\ h:mm\ AM/PM;@"/>
  </numFmts>
  <fonts count="10" x14ac:knownFonts="1">
    <font>
      <sz val="10"/>
      <color rgb="FF000000"/>
      <name val="Arial"/>
    </font>
    <font>
      <sz val="10"/>
      <name val="Arial"/>
    </font>
    <font>
      <b/>
      <sz val="10"/>
      <name val="Arial"/>
    </font>
    <font>
      <b/>
      <sz val="11"/>
      <color rgb="FF000000"/>
      <name val="Arial"/>
    </font>
    <font>
      <sz val="12"/>
      <color rgb="FF000000"/>
      <name val="Calibri"/>
    </font>
    <font>
      <sz val="11"/>
      <name val="Arial"/>
    </font>
    <font>
      <sz val="11"/>
      <color rgb="FF000000"/>
      <name val="Arial"/>
    </font>
    <font>
      <sz val="11"/>
      <color rgb="FF000000"/>
      <name val="Inconsolata"/>
    </font>
    <font>
      <u/>
      <sz val="10"/>
      <color theme="10"/>
      <name val="Arial"/>
    </font>
    <font>
      <u/>
      <sz val="10"/>
      <color theme="11"/>
      <name val="Arial"/>
    </font>
  </fonts>
  <fills count="13">
    <fill>
      <patternFill patternType="none"/>
    </fill>
    <fill>
      <patternFill patternType="gray125"/>
    </fill>
    <fill>
      <patternFill patternType="solid">
        <fgColor rgb="FFFFF2CC"/>
        <bgColor rgb="FFFFF2CC"/>
      </patternFill>
    </fill>
    <fill>
      <patternFill patternType="solid">
        <fgColor rgb="FFFFFF00"/>
        <bgColor rgb="FFFFFF00"/>
      </patternFill>
    </fill>
    <fill>
      <patternFill patternType="solid">
        <fgColor rgb="FFFFFF95"/>
        <bgColor rgb="FFFFFF95"/>
      </patternFill>
    </fill>
    <fill>
      <patternFill patternType="solid">
        <fgColor rgb="FFEBF1DE"/>
        <bgColor rgb="FFEBF1DE"/>
      </patternFill>
    </fill>
    <fill>
      <patternFill patternType="solid">
        <fgColor rgb="FFFFFFFF"/>
        <bgColor rgb="FFFFFFFF"/>
      </patternFill>
    </fill>
    <fill>
      <patternFill patternType="solid">
        <fgColor rgb="FFFDE9D9"/>
        <bgColor rgb="FFFDE9D9"/>
      </patternFill>
    </fill>
    <fill>
      <patternFill patternType="solid">
        <fgColor rgb="FFFFFF00"/>
        <bgColor indexed="64"/>
      </patternFill>
    </fill>
    <fill>
      <patternFill patternType="solid">
        <fgColor theme="6" tint="0.79998168889431442"/>
        <bgColor rgb="FFFFFFFF"/>
      </patternFill>
    </fill>
    <fill>
      <patternFill patternType="solid">
        <fgColor theme="9" tint="0.79998168889431442"/>
        <bgColor rgb="FFFFFFFF"/>
      </patternFill>
    </fill>
    <fill>
      <patternFill patternType="solid">
        <fgColor theme="6" tint="0.79998168889431442"/>
        <bgColor indexed="64"/>
      </patternFill>
    </fill>
    <fill>
      <patternFill patternType="solid">
        <fgColor theme="9" tint="0.79998168889431442"/>
        <bgColor indexed="64"/>
      </patternFill>
    </fill>
  </fills>
  <borders count="2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ck">
        <color rgb="FF000000"/>
      </left>
      <right style="thin">
        <color rgb="FF000000"/>
      </right>
      <top/>
      <bottom/>
      <diagonal/>
    </border>
    <border>
      <left style="thin">
        <color rgb="FF000000"/>
      </left>
      <right style="thin">
        <color rgb="FF000000"/>
      </right>
      <top/>
      <bottom/>
      <diagonal/>
    </border>
    <border>
      <left style="thin">
        <color rgb="FF000000"/>
      </left>
      <right style="thick">
        <color rgb="FF000000"/>
      </right>
      <top/>
      <bottom/>
      <diagonal/>
    </border>
    <border>
      <left style="thin">
        <color auto="1"/>
      </left>
      <right style="thin">
        <color auto="1"/>
      </right>
      <top style="thin">
        <color auto="1"/>
      </top>
      <bottom style="thin">
        <color auto="1"/>
      </bottom>
      <diagonal/>
    </border>
    <border>
      <left style="thin">
        <color rgb="FF000000"/>
      </left>
      <right/>
      <top style="thick">
        <color rgb="FF000000"/>
      </top>
      <bottom style="thin">
        <color rgb="FF000000"/>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bottom/>
      <diagonal/>
    </border>
  </borders>
  <cellStyleXfs count="161">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56">
    <xf numFmtId="0" fontId="0" fillId="0" borderId="0" xfId="0" applyFont="1" applyAlignment="1"/>
    <xf numFmtId="0" fontId="1" fillId="0" borderId="0" xfId="0" applyFont="1" applyAlignment="1"/>
    <xf numFmtId="164" fontId="1" fillId="0" borderId="0" xfId="0" applyNumberFormat="1" applyFont="1" applyAlignment="1"/>
    <xf numFmtId="0" fontId="3" fillId="3" borderId="0" xfId="0" applyFont="1" applyFill="1" applyAlignment="1"/>
    <xf numFmtId="0" fontId="3" fillId="3" borderId="4" xfId="0" applyFont="1" applyFill="1" applyBorder="1" applyAlignment="1"/>
    <xf numFmtId="0" fontId="4" fillId="4" borderId="5" xfId="0" applyFont="1" applyFill="1" applyBorder="1" applyAlignment="1"/>
    <xf numFmtId="0" fontId="4" fillId="4" borderId="6" xfId="0" applyFont="1" applyFill="1" applyBorder="1" applyAlignment="1"/>
    <xf numFmtId="0" fontId="4" fillId="4" borderId="7" xfId="0" applyFont="1" applyFill="1" applyBorder="1" applyAlignment="1"/>
    <xf numFmtId="0" fontId="6" fillId="5" borderId="9" xfId="0" applyFont="1" applyFill="1" applyBorder="1" applyAlignment="1"/>
    <xf numFmtId="0" fontId="1" fillId="0" borderId="10" xfId="0" applyFont="1" applyBorder="1"/>
    <xf numFmtId="0" fontId="1" fillId="0" borderId="11" xfId="0" applyFont="1" applyBorder="1"/>
    <xf numFmtId="0" fontId="1" fillId="0" borderId="12" xfId="0" applyFont="1" applyBorder="1"/>
    <xf numFmtId="0" fontId="1" fillId="0" borderId="8" xfId="0" applyFont="1" applyBorder="1"/>
    <xf numFmtId="0" fontId="6" fillId="7" borderId="9" xfId="0" applyFont="1" applyFill="1" applyBorder="1" applyAlignment="1"/>
    <xf numFmtId="0" fontId="4" fillId="4" borderId="14" xfId="0" applyFont="1" applyFill="1" applyBorder="1" applyAlignment="1"/>
    <xf numFmtId="0" fontId="0" fillId="0" borderId="13" xfId="0" applyFont="1" applyBorder="1" applyAlignment="1"/>
    <xf numFmtId="0" fontId="0" fillId="0" borderId="0" xfId="0" applyFont="1" applyBorder="1" applyAlignment="1"/>
    <xf numFmtId="0" fontId="0" fillId="0" borderId="18" xfId="0" applyFont="1" applyBorder="1" applyAlignment="1"/>
    <xf numFmtId="0" fontId="0" fillId="0" borderId="19" xfId="0" applyFont="1" applyBorder="1" applyAlignment="1"/>
    <xf numFmtId="0" fontId="0" fillId="0" borderId="20" xfId="0" applyFont="1" applyBorder="1" applyAlignment="1"/>
    <xf numFmtId="0" fontId="0" fillId="0" borderId="21" xfId="0" applyFont="1" applyBorder="1" applyAlignment="1"/>
    <xf numFmtId="0" fontId="0" fillId="0" borderId="22" xfId="0" applyFont="1" applyBorder="1" applyAlignment="1"/>
    <xf numFmtId="0" fontId="0" fillId="0" borderId="24" xfId="0" applyFont="1" applyBorder="1" applyAlignment="1"/>
    <xf numFmtId="0" fontId="0" fillId="8" borderId="13" xfId="0" applyFill="1" applyBorder="1"/>
    <xf numFmtId="0" fontId="6" fillId="0" borderId="9" xfId="0" applyFont="1" applyFill="1" applyBorder="1" applyAlignment="1"/>
    <xf numFmtId="0" fontId="0" fillId="0" borderId="16" xfId="0" applyFont="1" applyFill="1" applyBorder="1" applyAlignment="1"/>
    <xf numFmtId="0" fontId="6" fillId="0" borderId="0" xfId="0" applyFont="1" applyFill="1" applyBorder="1" applyAlignment="1"/>
    <xf numFmtId="165" fontId="1" fillId="0" borderId="0" xfId="0" applyNumberFormat="1" applyFont="1" applyAlignment="1"/>
    <xf numFmtId="19" fontId="0" fillId="0" borderId="0" xfId="0" applyNumberFormat="1" applyFont="1" applyAlignment="1"/>
    <xf numFmtId="0" fontId="0" fillId="0" borderId="0" xfId="0" applyFont="1" applyBorder="1" applyAlignment="1">
      <alignment horizontal="center"/>
    </xf>
    <xf numFmtId="0" fontId="0" fillId="0" borderId="22" xfId="0" applyFont="1" applyBorder="1" applyAlignment="1">
      <alignment horizontal="center"/>
    </xf>
    <xf numFmtId="0" fontId="0" fillId="0" borderId="24" xfId="0" applyFont="1" applyBorder="1" applyAlignment="1">
      <alignment horizontal="center"/>
    </xf>
    <xf numFmtId="0" fontId="0" fillId="0" borderId="25" xfId="0" applyFont="1" applyBorder="1" applyAlignment="1">
      <alignment horizontal="center"/>
    </xf>
    <xf numFmtId="0" fontId="0" fillId="0" borderId="21" xfId="0" applyFont="1" applyBorder="1" applyAlignment="1">
      <alignment horizontal="center"/>
    </xf>
    <xf numFmtId="0" fontId="0" fillId="0" borderId="23" xfId="0" applyFont="1" applyBorder="1" applyAlignment="1">
      <alignment horizontal="center"/>
    </xf>
    <xf numFmtId="0" fontId="0" fillId="12" borderId="15" xfId="0" applyFont="1" applyFill="1" applyBorder="1" applyAlignment="1">
      <alignment horizontal="center"/>
    </xf>
    <xf numFmtId="0" fontId="0" fillId="12" borderId="16" xfId="0" applyFont="1" applyFill="1" applyBorder="1" applyAlignment="1">
      <alignment horizontal="center"/>
    </xf>
    <xf numFmtId="0" fontId="0" fillId="12" borderId="17" xfId="0" applyFont="1" applyFill="1" applyBorder="1" applyAlignment="1">
      <alignment horizontal="center"/>
    </xf>
    <xf numFmtId="0" fontId="0" fillId="11" borderId="15" xfId="0" applyFont="1" applyFill="1" applyBorder="1" applyAlignment="1">
      <alignment horizontal="center"/>
    </xf>
    <xf numFmtId="0" fontId="0" fillId="11" borderId="16" xfId="0" applyFont="1" applyFill="1" applyBorder="1" applyAlignment="1">
      <alignment horizontal="center"/>
    </xf>
    <xf numFmtId="0" fontId="0" fillId="11" borderId="17" xfId="0" applyFont="1" applyFill="1" applyBorder="1" applyAlignment="1">
      <alignment horizontal="center"/>
    </xf>
    <xf numFmtId="0" fontId="2" fillId="2" borderId="1" xfId="0" applyFont="1" applyFill="1" applyBorder="1" applyAlignment="1">
      <alignment horizontal="center"/>
    </xf>
    <xf numFmtId="0" fontId="1" fillId="0" borderId="2" xfId="0" applyFont="1" applyBorder="1"/>
    <xf numFmtId="0" fontId="1" fillId="0" borderId="3" xfId="0" applyFont="1" applyBorder="1"/>
    <xf numFmtId="0" fontId="5" fillId="5" borderId="8" xfId="0" applyFont="1" applyFill="1" applyBorder="1"/>
    <xf numFmtId="0" fontId="1" fillId="0" borderId="8" xfId="0" applyFont="1" applyBorder="1"/>
    <xf numFmtId="0" fontId="7" fillId="9" borderId="15" xfId="0" applyFont="1" applyFill="1" applyBorder="1" applyAlignment="1">
      <alignment horizontal="center"/>
    </xf>
    <xf numFmtId="0" fontId="7" fillId="9" borderId="16" xfId="0" applyFont="1" applyFill="1" applyBorder="1" applyAlignment="1">
      <alignment horizontal="center"/>
    </xf>
    <xf numFmtId="0" fontId="5" fillId="7" borderId="8" xfId="0" applyFont="1" applyFill="1" applyBorder="1"/>
    <xf numFmtId="0" fontId="7" fillId="9" borderId="17" xfId="0" applyFont="1" applyFill="1" applyBorder="1" applyAlignment="1">
      <alignment horizontal="center"/>
    </xf>
    <xf numFmtId="0" fontId="7" fillId="10" borderId="15" xfId="0" applyFont="1" applyFill="1" applyBorder="1" applyAlignment="1">
      <alignment horizontal="center"/>
    </xf>
    <xf numFmtId="0" fontId="7" fillId="10" borderId="16" xfId="0" applyFont="1" applyFill="1" applyBorder="1" applyAlignment="1">
      <alignment horizontal="center"/>
    </xf>
    <xf numFmtId="0" fontId="7" fillId="10" borderId="17" xfId="0" applyFont="1" applyFill="1" applyBorder="1" applyAlignment="1">
      <alignment horizontal="center"/>
    </xf>
    <xf numFmtId="0" fontId="7" fillId="6" borderId="26" xfId="0" applyFont="1" applyFill="1" applyBorder="1" applyAlignment="1">
      <alignment horizontal="center"/>
    </xf>
    <xf numFmtId="0" fontId="0" fillId="0" borderId="0" xfId="0" applyFont="1" applyAlignment="1">
      <alignment horizontal="center"/>
    </xf>
    <xf numFmtId="0" fontId="0" fillId="0" borderId="26" xfId="0" applyFont="1" applyBorder="1" applyAlignment="1">
      <alignment horizontal="center"/>
    </xf>
  </cellXfs>
  <cellStyles count="1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connections" Target="connections.xml"/><Relationship Id="rId21" Type="http://schemas.openxmlformats.org/officeDocument/2006/relationships/styles" Target="styles.xml"/><Relationship Id="rId22" Type="http://schemas.openxmlformats.org/officeDocument/2006/relationships/sharedStrings" Target="sharedStrings.xml"/><Relationship Id="rId23"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0"/>
    <c:plotArea>
      <c:layout>
        <c:manualLayout>
          <c:layoutTarget val="inner"/>
          <c:xMode val="edge"/>
          <c:yMode val="edge"/>
          <c:x val="0.130728888246767"/>
          <c:y val="0.168942411610313"/>
          <c:w val="0.448394712128874"/>
          <c:h val="0.684524140364807"/>
        </c:manualLayout>
      </c:layout>
      <c:pieChart>
        <c:varyColors val="1"/>
        <c:ser>
          <c:idx val="0"/>
          <c:order val="0"/>
          <c:spPr>
            <a:effectLst/>
          </c:spPr>
          <c:dPt>
            <c:idx val="0"/>
            <c:bubble3D val="0"/>
            <c:spPr>
              <a:solidFill>
                <a:srgbClr val="898897"/>
              </a:solidFill>
              <a:ln>
                <a:solidFill>
                  <a:schemeClr val="bg1"/>
                </a:solidFill>
              </a:ln>
              <a:effectLst/>
            </c:spPr>
          </c:dPt>
          <c:dPt>
            <c:idx val="1"/>
            <c:bubble3D val="0"/>
            <c:spPr>
              <a:solidFill>
                <a:srgbClr val="A40003"/>
              </a:solidFill>
              <a:effectLst/>
            </c:spPr>
          </c:dPt>
          <c:dPt>
            <c:idx val="2"/>
            <c:bubble3D val="0"/>
            <c:spPr>
              <a:solidFill>
                <a:srgbClr val="632523"/>
              </a:solidFill>
              <a:effectLst/>
            </c:spPr>
          </c:dPt>
          <c:dPt>
            <c:idx val="3"/>
            <c:bubble3D val="0"/>
            <c:spPr>
              <a:solidFill>
                <a:srgbClr val="0B60AC"/>
              </a:solidFill>
              <a:effectLst/>
            </c:spPr>
          </c:dPt>
          <c:dPt>
            <c:idx val="4"/>
            <c:bubble3D val="0"/>
            <c:spPr>
              <a:solidFill>
                <a:srgbClr val="02264F"/>
              </a:solidFill>
              <a:effectLst/>
            </c:spPr>
          </c:dPt>
          <c:dLbls>
            <c:dLbl>
              <c:idx val="0"/>
              <c:layout>
                <c:manualLayout>
                  <c:x val="-0.068240410315683"/>
                  <c:y val="0.150832837071837"/>
                </c:manualLayout>
              </c:layout>
              <c:spPr/>
              <c:txPr>
                <a:bodyPr/>
                <a:lstStyle/>
                <a:p>
                  <a:pPr>
                    <a:defRPr sz="1400">
                      <a:solidFill>
                        <a:schemeClr val="tx1"/>
                      </a:solidFill>
                      <a:latin typeface="Arial"/>
                    </a:defRPr>
                  </a:pPr>
                  <a:endParaRPr lang="en-US"/>
                </a:p>
              </c:txPr>
              <c:dLblPos val="bestFit"/>
              <c:showLegendKey val="0"/>
              <c:showVal val="0"/>
              <c:showCatName val="0"/>
              <c:showSerName val="0"/>
              <c:showPercent val="1"/>
              <c:showBubbleSize val="0"/>
            </c:dLbl>
            <c:dLbl>
              <c:idx val="1"/>
              <c:layout>
                <c:manualLayout>
                  <c:x val="-0.105082713284693"/>
                  <c:y val="0.0586305388297051"/>
                </c:manualLayout>
              </c:layout>
              <c:tx>
                <c:rich>
                  <a:bodyPr/>
                  <a:lstStyle/>
                  <a:p>
                    <a:r>
                      <a:rPr lang="en-US" sz="1400"/>
                      <a:t>12%</a:t>
                    </a:r>
                    <a:endParaRPr lang="en-US"/>
                  </a:p>
                </c:rich>
              </c:tx>
              <c:dLblPos val="bestFit"/>
              <c:showLegendKey val="0"/>
              <c:showVal val="0"/>
              <c:showCatName val="0"/>
              <c:showSerName val="0"/>
              <c:showPercent val="1"/>
              <c:showBubbleSize val="0"/>
            </c:dLbl>
            <c:dLbl>
              <c:idx val="2"/>
              <c:layout>
                <c:manualLayout>
                  <c:x val="-0.108403958679477"/>
                  <c:y val="-0.0487121462758332"/>
                </c:manualLayout>
              </c:layout>
              <c:dLblPos val="bestFit"/>
              <c:showLegendKey val="0"/>
              <c:showVal val="0"/>
              <c:showCatName val="0"/>
              <c:showSerName val="0"/>
              <c:showPercent val="1"/>
              <c:showBubbleSize val="0"/>
            </c:dLbl>
            <c:dLbl>
              <c:idx val="3"/>
              <c:layout>
                <c:manualLayout>
                  <c:x val="-0.069153218233042"/>
                  <c:y val="-0.170425902644522"/>
                </c:manualLayout>
              </c:layout>
              <c:dLblPos val="bestFit"/>
              <c:showLegendKey val="0"/>
              <c:showVal val="0"/>
              <c:showCatName val="0"/>
              <c:showSerName val="0"/>
              <c:showPercent val="1"/>
              <c:showBubbleSize val="0"/>
            </c:dLbl>
            <c:dLbl>
              <c:idx val="4"/>
              <c:layout>
                <c:manualLayout>
                  <c:x val="0.146027595174456"/>
                  <c:y val="0.0188226471691039"/>
                </c:manualLayout>
              </c:layout>
              <c:dLblPos val="bestFit"/>
              <c:showLegendKey val="0"/>
              <c:showVal val="0"/>
              <c:showCatName val="0"/>
              <c:showSerName val="0"/>
              <c:showPercent val="1"/>
              <c:showBubbleSize val="0"/>
            </c:dLbl>
            <c:txPr>
              <a:bodyPr/>
              <a:lstStyle/>
              <a:p>
                <a:pPr>
                  <a:defRPr sz="1400">
                    <a:solidFill>
                      <a:schemeClr val="bg1"/>
                    </a:solidFill>
                    <a:latin typeface="Arial"/>
                  </a:defRPr>
                </a:pPr>
                <a:endParaRPr lang="en-US"/>
              </a:p>
            </c:txPr>
            <c:dLblPos val="ctr"/>
            <c:showLegendKey val="0"/>
            <c:showVal val="0"/>
            <c:showCatName val="0"/>
            <c:showSerName val="0"/>
            <c:showPercent val="1"/>
            <c:showBubbleSize val="0"/>
            <c:showLeaderLines val="1"/>
          </c:dLbls>
          <c:cat>
            <c:numRef>
              <c:f>'pie-chart-similarity'!$C$2:$G$2</c:f>
              <c:numCache>
                <c:formatCode>General</c:formatCode>
                <c:ptCount val="5"/>
                <c:pt idx="0">
                  <c:v>5.0</c:v>
                </c:pt>
                <c:pt idx="1">
                  <c:v>1.0</c:v>
                </c:pt>
                <c:pt idx="2">
                  <c:v>6.0</c:v>
                </c:pt>
                <c:pt idx="3">
                  <c:v>7.0</c:v>
                </c:pt>
                <c:pt idx="4">
                  <c:v>4.0</c:v>
                </c:pt>
              </c:numCache>
            </c:numRef>
          </c:cat>
          <c:val>
            <c:numRef>
              <c:f>'pie-chart-similarity'!$C$67:$G$67</c:f>
              <c:numCache>
                <c:formatCode>General</c:formatCode>
                <c:ptCount val="5"/>
                <c:pt idx="0">
                  <c:v>173.0</c:v>
                </c:pt>
                <c:pt idx="1">
                  <c:v>148.0</c:v>
                </c:pt>
                <c:pt idx="2">
                  <c:v>137.0</c:v>
                </c:pt>
                <c:pt idx="3">
                  <c:v>257.0</c:v>
                </c:pt>
                <c:pt idx="4">
                  <c:v>627.0</c:v>
                </c:pt>
              </c:numCache>
            </c:numRef>
          </c:val>
        </c:ser>
        <c:dLbls>
          <c:dLblPos val="bestFit"/>
          <c:showLegendKey val="0"/>
          <c:showVal val="0"/>
          <c:showCatName val="0"/>
          <c:showSerName val="0"/>
          <c:showPercent val="1"/>
          <c:showBubbleSize val="0"/>
          <c:showLeaderLines val="1"/>
        </c:dLbls>
        <c:firstSliceAng val="0"/>
      </c:pieChart>
    </c:plotArea>
    <c:plotVisOnly val="1"/>
    <c:dispBlanksAs val="gap"/>
    <c:showDLblsOverMax val="0"/>
  </c:chart>
  <c:spPr>
    <a:ln>
      <a:noFill/>
    </a:ln>
  </c:spPr>
  <c:printSettings>
    <c:headerFooter/>
    <c:pageMargins b="1.0" l="0.75" r="0.75" t="1.0" header="0.5" footer="0.5"/>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0"/>
    <c:plotArea>
      <c:layout>
        <c:manualLayout>
          <c:layoutTarget val="inner"/>
          <c:xMode val="edge"/>
          <c:yMode val="edge"/>
          <c:x val="0.130728888246767"/>
          <c:y val="0.168942411610313"/>
          <c:w val="0.448394712128874"/>
          <c:h val="0.684524140364807"/>
        </c:manualLayout>
      </c:layout>
      <c:pieChart>
        <c:varyColors val="1"/>
        <c:ser>
          <c:idx val="0"/>
          <c:order val="0"/>
          <c:spPr>
            <a:effectLst/>
          </c:spPr>
          <c:dPt>
            <c:idx val="0"/>
            <c:bubble3D val="0"/>
            <c:spPr>
              <a:solidFill>
                <a:srgbClr val="898897"/>
              </a:solidFill>
              <a:ln>
                <a:solidFill>
                  <a:schemeClr val="bg1"/>
                </a:solidFill>
              </a:ln>
              <a:effectLst/>
            </c:spPr>
          </c:dPt>
          <c:dPt>
            <c:idx val="1"/>
            <c:bubble3D val="0"/>
            <c:spPr>
              <a:solidFill>
                <a:srgbClr val="A40003"/>
              </a:solidFill>
              <a:effectLst/>
            </c:spPr>
          </c:dPt>
          <c:dPt>
            <c:idx val="2"/>
            <c:bubble3D val="0"/>
            <c:spPr>
              <a:solidFill>
                <a:srgbClr val="632523"/>
              </a:solidFill>
              <a:effectLst/>
            </c:spPr>
          </c:dPt>
          <c:dPt>
            <c:idx val="3"/>
            <c:bubble3D val="0"/>
            <c:spPr>
              <a:solidFill>
                <a:srgbClr val="0B60AC"/>
              </a:solidFill>
              <a:effectLst/>
            </c:spPr>
          </c:dPt>
          <c:dPt>
            <c:idx val="4"/>
            <c:bubble3D val="0"/>
            <c:spPr>
              <a:solidFill>
                <a:srgbClr val="02264F"/>
              </a:solidFill>
              <a:effectLst/>
            </c:spPr>
          </c:dPt>
          <c:dLbls>
            <c:dLbl>
              <c:idx val="0"/>
              <c:layout>
                <c:manualLayout>
                  <c:x val="-0.068240410315683"/>
                  <c:y val="0.150832837071837"/>
                </c:manualLayout>
              </c:layout>
              <c:spPr/>
              <c:txPr>
                <a:bodyPr/>
                <a:lstStyle/>
                <a:p>
                  <a:pPr>
                    <a:defRPr sz="1400">
                      <a:solidFill>
                        <a:schemeClr val="tx1"/>
                      </a:solidFill>
                      <a:latin typeface="Arial"/>
                    </a:defRPr>
                  </a:pPr>
                  <a:endParaRPr lang="en-US"/>
                </a:p>
              </c:txPr>
              <c:dLblPos val="bestFit"/>
              <c:showLegendKey val="0"/>
              <c:showVal val="0"/>
              <c:showCatName val="0"/>
              <c:showSerName val="0"/>
              <c:showPercent val="1"/>
              <c:showBubbleSize val="0"/>
            </c:dLbl>
            <c:dLbl>
              <c:idx val="1"/>
              <c:layout>
                <c:manualLayout>
                  <c:x val="-0.106917575670014"/>
                  <c:y val="0.0418238161406295"/>
                </c:manualLayout>
              </c:layout>
              <c:dLblPos val="bestFit"/>
              <c:showLegendKey val="0"/>
              <c:showVal val="0"/>
              <c:showCatName val="0"/>
              <c:showSerName val="0"/>
              <c:showPercent val="1"/>
              <c:showBubbleSize val="0"/>
            </c:dLbl>
            <c:dLbl>
              <c:idx val="2"/>
              <c:layout>
                <c:manualLayout>
                  <c:x val="-0.104734233908835"/>
                  <c:y val="-0.0655188689649088"/>
                </c:manualLayout>
              </c:layout>
              <c:dLblPos val="bestFit"/>
              <c:showLegendKey val="0"/>
              <c:showVal val="0"/>
              <c:showCatName val="0"/>
              <c:showSerName val="0"/>
              <c:showPercent val="1"/>
              <c:showBubbleSize val="0"/>
            </c:dLbl>
            <c:dLbl>
              <c:idx val="3"/>
              <c:layout>
                <c:manualLayout>
                  <c:x val="-0.0434651448385465"/>
                  <c:y val="-0.167624782196343"/>
                </c:manualLayout>
              </c:layout>
              <c:dLblPos val="bestFit"/>
              <c:showLegendKey val="0"/>
              <c:showVal val="0"/>
              <c:showCatName val="0"/>
              <c:showSerName val="0"/>
              <c:showPercent val="1"/>
              <c:showBubbleSize val="0"/>
            </c:dLbl>
            <c:dLbl>
              <c:idx val="4"/>
              <c:layout>
                <c:manualLayout>
                  <c:x val="0.124009246550603"/>
                  <c:y val="0.0580383334436137"/>
                </c:manualLayout>
              </c:layout>
              <c:dLblPos val="bestFit"/>
              <c:showLegendKey val="0"/>
              <c:showVal val="0"/>
              <c:showCatName val="0"/>
              <c:showSerName val="0"/>
              <c:showPercent val="1"/>
              <c:showBubbleSize val="0"/>
            </c:dLbl>
            <c:txPr>
              <a:bodyPr/>
              <a:lstStyle/>
              <a:p>
                <a:pPr>
                  <a:defRPr sz="1400">
                    <a:solidFill>
                      <a:schemeClr val="bg1"/>
                    </a:solidFill>
                    <a:latin typeface="Arial"/>
                  </a:defRPr>
                </a:pPr>
                <a:endParaRPr lang="en-US"/>
              </a:p>
            </c:txPr>
            <c:dLblPos val="ctr"/>
            <c:showLegendKey val="0"/>
            <c:showVal val="0"/>
            <c:showCatName val="0"/>
            <c:showSerName val="0"/>
            <c:showPercent val="1"/>
            <c:showBubbleSize val="0"/>
            <c:showLeaderLines val="1"/>
          </c:dLbls>
          <c:cat>
            <c:numRef>
              <c:f>'pie-chart-attractiveness'!$C$2:$G$2</c:f>
              <c:numCache>
                <c:formatCode>General</c:formatCode>
                <c:ptCount val="5"/>
                <c:pt idx="0">
                  <c:v>3.0</c:v>
                </c:pt>
                <c:pt idx="1">
                  <c:v>4.0</c:v>
                </c:pt>
                <c:pt idx="2">
                  <c:v>7.0</c:v>
                </c:pt>
                <c:pt idx="3">
                  <c:v>7.0</c:v>
                </c:pt>
                <c:pt idx="4">
                  <c:v>3.0</c:v>
                </c:pt>
              </c:numCache>
            </c:numRef>
          </c:cat>
          <c:val>
            <c:numRef>
              <c:f>'pie-chart-attractiveness'!$C$67:$G$67</c:f>
              <c:numCache>
                <c:formatCode>General</c:formatCode>
                <c:ptCount val="5"/>
                <c:pt idx="0">
                  <c:v>210.0</c:v>
                </c:pt>
                <c:pt idx="1">
                  <c:v>143.0</c:v>
                </c:pt>
                <c:pt idx="2">
                  <c:v>140.0</c:v>
                </c:pt>
                <c:pt idx="3">
                  <c:v>276.0</c:v>
                </c:pt>
                <c:pt idx="4">
                  <c:v>590.0</c:v>
                </c:pt>
              </c:numCache>
            </c:numRef>
          </c:val>
        </c:ser>
        <c:dLbls>
          <c:dLblPos val="bestFit"/>
          <c:showLegendKey val="0"/>
          <c:showVal val="0"/>
          <c:showCatName val="0"/>
          <c:showSerName val="0"/>
          <c:showPercent val="1"/>
          <c:showBubbleSize val="0"/>
          <c:showLeaderLines val="1"/>
        </c:dLbls>
        <c:firstSliceAng val="0"/>
      </c:pieChart>
    </c:plotArea>
    <c:plotVisOnly val="1"/>
    <c:dispBlanksAs val="gap"/>
    <c:showDLblsOverMax val="0"/>
  </c:chart>
  <c:spPr>
    <a:ln>
      <a:noFill/>
    </a:ln>
  </c:spPr>
  <c:printSettings>
    <c:headerFooter/>
    <c:pageMargins b="1.0" l="0.75" r="0.75" t="1.0" header="0.5" footer="0.5"/>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0"/>
    <c:plotArea>
      <c:layout>
        <c:manualLayout>
          <c:layoutTarget val="inner"/>
          <c:xMode val="edge"/>
          <c:yMode val="edge"/>
          <c:x val="0.130728888246767"/>
          <c:y val="0.168942411610313"/>
          <c:w val="0.448394712128874"/>
          <c:h val="0.684524140364807"/>
        </c:manualLayout>
      </c:layout>
      <c:pieChart>
        <c:varyColors val="1"/>
        <c:ser>
          <c:idx val="0"/>
          <c:order val="0"/>
          <c:spPr>
            <a:effectLst/>
          </c:spPr>
          <c:dPt>
            <c:idx val="0"/>
            <c:bubble3D val="0"/>
            <c:spPr>
              <a:solidFill>
                <a:srgbClr val="898897"/>
              </a:solidFill>
              <a:ln>
                <a:solidFill>
                  <a:schemeClr val="bg1"/>
                </a:solidFill>
              </a:ln>
              <a:effectLst/>
            </c:spPr>
          </c:dPt>
          <c:dPt>
            <c:idx val="1"/>
            <c:bubble3D val="0"/>
            <c:spPr>
              <a:solidFill>
                <a:srgbClr val="A40003"/>
              </a:solidFill>
              <a:effectLst/>
            </c:spPr>
          </c:dPt>
          <c:dPt>
            <c:idx val="2"/>
            <c:bubble3D val="0"/>
            <c:spPr>
              <a:solidFill>
                <a:srgbClr val="632523"/>
              </a:solidFill>
              <a:effectLst/>
            </c:spPr>
          </c:dPt>
          <c:dPt>
            <c:idx val="3"/>
            <c:bubble3D val="0"/>
            <c:spPr>
              <a:solidFill>
                <a:srgbClr val="0B60AC"/>
              </a:solidFill>
              <a:effectLst/>
            </c:spPr>
          </c:dPt>
          <c:dPt>
            <c:idx val="4"/>
            <c:bubble3D val="0"/>
            <c:spPr>
              <a:solidFill>
                <a:srgbClr val="02264F"/>
              </a:solidFill>
              <a:effectLst/>
            </c:spPr>
          </c:dPt>
          <c:dLbls>
            <c:dLbl>
              <c:idx val="0"/>
              <c:spPr/>
              <c:txPr>
                <a:bodyPr/>
                <a:lstStyle/>
                <a:p>
                  <a:pPr>
                    <a:defRPr sz="1400">
                      <a:solidFill>
                        <a:schemeClr val="tx1"/>
                      </a:solidFill>
                      <a:latin typeface="Arial"/>
                    </a:defRPr>
                  </a:pPr>
                  <a:endParaRPr lang="en-US"/>
                </a:p>
              </c:txPr>
              <c:dLblPos val="ctr"/>
              <c:showLegendKey val="0"/>
              <c:showVal val="0"/>
              <c:showCatName val="0"/>
              <c:showSerName val="0"/>
              <c:showPercent val="1"/>
              <c:showBubbleSize val="0"/>
            </c:dLbl>
            <c:dLbl>
              <c:idx val="1"/>
              <c:layout>
                <c:manualLayout>
                  <c:x val="-0.133101206385899"/>
                  <c:y val="0.0385566510068594"/>
                </c:manualLayout>
              </c:layout>
              <c:tx>
                <c:rich>
                  <a:bodyPr/>
                  <a:lstStyle/>
                  <a:p>
                    <a:r>
                      <a:rPr lang="en-US" sz="1400"/>
                      <a:t>12%</a:t>
                    </a:r>
                    <a:endParaRPr lang="en-US"/>
                  </a:p>
                </c:rich>
              </c:tx>
              <c:dLblPos val="bestFit"/>
              <c:showLegendKey val="0"/>
              <c:showVal val="0"/>
              <c:showCatName val="0"/>
              <c:showSerName val="0"/>
              <c:showPercent val="1"/>
              <c:showBubbleSize val="0"/>
            </c:dLbl>
            <c:dLbl>
              <c:idx val="2"/>
              <c:layout>
                <c:manualLayout>
                  <c:x val="-0.106911363143827"/>
                  <c:y val="-0.129282957277399"/>
                </c:manualLayout>
              </c:layout>
              <c:dLblPos val="bestFit"/>
              <c:showLegendKey val="0"/>
              <c:showVal val="0"/>
              <c:showCatName val="0"/>
              <c:showSerName val="0"/>
              <c:showPercent val="1"/>
              <c:showBubbleSize val="0"/>
            </c:dLbl>
            <c:dLbl>
              <c:idx val="3"/>
              <c:layout>
                <c:manualLayout>
                  <c:x val="0.0433423390883479"/>
                  <c:y val="-0.189930523390459"/>
                </c:manualLayout>
              </c:layout>
              <c:dLblPos val="bestFit"/>
              <c:showLegendKey val="0"/>
              <c:showVal val="0"/>
              <c:showCatName val="0"/>
              <c:showSerName val="0"/>
              <c:showPercent val="1"/>
              <c:showBubbleSize val="0"/>
            </c:dLbl>
            <c:txPr>
              <a:bodyPr/>
              <a:lstStyle/>
              <a:p>
                <a:pPr>
                  <a:defRPr sz="1400">
                    <a:solidFill>
                      <a:schemeClr val="bg1"/>
                    </a:solidFill>
                    <a:latin typeface="Arial"/>
                  </a:defRPr>
                </a:pPr>
                <a:endParaRPr lang="en-US"/>
              </a:p>
            </c:txPr>
            <c:dLblPos val="ctr"/>
            <c:showLegendKey val="0"/>
            <c:showVal val="0"/>
            <c:showCatName val="0"/>
            <c:showSerName val="0"/>
            <c:showPercent val="1"/>
            <c:showBubbleSize val="0"/>
            <c:showLeaderLines val="1"/>
          </c:dLbls>
          <c:cat>
            <c:strRef>
              <c:f>'pie-chart-legibility'!$C$1:$G$1</c:f>
              <c:strCache>
                <c:ptCount val="5"/>
                <c:pt idx="0">
                  <c:v>same</c:v>
                </c:pt>
                <c:pt idx="1">
                  <c:v>before somewhat better</c:v>
                </c:pt>
                <c:pt idx="2">
                  <c:v>before much better</c:v>
                </c:pt>
                <c:pt idx="3">
                  <c:v>after somewhat better</c:v>
                </c:pt>
                <c:pt idx="4">
                  <c:v>after much better</c:v>
                </c:pt>
              </c:strCache>
            </c:strRef>
          </c:cat>
          <c:val>
            <c:numRef>
              <c:f>'pie-chart-legibility'!$C$67:$G$67</c:f>
              <c:numCache>
                <c:formatCode>General</c:formatCode>
                <c:ptCount val="5"/>
                <c:pt idx="0">
                  <c:v>200.0</c:v>
                </c:pt>
                <c:pt idx="1">
                  <c:v>199.0</c:v>
                </c:pt>
                <c:pt idx="2">
                  <c:v>177.0</c:v>
                </c:pt>
                <c:pt idx="3">
                  <c:v>281.0</c:v>
                </c:pt>
                <c:pt idx="4">
                  <c:v>498.0</c:v>
                </c:pt>
              </c:numCache>
            </c:numRef>
          </c:val>
        </c:ser>
        <c:dLbls>
          <c:dLblPos val="ctr"/>
          <c:showLegendKey val="0"/>
          <c:showVal val="0"/>
          <c:showCatName val="0"/>
          <c:showSerName val="0"/>
          <c:showPercent val="1"/>
          <c:showBubbleSize val="0"/>
          <c:showLeaderLines val="1"/>
        </c:dLbls>
        <c:firstSliceAng val="0"/>
      </c:pieChart>
    </c:plotArea>
    <c:plotVisOnly val="1"/>
    <c:dispBlanksAs val="gap"/>
    <c:showDLblsOverMax val="0"/>
  </c:chart>
  <c:spPr>
    <a:ln>
      <a:noFill/>
    </a:ln>
  </c:spPr>
  <c:printSettings>
    <c:headerFooter/>
    <c:pageMargins b="1.0" l="0.75" r="0.75" t="1.0" header="0.5" footer="0.5"/>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'bar-chart-similarity'!$C$1</c:f>
              <c:strCache>
                <c:ptCount val="1"/>
                <c:pt idx="0">
                  <c:v>same -ve half</c:v>
                </c:pt>
              </c:strCache>
            </c:strRef>
          </c:tx>
          <c:spPr>
            <a:solidFill>
              <a:srgbClr val="898997"/>
            </a:solidFill>
            <a:ln>
              <a:solidFill>
                <a:schemeClr val="tx1">
                  <a:lumMod val="65000"/>
                  <a:lumOff val="35000"/>
                </a:schemeClr>
              </a:solidFill>
            </a:ln>
          </c:spPr>
          <c:invertIfNegative val="0"/>
          <c:cat>
            <c:strRef>
              <c:f>'bar-chart-similarity'!$B$2:$B$65</c:f>
              <c:strCache>
                <c:ptCount val="64"/>
                <c:pt idx="0">
                  <c:v>1a</c:v>
                </c:pt>
                <c:pt idx="1">
                  <c:v>2a</c:v>
                </c:pt>
                <c:pt idx="2">
                  <c:v>3a</c:v>
                </c:pt>
                <c:pt idx="3">
                  <c:v>4a</c:v>
                </c:pt>
                <c:pt idx="4">
                  <c:v>5a</c:v>
                </c:pt>
                <c:pt idx="5">
                  <c:v>6a</c:v>
                </c:pt>
                <c:pt idx="6">
                  <c:v>7a</c:v>
                </c:pt>
                <c:pt idx="7">
                  <c:v>7b</c:v>
                </c:pt>
                <c:pt idx="8">
                  <c:v>8a</c:v>
                </c:pt>
                <c:pt idx="9">
                  <c:v>8b</c:v>
                </c:pt>
                <c:pt idx="10">
                  <c:v>9a</c:v>
                </c:pt>
                <c:pt idx="11">
                  <c:v>10a</c:v>
                </c:pt>
                <c:pt idx="12">
                  <c:v>11a</c:v>
                </c:pt>
                <c:pt idx="13">
                  <c:v>12a</c:v>
                </c:pt>
                <c:pt idx="14">
                  <c:v>12b</c:v>
                </c:pt>
                <c:pt idx="15">
                  <c:v>12c</c:v>
                </c:pt>
                <c:pt idx="16">
                  <c:v>12d</c:v>
                </c:pt>
                <c:pt idx="17">
                  <c:v>13a</c:v>
                </c:pt>
                <c:pt idx="18">
                  <c:v>13b</c:v>
                </c:pt>
                <c:pt idx="19">
                  <c:v>14a</c:v>
                </c:pt>
                <c:pt idx="20">
                  <c:v>15a</c:v>
                </c:pt>
                <c:pt idx="21">
                  <c:v>15b</c:v>
                </c:pt>
                <c:pt idx="22">
                  <c:v>16a</c:v>
                </c:pt>
                <c:pt idx="23">
                  <c:v>16b</c:v>
                </c:pt>
                <c:pt idx="24">
                  <c:v>16c</c:v>
                </c:pt>
                <c:pt idx="25">
                  <c:v>16d</c:v>
                </c:pt>
                <c:pt idx="26">
                  <c:v>17a</c:v>
                </c:pt>
                <c:pt idx="27">
                  <c:v>18a</c:v>
                </c:pt>
                <c:pt idx="28">
                  <c:v>19a</c:v>
                </c:pt>
                <c:pt idx="29">
                  <c:v>20a</c:v>
                </c:pt>
                <c:pt idx="30">
                  <c:v>21a</c:v>
                </c:pt>
                <c:pt idx="31">
                  <c:v>22a</c:v>
                </c:pt>
                <c:pt idx="32">
                  <c:v>23a</c:v>
                </c:pt>
                <c:pt idx="33">
                  <c:v>23b</c:v>
                </c:pt>
                <c:pt idx="34">
                  <c:v>24a</c:v>
                </c:pt>
                <c:pt idx="35">
                  <c:v>24b</c:v>
                </c:pt>
                <c:pt idx="36">
                  <c:v>25a</c:v>
                </c:pt>
                <c:pt idx="37">
                  <c:v>25b</c:v>
                </c:pt>
                <c:pt idx="38">
                  <c:v>25c</c:v>
                </c:pt>
                <c:pt idx="39">
                  <c:v>26a</c:v>
                </c:pt>
                <c:pt idx="40">
                  <c:v>27a</c:v>
                </c:pt>
                <c:pt idx="41">
                  <c:v>27b</c:v>
                </c:pt>
                <c:pt idx="42">
                  <c:v>28a</c:v>
                </c:pt>
                <c:pt idx="43">
                  <c:v>29a</c:v>
                </c:pt>
                <c:pt idx="44">
                  <c:v>29b</c:v>
                </c:pt>
                <c:pt idx="45">
                  <c:v>30a</c:v>
                </c:pt>
                <c:pt idx="46">
                  <c:v>31a</c:v>
                </c:pt>
                <c:pt idx="47">
                  <c:v>32a</c:v>
                </c:pt>
                <c:pt idx="48">
                  <c:v>33a</c:v>
                </c:pt>
                <c:pt idx="49">
                  <c:v>34a</c:v>
                </c:pt>
                <c:pt idx="50">
                  <c:v>35a</c:v>
                </c:pt>
                <c:pt idx="51">
                  <c:v>36a</c:v>
                </c:pt>
                <c:pt idx="52">
                  <c:v>37a</c:v>
                </c:pt>
                <c:pt idx="53">
                  <c:v>38a</c:v>
                </c:pt>
                <c:pt idx="54">
                  <c:v>39a</c:v>
                </c:pt>
                <c:pt idx="55">
                  <c:v>40a</c:v>
                </c:pt>
                <c:pt idx="56">
                  <c:v>40b</c:v>
                </c:pt>
                <c:pt idx="57">
                  <c:v>42a</c:v>
                </c:pt>
                <c:pt idx="58">
                  <c:v>42b</c:v>
                </c:pt>
                <c:pt idx="59">
                  <c:v>43a</c:v>
                </c:pt>
                <c:pt idx="60">
                  <c:v>44a</c:v>
                </c:pt>
                <c:pt idx="61">
                  <c:v>44b</c:v>
                </c:pt>
                <c:pt idx="62">
                  <c:v>45a</c:v>
                </c:pt>
                <c:pt idx="63">
                  <c:v>46a</c:v>
                </c:pt>
              </c:strCache>
            </c:strRef>
          </c:cat>
          <c:val>
            <c:numRef>
              <c:f>'bar-chart-similarity'!$C$2:$C$65</c:f>
              <c:numCache>
                <c:formatCode>General</c:formatCode>
                <c:ptCount val="64"/>
                <c:pt idx="0">
                  <c:v>-2.5</c:v>
                </c:pt>
                <c:pt idx="1">
                  <c:v>-1.5</c:v>
                </c:pt>
                <c:pt idx="2">
                  <c:v>0.0</c:v>
                </c:pt>
                <c:pt idx="3">
                  <c:v>-1.0</c:v>
                </c:pt>
                <c:pt idx="4">
                  <c:v>-1.0</c:v>
                </c:pt>
                <c:pt idx="5">
                  <c:v>-0.5</c:v>
                </c:pt>
                <c:pt idx="6">
                  <c:v>-0.5</c:v>
                </c:pt>
                <c:pt idx="7">
                  <c:v>0.0</c:v>
                </c:pt>
                <c:pt idx="8">
                  <c:v>-0.5</c:v>
                </c:pt>
                <c:pt idx="9">
                  <c:v>-1.0</c:v>
                </c:pt>
                <c:pt idx="10">
                  <c:v>-0.5</c:v>
                </c:pt>
                <c:pt idx="11">
                  <c:v>-3.0</c:v>
                </c:pt>
                <c:pt idx="12">
                  <c:v>-3.5</c:v>
                </c:pt>
                <c:pt idx="13">
                  <c:v>-5.5</c:v>
                </c:pt>
                <c:pt idx="14">
                  <c:v>-3.5</c:v>
                </c:pt>
                <c:pt idx="15">
                  <c:v>-2.5</c:v>
                </c:pt>
                <c:pt idx="16">
                  <c:v>-2.0</c:v>
                </c:pt>
                <c:pt idx="17">
                  <c:v>-1.5</c:v>
                </c:pt>
                <c:pt idx="18">
                  <c:v>-0.5</c:v>
                </c:pt>
                <c:pt idx="19">
                  <c:v>0.0</c:v>
                </c:pt>
                <c:pt idx="20">
                  <c:v>0.0</c:v>
                </c:pt>
                <c:pt idx="21">
                  <c:v>-1.0</c:v>
                </c:pt>
                <c:pt idx="22">
                  <c:v>-0.5</c:v>
                </c:pt>
                <c:pt idx="23">
                  <c:v>-0.5</c:v>
                </c:pt>
                <c:pt idx="24">
                  <c:v>-0.5</c:v>
                </c:pt>
                <c:pt idx="25">
                  <c:v>-1.0</c:v>
                </c:pt>
                <c:pt idx="26">
                  <c:v>-1.0</c:v>
                </c:pt>
                <c:pt idx="27">
                  <c:v>-1.0</c:v>
                </c:pt>
                <c:pt idx="28">
                  <c:v>-3.0</c:v>
                </c:pt>
                <c:pt idx="29">
                  <c:v>-2.0</c:v>
                </c:pt>
                <c:pt idx="30">
                  <c:v>0.0</c:v>
                </c:pt>
                <c:pt idx="31">
                  <c:v>-1.0</c:v>
                </c:pt>
                <c:pt idx="32">
                  <c:v>-1.0</c:v>
                </c:pt>
                <c:pt idx="33">
                  <c:v>0.0</c:v>
                </c:pt>
                <c:pt idx="34">
                  <c:v>-2.0</c:v>
                </c:pt>
                <c:pt idx="35">
                  <c:v>-0.5</c:v>
                </c:pt>
                <c:pt idx="36">
                  <c:v>-0.5</c:v>
                </c:pt>
                <c:pt idx="37">
                  <c:v>-2.0</c:v>
                </c:pt>
                <c:pt idx="38">
                  <c:v>0.0</c:v>
                </c:pt>
                <c:pt idx="39">
                  <c:v>-0.5</c:v>
                </c:pt>
                <c:pt idx="40">
                  <c:v>0.0</c:v>
                </c:pt>
                <c:pt idx="41">
                  <c:v>0.0</c:v>
                </c:pt>
                <c:pt idx="42">
                  <c:v>-0.5</c:v>
                </c:pt>
                <c:pt idx="43">
                  <c:v>-0.5</c:v>
                </c:pt>
                <c:pt idx="44">
                  <c:v>0.0</c:v>
                </c:pt>
                <c:pt idx="45">
                  <c:v>-0.5</c:v>
                </c:pt>
                <c:pt idx="46">
                  <c:v>-1.5</c:v>
                </c:pt>
                <c:pt idx="47">
                  <c:v>-1.0</c:v>
                </c:pt>
                <c:pt idx="48">
                  <c:v>-0.5</c:v>
                </c:pt>
                <c:pt idx="49">
                  <c:v>-3.0</c:v>
                </c:pt>
                <c:pt idx="50">
                  <c:v>-1.0</c:v>
                </c:pt>
                <c:pt idx="51">
                  <c:v>-1.5</c:v>
                </c:pt>
                <c:pt idx="52">
                  <c:v>0.0</c:v>
                </c:pt>
                <c:pt idx="53">
                  <c:v>-1.0</c:v>
                </c:pt>
                <c:pt idx="54">
                  <c:v>-2.5</c:v>
                </c:pt>
                <c:pt idx="55">
                  <c:v>0.0</c:v>
                </c:pt>
                <c:pt idx="56">
                  <c:v>-2.5</c:v>
                </c:pt>
                <c:pt idx="57">
                  <c:v>-3.0</c:v>
                </c:pt>
                <c:pt idx="58">
                  <c:v>0.0</c:v>
                </c:pt>
                <c:pt idx="59">
                  <c:v>-1.0</c:v>
                </c:pt>
                <c:pt idx="60">
                  <c:v>-1.0</c:v>
                </c:pt>
                <c:pt idx="61">
                  <c:v>-1.5</c:v>
                </c:pt>
                <c:pt idx="62">
                  <c:v>0.0</c:v>
                </c:pt>
                <c:pt idx="63">
                  <c:v>-0.5</c:v>
                </c:pt>
              </c:numCache>
            </c:numRef>
          </c:val>
        </c:ser>
        <c:ser>
          <c:idx val="1"/>
          <c:order val="1"/>
          <c:tx>
            <c:strRef>
              <c:f>'bar-chart-similarity'!$D$1</c:f>
              <c:strCache>
                <c:ptCount val="1"/>
                <c:pt idx="0">
                  <c:v>before somewhat better</c:v>
                </c:pt>
              </c:strCache>
            </c:strRef>
          </c:tx>
          <c:spPr>
            <a:solidFill>
              <a:srgbClr val="A40003"/>
            </a:solidFill>
            <a:ln>
              <a:solidFill>
                <a:schemeClr val="tx1">
                  <a:lumMod val="65000"/>
                  <a:lumOff val="35000"/>
                </a:schemeClr>
              </a:solidFill>
            </a:ln>
          </c:spPr>
          <c:invertIfNegative val="0"/>
          <c:cat>
            <c:strRef>
              <c:f>'bar-chart-similarity'!$B$2:$B$65</c:f>
              <c:strCache>
                <c:ptCount val="64"/>
                <c:pt idx="0">
                  <c:v>1a</c:v>
                </c:pt>
                <c:pt idx="1">
                  <c:v>2a</c:v>
                </c:pt>
                <c:pt idx="2">
                  <c:v>3a</c:v>
                </c:pt>
                <c:pt idx="3">
                  <c:v>4a</c:v>
                </c:pt>
                <c:pt idx="4">
                  <c:v>5a</c:v>
                </c:pt>
                <c:pt idx="5">
                  <c:v>6a</c:v>
                </c:pt>
                <c:pt idx="6">
                  <c:v>7a</c:v>
                </c:pt>
                <c:pt idx="7">
                  <c:v>7b</c:v>
                </c:pt>
                <c:pt idx="8">
                  <c:v>8a</c:v>
                </c:pt>
                <c:pt idx="9">
                  <c:v>8b</c:v>
                </c:pt>
                <c:pt idx="10">
                  <c:v>9a</c:v>
                </c:pt>
                <c:pt idx="11">
                  <c:v>10a</c:v>
                </c:pt>
                <c:pt idx="12">
                  <c:v>11a</c:v>
                </c:pt>
                <c:pt idx="13">
                  <c:v>12a</c:v>
                </c:pt>
                <c:pt idx="14">
                  <c:v>12b</c:v>
                </c:pt>
                <c:pt idx="15">
                  <c:v>12c</c:v>
                </c:pt>
                <c:pt idx="16">
                  <c:v>12d</c:v>
                </c:pt>
                <c:pt idx="17">
                  <c:v>13a</c:v>
                </c:pt>
                <c:pt idx="18">
                  <c:v>13b</c:v>
                </c:pt>
                <c:pt idx="19">
                  <c:v>14a</c:v>
                </c:pt>
                <c:pt idx="20">
                  <c:v>15a</c:v>
                </c:pt>
                <c:pt idx="21">
                  <c:v>15b</c:v>
                </c:pt>
                <c:pt idx="22">
                  <c:v>16a</c:v>
                </c:pt>
                <c:pt idx="23">
                  <c:v>16b</c:v>
                </c:pt>
                <c:pt idx="24">
                  <c:v>16c</c:v>
                </c:pt>
                <c:pt idx="25">
                  <c:v>16d</c:v>
                </c:pt>
                <c:pt idx="26">
                  <c:v>17a</c:v>
                </c:pt>
                <c:pt idx="27">
                  <c:v>18a</c:v>
                </c:pt>
                <c:pt idx="28">
                  <c:v>19a</c:v>
                </c:pt>
                <c:pt idx="29">
                  <c:v>20a</c:v>
                </c:pt>
                <c:pt idx="30">
                  <c:v>21a</c:v>
                </c:pt>
                <c:pt idx="31">
                  <c:v>22a</c:v>
                </c:pt>
                <c:pt idx="32">
                  <c:v>23a</c:v>
                </c:pt>
                <c:pt idx="33">
                  <c:v>23b</c:v>
                </c:pt>
                <c:pt idx="34">
                  <c:v>24a</c:v>
                </c:pt>
                <c:pt idx="35">
                  <c:v>24b</c:v>
                </c:pt>
                <c:pt idx="36">
                  <c:v>25a</c:v>
                </c:pt>
                <c:pt idx="37">
                  <c:v>25b</c:v>
                </c:pt>
                <c:pt idx="38">
                  <c:v>25c</c:v>
                </c:pt>
                <c:pt idx="39">
                  <c:v>26a</c:v>
                </c:pt>
                <c:pt idx="40">
                  <c:v>27a</c:v>
                </c:pt>
                <c:pt idx="41">
                  <c:v>27b</c:v>
                </c:pt>
                <c:pt idx="42">
                  <c:v>28a</c:v>
                </c:pt>
                <c:pt idx="43">
                  <c:v>29a</c:v>
                </c:pt>
                <c:pt idx="44">
                  <c:v>29b</c:v>
                </c:pt>
                <c:pt idx="45">
                  <c:v>30a</c:v>
                </c:pt>
                <c:pt idx="46">
                  <c:v>31a</c:v>
                </c:pt>
                <c:pt idx="47">
                  <c:v>32a</c:v>
                </c:pt>
                <c:pt idx="48">
                  <c:v>33a</c:v>
                </c:pt>
                <c:pt idx="49">
                  <c:v>34a</c:v>
                </c:pt>
                <c:pt idx="50">
                  <c:v>35a</c:v>
                </c:pt>
                <c:pt idx="51">
                  <c:v>36a</c:v>
                </c:pt>
                <c:pt idx="52">
                  <c:v>37a</c:v>
                </c:pt>
                <c:pt idx="53">
                  <c:v>38a</c:v>
                </c:pt>
                <c:pt idx="54">
                  <c:v>39a</c:v>
                </c:pt>
                <c:pt idx="55">
                  <c:v>40a</c:v>
                </c:pt>
                <c:pt idx="56">
                  <c:v>40b</c:v>
                </c:pt>
                <c:pt idx="57">
                  <c:v>42a</c:v>
                </c:pt>
                <c:pt idx="58">
                  <c:v>42b</c:v>
                </c:pt>
                <c:pt idx="59">
                  <c:v>43a</c:v>
                </c:pt>
                <c:pt idx="60">
                  <c:v>44a</c:v>
                </c:pt>
                <c:pt idx="61">
                  <c:v>44b</c:v>
                </c:pt>
                <c:pt idx="62">
                  <c:v>45a</c:v>
                </c:pt>
                <c:pt idx="63">
                  <c:v>46a</c:v>
                </c:pt>
              </c:strCache>
            </c:strRef>
          </c:cat>
          <c:val>
            <c:numRef>
              <c:f>'bar-chart-similarity'!$D$2:$D$65</c:f>
              <c:numCache>
                <c:formatCode>General</c:formatCode>
                <c:ptCount val="64"/>
                <c:pt idx="0">
                  <c:v>-1.0</c:v>
                </c:pt>
                <c:pt idx="1">
                  <c:v>-7.0</c:v>
                </c:pt>
                <c:pt idx="2">
                  <c:v>-3.0</c:v>
                </c:pt>
                <c:pt idx="3">
                  <c:v>0.0</c:v>
                </c:pt>
                <c:pt idx="4">
                  <c:v>-3.0</c:v>
                </c:pt>
                <c:pt idx="5">
                  <c:v>-3.0</c:v>
                </c:pt>
                <c:pt idx="6">
                  <c:v>-1.0</c:v>
                </c:pt>
                <c:pt idx="7">
                  <c:v>-1.0</c:v>
                </c:pt>
                <c:pt idx="8">
                  <c:v>0.0</c:v>
                </c:pt>
                <c:pt idx="9">
                  <c:v>-1.0</c:v>
                </c:pt>
                <c:pt idx="10">
                  <c:v>-1.0</c:v>
                </c:pt>
                <c:pt idx="11">
                  <c:v>-6.0</c:v>
                </c:pt>
                <c:pt idx="12">
                  <c:v>-7.0</c:v>
                </c:pt>
                <c:pt idx="13">
                  <c:v>-7.0</c:v>
                </c:pt>
                <c:pt idx="14">
                  <c:v>-6.0</c:v>
                </c:pt>
                <c:pt idx="15">
                  <c:v>-2.0</c:v>
                </c:pt>
                <c:pt idx="16">
                  <c:v>-5.0</c:v>
                </c:pt>
                <c:pt idx="17">
                  <c:v>-1.0</c:v>
                </c:pt>
                <c:pt idx="18">
                  <c:v>-2.0</c:v>
                </c:pt>
                <c:pt idx="19">
                  <c:v>-3.0</c:v>
                </c:pt>
                <c:pt idx="20">
                  <c:v>0.0</c:v>
                </c:pt>
                <c:pt idx="21">
                  <c:v>-6.0</c:v>
                </c:pt>
                <c:pt idx="22">
                  <c:v>0.0</c:v>
                </c:pt>
                <c:pt idx="23">
                  <c:v>-1.0</c:v>
                </c:pt>
                <c:pt idx="24">
                  <c:v>-2.0</c:v>
                </c:pt>
                <c:pt idx="25">
                  <c:v>0.0</c:v>
                </c:pt>
                <c:pt idx="26">
                  <c:v>-1.0</c:v>
                </c:pt>
                <c:pt idx="27">
                  <c:v>-2.0</c:v>
                </c:pt>
                <c:pt idx="28">
                  <c:v>-3.0</c:v>
                </c:pt>
                <c:pt idx="29">
                  <c:v>-1.0</c:v>
                </c:pt>
                <c:pt idx="30">
                  <c:v>0.0</c:v>
                </c:pt>
                <c:pt idx="31">
                  <c:v>-1.0</c:v>
                </c:pt>
                <c:pt idx="32">
                  <c:v>0.0</c:v>
                </c:pt>
                <c:pt idx="33">
                  <c:v>-1.0</c:v>
                </c:pt>
                <c:pt idx="34">
                  <c:v>-1.0</c:v>
                </c:pt>
                <c:pt idx="35">
                  <c:v>0.0</c:v>
                </c:pt>
                <c:pt idx="36">
                  <c:v>-2.0</c:v>
                </c:pt>
                <c:pt idx="37">
                  <c:v>-2.0</c:v>
                </c:pt>
                <c:pt idx="38">
                  <c:v>-4.0</c:v>
                </c:pt>
                <c:pt idx="39">
                  <c:v>-1.0</c:v>
                </c:pt>
                <c:pt idx="40">
                  <c:v>-3.0</c:v>
                </c:pt>
                <c:pt idx="41">
                  <c:v>-2.0</c:v>
                </c:pt>
                <c:pt idx="42">
                  <c:v>-1.0</c:v>
                </c:pt>
                <c:pt idx="43">
                  <c:v>-2.0</c:v>
                </c:pt>
                <c:pt idx="44">
                  <c:v>-2.0</c:v>
                </c:pt>
                <c:pt idx="45">
                  <c:v>0.0</c:v>
                </c:pt>
                <c:pt idx="46">
                  <c:v>-1.0</c:v>
                </c:pt>
                <c:pt idx="47">
                  <c:v>-1.0</c:v>
                </c:pt>
                <c:pt idx="48">
                  <c:v>-1.0</c:v>
                </c:pt>
                <c:pt idx="49">
                  <c:v>-4.0</c:v>
                </c:pt>
                <c:pt idx="50">
                  <c:v>-3.0</c:v>
                </c:pt>
                <c:pt idx="51">
                  <c:v>0.0</c:v>
                </c:pt>
                <c:pt idx="52">
                  <c:v>-2.0</c:v>
                </c:pt>
                <c:pt idx="53">
                  <c:v>-2.0</c:v>
                </c:pt>
                <c:pt idx="54">
                  <c:v>-5.0</c:v>
                </c:pt>
                <c:pt idx="55">
                  <c:v>-2.0</c:v>
                </c:pt>
                <c:pt idx="56">
                  <c:v>-7.0</c:v>
                </c:pt>
                <c:pt idx="57">
                  <c:v>0.0</c:v>
                </c:pt>
                <c:pt idx="58">
                  <c:v>-3.0</c:v>
                </c:pt>
                <c:pt idx="59">
                  <c:v>-2.0</c:v>
                </c:pt>
                <c:pt idx="60">
                  <c:v>0.0</c:v>
                </c:pt>
                <c:pt idx="61">
                  <c:v>-3.0</c:v>
                </c:pt>
                <c:pt idx="62">
                  <c:v>0.0</c:v>
                </c:pt>
                <c:pt idx="63">
                  <c:v>0.0</c:v>
                </c:pt>
              </c:numCache>
            </c:numRef>
          </c:val>
        </c:ser>
        <c:ser>
          <c:idx val="2"/>
          <c:order val="2"/>
          <c:tx>
            <c:strRef>
              <c:f>'bar-chart-similarity'!$E$1</c:f>
              <c:strCache>
                <c:ptCount val="1"/>
                <c:pt idx="0">
                  <c:v>before much better</c:v>
                </c:pt>
              </c:strCache>
            </c:strRef>
          </c:tx>
          <c:spPr>
            <a:solidFill>
              <a:schemeClr val="accent2">
                <a:lumMod val="50000"/>
              </a:schemeClr>
            </a:solidFill>
            <a:ln>
              <a:solidFill>
                <a:schemeClr val="tx1">
                  <a:lumMod val="65000"/>
                  <a:lumOff val="35000"/>
                </a:schemeClr>
              </a:solidFill>
            </a:ln>
          </c:spPr>
          <c:invertIfNegative val="0"/>
          <c:cat>
            <c:strRef>
              <c:f>'bar-chart-similarity'!$B$2:$B$65</c:f>
              <c:strCache>
                <c:ptCount val="64"/>
                <c:pt idx="0">
                  <c:v>1a</c:v>
                </c:pt>
                <c:pt idx="1">
                  <c:v>2a</c:v>
                </c:pt>
                <c:pt idx="2">
                  <c:v>3a</c:v>
                </c:pt>
                <c:pt idx="3">
                  <c:v>4a</c:v>
                </c:pt>
                <c:pt idx="4">
                  <c:v>5a</c:v>
                </c:pt>
                <c:pt idx="5">
                  <c:v>6a</c:v>
                </c:pt>
                <c:pt idx="6">
                  <c:v>7a</c:v>
                </c:pt>
                <c:pt idx="7">
                  <c:v>7b</c:v>
                </c:pt>
                <c:pt idx="8">
                  <c:v>8a</c:v>
                </c:pt>
                <c:pt idx="9">
                  <c:v>8b</c:v>
                </c:pt>
                <c:pt idx="10">
                  <c:v>9a</c:v>
                </c:pt>
                <c:pt idx="11">
                  <c:v>10a</c:v>
                </c:pt>
                <c:pt idx="12">
                  <c:v>11a</c:v>
                </c:pt>
                <c:pt idx="13">
                  <c:v>12a</c:v>
                </c:pt>
                <c:pt idx="14">
                  <c:v>12b</c:v>
                </c:pt>
                <c:pt idx="15">
                  <c:v>12c</c:v>
                </c:pt>
                <c:pt idx="16">
                  <c:v>12d</c:v>
                </c:pt>
                <c:pt idx="17">
                  <c:v>13a</c:v>
                </c:pt>
                <c:pt idx="18">
                  <c:v>13b</c:v>
                </c:pt>
                <c:pt idx="19">
                  <c:v>14a</c:v>
                </c:pt>
                <c:pt idx="20">
                  <c:v>15a</c:v>
                </c:pt>
                <c:pt idx="21">
                  <c:v>15b</c:v>
                </c:pt>
                <c:pt idx="22">
                  <c:v>16a</c:v>
                </c:pt>
                <c:pt idx="23">
                  <c:v>16b</c:v>
                </c:pt>
                <c:pt idx="24">
                  <c:v>16c</c:v>
                </c:pt>
                <c:pt idx="25">
                  <c:v>16d</c:v>
                </c:pt>
                <c:pt idx="26">
                  <c:v>17a</c:v>
                </c:pt>
                <c:pt idx="27">
                  <c:v>18a</c:v>
                </c:pt>
                <c:pt idx="28">
                  <c:v>19a</c:v>
                </c:pt>
                <c:pt idx="29">
                  <c:v>20a</c:v>
                </c:pt>
                <c:pt idx="30">
                  <c:v>21a</c:v>
                </c:pt>
                <c:pt idx="31">
                  <c:v>22a</c:v>
                </c:pt>
                <c:pt idx="32">
                  <c:v>23a</c:v>
                </c:pt>
                <c:pt idx="33">
                  <c:v>23b</c:v>
                </c:pt>
                <c:pt idx="34">
                  <c:v>24a</c:v>
                </c:pt>
                <c:pt idx="35">
                  <c:v>24b</c:v>
                </c:pt>
                <c:pt idx="36">
                  <c:v>25a</c:v>
                </c:pt>
                <c:pt idx="37">
                  <c:v>25b</c:v>
                </c:pt>
                <c:pt idx="38">
                  <c:v>25c</c:v>
                </c:pt>
                <c:pt idx="39">
                  <c:v>26a</c:v>
                </c:pt>
                <c:pt idx="40">
                  <c:v>27a</c:v>
                </c:pt>
                <c:pt idx="41">
                  <c:v>27b</c:v>
                </c:pt>
                <c:pt idx="42">
                  <c:v>28a</c:v>
                </c:pt>
                <c:pt idx="43">
                  <c:v>29a</c:v>
                </c:pt>
                <c:pt idx="44">
                  <c:v>29b</c:v>
                </c:pt>
                <c:pt idx="45">
                  <c:v>30a</c:v>
                </c:pt>
                <c:pt idx="46">
                  <c:v>31a</c:v>
                </c:pt>
                <c:pt idx="47">
                  <c:v>32a</c:v>
                </c:pt>
                <c:pt idx="48">
                  <c:v>33a</c:v>
                </c:pt>
                <c:pt idx="49">
                  <c:v>34a</c:v>
                </c:pt>
                <c:pt idx="50">
                  <c:v>35a</c:v>
                </c:pt>
                <c:pt idx="51">
                  <c:v>36a</c:v>
                </c:pt>
                <c:pt idx="52">
                  <c:v>37a</c:v>
                </c:pt>
                <c:pt idx="53">
                  <c:v>38a</c:v>
                </c:pt>
                <c:pt idx="54">
                  <c:v>39a</c:v>
                </c:pt>
                <c:pt idx="55">
                  <c:v>40a</c:v>
                </c:pt>
                <c:pt idx="56">
                  <c:v>40b</c:v>
                </c:pt>
                <c:pt idx="57">
                  <c:v>42a</c:v>
                </c:pt>
                <c:pt idx="58">
                  <c:v>42b</c:v>
                </c:pt>
                <c:pt idx="59">
                  <c:v>43a</c:v>
                </c:pt>
                <c:pt idx="60">
                  <c:v>44a</c:v>
                </c:pt>
                <c:pt idx="61">
                  <c:v>44b</c:v>
                </c:pt>
                <c:pt idx="62">
                  <c:v>45a</c:v>
                </c:pt>
                <c:pt idx="63">
                  <c:v>46a</c:v>
                </c:pt>
              </c:strCache>
            </c:strRef>
          </c:cat>
          <c:val>
            <c:numRef>
              <c:f>'bar-chart-similarity'!$E$2:$E$65</c:f>
              <c:numCache>
                <c:formatCode>General</c:formatCode>
                <c:ptCount val="64"/>
                <c:pt idx="0">
                  <c:v>-6.0</c:v>
                </c:pt>
                <c:pt idx="1">
                  <c:v>-2.0</c:v>
                </c:pt>
                <c:pt idx="2">
                  <c:v>-3.0</c:v>
                </c:pt>
                <c:pt idx="3">
                  <c:v>-2.0</c:v>
                </c:pt>
                <c:pt idx="4">
                  <c:v>-1.0</c:v>
                </c:pt>
                <c:pt idx="5">
                  <c:v>0.0</c:v>
                </c:pt>
                <c:pt idx="6">
                  <c:v>-3.0</c:v>
                </c:pt>
                <c:pt idx="7">
                  <c:v>-5.0</c:v>
                </c:pt>
                <c:pt idx="8">
                  <c:v>-2.0</c:v>
                </c:pt>
                <c:pt idx="9">
                  <c:v>0.0</c:v>
                </c:pt>
                <c:pt idx="10">
                  <c:v>-5.0</c:v>
                </c:pt>
                <c:pt idx="11">
                  <c:v>-11.0</c:v>
                </c:pt>
                <c:pt idx="12">
                  <c:v>-7.0</c:v>
                </c:pt>
                <c:pt idx="13">
                  <c:v>-3.0</c:v>
                </c:pt>
                <c:pt idx="14">
                  <c:v>0.0</c:v>
                </c:pt>
                <c:pt idx="15">
                  <c:v>-1.0</c:v>
                </c:pt>
                <c:pt idx="16">
                  <c:v>-1.0</c:v>
                </c:pt>
                <c:pt idx="17">
                  <c:v>-4.0</c:v>
                </c:pt>
                <c:pt idx="18">
                  <c:v>-2.0</c:v>
                </c:pt>
                <c:pt idx="19">
                  <c:v>0.0</c:v>
                </c:pt>
                <c:pt idx="20">
                  <c:v>0.0</c:v>
                </c:pt>
                <c:pt idx="21">
                  <c:v>-2.0</c:v>
                </c:pt>
                <c:pt idx="22">
                  <c:v>-2.0</c:v>
                </c:pt>
                <c:pt idx="23">
                  <c:v>-2.0</c:v>
                </c:pt>
                <c:pt idx="24">
                  <c:v>-2.0</c:v>
                </c:pt>
                <c:pt idx="25">
                  <c:v>-1.0</c:v>
                </c:pt>
                <c:pt idx="26">
                  <c:v>-1.0</c:v>
                </c:pt>
                <c:pt idx="27">
                  <c:v>-4.0</c:v>
                </c:pt>
                <c:pt idx="28">
                  <c:v>0.0</c:v>
                </c:pt>
                <c:pt idx="29">
                  <c:v>-3.0</c:v>
                </c:pt>
                <c:pt idx="30">
                  <c:v>-1.0</c:v>
                </c:pt>
                <c:pt idx="31">
                  <c:v>-1.0</c:v>
                </c:pt>
                <c:pt idx="32">
                  <c:v>0.0</c:v>
                </c:pt>
                <c:pt idx="33">
                  <c:v>-10.0</c:v>
                </c:pt>
                <c:pt idx="34">
                  <c:v>-1.0</c:v>
                </c:pt>
                <c:pt idx="35">
                  <c:v>-1.0</c:v>
                </c:pt>
                <c:pt idx="36">
                  <c:v>0.0</c:v>
                </c:pt>
                <c:pt idx="37">
                  <c:v>0.0</c:v>
                </c:pt>
                <c:pt idx="38">
                  <c:v>-3.0</c:v>
                </c:pt>
                <c:pt idx="39">
                  <c:v>0.0</c:v>
                </c:pt>
                <c:pt idx="40">
                  <c:v>0.0</c:v>
                </c:pt>
                <c:pt idx="41">
                  <c:v>-4.0</c:v>
                </c:pt>
                <c:pt idx="42">
                  <c:v>-3.0</c:v>
                </c:pt>
                <c:pt idx="43">
                  <c:v>-3.0</c:v>
                </c:pt>
                <c:pt idx="44">
                  <c:v>-3.0</c:v>
                </c:pt>
                <c:pt idx="45">
                  <c:v>0.0</c:v>
                </c:pt>
                <c:pt idx="46">
                  <c:v>0.0</c:v>
                </c:pt>
                <c:pt idx="47">
                  <c:v>-2.0</c:v>
                </c:pt>
                <c:pt idx="48">
                  <c:v>-1.0</c:v>
                </c:pt>
                <c:pt idx="49">
                  <c:v>-2.0</c:v>
                </c:pt>
                <c:pt idx="50">
                  <c:v>-5.0</c:v>
                </c:pt>
                <c:pt idx="51">
                  <c:v>0.0</c:v>
                </c:pt>
                <c:pt idx="52">
                  <c:v>-3.0</c:v>
                </c:pt>
                <c:pt idx="53">
                  <c:v>-3.0</c:v>
                </c:pt>
                <c:pt idx="54">
                  <c:v>0.0</c:v>
                </c:pt>
                <c:pt idx="55">
                  <c:v>-3.0</c:v>
                </c:pt>
                <c:pt idx="56">
                  <c:v>-2.0</c:v>
                </c:pt>
                <c:pt idx="57">
                  <c:v>0.0</c:v>
                </c:pt>
                <c:pt idx="58">
                  <c:v>-2.0</c:v>
                </c:pt>
                <c:pt idx="59">
                  <c:v>-1.0</c:v>
                </c:pt>
                <c:pt idx="60">
                  <c:v>-1.0</c:v>
                </c:pt>
                <c:pt idx="61">
                  <c:v>-2.0</c:v>
                </c:pt>
                <c:pt idx="62">
                  <c:v>-1.0</c:v>
                </c:pt>
                <c:pt idx="63">
                  <c:v>0.0</c:v>
                </c:pt>
              </c:numCache>
            </c:numRef>
          </c:val>
        </c:ser>
        <c:ser>
          <c:idx val="3"/>
          <c:order val="3"/>
          <c:tx>
            <c:strRef>
              <c:f>'bar-chart-similarity'!$F$1</c:f>
              <c:strCache>
                <c:ptCount val="1"/>
                <c:pt idx="0">
                  <c:v>same</c:v>
                </c:pt>
              </c:strCache>
            </c:strRef>
          </c:tx>
          <c:spPr>
            <a:solidFill>
              <a:srgbClr val="898997"/>
            </a:solidFill>
            <a:ln>
              <a:solidFill>
                <a:schemeClr val="tx1">
                  <a:lumMod val="65000"/>
                  <a:lumOff val="35000"/>
                </a:schemeClr>
              </a:solidFill>
            </a:ln>
          </c:spPr>
          <c:invertIfNegative val="0"/>
          <c:cat>
            <c:strRef>
              <c:f>'bar-chart-similarity'!$B$2:$B$65</c:f>
              <c:strCache>
                <c:ptCount val="64"/>
                <c:pt idx="0">
                  <c:v>1a</c:v>
                </c:pt>
                <c:pt idx="1">
                  <c:v>2a</c:v>
                </c:pt>
                <c:pt idx="2">
                  <c:v>3a</c:v>
                </c:pt>
                <c:pt idx="3">
                  <c:v>4a</c:v>
                </c:pt>
                <c:pt idx="4">
                  <c:v>5a</c:v>
                </c:pt>
                <c:pt idx="5">
                  <c:v>6a</c:v>
                </c:pt>
                <c:pt idx="6">
                  <c:v>7a</c:v>
                </c:pt>
                <c:pt idx="7">
                  <c:v>7b</c:v>
                </c:pt>
                <c:pt idx="8">
                  <c:v>8a</c:v>
                </c:pt>
                <c:pt idx="9">
                  <c:v>8b</c:v>
                </c:pt>
                <c:pt idx="10">
                  <c:v>9a</c:v>
                </c:pt>
                <c:pt idx="11">
                  <c:v>10a</c:v>
                </c:pt>
                <c:pt idx="12">
                  <c:v>11a</c:v>
                </c:pt>
                <c:pt idx="13">
                  <c:v>12a</c:v>
                </c:pt>
                <c:pt idx="14">
                  <c:v>12b</c:v>
                </c:pt>
                <c:pt idx="15">
                  <c:v>12c</c:v>
                </c:pt>
                <c:pt idx="16">
                  <c:v>12d</c:v>
                </c:pt>
                <c:pt idx="17">
                  <c:v>13a</c:v>
                </c:pt>
                <c:pt idx="18">
                  <c:v>13b</c:v>
                </c:pt>
                <c:pt idx="19">
                  <c:v>14a</c:v>
                </c:pt>
                <c:pt idx="20">
                  <c:v>15a</c:v>
                </c:pt>
                <c:pt idx="21">
                  <c:v>15b</c:v>
                </c:pt>
                <c:pt idx="22">
                  <c:v>16a</c:v>
                </c:pt>
                <c:pt idx="23">
                  <c:v>16b</c:v>
                </c:pt>
                <c:pt idx="24">
                  <c:v>16c</c:v>
                </c:pt>
                <c:pt idx="25">
                  <c:v>16d</c:v>
                </c:pt>
                <c:pt idx="26">
                  <c:v>17a</c:v>
                </c:pt>
                <c:pt idx="27">
                  <c:v>18a</c:v>
                </c:pt>
                <c:pt idx="28">
                  <c:v>19a</c:v>
                </c:pt>
                <c:pt idx="29">
                  <c:v>20a</c:v>
                </c:pt>
                <c:pt idx="30">
                  <c:v>21a</c:v>
                </c:pt>
                <c:pt idx="31">
                  <c:v>22a</c:v>
                </c:pt>
                <c:pt idx="32">
                  <c:v>23a</c:v>
                </c:pt>
                <c:pt idx="33">
                  <c:v>23b</c:v>
                </c:pt>
                <c:pt idx="34">
                  <c:v>24a</c:v>
                </c:pt>
                <c:pt idx="35">
                  <c:v>24b</c:v>
                </c:pt>
                <c:pt idx="36">
                  <c:v>25a</c:v>
                </c:pt>
                <c:pt idx="37">
                  <c:v>25b</c:v>
                </c:pt>
                <c:pt idx="38">
                  <c:v>25c</c:v>
                </c:pt>
                <c:pt idx="39">
                  <c:v>26a</c:v>
                </c:pt>
                <c:pt idx="40">
                  <c:v>27a</c:v>
                </c:pt>
                <c:pt idx="41">
                  <c:v>27b</c:v>
                </c:pt>
                <c:pt idx="42">
                  <c:v>28a</c:v>
                </c:pt>
                <c:pt idx="43">
                  <c:v>29a</c:v>
                </c:pt>
                <c:pt idx="44">
                  <c:v>29b</c:v>
                </c:pt>
                <c:pt idx="45">
                  <c:v>30a</c:v>
                </c:pt>
                <c:pt idx="46">
                  <c:v>31a</c:v>
                </c:pt>
                <c:pt idx="47">
                  <c:v>32a</c:v>
                </c:pt>
                <c:pt idx="48">
                  <c:v>33a</c:v>
                </c:pt>
                <c:pt idx="49">
                  <c:v>34a</c:v>
                </c:pt>
                <c:pt idx="50">
                  <c:v>35a</c:v>
                </c:pt>
                <c:pt idx="51">
                  <c:v>36a</c:v>
                </c:pt>
                <c:pt idx="52">
                  <c:v>37a</c:v>
                </c:pt>
                <c:pt idx="53">
                  <c:v>38a</c:v>
                </c:pt>
                <c:pt idx="54">
                  <c:v>39a</c:v>
                </c:pt>
                <c:pt idx="55">
                  <c:v>40a</c:v>
                </c:pt>
                <c:pt idx="56">
                  <c:v>40b</c:v>
                </c:pt>
                <c:pt idx="57">
                  <c:v>42a</c:v>
                </c:pt>
                <c:pt idx="58">
                  <c:v>42b</c:v>
                </c:pt>
                <c:pt idx="59">
                  <c:v>43a</c:v>
                </c:pt>
                <c:pt idx="60">
                  <c:v>44a</c:v>
                </c:pt>
                <c:pt idx="61">
                  <c:v>44b</c:v>
                </c:pt>
                <c:pt idx="62">
                  <c:v>45a</c:v>
                </c:pt>
                <c:pt idx="63">
                  <c:v>46a</c:v>
                </c:pt>
              </c:strCache>
            </c:strRef>
          </c:cat>
          <c:val>
            <c:numRef>
              <c:f>'bar-chart-similarity'!$F$2:$F$65</c:f>
              <c:numCache>
                <c:formatCode>General</c:formatCode>
                <c:ptCount val="64"/>
                <c:pt idx="0">
                  <c:v>2.5</c:v>
                </c:pt>
                <c:pt idx="1">
                  <c:v>1.5</c:v>
                </c:pt>
                <c:pt idx="2">
                  <c:v>0.0</c:v>
                </c:pt>
                <c:pt idx="3">
                  <c:v>1.0</c:v>
                </c:pt>
                <c:pt idx="4">
                  <c:v>1.0</c:v>
                </c:pt>
                <c:pt idx="5">
                  <c:v>0.5</c:v>
                </c:pt>
                <c:pt idx="6">
                  <c:v>0.5</c:v>
                </c:pt>
                <c:pt idx="7">
                  <c:v>0.0</c:v>
                </c:pt>
                <c:pt idx="8">
                  <c:v>0.5</c:v>
                </c:pt>
                <c:pt idx="9">
                  <c:v>1.0</c:v>
                </c:pt>
                <c:pt idx="10">
                  <c:v>0.5</c:v>
                </c:pt>
                <c:pt idx="11">
                  <c:v>3.0</c:v>
                </c:pt>
                <c:pt idx="12">
                  <c:v>3.5</c:v>
                </c:pt>
                <c:pt idx="13">
                  <c:v>5.5</c:v>
                </c:pt>
                <c:pt idx="14">
                  <c:v>3.5</c:v>
                </c:pt>
                <c:pt idx="15">
                  <c:v>2.5</c:v>
                </c:pt>
                <c:pt idx="16">
                  <c:v>2.0</c:v>
                </c:pt>
                <c:pt idx="17">
                  <c:v>1.5</c:v>
                </c:pt>
                <c:pt idx="18">
                  <c:v>0.5</c:v>
                </c:pt>
                <c:pt idx="19">
                  <c:v>0.0</c:v>
                </c:pt>
                <c:pt idx="20">
                  <c:v>0.0</c:v>
                </c:pt>
                <c:pt idx="21">
                  <c:v>1.0</c:v>
                </c:pt>
                <c:pt idx="22">
                  <c:v>0.5</c:v>
                </c:pt>
                <c:pt idx="23">
                  <c:v>0.5</c:v>
                </c:pt>
                <c:pt idx="24">
                  <c:v>0.5</c:v>
                </c:pt>
                <c:pt idx="25">
                  <c:v>1.0</c:v>
                </c:pt>
                <c:pt idx="26">
                  <c:v>1.0</c:v>
                </c:pt>
                <c:pt idx="27">
                  <c:v>1.0</c:v>
                </c:pt>
                <c:pt idx="28">
                  <c:v>3.0</c:v>
                </c:pt>
                <c:pt idx="29">
                  <c:v>2.0</c:v>
                </c:pt>
                <c:pt idx="30">
                  <c:v>0.0</c:v>
                </c:pt>
                <c:pt idx="31">
                  <c:v>1.0</c:v>
                </c:pt>
                <c:pt idx="32">
                  <c:v>1.0</c:v>
                </c:pt>
                <c:pt idx="33">
                  <c:v>0.0</c:v>
                </c:pt>
                <c:pt idx="34">
                  <c:v>2.0</c:v>
                </c:pt>
                <c:pt idx="35">
                  <c:v>0.5</c:v>
                </c:pt>
                <c:pt idx="36">
                  <c:v>0.5</c:v>
                </c:pt>
                <c:pt idx="37">
                  <c:v>2.0</c:v>
                </c:pt>
                <c:pt idx="38">
                  <c:v>0.0</c:v>
                </c:pt>
                <c:pt idx="39">
                  <c:v>0.5</c:v>
                </c:pt>
                <c:pt idx="40">
                  <c:v>0.0</c:v>
                </c:pt>
                <c:pt idx="41">
                  <c:v>0.0</c:v>
                </c:pt>
                <c:pt idx="42">
                  <c:v>0.5</c:v>
                </c:pt>
                <c:pt idx="43">
                  <c:v>0.5</c:v>
                </c:pt>
                <c:pt idx="44">
                  <c:v>0.0</c:v>
                </c:pt>
                <c:pt idx="45">
                  <c:v>0.5</c:v>
                </c:pt>
                <c:pt idx="46">
                  <c:v>1.5</c:v>
                </c:pt>
                <c:pt idx="47">
                  <c:v>1.0</c:v>
                </c:pt>
                <c:pt idx="48">
                  <c:v>0.5</c:v>
                </c:pt>
                <c:pt idx="49">
                  <c:v>3.0</c:v>
                </c:pt>
                <c:pt idx="50">
                  <c:v>1.0</c:v>
                </c:pt>
                <c:pt idx="51">
                  <c:v>1.5</c:v>
                </c:pt>
                <c:pt idx="52">
                  <c:v>0.0</c:v>
                </c:pt>
                <c:pt idx="53">
                  <c:v>1.0</c:v>
                </c:pt>
                <c:pt idx="54">
                  <c:v>2.5</c:v>
                </c:pt>
                <c:pt idx="55">
                  <c:v>0.0</c:v>
                </c:pt>
                <c:pt idx="56">
                  <c:v>2.5</c:v>
                </c:pt>
                <c:pt idx="57">
                  <c:v>3.0</c:v>
                </c:pt>
                <c:pt idx="58">
                  <c:v>0.0</c:v>
                </c:pt>
                <c:pt idx="59">
                  <c:v>1.0</c:v>
                </c:pt>
                <c:pt idx="60">
                  <c:v>1.0</c:v>
                </c:pt>
                <c:pt idx="61">
                  <c:v>1.5</c:v>
                </c:pt>
                <c:pt idx="62">
                  <c:v>0.0</c:v>
                </c:pt>
                <c:pt idx="63">
                  <c:v>0.5</c:v>
                </c:pt>
              </c:numCache>
            </c:numRef>
          </c:val>
        </c:ser>
        <c:ser>
          <c:idx val="4"/>
          <c:order val="4"/>
          <c:tx>
            <c:strRef>
              <c:f>'bar-chart-similarity'!$G$1</c:f>
              <c:strCache>
                <c:ptCount val="1"/>
                <c:pt idx="0">
                  <c:v>after somewhat better</c:v>
                </c:pt>
              </c:strCache>
            </c:strRef>
          </c:tx>
          <c:spPr>
            <a:solidFill>
              <a:srgbClr val="0B60AC"/>
            </a:solidFill>
            <a:ln>
              <a:solidFill>
                <a:schemeClr val="tx1">
                  <a:lumMod val="65000"/>
                  <a:lumOff val="35000"/>
                </a:schemeClr>
              </a:solidFill>
            </a:ln>
          </c:spPr>
          <c:invertIfNegative val="0"/>
          <c:cat>
            <c:strRef>
              <c:f>'bar-chart-similarity'!$B$2:$B$65</c:f>
              <c:strCache>
                <c:ptCount val="64"/>
                <c:pt idx="0">
                  <c:v>1a</c:v>
                </c:pt>
                <c:pt idx="1">
                  <c:v>2a</c:v>
                </c:pt>
                <c:pt idx="2">
                  <c:v>3a</c:v>
                </c:pt>
                <c:pt idx="3">
                  <c:v>4a</c:v>
                </c:pt>
                <c:pt idx="4">
                  <c:v>5a</c:v>
                </c:pt>
                <c:pt idx="5">
                  <c:v>6a</c:v>
                </c:pt>
                <c:pt idx="6">
                  <c:v>7a</c:v>
                </c:pt>
                <c:pt idx="7">
                  <c:v>7b</c:v>
                </c:pt>
                <c:pt idx="8">
                  <c:v>8a</c:v>
                </c:pt>
                <c:pt idx="9">
                  <c:v>8b</c:v>
                </c:pt>
                <c:pt idx="10">
                  <c:v>9a</c:v>
                </c:pt>
                <c:pt idx="11">
                  <c:v>10a</c:v>
                </c:pt>
                <c:pt idx="12">
                  <c:v>11a</c:v>
                </c:pt>
                <c:pt idx="13">
                  <c:v>12a</c:v>
                </c:pt>
                <c:pt idx="14">
                  <c:v>12b</c:v>
                </c:pt>
                <c:pt idx="15">
                  <c:v>12c</c:v>
                </c:pt>
                <c:pt idx="16">
                  <c:v>12d</c:v>
                </c:pt>
                <c:pt idx="17">
                  <c:v>13a</c:v>
                </c:pt>
                <c:pt idx="18">
                  <c:v>13b</c:v>
                </c:pt>
                <c:pt idx="19">
                  <c:v>14a</c:v>
                </c:pt>
                <c:pt idx="20">
                  <c:v>15a</c:v>
                </c:pt>
                <c:pt idx="21">
                  <c:v>15b</c:v>
                </c:pt>
                <c:pt idx="22">
                  <c:v>16a</c:v>
                </c:pt>
                <c:pt idx="23">
                  <c:v>16b</c:v>
                </c:pt>
                <c:pt idx="24">
                  <c:v>16c</c:v>
                </c:pt>
                <c:pt idx="25">
                  <c:v>16d</c:v>
                </c:pt>
                <c:pt idx="26">
                  <c:v>17a</c:v>
                </c:pt>
                <c:pt idx="27">
                  <c:v>18a</c:v>
                </c:pt>
                <c:pt idx="28">
                  <c:v>19a</c:v>
                </c:pt>
                <c:pt idx="29">
                  <c:v>20a</c:v>
                </c:pt>
                <c:pt idx="30">
                  <c:v>21a</c:v>
                </c:pt>
                <c:pt idx="31">
                  <c:v>22a</c:v>
                </c:pt>
                <c:pt idx="32">
                  <c:v>23a</c:v>
                </c:pt>
                <c:pt idx="33">
                  <c:v>23b</c:v>
                </c:pt>
                <c:pt idx="34">
                  <c:v>24a</c:v>
                </c:pt>
                <c:pt idx="35">
                  <c:v>24b</c:v>
                </c:pt>
                <c:pt idx="36">
                  <c:v>25a</c:v>
                </c:pt>
                <c:pt idx="37">
                  <c:v>25b</c:v>
                </c:pt>
                <c:pt idx="38">
                  <c:v>25c</c:v>
                </c:pt>
                <c:pt idx="39">
                  <c:v>26a</c:v>
                </c:pt>
                <c:pt idx="40">
                  <c:v>27a</c:v>
                </c:pt>
                <c:pt idx="41">
                  <c:v>27b</c:v>
                </c:pt>
                <c:pt idx="42">
                  <c:v>28a</c:v>
                </c:pt>
                <c:pt idx="43">
                  <c:v>29a</c:v>
                </c:pt>
                <c:pt idx="44">
                  <c:v>29b</c:v>
                </c:pt>
                <c:pt idx="45">
                  <c:v>30a</c:v>
                </c:pt>
                <c:pt idx="46">
                  <c:v>31a</c:v>
                </c:pt>
                <c:pt idx="47">
                  <c:v>32a</c:v>
                </c:pt>
                <c:pt idx="48">
                  <c:v>33a</c:v>
                </c:pt>
                <c:pt idx="49">
                  <c:v>34a</c:v>
                </c:pt>
                <c:pt idx="50">
                  <c:v>35a</c:v>
                </c:pt>
                <c:pt idx="51">
                  <c:v>36a</c:v>
                </c:pt>
                <c:pt idx="52">
                  <c:v>37a</c:v>
                </c:pt>
                <c:pt idx="53">
                  <c:v>38a</c:v>
                </c:pt>
                <c:pt idx="54">
                  <c:v>39a</c:v>
                </c:pt>
                <c:pt idx="55">
                  <c:v>40a</c:v>
                </c:pt>
                <c:pt idx="56">
                  <c:v>40b</c:v>
                </c:pt>
                <c:pt idx="57">
                  <c:v>42a</c:v>
                </c:pt>
                <c:pt idx="58">
                  <c:v>42b</c:v>
                </c:pt>
                <c:pt idx="59">
                  <c:v>43a</c:v>
                </c:pt>
                <c:pt idx="60">
                  <c:v>44a</c:v>
                </c:pt>
                <c:pt idx="61">
                  <c:v>44b</c:v>
                </c:pt>
                <c:pt idx="62">
                  <c:v>45a</c:v>
                </c:pt>
                <c:pt idx="63">
                  <c:v>46a</c:v>
                </c:pt>
              </c:strCache>
            </c:strRef>
          </c:cat>
          <c:val>
            <c:numRef>
              <c:f>'bar-chart-similarity'!$G$2:$G$65</c:f>
              <c:numCache>
                <c:formatCode>General</c:formatCode>
                <c:ptCount val="64"/>
                <c:pt idx="0">
                  <c:v>7.0</c:v>
                </c:pt>
                <c:pt idx="1">
                  <c:v>3.0</c:v>
                </c:pt>
                <c:pt idx="2">
                  <c:v>2.0</c:v>
                </c:pt>
                <c:pt idx="3">
                  <c:v>9.0</c:v>
                </c:pt>
                <c:pt idx="4">
                  <c:v>5.0</c:v>
                </c:pt>
                <c:pt idx="5">
                  <c:v>3.0</c:v>
                </c:pt>
                <c:pt idx="6">
                  <c:v>3.0</c:v>
                </c:pt>
                <c:pt idx="7">
                  <c:v>0.0</c:v>
                </c:pt>
                <c:pt idx="8">
                  <c:v>2.0</c:v>
                </c:pt>
                <c:pt idx="9">
                  <c:v>2.0</c:v>
                </c:pt>
                <c:pt idx="10">
                  <c:v>2.0</c:v>
                </c:pt>
                <c:pt idx="11">
                  <c:v>1.0</c:v>
                </c:pt>
                <c:pt idx="12">
                  <c:v>2.0</c:v>
                </c:pt>
                <c:pt idx="13">
                  <c:v>3.0</c:v>
                </c:pt>
                <c:pt idx="14">
                  <c:v>4.0</c:v>
                </c:pt>
                <c:pt idx="15">
                  <c:v>11.0</c:v>
                </c:pt>
                <c:pt idx="16">
                  <c:v>10.0</c:v>
                </c:pt>
                <c:pt idx="17">
                  <c:v>2.0</c:v>
                </c:pt>
                <c:pt idx="18">
                  <c:v>7.0</c:v>
                </c:pt>
                <c:pt idx="19">
                  <c:v>4.0</c:v>
                </c:pt>
                <c:pt idx="20">
                  <c:v>3.0</c:v>
                </c:pt>
                <c:pt idx="21">
                  <c:v>7.0</c:v>
                </c:pt>
                <c:pt idx="22">
                  <c:v>1.0</c:v>
                </c:pt>
                <c:pt idx="23">
                  <c:v>1.0</c:v>
                </c:pt>
                <c:pt idx="24">
                  <c:v>0.0</c:v>
                </c:pt>
                <c:pt idx="25">
                  <c:v>0.0</c:v>
                </c:pt>
                <c:pt idx="26">
                  <c:v>0.0</c:v>
                </c:pt>
                <c:pt idx="27">
                  <c:v>0.0</c:v>
                </c:pt>
                <c:pt idx="28">
                  <c:v>2.0</c:v>
                </c:pt>
                <c:pt idx="29">
                  <c:v>1.0</c:v>
                </c:pt>
                <c:pt idx="30">
                  <c:v>4.0</c:v>
                </c:pt>
                <c:pt idx="31">
                  <c:v>2.0</c:v>
                </c:pt>
                <c:pt idx="32">
                  <c:v>3.0</c:v>
                </c:pt>
                <c:pt idx="33">
                  <c:v>0.0</c:v>
                </c:pt>
                <c:pt idx="34">
                  <c:v>4.0</c:v>
                </c:pt>
                <c:pt idx="35">
                  <c:v>2.0</c:v>
                </c:pt>
                <c:pt idx="36">
                  <c:v>3.0</c:v>
                </c:pt>
                <c:pt idx="37">
                  <c:v>6.0</c:v>
                </c:pt>
                <c:pt idx="38">
                  <c:v>2.0</c:v>
                </c:pt>
                <c:pt idx="39">
                  <c:v>2.0</c:v>
                </c:pt>
                <c:pt idx="40">
                  <c:v>2.0</c:v>
                </c:pt>
                <c:pt idx="41">
                  <c:v>2.0</c:v>
                </c:pt>
                <c:pt idx="42">
                  <c:v>2.0</c:v>
                </c:pt>
                <c:pt idx="43">
                  <c:v>1.0</c:v>
                </c:pt>
                <c:pt idx="44">
                  <c:v>0.0</c:v>
                </c:pt>
                <c:pt idx="45">
                  <c:v>2.0</c:v>
                </c:pt>
                <c:pt idx="46">
                  <c:v>2.0</c:v>
                </c:pt>
                <c:pt idx="47">
                  <c:v>3.0</c:v>
                </c:pt>
                <c:pt idx="48">
                  <c:v>2.0</c:v>
                </c:pt>
                <c:pt idx="49">
                  <c:v>1.0</c:v>
                </c:pt>
                <c:pt idx="50">
                  <c:v>3.0</c:v>
                </c:pt>
                <c:pt idx="51">
                  <c:v>7.0</c:v>
                </c:pt>
                <c:pt idx="52">
                  <c:v>2.0</c:v>
                </c:pt>
                <c:pt idx="53">
                  <c:v>4.0</c:v>
                </c:pt>
                <c:pt idx="54">
                  <c:v>1.0</c:v>
                </c:pt>
                <c:pt idx="55">
                  <c:v>4.0</c:v>
                </c:pt>
                <c:pt idx="56">
                  <c:v>1.0</c:v>
                </c:pt>
                <c:pt idx="57">
                  <c:v>3.0</c:v>
                </c:pt>
                <c:pt idx="58">
                  <c:v>3.0</c:v>
                </c:pt>
                <c:pt idx="59">
                  <c:v>2.0</c:v>
                </c:pt>
                <c:pt idx="60">
                  <c:v>3.0</c:v>
                </c:pt>
                <c:pt idx="61">
                  <c:v>3.0</c:v>
                </c:pt>
                <c:pt idx="62">
                  <c:v>1.0</c:v>
                </c:pt>
                <c:pt idx="63">
                  <c:v>3.0</c:v>
                </c:pt>
              </c:numCache>
            </c:numRef>
          </c:val>
        </c:ser>
        <c:ser>
          <c:idx val="5"/>
          <c:order val="5"/>
          <c:tx>
            <c:strRef>
              <c:f>'bar-chart-similarity'!$H$1</c:f>
              <c:strCache>
                <c:ptCount val="1"/>
                <c:pt idx="0">
                  <c:v>after much better</c:v>
                </c:pt>
              </c:strCache>
            </c:strRef>
          </c:tx>
          <c:spPr>
            <a:solidFill>
              <a:srgbClr val="02254E"/>
            </a:solidFill>
            <a:ln>
              <a:solidFill>
                <a:schemeClr val="tx1">
                  <a:lumMod val="65000"/>
                  <a:lumOff val="35000"/>
                </a:schemeClr>
              </a:solidFill>
            </a:ln>
          </c:spPr>
          <c:invertIfNegative val="0"/>
          <c:cat>
            <c:strRef>
              <c:f>'bar-chart-similarity'!$B$2:$B$65</c:f>
              <c:strCache>
                <c:ptCount val="64"/>
                <c:pt idx="0">
                  <c:v>1a</c:v>
                </c:pt>
                <c:pt idx="1">
                  <c:v>2a</c:v>
                </c:pt>
                <c:pt idx="2">
                  <c:v>3a</c:v>
                </c:pt>
                <c:pt idx="3">
                  <c:v>4a</c:v>
                </c:pt>
                <c:pt idx="4">
                  <c:v>5a</c:v>
                </c:pt>
                <c:pt idx="5">
                  <c:v>6a</c:v>
                </c:pt>
                <c:pt idx="6">
                  <c:v>7a</c:v>
                </c:pt>
                <c:pt idx="7">
                  <c:v>7b</c:v>
                </c:pt>
                <c:pt idx="8">
                  <c:v>8a</c:v>
                </c:pt>
                <c:pt idx="9">
                  <c:v>8b</c:v>
                </c:pt>
                <c:pt idx="10">
                  <c:v>9a</c:v>
                </c:pt>
                <c:pt idx="11">
                  <c:v>10a</c:v>
                </c:pt>
                <c:pt idx="12">
                  <c:v>11a</c:v>
                </c:pt>
                <c:pt idx="13">
                  <c:v>12a</c:v>
                </c:pt>
                <c:pt idx="14">
                  <c:v>12b</c:v>
                </c:pt>
                <c:pt idx="15">
                  <c:v>12c</c:v>
                </c:pt>
                <c:pt idx="16">
                  <c:v>12d</c:v>
                </c:pt>
                <c:pt idx="17">
                  <c:v>13a</c:v>
                </c:pt>
                <c:pt idx="18">
                  <c:v>13b</c:v>
                </c:pt>
                <c:pt idx="19">
                  <c:v>14a</c:v>
                </c:pt>
                <c:pt idx="20">
                  <c:v>15a</c:v>
                </c:pt>
                <c:pt idx="21">
                  <c:v>15b</c:v>
                </c:pt>
                <c:pt idx="22">
                  <c:v>16a</c:v>
                </c:pt>
                <c:pt idx="23">
                  <c:v>16b</c:v>
                </c:pt>
                <c:pt idx="24">
                  <c:v>16c</c:v>
                </c:pt>
                <c:pt idx="25">
                  <c:v>16d</c:v>
                </c:pt>
                <c:pt idx="26">
                  <c:v>17a</c:v>
                </c:pt>
                <c:pt idx="27">
                  <c:v>18a</c:v>
                </c:pt>
                <c:pt idx="28">
                  <c:v>19a</c:v>
                </c:pt>
                <c:pt idx="29">
                  <c:v>20a</c:v>
                </c:pt>
                <c:pt idx="30">
                  <c:v>21a</c:v>
                </c:pt>
                <c:pt idx="31">
                  <c:v>22a</c:v>
                </c:pt>
                <c:pt idx="32">
                  <c:v>23a</c:v>
                </c:pt>
                <c:pt idx="33">
                  <c:v>23b</c:v>
                </c:pt>
                <c:pt idx="34">
                  <c:v>24a</c:v>
                </c:pt>
                <c:pt idx="35">
                  <c:v>24b</c:v>
                </c:pt>
                <c:pt idx="36">
                  <c:v>25a</c:v>
                </c:pt>
                <c:pt idx="37">
                  <c:v>25b</c:v>
                </c:pt>
                <c:pt idx="38">
                  <c:v>25c</c:v>
                </c:pt>
                <c:pt idx="39">
                  <c:v>26a</c:v>
                </c:pt>
                <c:pt idx="40">
                  <c:v>27a</c:v>
                </c:pt>
                <c:pt idx="41">
                  <c:v>27b</c:v>
                </c:pt>
                <c:pt idx="42">
                  <c:v>28a</c:v>
                </c:pt>
                <c:pt idx="43">
                  <c:v>29a</c:v>
                </c:pt>
                <c:pt idx="44">
                  <c:v>29b</c:v>
                </c:pt>
                <c:pt idx="45">
                  <c:v>30a</c:v>
                </c:pt>
                <c:pt idx="46">
                  <c:v>31a</c:v>
                </c:pt>
                <c:pt idx="47">
                  <c:v>32a</c:v>
                </c:pt>
                <c:pt idx="48">
                  <c:v>33a</c:v>
                </c:pt>
                <c:pt idx="49">
                  <c:v>34a</c:v>
                </c:pt>
                <c:pt idx="50">
                  <c:v>35a</c:v>
                </c:pt>
                <c:pt idx="51">
                  <c:v>36a</c:v>
                </c:pt>
                <c:pt idx="52">
                  <c:v>37a</c:v>
                </c:pt>
                <c:pt idx="53">
                  <c:v>38a</c:v>
                </c:pt>
                <c:pt idx="54">
                  <c:v>39a</c:v>
                </c:pt>
                <c:pt idx="55">
                  <c:v>40a</c:v>
                </c:pt>
                <c:pt idx="56">
                  <c:v>40b</c:v>
                </c:pt>
                <c:pt idx="57">
                  <c:v>42a</c:v>
                </c:pt>
                <c:pt idx="58">
                  <c:v>42b</c:v>
                </c:pt>
                <c:pt idx="59">
                  <c:v>43a</c:v>
                </c:pt>
                <c:pt idx="60">
                  <c:v>44a</c:v>
                </c:pt>
                <c:pt idx="61">
                  <c:v>44b</c:v>
                </c:pt>
                <c:pt idx="62">
                  <c:v>45a</c:v>
                </c:pt>
                <c:pt idx="63">
                  <c:v>46a</c:v>
                </c:pt>
              </c:strCache>
            </c:strRef>
          </c:cat>
          <c:val>
            <c:numRef>
              <c:f>'bar-chart-similarity'!$H$2:$H$65</c:f>
              <c:numCache>
                <c:formatCode>General</c:formatCode>
                <c:ptCount val="64"/>
                <c:pt idx="0">
                  <c:v>4.0</c:v>
                </c:pt>
                <c:pt idx="1">
                  <c:v>7.0</c:v>
                </c:pt>
                <c:pt idx="2">
                  <c:v>14.0</c:v>
                </c:pt>
                <c:pt idx="3">
                  <c:v>11.0</c:v>
                </c:pt>
                <c:pt idx="4">
                  <c:v>13.0</c:v>
                </c:pt>
                <c:pt idx="5">
                  <c:v>15.0</c:v>
                </c:pt>
                <c:pt idx="6">
                  <c:v>1.0</c:v>
                </c:pt>
                <c:pt idx="7">
                  <c:v>1.0</c:v>
                </c:pt>
                <c:pt idx="8">
                  <c:v>3.0</c:v>
                </c:pt>
                <c:pt idx="9">
                  <c:v>4.0</c:v>
                </c:pt>
                <c:pt idx="10">
                  <c:v>0.0</c:v>
                </c:pt>
                <c:pt idx="11">
                  <c:v>3.0</c:v>
                </c:pt>
                <c:pt idx="12">
                  <c:v>4.0</c:v>
                </c:pt>
                <c:pt idx="13">
                  <c:v>3.0</c:v>
                </c:pt>
                <c:pt idx="14">
                  <c:v>10.0</c:v>
                </c:pt>
                <c:pt idx="15">
                  <c:v>7.0</c:v>
                </c:pt>
                <c:pt idx="16">
                  <c:v>7.0</c:v>
                </c:pt>
                <c:pt idx="17">
                  <c:v>13.0</c:v>
                </c:pt>
                <c:pt idx="18">
                  <c:v>11.0</c:v>
                </c:pt>
                <c:pt idx="19">
                  <c:v>16.0</c:v>
                </c:pt>
                <c:pt idx="20">
                  <c:v>20.0</c:v>
                </c:pt>
                <c:pt idx="21">
                  <c:v>6.0</c:v>
                </c:pt>
                <c:pt idx="22">
                  <c:v>6.0</c:v>
                </c:pt>
                <c:pt idx="23">
                  <c:v>5.0</c:v>
                </c:pt>
                <c:pt idx="24">
                  <c:v>5.0</c:v>
                </c:pt>
                <c:pt idx="25">
                  <c:v>7.0</c:v>
                </c:pt>
                <c:pt idx="26">
                  <c:v>6.0</c:v>
                </c:pt>
                <c:pt idx="27">
                  <c:v>1.0</c:v>
                </c:pt>
                <c:pt idx="28">
                  <c:v>2.0</c:v>
                </c:pt>
                <c:pt idx="29">
                  <c:v>3.0</c:v>
                </c:pt>
                <c:pt idx="30">
                  <c:v>7.0</c:v>
                </c:pt>
                <c:pt idx="31">
                  <c:v>6.0</c:v>
                </c:pt>
                <c:pt idx="32">
                  <c:v>8.0</c:v>
                </c:pt>
                <c:pt idx="33">
                  <c:v>0.0</c:v>
                </c:pt>
                <c:pt idx="34">
                  <c:v>2.0</c:v>
                </c:pt>
                <c:pt idx="35">
                  <c:v>9.0</c:v>
                </c:pt>
                <c:pt idx="36">
                  <c:v>7.0</c:v>
                </c:pt>
                <c:pt idx="37">
                  <c:v>0.0</c:v>
                </c:pt>
                <c:pt idx="38">
                  <c:v>4.0</c:v>
                </c:pt>
                <c:pt idx="39">
                  <c:v>7.0</c:v>
                </c:pt>
                <c:pt idx="40">
                  <c:v>10.0</c:v>
                </c:pt>
                <c:pt idx="41">
                  <c:v>7.0</c:v>
                </c:pt>
                <c:pt idx="42">
                  <c:v>7.0</c:v>
                </c:pt>
                <c:pt idx="43">
                  <c:v>7.0</c:v>
                </c:pt>
                <c:pt idx="44">
                  <c:v>10.0</c:v>
                </c:pt>
                <c:pt idx="45">
                  <c:v>12.0</c:v>
                </c:pt>
                <c:pt idx="46">
                  <c:v>10.0</c:v>
                </c:pt>
                <c:pt idx="47">
                  <c:v>8.0</c:v>
                </c:pt>
                <c:pt idx="48">
                  <c:v>11.0</c:v>
                </c:pt>
                <c:pt idx="49">
                  <c:v>3.0</c:v>
                </c:pt>
                <c:pt idx="50">
                  <c:v>2.0</c:v>
                </c:pt>
                <c:pt idx="51">
                  <c:v>6.0</c:v>
                </c:pt>
                <c:pt idx="52">
                  <c:v>10.0</c:v>
                </c:pt>
                <c:pt idx="53">
                  <c:v>6.0</c:v>
                </c:pt>
                <c:pt idx="54">
                  <c:v>6.0</c:v>
                </c:pt>
                <c:pt idx="55">
                  <c:v>8.0</c:v>
                </c:pt>
                <c:pt idx="56">
                  <c:v>1.0</c:v>
                </c:pt>
                <c:pt idx="57">
                  <c:v>7.0</c:v>
                </c:pt>
                <c:pt idx="58">
                  <c:v>4.0</c:v>
                </c:pt>
                <c:pt idx="59">
                  <c:v>5.0</c:v>
                </c:pt>
                <c:pt idx="60">
                  <c:v>5.0</c:v>
                </c:pt>
                <c:pt idx="61">
                  <c:v>1.0</c:v>
                </c:pt>
                <c:pt idx="62">
                  <c:v>10.0</c:v>
                </c:pt>
                <c:pt idx="63">
                  <c:v>7.0</c:v>
                </c:pt>
              </c:numCache>
            </c:numRef>
          </c:val>
        </c:ser>
        <c:dLbls>
          <c:showLegendKey val="0"/>
          <c:showVal val="0"/>
          <c:showCatName val="0"/>
          <c:showSerName val="0"/>
          <c:showPercent val="0"/>
          <c:showBubbleSize val="0"/>
        </c:dLbls>
        <c:gapWidth val="100"/>
        <c:overlap val="100"/>
        <c:axId val="2139109576"/>
        <c:axId val="2139115880"/>
      </c:barChart>
      <c:catAx>
        <c:axId val="2139109576"/>
        <c:scaling>
          <c:orientation val="minMax"/>
        </c:scaling>
        <c:delete val="0"/>
        <c:axPos val="b"/>
        <c:title>
          <c:tx>
            <c:rich>
              <a:bodyPr/>
              <a:lstStyle/>
              <a:p>
                <a:pPr>
                  <a:defRPr sz="1200">
                    <a:latin typeface="Arial"/>
                  </a:defRPr>
                </a:pPr>
                <a:r>
                  <a:rPr lang="en-US" sz="1200">
                    <a:latin typeface="Arial"/>
                  </a:rPr>
                  <a:t>IPFs</a:t>
                </a:r>
                <a:r>
                  <a:rPr lang="en-US" sz="1200" baseline="0">
                    <a:latin typeface="Arial"/>
                  </a:rPr>
                  <a:t> from all subjects</a:t>
                </a:r>
                <a:endParaRPr lang="en-US" sz="1200">
                  <a:latin typeface="Arial"/>
                </a:endParaRPr>
              </a:p>
            </c:rich>
          </c:tx>
          <c:layout>
            <c:manualLayout>
              <c:xMode val="edge"/>
              <c:yMode val="edge"/>
              <c:x val="0.43048002846596"/>
              <c:y val="0.917067684358671"/>
            </c:manualLayout>
          </c:layout>
          <c:overlay val="0"/>
        </c:title>
        <c:majorTickMark val="none"/>
        <c:minorTickMark val="none"/>
        <c:tickLblPos val="low"/>
        <c:spPr>
          <a:ln>
            <a:solidFill>
              <a:schemeClr val="tx1">
                <a:lumMod val="50000"/>
                <a:lumOff val="50000"/>
              </a:schemeClr>
            </a:solidFill>
          </a:ln>
        </c:spPr>
        <c:txPr>
          <a:bodyPr/>
          <a:lstStyle/>
          <a:p>
            <a:pPr>
              <a:defRPr sz="1100">
                <a:latin typeface="Arial"/>
              </a:defRPr>
            </a:pPr>
            <a:endParaRPr lang="en-US"/>
          </a:p>
        </c:txPr>
        <c:crossAx val="2139115880"/>
        <c:crosses val="autoZero"/>
        <c:auto val="1"/>
        <c:lblAlgn val="ctr"/>
        <c:lblOffset val="100"/>
        <c:tickLblSkip val="1"/>
        <c:noMultiLvlLbl val="0"/>
      </c:catAx>
      <c:valAx>
        <c:axId val="2139115880"/>
        <c:scaling>
          <c:orientation val="minMax"/>
          <c:max val="22.0"/>
          <c:min val="-22.0"/>
        </c:scaling>
        <c:delete val="0"/>
        <c:axPos val="l"/>
        <c:majorGridlines>
          <c:spPr>
            <a:ln>
              <a:solidFill>
                <a:srgbClr val="E2E2E2"/>
              </a:solidFill>
            </a:ln>
          </c:spPr>
        </c:majorGridlines>
        <c:title>
          <c:tx>
            <c:rich>
              <a:bodyPr rot="-5400000" vert="horz"/>
              <a:lstStyle/>
              <a:p>
                <a:pPr>
                  <a:defRPr sz="1200">
                    <a:latin typeface="Arial"/>
                  </a:defRPr>
                </a:pPr>
                <a:r>
                  <a:rPr lang="en-US" sz="1200">
                    <a:latin typeface="Arial"/>
                  </a:rPr>
                  <a:t>Number of particpant reponses</a:t>
                </a:r>
              </a:p>
            </c:rich>
          </c:tx>
          <c:layout>
            <c:manualLayout>
              <c:xMode val="edge"/>
              <c:yMode val="edge"/>
              <c:x val="0.0176983738584111"/>
              <c:y val="0.224133748927303"/>
            </c:manualLayout>
          </c:layout>
          <c:overlay val="0"/>
        </c:title>
        <c:numFmt formatCode="General" sourceLinked="1"/>
        <c:majorTickMark val="out"/>
        <c:minorTickMark val="none"/>
        <c:tickLblPos val="nextTo"/>
        <c:txPr>
          <a:bodyPr/>
          <a:lstStyle/>
          <a:p>
            <a:pPr>
              <a:defRPr sz="1100">
                <a:latin typeface="Arial"/>
              </a:defRPr>
            </a:pPr>
            <a:endParaRPr lang="en-US"/>
          </a:p>
        </c:txPr>
        <c:crossAx val="2139109576"/>
        <c:crosses val="autoZero"/>
        <c:crossBetween val="between"/>
        <c:majorUnit val="2.0"/>
        <c:minorUnit val="1.0"/>
      </c:valAx>
      <c:spPr>
        <a:ln>
          <a:solidFill>
            <a:schemeClr val="bg1">
              <a:lumMod val="50000"/>
            </a:schemeClr>
          </a:solidFill>
        </a:ln>
      </c:spPr>
    </c:plotArea>
    <c:legend>
      <c:legendPos val="t"/>
      <c:legendEntry>
        <c:idx val="0"/>
        <c:delete val="1"/>
      </c:legendEntry>
      <c:layout>
        <c:manualLayout>
          <c:xMode val="edge"/>
          <c:yMode val="edge"/>
          <c:x val="0.401079742631231"/>
          <c:y val="0.0515558477744406"/>
          <c:w val="0.597109375959839"/>
          <c:h val="0.10544289973025"/>
        </c:manualLayout>
      </c:layout>
      <c:overlay val="1"/>
      <c:txPr>
        <a:bodyPr/>
        <a:lstStyle/>
        <a:p>
          <a:pPr>
            <a:defRPr sz="1300">
              <a:latin typeface="Arial"/>
            </a:defRPr>
          </a:pPr>
          <a:endParaRPr lang="en-US"/>
        </a:p>
      </c:txPr>
    </c:legend>
    <c:plotVisOnly val="1"/>
    <c:dispBlanksAs val="gap"/>
    <c:showDLblsOverMax val="0"/>
  </c:chart>
  <c:spPr>
    <a:ln>
      <a:noFill/>
    </a:ln>
  </c:spPr>
  <c:printSettings>
    <c:headerFooter/>
    <c:pageMargins b="1.0" l="0.75" r="0.75" t="1.0"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'bar-chart-attractiveness'!$C$1</c:f>
              <c:strCache>
                <c:ptCount val="1"/>
                <c:pt idx="0">
                  <c:v>same -ve half</c:v>
                </c:pt>
              </c:strCache>
            </c:strRef>
          </c:tx>
          <c:spPr>
            <a:solidFill>
              <a:srgbClr val="898997"/>
            </a:solidFill>
            <a:ln>
              <a:solidFill>
                <a:schemeClr val="tx1">
                  <a:lumMod val="65000"/>
                  <a:lumOff val="35000"/>
                </a:schemeClr>
              </a:solidFill>
            </a:ln>
          </c:spPr>
          <c:invertIfNegative val="0"/>
          <c:cat>
            <c:strRef>
              <c:f>'bar-chart-attractiveness'!$B$2:$B$65</c:f>
              <c:strCache>
                <c:ptCount val="64"/>
                <c:pt idx="0">
                  <c:v>1a</c:v>
                </c:pt>
                <c:pt idx="1">
                  <c:v>2a</c:v>
                </c:pt>
                <c:pt idx="2">
                  <c:v>3a</c:v>
                </c:pt>
                <c:pt idx="3">
                  <c:v>4a</c:v>
                </c:pt>
                <c:pt idx="4">
                  <c:v>5a</c:v>
                </c:pt>
                <c:pt idx="5">
                  <c:v>6a</c:v>
                </c:pt>
                <c:pt idx="6">
                  <c:v>7a</c:v>
                </c:pt>
                <c:pt idx="7">
                  <c:v>7b</c:v>
                </c:pt>
                <c:pt idx="8">
                  <c:v>8a</c:v>
                </c:pt>
                <c:pt idx="9">
                  <c:v>8b</c:v>
                </c:pt>
                <c:pt idx="10">
                  <c:v>9a</c:v>
                </c:pt>
                <c:pt idx="11">
                  <c:v>10a</c:v>
                </c:pt>
                <c:pt idx="12">
                  <c:v>11a</c:v>
                </c:pt>
                <c:pt idx="13">
                  <c:v>12a</c:v>
                </c:pt>
                <c:pt idx="14">
                  <c:v>12b</c:v>
                </c:pt>
                <c:pt idx="15">
                  <c:v>12c</c:v>
                </c:pt>
                <c:pt idx="16">
                  <c:v>12d</c:v>
                </c:pt>
                <c:pt idx="17">
                  <c:v>13a</c:v>
                </c:pt>
                <c:pt idx="18">
                  <c:v>13b</c:v>
                </c:pt>
                <c:pt idx="19">
                  <c:v>14a</c:v>
                </c:pt>
                <c:pt idx="20">
                  <c:v>15a</c:v>
                </c:pt>
                <c:pt idx="21">
                  <c:v>15b</c:v>
                </c:pt>
                <c:pt idx="22">
                  <c:v>16a</c:v>
                </c:pt>
                <c:pt idx="23">
                  <c:v>16b</c:v>
                </c:pt>
                <c:pt idx="24">
                  <c:v>16c</c:v>
                </c:pt>
                <c:pt idx="25">
                  <c:v>16d</c:v>
                </c:pt>
                <c:pt idx="26">
                  <c:v>17a</c:v>
                </c:pt>
                <c:pt idx="27">
                  <c:v>18a</c:v>
                </c:pt>
                <c:pt idx="28">
                  <c:v>19a</c:v>
                </c:pt>
                <c:pt idx="29">
                  <c:v>20a</c:v>
                </c:pt>
                <c:pt idx="30">
                  <c:v>21a</c:v>
                </c:pt>
                <c:pt idx="31">
                  <c:v>22a</c:v>
                </c:pt>
                <c:pt idx="32">
                  <c:v>23a</c:v>
                </c:pt>
                <c:pt idx="33">
                  <c:v>23b</c:v>
                </c:pt>
                <c:pt idx="34">
                  <c:v>24a</c:v>
                </c:pt>
                <c:pt idx="35">
                  <c:v>24b</c:v>
                </c:pt>
                <c:pt idx="36">
                  <c:v>25a</c:v>
                </c:pt>
                <c:pt idx="37">
                  <c:v>25b</c:v>
                </c:pt>
                <c:pt idx="38">
                  <c:v>25c</c:v>
                </c:pt>
                <c:pt idx="39">
                  <c:v>26a</c:v>
                </c:pt>
                <c:pt idx="40">
                  <c:v>27a</c:v>
                </c:pt>
                <c:pt idx="41">
                  <c:v>27b</c:v>
                </c:pt>
                <c:pt idx="42">
                  <c:v>28a</c:v>
                </c:pt>
                <c:pt idx="43">
                  <c:v>29a</c:v>
                </c:pt>
                <c:pt idx="44">
                  <c:v>29b</c:v>
                </c:pt>
                <c:pt idx="45">
                  <c:v>30a</c:v>
                </c:pt>
                <c:pt idx="46">
                  <c:v>31a</c:v>
                </c:pt>
                <c:pt idx="47">
                  <c:v>32a</c:v>
                </c:pt>
                <c:pt idx="48">
                  <c:v>33a</c:v>
                </c:pt>
                <c:pt idx="49">
                  <c:v>34a</c:v>
                </c:pt>
                <c:pt idx="50">
                  <c:v>35a</c:v>
                </c:pt>
                <c:pt idx="51">
                  <c:v>36a</c:v>
                </c:pt>
                <c:pt idx="52">
                  <c:v>37a</c:v>
                </c:pt>
                <c:pt idx="53">
                  <c:v>38a</c:v>
                </c:pt>
                <c:pt idx="54">
                  <c:v>39a</c:v>
                </c:pt>
                <c:pt idx="55">
                  <c:v>40a</c:v>
                </c:pt>
                <c:pt idx="56">
                  <c:v>40b</c:v>
                </c:pt>
                <c:pt idx="57">
                  <c:v>42a</c:v>
                </c:pt>
                <c:pt idx="58">
                  <c:v>42b</c:v>
                </c:pt>
                <c:pt idx="59">
                  <c:v>43a</c:v>
                </c:pt>
                <c:pt idx="60">
                  <c:v>44a</c:v>
                </c:pt>
                <c:pt idx="61">
                  <c:v>44b</c:v>
                </c:pt>
                <c:pt idx="62">
                  <c:v>45a</c:v>
                </c:pt>
                <c:pt idx="63">
                  <c:v>46a</c:v>
                </c:pt>
              </c:strCache>
            </c:strRef>
          </c:cat>
          <c:val>
            <c:numRef>
              <c:f>'bar-chart-attractiveness'!$C$2:$C$65</c:f>
              <c:numCache>
                <c:formatCode>General</c:formatCode>
                <c:ptCount val="64"/>
                <c:pt idx="0">
                  <c:v>-1.5</c:v>
                </c:pt>
                <c:pt idx="1">
                  <c:v>-1.5</c:v>
                </c:pt>
                <c:pt idx="2">
                  <c:v>-0.5</c:v>
                </c:pt>
                <c:pt idx="3">
                  <c:v>-0.5</c:v>
                </c:pt>
                <c:pt idx="4">
                  <c:v>-1.0</c:v>
                </c:pt>
                <c:pt idx="5">
                  <c:v>0.0</c:v>
                </c:pt>
                <c:pt idx="6">
                  <c:v>-1.0</c:v>
                </c:pt>
                <c:pt idx="7">
                  <c:v>-0.5</c:v>
                </c:pt>
                <c:pt idx="8">
                  <c:v>-2.0</c:v>
                </c:pt>
                <c:pt idx="9">
                  <c:v>0.0</c:v>
                </c:pt>
                <c:pt idx="10">
                  <c:v>-0.5</c:v>
                </c:pt>
                <c:pt idx="11">
                  <c:v>-4.5</c:v>
                </c:pt>
                <c:pt idx="12">
                  <c:v>-4.0</c:v>
                </c:pt>
                <c:pt idx="13">
                  <c:v>-6.5</c:v>
                </c:pt>
                <c:pt idx="14">
                  <c:v>-2.5</c:v>
                </c:pt>
                <c:pt idx="15">
                  <c:v>-2.0</c:v>
                </c:pt>
                <c:pt idx="16">
                  <c:v>-3.5</c:v>
                </c:pt>
                <c:pt idx="17">
                  <c:v>-2.0</c:v>
                </c:pt>
                <c:pt idx="18">
                  <c:v>-2.0</c:v>
                </c:pt>
                <c:pt idx="19">
                  <c:v>-1.0</c:v>
                </c:pt>
                <c:pt idx="20">
                  <c:v>-0.5</c:v>
                </c:pt>
                <c:pt idx="21">
                  <c:v>-1.5</c:v>
                </c:pt>
                <c:pt idx="22">
                  <c:v>-0.5</c:v>
                </c:pt>
                <c:pt idx="23">
                  <c:v>-0.5</c:v>
                </c:pt>
                <c:pt idx="24">
                  <c:v>-0.5</c:v>
                </c:pt>
                <c:pt idx="25">
                  <c:v>0.0</c:v>
                </c:pt>
                <c:pt idx="26">
                  <c:v>-1.0</c:v>
                </c:pt>
                <c:pt idx="27">
                  <c:v>-1.0</c:v>
                </c:pt>
                <c:pt idx="28">
                  <c:v>-4.0</c:v>
                </c:pt>
                <c:pt idx="29">
                  <c:v>-2.5</c:v>
                </c:pt>
                <c:pt idx="30">
                  <c:v>-0.5</c:v>
                </c:pt>
                <c:pt idx="31">
                  <c:v>-1.5</c:v>
                </c:pt>
                <c:pt idx="32">
                  <c:v>0.0</c:v>
                </c:pt>
                <c:pt idx="33">
                  <c:v>0.0</c:v>
                </c:pt>
                <c:pt idx="34">
                  <c:v>-2.5</c:v>
                </c:pt>
                <c:pt idx="35">
                  <c:v>-0.5</c:v>
                </c:pt>
                <c:pt idx="36">
                  <c:v>-0.5</c:v>
                </c:pt>
                <c:pt idx="37">
                  <c:v>-1.5</c:v>
                </c:pt>
                <c:pt idx="38">
                  <c:v>-0.5</c:v>
                </c:pt>
                <c:pt idx="39">
                  <c:v>-1.5</c:v>
                </c:pt>
                <c:pt idx="40">
                  <c:v>0.0</c:v>
                </c:pt>
                <c:pt idx="41">
                  <c:v>0.0</c:v>
                </c:pt>
                <c:pt idx="42">
                  <c:v>-0.5</c:v>
                </c:pt>
                <c:pt idx="43">
                  <c:v>-1.0</c:v>
                </c:pt>
                <c:pt idx="44">
                  <c:v>0.0</c:v>
                </c:pt>
                <c:pt idx="45">
                  <c:v>-1.0</c:v>
                </c:pt>
                <c:pt idx="46">
                  <c:v>0.0</c:v>
                </c:pt>
                <c:pt idx="47">
                  <c:v>-0.5</c:v>
                </c:pt>
                <c:pt idx="48">
                  <c:v>-0.5</c:v>
                </c:pt>
                <c:pt idx="49">
                  <c:v>-4.5</c:v>
                </c:pt>
                <c:pt idx="50">
                  <c:v>-1.0</c:v>
                </c:pt>
                <c:pt idx="51">
                  <c:v>-2.5</c:v>
                </c:pt>
                <c:pt idx="52">
                  <c:v>-0.5</c:v>
                </c:pt>
                <c:pt idx="53">
                  <c:v>-3.0</c:v>
                </c:pt>
                <c:pt idx="54">
                  <c:v>-3.0</c:v>
                </c:pt>
                <c:pt idx="55">
                  <c:v>-1.5</c:v>
                </c:pt>
                <c:pt idx="56">
                  <c:v>-1.5</c:v>
                </c:pt>
                <c:pt idx="57">
                  <c:v>-3.5</c:v>
                </c:pt>
                <c:pt idx="58">
                  <c:v>-1.5</c:v>
                </c:pt>
                <c:pt idx="59">
                  <c:v>-2.0</c:v>
                </c:pt>
                <c:pt idx="60">
                  <c:v>-1.5</c:v>
                </c:pt>
                <c:pt idx="61">
                  <c:v>-2.5</c:v>
                </c:pt>
                <c:pt idx="62">
                  <c:v>0.0</c:v>
                </c:pt>
                <c:pt idx="63">
                  <c:v>-0.5</c:v>
                </c:pt>
              </c:numCache>
            </c:numRef>
          </c:val>
        </c:ser>
        <c:ser>
          <c:idx val="1"/>
          <c:order val="1"/>
          <c:tx>
            <c:strRef>
              <c:f>'bar-chart-attractiveness'!$D$1</c:f>
              <c:strCache>
                <c:ptCount val="1"/>
                <c:pt idx="0">
                  <c:v>before somewhat better</c:v>
                </c:pt>
              </c:strCache>
            </c:strRef>
          </c:tx>
          <c:spPr>
            <a:solidFill>
              <a:srgbClr val="A40003"/>
            </a:solidFill>
            <a:ln>
              <a:solidFill>
                <a:schemeClr val="tx1">
                  <a:lumMod val="65000"/>
                  <a:lumOff val="35000"/>
                </a:schemeClr>
              </a:solidFill>
            </a:ln>
          </c:spPr>
          <c:invertIfNegative val="0"/>
          <c:cat>
            <c:strRef>
              <c:f>'bar-chart-attractiveness'!$B$2:$B$65</c:f>
              <c:strCache>
                <c:ptCount val="64"/>
                <c:pt idx="0">
                  <c:v>1a</c:v>
                </c:pt>
                <c:pt idx="1">
                  <c:v>2a</c:v>
                </c:pt>
                <c:pt idx="2">
                  <c:v>3a</c:v>
                </c:pt>
                <c:pt idx="3">
                  <c:v>4a</c:v>
                </c:pt>
                <c:pt idx="4">
                  <c:v>5a</c:v>
                </c:pt>
                <c:pt idx="5">
                  <c:v>6a</c:v>
                </c:pt>
                <c:pt idx="6">
                  <c:v>7a</c:v>
                </c:pt>
                <c:pt idx="7">
                  <c:v>7b</c:v>
                </c:pt>
                <c:pt idx="8">
                  <c:v>8a</c:v>
                </c:pt>
                <c:pt idx="9">
                  <c:v>8b</c:v>
                </c:pt>
                <c:pt idx="10">
                  <c:v>9a</c:v>
                </c:pt>
                <c:pt idx="11">
                  <c:v>10a</c:v>
                </c:pt>
                <c:pt idx="12">
                  <c:v>11a</c:v>
                </c:pt>
                <c:pt idx="13">
                  <c:v>12a</c:v>
                </c:pt>
                <c:pt idx="14">
                  <c:v>12b</c:v>
                </c:pt>
                <c:pt idx="15">
                  <c:v>12c</c:v>
                </c:pt>
                <c:pt idx="16">
                  <c:v>12d</c:v>
                </c:pt>
                <c:pt idx="17">
                  <c:v>13a</c:v>
                </c:pt>
                <c:pt idx="18">
                  <c:v>13b</c:v>
                </c:pt>
                <c:pt idx="19">
                  <c:v>14a</c:v>
                </c:pt>
                <c:pt idx="20">
                  <c:v>15a</c:v>
                </c:pt>
                <c:pt idx="21">
                  <c:v>15b</c:v>
                </c:pt>
                <c:pt idx="22">
                  <c:v>16a</c:v>
                </c:pt>
                <c:pt idx="23">
                  <c:v>16b</c:v>
                </c:pt>
                <c:pt idx="24">
                  <c:v>16c</c:v>
                </c:pt>
                <c:pt idx="25">
                  <c:v>16d</c:v>
                </c:pt>
                <c:pt idx="26">
                  <c:v>17a</c:v>
                </c:pt>
                <c:pt idx="27">
                  <c:v>18a</c:v>
                </c:pt>
                <c:pt idx="28">
                  <c:v>19a</c:v>
                </c:pt>
                <c:pt idx="29">
                  <c:v>20a</c:v>
                </c:pt>
                <c:pt idx="30">
                  <c:v>21a</c:v>
                </c:pt>
                <c:pt idx="31">
                  <c:v>22a</c:v>
                </c:pt>
                <c:pt idx="32">
                  <c:v>23a</c:v>
                </c:pt>
                <c:pt idx="33">
                  <c:v>23b</c:v>
                </c:pt>
                <c:pt idx="34">
                  <c:v>24a</c:v>
                </c:pt>
                <c:pt idx="35">
                  <c:v>24b</c:v>
                </c:pt>
                <c:pt idx="36">
                  <c:v>25a</c:v>
                </c:pt>
                <c:pt idx="37">
                  <c:v>25b</c:v>
                </c:pt>
                <c:pt idx="38">
                  <c:v>25c</c:v>
                </c:pt>
                <c:pt idx="39">
                  <c:v>26a</c:v>
                </c:pt>
                <c:pt idx="40">
                  <c:v>27a</c:v>
                </c:pt>
                <c:pt idx="41">
                  <c:v>27b</c:v>
                </c:pt>
                <c:pt idx="42">
                  <c:v>28a</c:v>
                </c:pt>
                <c:pt idx="43">
                  <c:v>29a</c:v>
                </c:pt>
                <c:pt idx="44">
                  <c:v>29b</c:v>
                </c:pt>
                <c:pt idx="45">
                  <c:v>30a</c:v>
                </c:pt>
                <c:pt idx="46">
                  <c:v>31a</c:v>
                </c:pt>
                <c:pt idx="47">
                  <c:v>32a</c:v>
                </c:pt>
                <c:pt idx="48">
                  <c:v>33a</c:v>
                </c:pt>
                <c:pt idx="49">
                  <c:v>34a</c:v>
                </c:pt>
                <c:pt idx="50">
                  <c:v>35a</c:v>
                </c:pt>
                <c:pt idx="51">
                  <c:v>36a</c:v>
                </c:pt>
                <c:pt idx="52">
                  <c:v>37a</c:v>
                </c:pt>
                <c:pt idx="53">
                  <c:v>38a</c:v>
                </c:pt>
                <c:pt idx="54">
                  <c:v>39a</c:v>
                </c:pt>
                <c:pt idx="55">
                  <c:v>40a</c:v>
                </c:pt>
                <c:pt idx="56">
                  <c:v>40b</c:v>
                </c:pt>
                <c:pt idx="57">
                  <c:v>42a</c:v>
                </c:pt>
                <c:pt idx="58">
                  <c:v>42b</c:v>
                </c:pt>
                <c:pt idx="59">
                  <c:v>43a</c:v>
                </c:pt>
                <c:pt idx="60">
                  <c:v>44a</c:v>
                </c:pt>
                <c:pt idx="61">
                  <c:v>44b</c:v>
                </c:pt>
                <c:pt idx="62">
                  <c:v>45a</c:v>
                </c:pt>
                <c:pt idx="63">
                  <c:v>46a</c:v>
                </c:pt>
              </c:strCache>
            </c:strRef>
          </c:cat>
          <c:val>
            <c:numRef>
              <c:f>'bar-chart-attractiveness'!$D$2:$D$65</c:f>
              <c:numCache>
                <c:formatCode>General</c:formatCode>
                <c:ptCount val="64"/>
                <c:pt idx="0">
                  <c:v>-4.0</c:v>
                </c:pt>
                <c:pt idx="1">
                  <c:v>-4.0</c:v>
                </c:pt>
                <c:pt idx="2">
                  <c:v>-2.0</c:v>
                </c:pt>
                <c:pt idx="3">
                  <c:v>-3.0</c:v>
                </c:pt>
                <c:pt idx="4">
                  <c:v>-2.0</c:v>
                </c:pt>
                <c:pt idx="5">
                  <c:v>-3.0</c:v>
                </c:pt>
                <c:pt idx="6">
                  <c:v>-6.0</c:v>
                </c:pt>
                <c:pt idx="7">
                  <c:v>-1.0</c:v>
                </c:pt>
                <c:pt idx="8">
                  <c:v>0.0</c:v>
                </c:pt>
                <c:pt idx="9">
                  <c:v>-4.0</c:v>
                </c:pt>
                <c:pt idx="10">
                  <c:v>-2.0</c:v>
                </c:pt>
                <c:pt idx="11">
                  <c:v>-7.0</c:v>
                </c:pt>
                <c:pt idx="12">
                  <c:v>-9.0</c:v>
                </c:pt>
                <c:pt idx="13">
                  <c:v>-6.0</c:v>
                </c:pt>
                <c:pt idx="14">
                  <c:v>-2.0</c:v>
                </c:pt>
                <c:pt idx="15">
                  <c:v>-3.0</c:v>
                </c:pt>
                <c:pt idx="16">
                  <c:v>-3.0</c:v>
                </c:pt>
                <c:pt idx="17">
                  <c:v>-6.0</c:v>
                </c:pt>
                <c:pt idx="18">
                  <c:v>-2.0</c:v>
                </c:pt>
                <c:pt idx="19">
                  <c:v>-4.0</c:v>
                </c:pt>
                <c:pt idx="20">
                  <c:v>0.0</c:v>
                </c:pt>
                <c:pt idx="21">
                  <c:v>-10.0</c:v>
                </c:pt>
                <c:pt idx="22">
                  <c:v>0.0</c:v>
                </c:pt>
                <c:pt idx="23">
                  <c:v>-1.0</c:v>
                </c:pt>
                <c:pt idx="24">
                  <c:v>-1.0</c:v>
                </c:pt>
                <c:pt idx="25">
                  <c:v>0.0</c:v>
                </c:pt>
                <c:pt idx="26">
                  <c:v>0.0</c:v>
                </c:pt>
                <c:pt idx="27">
                  <c:v>-1.0</c:v>
                </c:pt>
                <c:pt idx="28">
                  <c:v>-1.0</c:v>
                </c:pt>
                <c:pt idx="29">
                  <c:v>0.0</c:v>
                </c:pt>
                <c:pt idx="30">
                  <c:v>0.0</c:v>
                </c:pt>
                <c:pt idx="31">
                  <c:v>-1.0</c:v>
                </c:pt>
                <c:pt idx="32">
                  <c:v>0.0</c:v>
                </c:pt>
                <c:pt idx="33">
                  <c:v>-2.0</c:v>
                </c:pt>
                <c:pt idx="34">
                  <c:v>0.0</c:v>
                </c:pt>
                <c:pt idx="35">
                  <c:v>0.0</c:v>
                </c:pt>
                <c:pt idx="36">
                  <c:v>-3.0</c:v>
                </c:pt>
                <c:pt idx="37">
                  <c:v>-4.0</c:v>
                </c:pt>
                <c:pt idx="38">
                  <c:v>-1.0</c:v>
                </c:pt>
                <c:pt idx="39">
                  <c:v>0.0</c:v>
                </c:pt>
                <c:pt idx="40">
                  <c:v>-1.0</c:v>
                </c:pt>
                <c:pt idx="41">
                  <c:v>-2.0</c:v>
                </c:pt>
                <c:pt idx="42">
                  <c:v>-1.0</c:v>
                </c:pt>
                <c:pt idx="43">
                  <c:v>-2.0</c:v>
                </c:pt>
                <c:pt idx="44">
                  <c:v>0.0</c:v>
                </c:pt>
                <c:pt idx="45">
                  <c:v>-1.0</c:v>
                </c:pt>
                <c:pt idx="46">
                  <c:v>0.0</c:v>
                </c:pt>
                <c:pt idx="47">
                  <c:v>-1.0</c:v>
                </c:pt>
                <c:pt idx="48">
                  <c:v>0.0</c:v>
                </c:pt>
                <c:pt idx="49">
                  <c:v>-2.0</c:v>
                </c:pt>
                <c:pt idx="50">
                  <c:v>-2.0</c:v>
                </c:pt>
                <c:pt idx="51">
                  <c:v>0.0</c:v>
                </c:pt>
                <c:pt idx="52">
                  <c:v>-2.0</c:v>
                </c:pt>
                <c:pt idx="53">
                  <c:v>-2.0</c:v>
                </c:pt>
                <c:pt idx="54">
                  <c:v>-3.0</c:v>
                </c:pt>
                <c:pt idx="55">
                  <c:v>-1.0</c:v>
                </c:pt>
                <c:pt idx="56">
                  <c:v>-5.0</c:v>
                </c:pt>
                <c:pt idx="57">
                  <c:v>0.0</c:v>
                </c:pt>
                <c:pt idx="58">
                  <c:v>-1.0</c:v>
                </c:pt>
                <c:pt idx="59">
                  <c:v>-2.0</c:v>
                </c:pt>
                <c:pt idx="60">
                  <c:v>0.0</c:v>
                </c:pt>
                <c:pt idx="61">
                  <c:v>-2.0</c:v>
                </c:pt>
                <c:pt idx="62">
                  <c:v>-1.0</c:v>
                </c:pt>
                <c:pt idx="63">
                  <c:v>0.0</c:v>
                </c:pt>
              </c:numCache>
            </c:numRef>
          </c:val>
        </c:ser>
        <c:ser>
          <c:idx val="2"/>
          <c:order val="2"/>
          <c:tx>
            <c:strRef>
              <c:f>'bar-chart-attractiveness'!$E$1</c:f>
              <c:strCache>
                <c:ptCount val="1"/>
                <c:pt idx="0">
                  <c:v>before much better</c:v>
                </c:pt>
              </c:strCache>
            </c:strRef>
          </c:tx>
          <c:spPr>
            <a:solidFill>
              <a:schemeClr val="accent2">
                <a:lumMod val="50000"/>
              </a:schemeClr>
            </a:solidFill>
            <a:ln>
              <a:solidFill>
                <a:schemeClr val="tx1">
                  <a:lumMod val="65000"/>
                  <a:lumOff val="35000"/>
                </a:schemeClr>
              </a:solidFill>
            </a:ln>
          </c:spPr>
          <c:invertIfNegative val="0"/>
          <c:cat>
            <c:strRef>
              <c:f>'bar-chart-attractiveness'!$B$2:$B$65</c:f>
              <c:strCache>
                <c:ptCount val="64"/>
                <c:pt idx="0">
                  <c:v>1a</c:v>
                </c:pt>
                <c:pt idx="1">
                  <c:v>2a</c:v>
                </c:pt>
                <c:pt idx="2">
                  <c:v>3a</c:v>
                </c:pt>
                <c:pt idx="3">
                  <c:v>4a</c:v>
                </c:pt>
                <c:pt idx="4">
                  <c:v>5a</c:v>
                </c:pt>
                <c:pt idx="5">
                  <c:v>6a</c:v>
                </c:pt>
                <c:pt idx="6">
                  <c:v>7a</c:v>
                </c:pt>
                <c:pt idx="7">
                  <c:v>7b</c:v>
                </c:pt>
                <c:pt idx="8">
                  <c:v>8a</c:v>
                </c:pt>
                <c:pt idx="9">
                  <c:v>8b</c:v>
                </c:pt>
                <c:pt idx="10">
                  <c:v>9a</c:v>
                </c:pt>
                <c:pt idx="11">
                  <c:v>10a</c:v>
                </c:pt>
                <c:pt idx="12">
                  <c:v>11a</c:v>
                </c:pt>
                <c:pt idx="13">
                  <c:v>12a</c:v>
                </c:pt>
                <c:pt idx="14">
                  <c:v>12b</c:v>
                </c:pt>
                <c:pt idx="15">
                  <c:v>12c</c:v>
                </c:pt>
                <c:pt idx="16">
                  <c:v>12d</c:v>
                </c:pt>
                <c:pt idx="17">
                  <c:v>13a</c:v>
                </c:pt>
                <c:pt idx="18">
                  <c:v>13b</c:v>
                </c:pt>
                <c:pt idx="19">
                  <c:v>14a</c:v>
                </c:pt>
                <c:pt idx="20">
                  <c:v>15a</c:v>
                </c:pt>
                <c:pt idx="21">
                  <c:v>15b</c:v>
                </c:pt>
                <c:pt idx="22">
                  <c:v>16a</c:v>
                </c:pt>
                <c:pt idx="23">
                  <c:v>16b</c:v>
                </c:pt>
                <c:pt idx="24">
                  <c:v>16c</c:v>
                </c:pt>
                <c:pt idx="25">
                  <c:v>16d</c:v>
                </c:pt>
                <c:pt idx="26">
                  <c:v>17a</c:v>
                </c:pt>
                <c:pt idx="27">
                  <c:v>18a</c:v>
                </c:pt>
                <c:pt idx="28">
                  <c:v>19a</c:v>
                </c:pt>
                <c:pt idx="29">
                  <c:v>20a</c:v>
                </c:pt>
                <c:pt idx="30">
                  <c:v>21a</c:v>
                </c:pt>
                <c:pt idx="31">
                  <c:v>22a</c:v>
                </c:pt>
                <c:pt idx="32">
                  <c:v>23a</c:v>
                </c:pt>
                <c:pt idx="33">
                  <c:v>23b</c:v>
                </c:pt>
                <c:pt idx="34">
                  <c:v>24a</c:v>
                </c:pt>
                <c:pt idx="35">
                  <c:v>24b</c:v>
                </c:pt>
                <c:pt idx="36">
                  <c:v>25a</c:v>
                </c:pt>
                <c:pt idx="37">
                  <c:v>25b</c:v>
                </c:pt>
                <c:pt idx="38">
                  <c:v>25c</c:v>
                </c:pt>
                <c:pt idx="39">
                  <c:v>26a</c:v>
                </c:pt>
                <c:pt idx="40">
                  <c:v>27a</c:v>
                </c:pt>
                <c:pt idx="41">
                  <c:v>27b</c:v>
                </c:pt>
                <c:pt idx="42">
                  <c:v>28a</c:v>
                </c:pt>
                <c:pt idx="43">
                  <c:v>29a</c:v>
                </c:pt>
                <c:pt idx="44">
                  <c:v>29b</c:v>
                </c:pt>
                <c:pt idx="45">
                  <c:v>30a</c:v>
                </c:pt>
                <c:pt idx="46">
                  <c:v>31a</c:v>
                </c:pt>
                <c:pt idx="47">
                  <c:v>32a</c:v>
                </c:pt>
                <c:pt idx="48">
                  <c:v>33a</c:v>
                </c:pt>
                <c:pt idx="49">
                  <c:v>34a</c:v>
                </c:pt>
                <c:pt idx="50">
                  <c:v>35a</c:v>
                </c:pt>
                <c:pt idx="51">
                  <c:v>36a</c:v>
                </c:pt>
                <c:pt idx="52">
                  <c:v>37a</c:v>
                </c:pt>
                <c:pt idx="53">
                  <c:v>38a</c:v>
                </c:pt>
                <c:pt idx="54">
                  <c:v>39a</c:v>
                </c:pt>
                <c:pt idx="55">
                  <c:v>40a</c:v>
                </c:pt>
                <c:pt idx="56">
                  <c:v>40b</c:v>
                </c:pt>
                <c:pt idx="57">
                  <c:v>42a</c:v>
                </c:pt>
                <c:pt idx="58">
                  <c:v>42b</c:v>
                </c:pt>
                <c:pt idx="59">
                  <c:v>43a</c:v>
                </c:pt>
                <c:pt idx="60">
                  <c:v>44a</c:v>
                </c:pt>
                <c:pt idx="61">
                  <c:v>44b</c:v>
                </c:pt>
                <c:pt idx="62">
                  <c:v>45a</c:v>
                </c:pt>
                <c:pt idx="63">
                  <c:v>46a</c:v>
                </c:pt>
              </c:strCache>
            </c:strRef>
          </c:cat>
          <c:val>
            <c:numRef>
              <c:f>'bar-chart-attractiveness'!$E$2:$E$65</c:f>
              <c:numCache>
                <c:formatCode>General</c:formatCode>
                <c:ptCount val="64"/>
                <c:pt idx="0">
                  <c:v>-7.0</c:v>
                </c:pt>
                <c:pt idx="1">
                  <c:v>-2.0</c:v>
                </c:pt>
                <c:pt idx="2">
                  <c:v>-4.0</c:v>
                </c:pt>
                <c:pt idx="3">
                  <c:v>-2.0</c:v>
                </c:pt>
                <c:pt idx="4">
                  <c:v>0.0</c:v>
                </c:pt>
                <c:pt idx="5">
                  <c:v>0.0</c:v>
                </c:pt>
                <c:pt idx="6">
                  <c:v>0.0</c:v>
                </c:pt>
                <c:pt idx="7">
                  <c:v>-6.0</c:v>
                </c:pt>
                <c:pt idx="8">
                  <c:v>0.0</c:v>
                </c:pt>
                <c:pt idx="9">
                  <c:v>-2.0</c:v>
                </c:pt>
                <c:pt idx="10">
                  <c:v>-6.0</c:v>
                </c:pt>
                <c:pt idx="11">
                  <c:v>-6.0</c:v>
                </c:pt>
                <c:pt idx="12">
                  <c:v>-3.0</c:v>
                </c:pt>
                <c:pt idx="13">
                  <c:v>-1.0</c:v>
                </c:pt>
                <c:pt idx="14">
                  <c:v>-1.0</c:v>
                </c:pt>
                <c:pt idx="15">
                  <c:v>-2.0</c:v>
                </c:pt>
                <c:pt idx="16">
                  <c:v>-3.0</c:v>
                </c:pt>
                <c:pt idx="17">
                  <c:v>-3.0</c:v>
                </c:pt>
                <c:pt idx="18">
                  <c:v>-2.0</c:v>
                </c:pt>
                <c:pt idx="19">
                  <c:v>0.0</c:v>
                </c:pt>
                <c:pt idx="20">
                  <c:v>-1.0</c:v>
                </c:pt>
                <c:pt idx="21">
                  <c:v>-1.0</c:v>
                </c:pt>
                <c:pt idx="22">
                  <c:v>-1.0</c:v>
                </c:pt>
                <c:pt idx="23">
                  <c:v>-1.0</c:v>
                </c:pt>
                <c:pt idx="24">
                  <c:v>-1.0</c:v>
                </c:pt>
                <c:pt idx="25">
                  <c:v>-2.0</c:v>
                </c:pt>
                <c:pt idx="26">
                  <c:v>-1.0</c:v>
                </c:pt>
                <c:pt idx="27">
                  <c:v>-5.0</c:v>
                </c:pt>
                <c:pt idx="28">
                  <c:v>0.0</c:v>
                </c:pt>
                <c:pt idx="29">
                  <c:v>-4.0</c:v>
                </c:pt>
                <c:pt idx="30">
                  <c:v>-2.0</c:v>
                </c:pt>
                <c:pt idx="31">
                  <c:v>0.0</c:v>
                </c:pt>
                <c:pt idx="32">
                  <c:v>0.0</c:v>
                </c:pt>
                <c:pt idx="33">
                  <c:v>-9.0</c:v>
                </c:pt>
                <c:pt idx="34">
                  <c:v>0.0</c:v>
                </c:pt>
                <c:pt idx="35">
                  <c:v>-3.0</c:v>
                </c:pt>
                <c:pt idx="36">
                  <c:v>0.0</c:v>
                </c:pt>
                <c:pt idx="37">
                  <c:v>0.0</c:v>
                </c:pt>
                <c:pt idx="38">
                  <c:v>-3.0</c:v>
                </c:pt>
                <c:pt idx="39">
                  <c:v>0.0</c:v>
                </c:pt>
                <c:pt idx="40">
                  <c:v>-3.0</c:v>
                </c:pt>
                <c:pt idx="41">
                  <c:v>-2.0</c:v>
                </c:pt>
                <c:pt idx="42">
                  <c:v>-3.0</c:v>
                </c:pt>
                <c:pt idx="43">
                  <c:v>-2.0</c:v>
                </c:pt>
                <c:pt idx="44">
                  <c:v>-3.0</c:v>
                </c:pt>
                <c:pt idx="45">
                  <c:v>-1.0</c:v>
                </c:pt>
                <c:pt idx="46">
                  <c:v>-2.0</c:v>
                </c:pt>
                <c:pt idx="47">
                  <c:v>-3.0</c:v>
                </c:pt>
                <c:pt idx="48">
                  <c:v>-2.0</c:v>
                </c:pt>
                <c:pt idx="49">
                  <c:v>-1.0</c:v>
                </c:pt>
                <c:pt idx="50">
                  <c:v>-2.0</c:v>
                </c:pt>
                <c:pt idx="51">
                  <c:v>0.0</c:v>
                </c:pt>
                <c:pt idx="52">
                  <c:v>-2.0</c:v>
                </c:pt>
                <c:pt idx="53">
                  <c:v>-3.0</c:v>
                </c:pt>
                <c:pt idx="54">
                  <c:v>0.0</c:v>
                </c:pt>
                <c:pt idx="55">
                  <c:v>-2.0</c:v>
                </c:pt>
                <c:pt idx="56">
                  <c:v>-2.0</c:v>
                </c:pt>
                <c:pt idx="57">
                  <c:v>0.0</c:v>
                </c:pt>
                <c:pt idx="58">
                  <c:v>-2.0</c:v>
                </c:pt>
                <c:pt idx="59">
                  <c:v>-1.0</c:v>
                </c:pt>
                <c:pt idx="60">
                  <c:v>-1.0</c:v>
                </c:pt>
                <c:pt idx="61">
                  <c:v>-2.0</c:v>
                </c:pt>
                <c:pt idx="62">
                  <c:v>0.0</c:v>
                </c:pt>
                <c:pt idx="63">
                  <c:v>0.0</c:v>
                </c:pt>
              </c:numCache>
            </c:numRef>
          </c:val>
        </c:ser>
        <c:ser>
          <c:idx val="3"/>
          <c:order val="3"/>
          <c:tx>
            <c:strRef>
              <c:f>'bar-chart-attractiveness'!$F$1</c:f>
              <c:strCache>
                <c:ptCount val="1"/>
                <c:pt idx="0">
                  <c:v>same</c:v>
                </c:pt>
              </c:strCache>
            </c:strRef>
          </c:tx>
          <c:spPr>
            <a:solidFill>
              <a:srgbClr val="898997"/>
            </a:solidFill>
            <a:ln>
              <a:solidFill>
                <a:schemeClr val="tx1">
                  <a:lumMod val="65000"/>
                  <a:lumOff val="35000"/>
                </a:schemeClr>
              </a:solidFill>
            </a:ln>
          </c:spPr>
          <c:invertIfNegative val="0"/>
          <c:cat>
            <c:strRef>
              <c:f>'bar-chart-attractiveness'!$B$2:$B$65</c:f>
              <c:strCache>
                <c:ptCount val="64"/>
                <c:pt idx="0">
                  <c:v>1a</c:v>
                </c:pt>
                <c:pt idx="1">
                  <c:v>2a</c:v>
                </c:pt>
                <c:pt idx="2">
                  <c:v>3a</c:v>
                </c:pt>
                <c:pt idx="3">
                  <c:v>4a</c:v>
                </c:pt>
                <c:pt idx="4">
                  <c:v>5a</c:v>
                </c:pt>
                <c:pt idx="5">
                  <c:v>6a</c:v>
                </c:pt>
                <c:pt idx="6">
                  <c:v>7a</c:v>
                </c:pt>
                <c:pt idx="7">
                  <c:v>7b</c:v>
                </c:pt>
                <c:pt idx="8">
                  <c:v>8a</c:v>
                </c:pt>
                <c:pt idx="9">
                  <c:v>8b</c:v>
                </c:pt>
                <c:pt idx="10">
                  <c:v>9a</c:v>
                </c:pt>
                <c:pt idx="11">
                  <c:v>10a</c:v>
                </c:pt>
                <c:pt idx="12">
                  <c:v>11a</c:v>
                </c:pt>
                <c:pt idx="13">
                  <c:v>12a</c:v>
                </c:pt>
                <c:pt idx="14">
                  <c:v>12b</c:v>
                </c:pt>
                <c:pt idx="15">
                  <c:v>12c</c:v>
                </c:pt>
                <c:pt idx="16">
                  <c:v>12d</c:v>
                </c:pt>
                <c:pt idx="17">
                  <c:v>13a</c:v>
                </c:pt>
                <c:pt idx="18">
                  <c:v>13b</c:v>
                </c:pt>
                <c:pt idx="19">
                  <c:v>14a</c:v>
                </c:pt>
                <c:pt idx="20">
                  <c:v>15a</c:v>
                </c:pt>
                <c:pt idx="21">
                  <c:v>15b</c:v>
                </c:pt>
                <c:pt idx="22">
                  <c:v>16a</c:v>
                </c:pt>
                <c:pt idx="23">
                  <c:v>16b</c:v>
                </c:pt>
                <c:pt idx="24">
                  <c:v>16c</c:v>
                </c:pt>
                <c:pt idx="25">
                  <c:v>16d</c:v>
                </c:pt>
                <c:pt idx="26">
                  <c:v>17a</c:v>
                </c:pt>
                <c:pt idx="27">
                  <c:v>18a</c:v>
                </c:pt>
                <c:pt idx="28">
                  <c:v>19a</c:v>
                </c:pt>
                <c:pt idx="29">
                  <c:v>20a</c:v>
                </c:pt>
                <c:pt idx="30">
                  <c:v>21a</c:v>
                </c:pt>
                <c:pt idx="31">
                  <c:v>22a</c:v>
                </c:pt>
                <c:pt idx="32">
                  <c:v>23a</c:v>
                </c:pt>
                <c:pt idx="33">
                  <c:v>23b</c:v>
                </c:pt>
                <c:pt idx="34">
                  <c:v>24a</c:v>
                </c:pt>
                <c:pt idx="35">
                  <c:v>24b</c:v>
                </c:pt>
                <c:pt idx="36">
                  <c:v>25a</c:v>
                </c:pt>
                <c:pt idx="37">
                  <c:v>25b</c:v>
                </c:pt>
                <c:pt idx="38">
                  <c:v>25c</c:v>
                </c:pt>
                <c:pt idx="39">
                  <c:v>26a</c:v>
                </c:pt>
                <c:pt idx="40">
                  <c:v>27a</c:v>
                </c:pt>
                <c:pt idx="41">
                  <c:v>27b</c:v>
                </c:pt>
                <c:pt idx="42">
                  <c:v>28a</c:v>
                </c:pt>
                <c:pt idx="43">
                  <c:v>29a</c:v>
                </c:pt>
                <c:pt idx="44">
                  <c:v>29b</c:v>
                </c:pt>
                <c:pt idx="45">
                  <c:v>30a</c:v>
                </c:pt>
                <c:pt idx="46">
                  <c:v>31a</c:v>
                </c:pt>
                <c:pt idx="47">
                  <c:v>32a</c:v>
                </c:pt>
                <c:pt idx="48">
                  <c:v>33a</c:v>
                </c:pt>
                <c:pt idx="49">
                  <c:v>34a</c:v>
                </c:pt>
                <c:pt idx="50">
                  <c:v>35a</c:v>
                </c:pt>
                <c:pt idx="51">
                  <c:v>36a</c:v>
                </c:pt>
                <c:pt idx="52">
                  <c:v>37a</c:v>
                </c:pt>
                <c:pt idx="53">
                  <c:v>38a</c:v>
                </c:pt>
                <c:pt idx="54">
                  <c:v>39a</c:v>
                </c:pt>
                <c:pt idx="55">
                  <c:v>40a</c:v>
                </c:pt>
                <c:pt idx="56">
                  <c:v>40b</c:v>
                </c:pt>
                <c:pt idx="57">
                  <c:v>42a</c:v>
                </c:pt>
                <c:pt idx="58">
                  <c:v>42b</c:v>
                </c:pt>
                <c:pt idx="59">
                  <c:v>43a</c:v>
                </c:pt>
                <c:pt idx="60">
                  <c:v>44a</c:v>
                </c:pt>
                <c:pt idx="61">
                  <c:v>44b</c:v>
                </c:pt>
                <c:pt idx="62">
                  <c:v>45a</c:v>
                </c:pt>
                <c:pt idx="63">
                  <c:v>46a</c:v>
                </c:pt>
              </c:strCache>
            </c:strRef>
          </c:cat>
          <c:val>
            <c:numRef>
              <c:f>'bar-chart-attractiveness'!$F$2:$F$65</c:f>
              <c:numCache>
                <c:formatCode>General</c:formatCode>
                <c:ptCount val="64"/>
                <c:pt idx="0">
                  <c:v>1.5</c:v>
                </c:pt>
                <c:pt idx="1">
                  <c:v>1.5</c:v>
                </c:pt>
                <c:pt idx="2">
                  <c:v>0.5</c:v>
                </c:pt>
                <c:pt idx="3">
                  <c:v>0.5</c:v>
                </c:pt>
                <c:pt idx="4">
                  <c:v>1.0</c:v>
                </c:pt>
                <c:pt idx="5">
                  <c:v>0.0</c:v>
                </c:pt>
                <c:pt idx="6">
                  <c:v>1.0</c:v>
                </c:pt>
                <c:pt idx="7">
                  <c:v>0.5</c:v>
                </c:pt>
                <c:pt idx="8">
                  <c:v>2.0</c:v>
                </c:pt>
                <c:pt idx="9">
                  <c:v>0.0</c:v>
                </c:pt>
                <c:pt idx="10">
                  <c:v>0.5</c:v>
                </c:pt>
                <c:pt idx="11">
                  <c:v>4.5</c:v>
                </c:pt>
                <c:pt idx="12">
                  <c:v>4.0</c:v>
                </c:pt>
                <c:pt idx="13">
                  <c:v>6.5</c:v>
                </c:pt>
                <c:pt idx="14">
                  <c:v>2.5</c:v>
                </c:pt>
                <c:pt idx="15">
                  <c:v>2.0</c:v>
                </c:pt>
                <c:pt idx="16">
                  <c:v>3.5</c:v>
                </c:pt>
                <c:pt idx="17">
                  <c:v>2.0</c:v>
                </c:pt>
                <c:pt idx="18">
                  <c:v>2.0</c:v>
                </c:pt>
                <c:pt idx="19">
                  <c:v>1.0</c:v>
                </c:pt>
                <c:pt idx="20">
                  <c:v>0.5</c:v>
                </c:pt>
                <c:pt idx="21">
                  <c:v>1.5</c:v>
                </c:pt>
                <c:pt idx="22">
                  <c:v>0.5</c:v>
                </c:pt>
                <c:pt idx="23">
                  <c:v>0.5</c:v>
                </c:pt>
                <c:pt idx="24">
                  <c:v>0.5</c:v>
                </c:pt>
                <c:pt idx="25">
                  <c:v>0.0</c:v>
                </c:pt>
                <c:pt idx="26">
                  <c:v>1.0</c:v>
                </c:pt>
                <c:pt idx="27">
                  <c:v>1.0</c:v>
                </c:pt>
                <c:pt idx="28">
                  <c:v>4.0</c:v>
                </c:pt>
                <c:pt idx="29">
                  <c:v>2.5</c:v>
                </c:pt>
                <c:pt idx="30">
                  <c:v>0.5</c:v>
                </c:pt>
                <c:pt idx="31">
                  <c:v>1.5</c:v>
                </c:pt>
                <c:pt idx="32">
                  <c:v>0.0</c:v>
                </c:pt>
                <c:pt idx="33">
                  <c:v>0.0</c:v>
                </c:pt>
                <c:pt idx="34">
                  <c:v>2.5</c:v>
                </c:pt>
                <c:pt idx="35">
                  <c:v>0.5</c:v>
                </c:pt>
                <c:pt idx="36">
                  <c:v>0.5</c:v>
                </c:pt>
                <c:pt idx="37">
                  <c:v>1.5</c:v>
                </c:pt>
                <c:pt idx="38">
                  <c:v>0.5</c:v>
                </c:pt>
                <c:pt idx="39">
                  <c:v>1.5</c:v>
                </c:pt>
                <c:pt idx="40">
                  <c:v>0.0</c:v>
                </c:pt>
                <c:pt idx="41">
                  <c:v>0.0</c:v>
                </c:pt>
                <c:pt idx="42">
                  <c:v>0.5</c:v>
                </c:pt>
                <c:pt idx="43">
                  <c:v>1.0</c:v>
                </c:pt>
                <c:pt idx="44">
                  <c:v>0.0</c:v>
                </c:pt>
                <c:pt idx="45">
                  <c:v>1.0</c:v>
                </c:pt>
                <c:pt idx="46">
                  <c:v>0.0</c:v>
                </c:pt>
                <c:pt idx="47">
                  <c:v>0.5</c:v>
                </c:pt>
                <c:pt idx="48">
                  <c:v>0.5</c:v>
                </c:pt>
                <c:pt idx="49">
                  <c:v>4.5</c:v>
                </c:pt>
                <c:pt idx="50">
                  <c:v>1.0</c:v>
                </c:pt>
                <c:pt idx="51">
                  <c:v>2.5</c:v>
                </c:pt>
                <c:pt idx="52">
                  <c:v>0.5</c:v>
                </c:pt>
                <c:pt idx="53">
                  <c:v>3.0</c:v>
                </c:pt>
                <c:pt idx="54">
                  <c:v>3.0</c:v>
                </c:pt>
                <c:pt idx="55">
                  <c:v>1.5</c:v>
                </c:pt>
                <c:pt idx="56">
                  <c:v>1.5</c:v>
                </c:pt>
                <c:pt idx="57">
                  <c:v>3.5</c:v>
                </c:pt>
                <c:pt idx="58">
                  <c:v>1.5</c:v>
                </c:pt>
                <c:pt idx="59">
                  <c:v>2.0</c:v>
                </c:pt>
                <c:pt idx="60">
                  <c:v>1.5</c:v>
                </c:pt>
                <c:pt idx="61">
                  <c:v>2.5</c:v>
                </c:pt>
                <c:pt idx="62">
                  <c:v>0.0</c:v>
                </c:pt>
                <c:pt idx="63">
                  <c:v>0.5</c:v>
                </c:pt>
              </c:numCache>
            </c:numRef>
          </c:val>
        </c:ser>
        <c:ser>
          <c:idx val="4"/>
          <c:order val="4"/>
          <c:tx>
            <c:strRef>
              <c:f>'bar-chart-attractiveness'!$G$1</c:f>
              <c:strCache>
                <c:ptCount val="1"/>
                <c:pt idx="0">
                  <c:v>after somewhat better</c:v>
                </c:pt>
              </c:strCache>
            </c:strRef>
          </c:tx>
          <c:spPr>
            <a:solidFill>
              <a:srgbClr val="0B60AC"/>
            </a:solidFill>
            <a:ln>
              <a:solidFill>
                <a:schemeClr val="tx1">
                  <a:lumMod val="65000"/>
                  <a:lumOff val="35000"/>
                </a:schemeClr>
              </a:solidFill>
            </a:ln>
          </c:spPr>
          <c:invertIfNegative val="0"/>
          <c:cat>
            <c:strRef>
              <c:f>'bar-chart-attractiveness'!$B$2:$B$65</c:f>
              <c:strCache>
                <c:ptCount val="64"/>
                <c:pt idx="0">
                  <c:v>1a</c:v>
                </c:pt>
                <c:pt idx="1">
                  <c:v>2a</c:v>
                </c:pt>
                <c:pt idx="2">
                  <c:v>3a</c:v>
                </c:pt>
                <c:pt idx="3">
                  <c:v>4a</c:v>
                </c:pt>
                <c:pt idx="4">
                  <c:v>5a</c:v>
                </c:pt>
                <c:pt idx="5">
                  <c:v>6a</c:v>
                </c:pt>
                <c:pt idx="6">
                  <c:v>7a</c:v>
                </c:pt>
                <c:pt idx="7">
                  <c:v>7b</c:v>
                </c:pt>
                <c:pt idx="8">
                  <c:v>8a</c:v>
                </c:pt>
                <c:pt idx="9">
                  <c:v>8b</c:v>
                </c:pt>
                <c:pt idx="10">
                  <c:v>9a</c:v>
                </c:pt>
                <c:pt idx="11">
                  <c:v>10a</c:v>
                </c:pt>
                <c:pt idx="12">
                  <c:v>11a</c:v>
                </c:pt>
                <c:pt idx="13">
                  <c:v>12a</c:v>
                </c:pt>
                <c:pt idx="14">
                  <c:v>12b</c:v>
                </c:pt>
                <c:pt idx="15">
                  <c:v>12c</c:v>
                </c:pt>
                <c:pt idx="16">
                  <c:v>12d</c:v>
                </c:pt>
                <c:pt idx="17">
                  <c:v>13a</c:v>
                </c:pt>
                <c:pt idx="18">
                  <c:v>13b</c:v>
                </c:pt>
                <c:pt idx="19">
                  <c:v>14a</c:v>
                </c:pt>
                <c:pt idx="20">
                  <c:v>15a</c:v>
                </c:pt>
                <c:pt idx="21">
                  <c:v>15b</c:v>
                </c:pt>
                <c:pt idx="22">
                  <c:v>16a</c:v>
                </c:pt>
                <c:pt idx="23">
                  <c:v>16b</c:v>
                </c:pt>
                <c:pt idx="24">
                  <c:v>16c</c:v>
                </c:pt>
                <c:pt idx="25">
                  <c:v>16d</c:v>
                </c:pt>
                <c:pt idx="26">
                  <c:v>17a</c:v>
                </c:pt>
                <c:pt idx="27">
                  <c:v>18a</c:v>
                </c:pt>
                <c:pt idx="28">
                  <c:v>19a</c:v>
                </c:pt>
                <c:pt idx="29">
                  <c:v>20a</c:v>
                </c:pt>
                <c:pt idx="30">
                  <c:v>21a</c:v>
                </c:pt>
                <c:pt idx="31">
                  <c:v>22a</c:v>
                </c:pt>
                <c:pt idx="32">
                  <c:v>23a</c:v>
                </c:pt>
                <c:pt idx="33">
                  <c:v>23b</c:v>
                </c:pt>
                <c:pt idx="34">
                  <c:v>24a</c:v>
                </c:pt>
                <c:pt idx="35">
                  <c:v>24b</c:v>
                </c:pt>
                <c:pt idx="36">
                  <c:v>25a</c:v>
                </c:pt>
                <c:pt idx="37">
                  <c:v>25b</c:v>
                </c:pt>
                <c:pt idx="38">
                  <c:v>25c</c:v>
                </c:pt>
                <c:pt idx="39">
                  <c:v>26a</c:v>
                </c:pt>
                <c:pt idx="40">
                  <c:v>27a</c:v>
                </c:pt>
                <c:pt idx="41">
                  <c:v>27b</c:v>
                </c:pt>
                <c:pt idx="42">
                  <c:v>28a</c:v>
                </c:pt>
                <c:pt idx="43">
                  <c:v>29a</c:v>
                </c:pt>
                <c:pt idx="44">
                  <c:v>29b</c:v>
                </c:pt>
                <c:pt idx="45">
                  <c:v>30a</c:v>
                </c:pt>
                <c:pt idx="46">
                  <c:v>31a</c:v>
                </c:pt>
                <c:pt idx="47">
                  <c:v>32a</c:v>
                </c:pt>
                <c:pt idx="48">
                  <c:v>33a</c:v>
                </c:pt>
                <c:pt idx="49">
                  <c:v>34a</c:v>
                </c:pt>
                <c:pt idx="50">
                  <c:v>35a</c:v>
                </c:pt>
                <c:pt idx="51">
                  <c:v>36a</c:v>
                </c:pt>
                <c:pt idx="52">
                  <c:v>37a</c:v>
                </c:pt>
                <c:pt idx="53">
                  <c:v>38a</c:v>
                </c:pt>
                <c:pt idx="54">
                  <c:v>39a</c:v>
                </c:pt>
                <c:pt idx="55">
                  <c:v>40a</c:v>
                </c:pt>
                <c:pt idx="56">
                  <c:v>40b</c:v>
                </c:pt>
                <c:pt idx="57">
                  <c:v>42a</c:v>
                </c:pt>
                <c:pt idx="58">
                  <c:v>42b</c:v>
                </c:pt>
                <c:pt idx="59">
                  <c:v>43a</c:v>
                </c:pt>
                <c:pt idx="60">
                  <c:v>44a</c:v>
                </c:pt>
                <c:pt idx="61">
                  <c:v>44b</c:v>
                </c:pt>
                <c:pt idx="62">
                  <c:v>45a</c:v>
                </c:pt>
                <c:pt idx="63">
                  <c:v>46a</c:v>
                </c:pt>
              </c:strCache>
            </c:strRef>
          </c:cat>
          <c:val>
            <c:numRef>
              <c:f>'bar-chart-attractiveness'!$G$2:$G$65</c:f>
              <c:numCache>
                <c:formatCode>General</c:formatCode>
                <c:ptCount val="64"/>
                <c:pt idx="0">
                  <c:v>7.0</c:v>
                </c:pt>
                <c:pt idx="1">
                  <c:v>6.0</c:v>
                </c:pt>
                <c:pt idx="2">
                  <c:v>7.0</c:v>
                </c:pt>
                <c:pt idx="3">
                  <c:v>5.0</c:v>
                </c:pt>
                <c:pt idx="4">
                  <c:v>7.0</c:v>
                </c:pt>
                <c:pt idx="5">
                  <c:v>6.0</c:v>
                </c:pt>
                <c:pt idx="6">
                  <c:v>1.0</c:v>
                </c:pt>
                <c:pt idx="7">
                  <c:v>1.0</c:v>
                </c:pt>
                <c:pt idx="8">
                  <c:v>2.0</c:v>
                </c:pt>
                <c:pt idx="9">
                  <c:v>3.0</c:v>
                </c:pt>
                <c:pt idx="10">
                  <c:v>0.0</c:v>
                </c:pt>
                <c:pt idx="11">
                  <c:v>2.0</c:v>
                </c:pt>
                <c:pt idx="12">
                  <c:v>2.0</c:v>
                </c:pt>
                <c:pt idx="13">
                  <c:v>2.0</c:v>
                </c:pt>
                <c:pt idx="14">
                  <c:v>7.0</c:v>
                </c:pt>
                <c:pt idx="15">
                  <c:v>10.0</c:v>
                </c:pt>
                <c:pt idx="16">
                  <c:v>9.0</c:v>
                </c:pt>
                <c:pt idx="17">
                  <c:v>5.0</c:v>
                </c:pt>
                <c:pt idx="18">
                  <c:v>7.0</c:v>
                </c:pt>
                <c:pt idx="19">
                  <c:v>4.0</c:v>
                </c:pt>
                <c:pt idx="20">
                  <c:v>3.0</c:v>
                </c:pt>
                <c:pt idx="21">
                  <c:v>5.0</c:v>
                </c:pt>
                <c:pt idx="22">
                  <c:v>0.0</c:v>
                </c:pt>
                <c:pt idx="23">
                  <c:v>0.0</c:v>
                </c:pt>
                <c:pt idx="24">
                  <c:v>1.0</c:v>
                </c:pt>
                <c:pt idx="25">
                  <c:v>0.0</c:v>
                </c:pt>
                <c:pt idx="26">
                  <c:v>1.0</c:v>
                </c:pt>
                <c:pt idx="27">
                  <c:v>1.0</c:v>
                </c:pt>
                <c:pt idx="28">
                  <c:v>1.0</c:v>
                </c:pt>
                <c:pt idx="29">
                  <c:v>2.0</c:v>
                </c:pt>
                <c:pt idx="30">
                  <c:v>4.0</c:v>
                </c:pt>
                <c:pt idx="31">
                  <c:v>2.0</c:v>
                </c:pt>
                <c:pt idx="32">
                  <c:v>1.0</c:v>
                </c:pt>
                <c:pt idx="33">
                  <c:v>0.0</c:v>
                </c:pt>
                <c:pt idx="34">
                  <c:v>6.0</c:v>
                </c:pt>
                <c:pt idx="35">
                  <c:v>1.0</c:v>
                </c:pt>
                <c:pt idx="36">
                  <c:v>4.0</c:v>
                </c:pt>
                <c:pt idx="37">
                  <c:v>5.0</c:v>
                </c:pt>
                <c:pt idx="38">
                  <c:v>4.0</c:v>
                </c:pt>
                <c:pt idx="39">
                  <c:v>3.0</c:v>
                </c:pt>
                <c:pt idx="40">
                  <c:v>2.0</c:v>
                </c:pt>
                <c:pt idx="41">
                  <c:v>2.0</c:v>
                </c:pt>
                <c:pt idx="42">
                  <c:v>3.0</c:v>
                </c:pt>
                <c:pt idx="43">
                  <c:v>1.0</c:v>
                </c:pt>
                <c:pt idx="44">
                  <c:v>1.0</c:v>
                </c:pt>
                <c:pt idx="45">
                  <c:v>0.0</c:v>
                </c:pt>
                <c:pt idx="46">
                  <c:v>5.0</c:v>
                </c:pt>
                <c:pt idx="47">
                  <c:v>6.0</c:v>
                </c:pt>
                <c:pt idx="48">
                  <c:v>2.0</c:v>
                </c:pt>
                <c:pt idx="49">
                  <c:v>3.0</c:v>
                </c:pt>
                <c:pt idx="50">
                  <c:v>7.0</c:v>
                </c:pt>
                <c:pt idx="51">
                  <c:v>5.0</c:v>
                </c:pt>
                <c:pt idx="52">
                  <c:v>4.0</c:v>
                </c:pt>
                <c:pt idx="53">
                  <c:v>3.0</c:v>
                </c:pt>
                <c:pt idx="54">
                  <c:v>0.0</c:v>
                </c:pt>
                <c:pt idx="55">
                  <c:v>5.0</c:v>
                </c:pt>
                <c:pt idx="56">
                  <c:v>3.0</c:v>
                </c:pt>
                <c:pt idx="57">
                  <c:v>3.0</c:v>
                </c:pt>
                <c:pt idx="58">
                  <c:v>2.0</c:v>
                </c:pt>
                <c:pt idx="59">
                  <c:v>1.0</c:v>
                </c:pt>
                <c:pt idx="60">
                  <c:v>3.0</c:v>
                </c:pt>
                <c:pt idx="61">
                  <c:v>1.0</c:v>
                </c:pt>
                <c:pt idx="62">
                  <c:v>1.0</c:v>
                </c:pt>
                <c:pt idx="63">
                  <c:v>4.0</c:v>
                </c:pt>
              </c:numCache>
            </c:numRef>
          </c:val>
        </c:ser>
        <c:ser>
          <c:idx val="5"/>
          <c:order val="5"/>
          <c:tx>
            <c:strRef>
              <c:f>'bar-chart-attractiveness'!$H$1</c:f>
              <c:strCache>
                <c:ptCount val="1"/>
                <c:pt idx="0">
                  <c:v>after much better</c:v>
                </c:pt>
              </c:strCache>
            </c:strRef>
          </c:tx>
          <c:spPr>
            <a:solidFill>
              <a:srgbClr val="02254E"/>
            </a:solidFill>
            <a:ln>
              <a:solidFill>
                <a:schemeClr val="tx1">
                  <a:lumMod val="65000"/>
                  <a:lumOff val="35000"/>
                </a:schemeClr>
              </a:solidFill>
            </a:ln>
          </c:spPr>
          <c:invertIfNegative val="0"/>
          <c:cat>
            <c:strRef>
              <c:f>'bar-chart-attractiveness'!$B$2:$B$65</c:f>
              <c:strCache>
                <c:ptCount val="64"/>
                <c:pt idx="0">
                  <c:v>1a</c:v>
                </c:pt>
                <c:pt idx="1">
                  <c:v>2a</c:v>
                </c:pt>
                <c:pt idx="2">
                  <c:v>3a</c:v>
                </c:pt>
                <c:pt idx="3">
                  <c:v>4a</c:v>
                </c:pt>
                <c:pt idx="4">
                  <c:v>5a</c:v>
                </c:pt>
                <c:pt idx="5">
                  <c:v>6a</c:v>
                </c:pt>
                <c:pt idx="6">
                  <c:v>7a</c:v>
                </c:pt>
                <c:pt idx="7">
                  <c:v>7b</c:v>
                </c:pt>
                <c:pt idx="8">
                  <c:v>8a</c:v>
                </c:pt>
                <c:pt idx="9">
                  <c:v>8b</c:v>
                </c:pt>
                <c:pt idx="10">
                  <c:v>9a</c:v>
                </c:pt>
                <c:pt idx="11">
                  <c:v>10a</c:v>
                </c:pt>
                <c:pt idx="12">
                  <c:v>11a</c:v>
                </c:pt>
                <c:pt idx="13">
                  <c:v>12a</c:v>
                </c:pt>
                <c:pt idx="14">
                  <c:v>12b</c:v>
                </c:pt>
                <c:pt idx="15">
                  <c:v>12c</c:v>
                </c:pt>
                <c:pt idx="16">
                  <c:v>12d</c:v>
                </c:pt>
                <c:pt idx="17">
                  <c:v>13a</c:v>
                </c:pt>
                <c:pt idx="18">
                  <c:v>13b</c:v>
                </c:pt>
                <c:pt idx="19">
                  <c:v>14a</c:v>
                </c:pt>
                <c:pt idx="20">
                  <c:v>15a</c:v>
                </c:pt>
                <c:pt idx="21">
                  <c:v>15b</c:v>
                </c:pt>
                <c:pt idx="22">
                  <c:v>16a</c:v>
                </c:pt>
                <c:pt idx="23">
                  <c:v>16b</c:v>
                </c:pt>
                <c:pt idx="24">
                  <c:v>16c</c:v>
                </c:pt>
                <c:pt idx="25">
                  <c:v>16d</c:v>
                </c:pt>
                <c:pt idx="26">
                  <c:v>17a</c:v>
                </c:pt>
                <c:pt idx="27">
                  <c:v>18a</c:v>
                </c:pt>
                <c:pt idx="28">
                  <c:v>19a</c:v>
                </c:pt>
                <c:pt idx="29">
                  <c:v>20a</c:v>
                </c:pt>
                <c:pt idx="30">
                  <c:v>21a</c:v>
                </c:pt>
                <c:pt idx="31">
                  <c:v>22a</c:v>
                </c:pt>
                <c:pt idx="32">
                  <c:v>23a</c:v>
                </c:pt>
                <c:pt idx="33">
                  <c:v>23b</c:v>
                </c:pt>
                <c:pt idx="34">
                  <c:v>24a</c:v>
                </c:pt>
                <c:pt idx="35">
                  <c:v>24b</c:v>
                </c:pt>
                <c:pt idx="36">
                  <c:v>25a</c:v>
                </c:pt>
                <c:pt idx="37">
                  <c:v>25b</c:v>
                </c:pt>
                <c:pt idx="38">
                  <c:v>25c</c:v>
                </c:pt>
                <c:pt idx="39">
                  <c:v>26a</c:v>
                </c:pt>
                <c:pt idx="40">
                  <c:v>27a</c:v>
                </c:pt>
                <c:pt idx="41">
                  <c:v>27b</c:v>
                </c:pt>
                <c:pt idx="42">
                  <c:v>28a</c:v>
                </c:pt>
                <c:pt idx="43">
                  <c:v>29a</c:v>
                </c:pt>
                <c:pt idx="44">
                  <c:v>29b</c:v>
                </c:pt>
                <c:pt idx="45">
                  <c:v>30a</c:v>
                </c:pt>
                <c:pt idx="46">
                  <c:v>31a</c:v>
                </c:pt>
                <c:pt idx="47">
                  <c:v>32a</c:v>
                </c:pt>
                <c:pt idx="48">
                  <c:v>33a</c:v>
                </c:pt>
                <c:pt idx="49">
                  <c:v>34a</c:v>
                </c:pt>
                <c:pt idx="50">
                  <c:v>35a</c:v>
                </c:pt>
                <c:pt idx="51">
                  <c:v>36a</c:v>
                </c:pt>
                <c:pt idx="52">
                  <c:v>37a</c:v>
                </c:pt>
                <c:pt idx="53">
                  <c:v>38a</c:v>
                </c:pt>
                <c:pt idx="54">
                  <c:v>39a</c:v>
                </c:pt>
                <c:pt idx="55">
                  <c:v>40a</c:v>
                </c:pt>
                <c:pt idx="56">
                  <c:v>40b</c:v>
                </c:pt>
                <c:pt idx="57">
                  <c:v>42a</c:v>
                </c:pt>
                <c:pt idx="58">
                  <c:v>42b</c:v>
                </c:pt>
                <c:pt idx="59">
                  <c:v>43a</c:v>
                </c:pt>
                <c:pt idx="60">
                  <c:v>44a</c:v>
                </c:pt>
                <c:pt idx="61">
                  <c:v>44b</c:v>
                </c:pt>
                <c:pt idx="62">
                  <c:v>45a</c:v>
                </c:pt>
                <c:pt idx="63">
                  <c:v>46a</c:v>
                </c:pt>
              </c:strCache>
            </c:strRef>
          </c:cat>
          <c:val>
            <c:numRef>
              <c:f>'bar-chart-attractiveness'!$H$2:$H$65</c:f>
              <c:numCache>
                <c:formatCode>General</c:formatCode>
                <c:ptCount val="64"/>
                <c:pt idx="0">
                  <c:v>3.0</c:v>
                </c:pt>
                <c:pt idx="1">
                  <c:v>8.0</c:v>
                </c:pt>
                <c:pt idx="2">
                  <c:v>10.0</c:v>
                </c:pt>
                <c:pt idx="3">
                  <c:v>13.0</c:v>
                </c:pt>
                <c:pt idx="4">
                  <c:v>12.0</c:v>
                </c:pt>
                <c:pt idx="5">
                  <c:v>15.0</c:v>
                </c:pt>
                <c:pt idx="6">
                  <c:v>0.0</c:v>
                </c:pt>
                <c:pt idx="7">
                  <c:v>0.0</c:v>
                </c:pt>
                <c:pt idx="8">
                  <c:v>2.0</c:v>
                </c:pt>
                <c:pt idx="9">
                  <c:v>0.0</c:v>
                </c:pt>
                <c:pt idx="10">
                  <c:v>0.0</c:v>
                </c:pt>
                <c:pt idx="11">
                  <c:v>2.0</c:v>
                </c:pt>
                <c:pt idx="12">
                  <c:v>5.0</c:v>
                </c:pt>
                <c:pt idx="13">
                  <c:v>5.0</c:v>
                </c:pt>
                <c:pt idx="14">
                  <c:v>12.0</c:v>
                </c:pt>
                <c:pt idx="15">
                  <c:v>7.0</c:v>
                </c:pt>
                <c:pt idx="16">
                  <c:v>5.0</c:v>
                </c:pt>
                <c:pt idx="17">
                  <c:v>5.0</c:v>
                </c:pt>
                <c:pt idx="18">
                  <c:v>8.0</c:v>
                </c:pt>
                <c:pt idx="19">
                  <c:v>14.0</c:v>
                </c:pt>
                <c:pt idx="20">
                  <c:v>19.0</c:v>
                </c:pt>
                <c:pt idx="21">
                  <c:v>4.0</c:v>
                </c:pt>
                <c:pt idx="22">
                  <c:v>8.0</c:v>
                </c:pt>
                <c:pt idx="23">
                  <c:v>7.0</c:v>
                </c:pt>
                <c:pt idx="24">
                  <c:v>6.0</c:v>
                </c:pt>
                <c:pt idx="25">
                  <c:v>7.0</c:v>
                </c:pt>
                <c:pt idx="26">
                  <c:v>6.0</c:v>
                </c:pt>
                <c:pt idx="27">
                  <c:v>0.0</c:v>
                </c:pt>
                <c:pt idx="28">
                  <c:v>2.0</c:v>
                </c:pt>
                <c:pt idx="29">
                  <c:v>1.0</c:v>
                </c:pt>
                <c:pt idx="30">
                  <c:v>5.0</c:v>
                </c:pt>
                <c:pt idx="31">
                  <c:v>6.0</c:v>
                </c:pt>
                <c:pt idx="32">
                  <c:v>12.0</c:v>
                </c:pt>
                <c:pt idx="33">
                  <c:v>0.0</c:v>
                </c:pt>
                <c:pt idx="34">
                  <c:v>1.0</c:v>
                </c:pt>
                <c:pt idx="35">
                  <c:v>8.0</c:v>
                </c:pt>
                <c:pt idx="36">
                  <c:v>5.0</c:v>
                </c:pt>
                <c:pt idx="37">
                  <c:v>0.0</c:v>
                </c:pt>
                <c:pt idx="38">
                  <c:v>4.0</c:v>
                </c:pt>
                <c:pt idx="39">
                  <c:v>5.0</c:v>
                </c:pt>
                <c:pt idx="40">
                  <c:v>9.0</c:v>
                </c:pt>
                <c:pt idx="41">
                  <c:v>9.0</c:v>
                </c:pt>
                <c:pt idx="42">
                  <c:v>7.0</c:v>
                </c:pt>
                <c:pt idx="43">
                  <c:v>8.0</c:v>
                </c:pt>
                <c:pt idx="44">
                  <c:v>11.0</c:v>
                </c:pt>
                <c:pt idx="45">
                  <c:v>11.0</c:v>
                </c:pt>
                <c:pt idx="46">
                  <c:v>9.0</c:v>
                </c:pt>
                <c:pt idx="47">
                  <c:v>5.0</c:v>
                </c:pt>
                <c:pt idx="48">
                  <c:v>11.0</c:v>
                </c:pt>
                <c:pt idx="49">
                  <c:v>1.0</c:v>
                </c:pt>
                <c:pt idx="50">
                  <c:v>2.0</c:v>
                </c:pt>
                <c:pt idx="51">
                  <c:v>6.0</c:v>
                </c:pt>
                <c:pt idx="52">
                  <c:v>8.0</c:v>
                </c:pt>
                <c:pt idx="53">
                  <c:v>3.0</c:v>
                </c:pt>
                <c:pt idx="54">
                  <c:v>8.0</c:v>
                </c:pt>
                <c:pt idx="55">
                  <c:v>6.0</c:v>
                </c:pt>
                <c:pt idx="56">
                  <c:v>3.0</c:v>
                </c:pt>
                <c:pt idx="57">
                  <c:v>7.0</c:v>
                </c:pt>
                <c:pt idx="58">
                  <c:v>4.0</c:v>
                </c:pt>
                <c:pt idx="59">
                  <c:v>4.0</c:v>
                </c:pt>
                <c:pt idx="60">
                  <c:v>4.0</c:v>
                </c:pt>
                <c:pt idx="61">
                  <c:v>2.0</c:v>
                </c:pt>
                <c:pt idx="62">
                  <c:v>10.0</c:v>
                </c:pt>
                <c:pt idx="63">
                  <c:v>6.0</c:v>
                </c:pt>
              </c:numCache>
            </c:numRef>
          </c:val>
        </c:ser>
        <c:dLbls>
          <c:showLegendKey val="0"/>
          <c:showVal val="0"/>
          <c:showCatName val="0"/>
          <c:showSerName val="0"/>
          <c:showPercent val="0"/>
          <c:showBubbleSize val="0"/>
        </c:dLbls>
        <c:gapWidth val="100"/>
        <c:overlap val="100"/>
        <c:axId val="2139201304"/>
        <c:axId val="2139207608"/>
      </c:barChart>
      <c:catAx>
        <c:axId val="2139201304"/>
        <c:scaling>
          <c:orientation val="minMax"/>
        </c:scaling>
        <c:delete val="0"/>
        <c:axPos val="b"/>
        <c:title>
          <c:tx>
            <c:rich>
              <a:bodyPr/>
              <a:lstStyle/>
              <a:p>
                <a:pPr>
                  <a:defRPr sz="1200">
                    <a:latin typeface="Arial"/>
                  </a:defRPr>
                </a:pPr>
                <a:r>
                  <a:rPr lang="en-US" sz="1200">
                    <a:latin typeface="Arial"/>
                  </a:rPr>
                  <a:t>IPFs</a:t>
                </a:r>
                <a:r>
                  <a:rPr lang="en-US" sz="1200" baseline="0">
                    <a:latin typeface="Arial"/>
                  </a:rPr>
                  <a:t> from all subjects</a:t>
                </a:r>
                <a:endParaRPr lang="en-US" sz="1200">
                  <a:latin typeface="Arial"/>
                </a:endParaRPr>
              </a:p>
            </c:rich>
          </c:tx>
          <c:layout>
            <c:manualLayout>
              <c:xMode val="edge"/>
              <c:yMode val="edge"/>
              <c:x val="0.430480095963567"/>
              <c:y val="0.920026522195871"/>
            </c:manualLayout>
          </c:layout>
          <c:overlay val="0"/>
        </c:title>
        <c:majorTickMark val="none"/>
        <c:minorTickMark val="none"/>
        <c:tickLblPos val="low"/>
        <c:spPr>
          <a:ln>
            <a:solidFill>
              <a:schemeClr val="tx1">
                <a:lumMod val="50000"/>
                <a:lumOff val="50000"/>
              </a:schemeClr>
            </a:solidFill>
          </a:ln>
        </c:spPr>
        <c:txPr>
          <a:bodyPr/>
          <a:lstStyle/>
          <a:p>
            <a:pPr>
              <a:defRPr sz="1100">
                <a:latin typeface="Arial"/>
              </a:defRPr>
            </a:pPr>
            <a:endParaRPr lang="en-US"/>
          </a:p>
        </c:txPr>
        <c:crossAx val="2139207608"/>
        <c:crosses val="autoZero"/>
        <c:auto val="1"/>
        <c:lblAlgn val="ctr"/>
        <c:lblOffset val="100"/>
        <c:tickLblSkip val="1"/>
        <c:noMultiLvlLbl val="0"/>
      </c:catAx>
      <c:valAx>
        <c:axId val="2139207608"/>
        <c:scaling>
          <c:orientation val="minMax"/>
          <c:max val="22.0"/>
          <c:min val="-22.0"/>
        </c:scaling>
        <c:delete val="0"/>
        <c:axPos val="l"/>
        <c:majorGridlines>
          <c:spPr>
            <a:ln>
              <a:solidFill>
                <a:srgbClr val="E2E2E2"/>
              </a:solidFill>
            </a:ln>
          </c:spPr>
        </c:majorGridlines>
        <c:title>
          <c:tx>
            <c:rich>
              <a:bodyPr rot="-5400000" vert="horz"/>
              <a:lstStyle/>
              <a:p>
                <a:pPr>
                  <a:defRPr sz="1200">
                    <a:latin typeface="Arial"/>
                  </a:defRPr>
                </a:pPr>
                <a:r>
                  <a:rPr lang="en-US" sz="1200">
                    <a:latin typeface="Arial"/>
                  </a:rPr>
                  <a:t>Number of particpant reponses</a:t>
                </a:r>
              </a:p>
            </c:rich>
          </c:tx>
          <c:layout>
            <c:manualLayout>
              <c:xMode val="edge"/>
              <c:yMode val="edge"/>
              <c:x val="0.0176983738584111"/>
              <c:y val="0.224133748927303"/>
            </c:manualLayout>
          </c:layout>
          <c:overlay val="0"/>
        </c:title>
        <c:numFmt formatCode="General" sourceLinked="1"/>
        <c:majorTickMark val="out"/>
        <c:minorTickMark val="none"/>
        <c:tickLblPos val="nextTo"/>
        <c:txPr>
          <a:bodyPr/>
          <a:lstStyle/>
          <a:p>
            <a:pPr>
              <a:defRPr sz="1100">
                <a:latin typeface="Arial"/>
              </a:defRPr>
            </a:pPr>
            <a:endParaRPr lang="en-US"/>
          </a:p>
        </c:txPr>
        <c:crossAx val="2139201304"/>
        <c:crosses val="autoZero"/>
        <c:crossBetween val="between"/>
        <c:majorUnit val="2.0"/>
        <c:minorUnit val="1.0"/>
      </c:valAx>
      <c:spPr>
        <a:ln>
          <a:solidFill>
            <a:schemeClr val="bg1">
              <a:lumMod val="50000"/>
            </a:schemeClr>
          </a:solidFill>
        </a:ln>
      </c:spPr>
    </c:plotArea>
    <c:legend>
      <c:legendPos val="t"/>
      <c:legendEntry>
        <c:idx val="0"/>
        <c:delete val="1"/>
      </c:legendEntry>
      <c:layout>
        <c:manualLayout>
          <c:xMode val="edge"/>
          <c:yMode val="edge"/>
          <c:x val="0.401079739659049"/>
          <c:y val="0.0456652471634905"/>
          <c:w val="0.597109375959839"/>
          <c:h val="0.10544289973025"/>
        </c:manualLayout>
      </c:layout>
      <c:overlay val="1"/>
      <c:txPr>
        <a:bodyPr/>
        <a:lstStyle/>
        <a:p>
          <a:pPr>
            <a:defRPr sz="1300">
              <a:latin typeface="Arial"/>
            </a:defRPr>
          </a:pPr>
          <a:endParaRPr lang="en-US"/>
        </a:p>
      </c:txPr>
    </c:legend>
    <c:plotVisOnly val="1"/>
    <c:dispBlanksAs val="gap"/>
    <c:showDLblsOverMax val="0"/>
  </c:chart>
  <c:spPr>
    <a:ln>
      <a:noFill/>
    </a:ln>
  </c:spPr>
  <c:printSettings>
    <c:headerFooter/>
    <c:pageMargins b="1.0" l="0.75" r="0.75" t="1.0"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'bar-chart-legibility'!$C$1</c:f>
              <c:strCache>
                <c:ptCount val="1"/>
                <c:pt idx="0">
                  <c:v>same -ve half</c:v>
                </c:pt>
              </c:strCache>
            </c:strRef>
          </c:tx>
          <c:spPr>
            <a:solidFill>
              <a:srgbClr val="898997"/>
            </a:solidFill>
            <a:ln>
              <a:solidFill>
                <a:schemeClr val="tx1">
                  <a:lumMod val="65000"/>
                  <a:lumOff val="35000"/>
                </a:schemeClr>
              </a:solidFill>
            </a:ln>
          </c:spPr>
          <c:invertIfNegative val="0"/>
          <c:cat>
            <c:strRef>
              <c:f>'bar-chart-legibility'!$B$2:$B$65</c:f>
              <c:strCache>
                <c:ptCount val="64"/>
                <c:pt idx="0">
                  <c:v>1a</c:v>
                </c:pt>
                <c:pt idx="1">
                  <c:v>2a</c:v>
                </c:pt>
                <c:pt idx="2">
                  <c:v>3a</c:v>
                </c:pt>
                <c:pt idx="3">
                  <c:v>4a</c:v>
                </c:pt>
                <c:pt idx="4">
                  <c:v>5a</c:v>
                </c:pt>
                <c:pt idx="5">
                  <c:v>6a</c:v>
                </c:pt>
                <c:pt idx="6">
                  <c:v>7a</c:v>
                </c:pt>
                <c:pt idx="7">
                  <c:v>7b</c:v>
                </c:pt>
                <c:pt idx="8">
                  <c:v>8a</c:v>
                </c:pt>
                <c:pt idx="9">
                  <c:v>8b</c:v>
                </c:pt>
                <c:pt idx="10">
                  <c:v>9a</c:v>
                </c:pt>
                <c:pt idx="11">
                  <c:v>10a</c:v>
                </c:pt>
                <c:pt idx="12">
                  <c:v>11a</c:v>
                </c:pt>
                <c:pt idx="13">
                  <c:v>12a</c:v>
                </c:pt>
                <c:pt idx="14">
                  <c:v>12b</c:v>
                </c:pt>
                <c:pt idx="15">
                  <c:v>12c</c:v>
                </c:pt>
                <c:pt idx="16">
                  <c:v>12d</c:v>
                </c:pt>
                <c:pt idx="17">
                  <c:v>13a</c:v>
                </c:pt>
                <c:pt idx="18">
                  <c:v>13b</c:v>
                </c:pt>
                <c:pt idx="19">
                  <c:v>14a</c:v>
                </c:pt>
                <c:pt idx="20">
                  <c:v>15a</c:v>
                </c:pt>
                <c:pt idx="21">
                  <c:v>15b</c:v>
                </c:pt>
                <c:pt idx="22">
                  <c:v>16a</c:v>
                </c:pt>
                <c:pt idx="23">
                  <c:v>16b</c:v>
                </c:pt>
                <c:pt idx="24">
                  <c:v>16c</c:v>
                </c:pt>
                <c:pt idx="25">
                  <c:v>16d</c:v>
                </c:pt>
                <c:pt idx="26">
                  <c:v>17a</c:v>
                </c:pt>
                <c:pt idx="27">
                  <c:v>18a</c:v>
                </c:pt>
                <c:pt idx="28">
                  <c:v>19a</c:v>
                </c:pt>
                <c:pt idx="29">
                  <c:v>20a</c:v>
                </c:pt>
                <c:pt idx="30">
                  <c:v>21a</c:v>
                </c:pt>
                <c:pt idx="31">
                  <c:v>22a</c:v>
                </c:pt>
                <c:pt idx="32">
                  <c:v>23a</c:v>
                </c:pt>
                <c:pt idx="33">
                  <c:v>23b</c:v>
                </c:pt>
                <c:pt idx="34">
                  <c:v>24a</c:v>
                </c:pt>
                <c:pt idx="35">
                  <c:v>24b</c:v>
                </c:pt>
                <c:pt idx="36">
                  <c:v>25a</c:v>
                </c:pt>
                <c:pt idx="37">
                  <c:v>25b</c:v>
                </c:pt>
                <c:pt idx="38">
                  <c:v>25c</c:v>
                </c:pt>
                <c:pt idx="39">
                  <c:v>26a</c:v>
                </c:pt>
                <c:pt idx="40">
                  <c:v>27a</c:v>
                </c:pt>
                <c:pt idx="41">
                  <c:v>27b</c:v>
                </c:pt>
                <c:pt idx="42">
                  <c:v>28a</c:v>
                </c:pt>
                <c:pt idx="43">
                  <c:v>29a</c:v>
                </c:pt>
                <c:pt idx="44">
                  <c:v>29b</c:v>
                </c:pt>
                <c:pt idx="45">
                  <c:v>30a</c:v>
                </c:pt>
                <c:pt idx="46">
                  <c:v>31a</c:v>
                </c:pt>
                <c:pt idx="47">
                  <c:v>32a</c:v>
                </c:pt>
                <c:pt idx="48">
                  <c:v>33a</c:v>
                </c:pt>
                <c:pt idx="49">
                  <c:v>34a</c:v>
                </c:pt>
                <c:pt idx="50">
                  <c:v>35a</c:v>
                </c:pt>
                <c:pt idx="51">
                  <c:v>36a</c:v>
                </c:pt>
                <c:pt idx="52">
                  <c:v>37a</c:v>
                </c:pt>
                <c:pt idx="53">
                  <c:v>38a</c:v>
                </c:pt>
                <c:pt idx="54">
                  <c:v>39a</c:v>
                </c:pt>
                <c:pt idx="55">
                  <c:v>40a</c:v>
                </c:pt>
                <c:pt idx="56">
                  <c:v>40b</c:v>
                </c:pt>
                <c:pt idx="57">
                  <c:v>42a</c:v>
                </c:pt>
                <c:pt idx="58">
                  <c:v>42b</c:v>
                </c:pt>
                <c:pt idx="59">
                  <c:v>43a</c:v>
                </c:pt>
                <c:pt idx="60">
                  <c:v>44a</c:v>
                </c:pt>
                <c:pt idx="61">
                  <c:v>44b</c:v>
                </c:pt>
                <c:pt idx="62">
                  <c:v>45a</c:v>
                </c:pt>
                <c:pt idx="63">
                  <c:v>46a</c:v>
                </c:pt>
              </c:strCache>
            </c:strRef>
          </c:cat>
          <c:val>
            <c:numRef>
              <c:f>'bar-chart-legibility'!$C$2:$C$65</c:f>
              <c:numCache>
                <c:formatCode>General</c:formatCode>
                <c:ptCount val="64"/>
                <c:pt idx="0">
                  <c:v>-2.5</c:v>
                </c:pt>
                <c:pt idx="1">
                  <c:v>-1.5</c:v>
                </c:pt>
                <c:pt idx="2">
                  <c:v>-2.5</c:v>
                </c:pt>
                <c:pt idx="3">
                  <c:v>-0.5</c:v>
                </c:pt>
                <c:pt idx="4">
                  <c:v>-2.0</c:v>
                </c:pt>
                <c:pt idx="5">
                  <c:v>-0.5</c:v>
                </c:pt>
                <c:pt idx="6">
                  <c:v>-1.5</c:v>
                </c:pt>
                <c:pt idx="7">
                  <c:v>0.0</c:v>
                </c:pt>
                <c:pt idx="8">
                  <c:v>-1.5</c:v>
                </c:pt>
                <c:pt idx="9">
                  <c:v>-1.5</c:v>
                </c:pt>
                <c:pt idx="10">
                  <c:v>0.0</c:v>
                </c:pt>
                <c:pt idx="11">
                  <c:v>-1.5</c:v>
                </c:pt>
                <c:pt idx="12">
                  <c:v>-2.0</c:v>
                </c:pt>
                <c:pt idx="13">
                  <c:v>-3.0</c:v>
                </c:pt>
                <c:pt idx="14">
                  <c:v>-1.5</c:v>
                </c:pt>
                <c:pt idx="15">
                  <c:v>-2.5</c:v>
                </c:pt>
                <c:pt idx="16">
                  <c:v>-2.5</c:v>
                </c:pt>
                <c:pt idx="17">
                  <c:v>-1.5</c:v>
                </c:pt>
                <c:pt idx="18">
                  <c:v>-1.0</c:v>
                </c:pt>
                <c:pt idx="19">
                  <c:v>0.0</c:v>
                </c:pt>
                <c:pt idx="20">
                  <c:v>-0.5</c:v>
                </c:pt>
                <c:pt idx="21">
                  <c:v>-0.5</c:v>
                </c:pt>
                <c:pt idx="22">
                  <c:v>-0.5</c:v>
                </c:pt>
                <c:pt idx="23">
                  <c:v>0.0</c:v>
                </c:pt>
                <c:pt idx="24">
                  <c:v>0.0</c:v>
                </c:pt>
                <c:pt idx="25">
                  <c:v>0.0</c:v>
                </c:pt>
                <c:pt idx="26">
                  <c:v>-1.0</c:v>
                </c:pt>
                <c:pt idx="27">
                  <c:v>-1.0</c:v>
                </c:pt>
                <c:pt idx="28">
                  <c:v>-3.0</c:v>
                </c:pt>
                <c:pt idx="29">
                  <c:v>-2.0</c:v>
                </c:pt>
                <c:pt idx="30">
                  <c:v>-0.5</c:v>
                </c:pt>
                <c:pt idx="31">
                  <c:v>-1.5</c:v>
                </c:pt>
                <c:pt idx="32">
                  <c:v>0.0</c:v>
                </c:pt>
                <c:pt idx="33">
                  <c:v>0.0</c:v>
                </c:pt>
                <c:pt idx="34">
                  <c:v>-2.5</c:v>
                </c:pt>
                <c:pt idx="35">
                  <c:v>-1.5</c:v>
                </c:pt>
                <c:pt idx="36">
                  <c:v>0.0</c:v>
                </c:pt>
                <c:pt idx="37">
                  <c:v>-1.0</c:v>
                </c:pt>
                <c:pt idx="38">
                  <c:v>-0.5</c:v>
                </c:pt>
                <c:pt idx="39">
                  <c:v>-2.5</c:v>
                </c:pt>
                <c:pt idx="40">
                  <c:v>-2.5</c:v>
                </c:pt>
                <c:pt idx="41">
                  <c:v>-1.0</c:v>
                </c:pt>
                <c:pt idx="42">
                  <c:v>-0.5</c:v>
                </c:pt>
                <c:pt idx="43">
                  <c:v>-0.5</c:v>
                </c:pt>
                <c:pt idx="44">
                  <c:v>-1.0</c:v>
                </c:pt>
                <c:pt idx="45">
                  <c:v>-1.0</c:v>
                </c:pt>
                <c:pt idx="46">
                  <c:v>-3.0</c:v>
                </c:pt>
                <c:pt idx="47">
                  <c:v>-2.5</c:v>
                </c:pt>
                <c:pt idx="48">
                  <c:v>-3.0</c:v>
                </c:pt>
                <c:pt idx="49">
                  <c:v>-3.0</c:v>
                </c:pt>
                <c:pt idx="50">
                  <c:v>-2.0</c:v>
                </c:pt>
                <c:pt idx="51">
                  <c:v>-2.0</c:v>
                </c:pt>
                <c:pt idx="52">
                  <c:v>-0.5</c:v>
                </c:pt>
                <c:pt idx="53">
                  <c:v>-1.0</c:v>
                </c:pt>
                <c:pt idx="54">
                  <c:v>-2.5</c:v>
                </c:pt>
                <c:pt idx="55">
                  <c:v>-1.5</c:v>
                </c:pt>
                <c:pt idx="56">
                  <c:v>-2.0</c:v>
                </c:pt>
                <c:pt idx="57">
                  <c:v>-3.0</c:v>
                </c:pt>
                <c:pt idx="58">
                  <c:v>0.0</c:v>
                </c:pt>
                <c:pt idx="59">
                  <c:v>-1.0</c:v>
                </c:pt>
                <c:pt idx="60">
                  <c:v>-1.5</c:v>
                </c:pt>
                <c:pt idx="61">
                  <c:v>-0.5</c:v>
                </c:pt>
                <c:pt idx="62">
                  <c:v>-0.5</c:v>
                </c:pt>
                <c:pt idx="63">
                  <c:v>-0.5</c:v>
                </c:pt>
              </c:numCache>
            </c:numRef>
          </c:val>
        </c:ser>
        <c:ser>
          <c:idx val="1"/>
          <c:order val="1"/>
          <c:tx>
            <c:strRef>
              <c:f>'bar-chart-legibility'!$D$1</c:f>
              <c:strCache>
                <c:ptCount val="1"/>
                <c:pt idx="0">
                  <c:v>before somewhat better</c:v>
                </c:pt>
              </c:strCache>
            </c:strRef>
          </c:tx>
          <c:spPr>
            <a:solidFill>
              <a:srgbClr val="A40003"/>
            </a:solidFill>
            <a:ln>
              <a:solidFill>
                <a:schemeClr val="tx1">
                  <a:lumMod val="65000"/>
                  <a:lumOff val="35000"/>
                </a:schemeClr>
              </a:solidFill>
            </a:ln>
          </c:spPr>
          <c:invertIfNegative val="0"/>
          <c:cat>
            <c:strRef>
              <c:f>'bar-chart-legibility'!$B$2:$B$65</c:f>
              <c:strCache>
                <c:ptCount val="64"/>
                <c:pt idx="0">
                  <c:v>1a</c:v>
                </c:pt>
                <c:pt idx="1">
                  <c:v>2a</c:v>
                </c:pt>
                <c:pt idx="2">
                  <c:v>3a</c:v>
                </c:pt>
                <c:pt idx="3">
                  <c:v>4a</c:v>
                </c:pt>
                <c:pt idx="4">
                  <c:v>5a</c:v>
                </c:pt>
                <c:pt idx="5">
                  <c:v>6a</c:v>
                </c:pt>
                <c:pt idx="6">
                  <c:v>7a</c:v>
                </c:pt>
                <c:pt idx="7">
                  <c:v>7b</c:v>
                </c:pt>
                <c:pt idx="8">
                  <c:v>8a</c:v>
                </c:pt>
                <c:pt idx="9">
                  <c:v>8b</c:v>
                </c:pt>
                <c:pt idx="10">
                  <c:v>9a</c:v>
                </c:pt>
                <c:pt idx="11">
                  <c:v>10a</c:v>
                </c:pt>
                <c:pt idx="12">
                  <c:v>11a</c:v>
                </c:pt>
                <c:pt idx="13">
                  <c:v>12a</c:v>
                </c:pt>
                <c:pt idx="14">
                  <c:v>12b</c:v>
                </c:pt>
                <c:pt idx="15">
                  <c:v>12c</c:v>
                </c:pt>
                <c:pt idx="16">
                  <c:v>12d</c:v>
                </c:pt>
                <c:pt idx="17">
                  <c:v>13a</c:v>
                </c:pt>
                <c:pt idx="18">
                  <c:v>13b</c:v>
                </c:pt>
                <c:pt idx="19">
                  <c:v>14a</c:v>
                </c:pt>
                <c:pt idx="20">
                  <c:v>15a</c:v>
                </c:pt>
                <c:pt idx="21">
                  <c:v>15b</c:v>
                </c:pt>
                <c:pt idx="22">
                  <c:v>16a</c:v>
                </c:pt>
                <c:pt idx="23">
                  <c:v>16b</c:v>
                </c:pt>
                <c:pt idx="24">
                  <c:v>16c</c:v>
                </c:pt>
                <c:pt idx="25">
                  <c:v>16d</c:v>
                </c:pt>
                <c:pt idx="26">
                  <c:v>17a</c:v>
                </c:pt>
                <c:pt idx="27">
                  <c:v>18a</c:v>
                </c:pt>
                <c:pt idx="28">
                  <c:v>19a</c:v>
                </c:pt>
                <c:pt idx="29">
                  <c:v>20a</c:v>
                </c:pt>
                <c:pt idx="30">
                  <c:v>21a</c:v>
                </c:pt>
                <c:pt idx="31">
                  <c:v>22a</c:v>
                </c:pt>
                <c:pt idx="32">
                  <c:v>23a</c:v>
                </c:pt>
                <c:pt idx="33">
                  <c:v>23b</c:v>
                </c:pt>
                <c:pt idx="34">
                  <c:v>24a</c:v>
                </c:pt>
                <c:pt idx="35">
                  <c:v>24b</c:v>
                </c:pt>
                <c:pt idx="36">
                  <c:v>25a</c:v>
                </c:pt>
                <c:pt idx="37">
                  <c:v>25b</c:v>
                </c:pt>
                <c:pt idx="38">
                  <c:v>25c</c:v>
                </c:pt>
                <c:pt idx="39">
                  <c:v>26a</c:v>
                </c:pt>
                <c:pt idx="40">
                  <c:v>27a</c:v>
                </c:pt>
                <c:pt idx="41">
                  <c:v>27b</c:v>
                </c:pt>
                <c:pt idx="42">
                  <c:v>28a</c:v>
                </c:pt>
                <c:pt idx="43">
                  <c:v>29a</c:v>
                </c:pt>
                <c:pt idx="44">
                  <c:v>29b</c:v>
                </c:pt>
                <c:pt idx="45">
                  <c:v>30a</c:v>
                </c:pt>
                <c:pt idx="46">
                  <c:v>31a</c:v>
                </c:pt>
                <c:pt idx="47">
                  <c:v>32a</c:v>
                </c:pt>
                <c:pt idx="48">
                  <c:v>33a</c:v>
                </c:pt>
                <c:pt idx="49">
                  <c:v>34a</c:v>
                </c:pt>
                <c:pt idx="50">
                  <c:v>35a</c:v>
                </c:pt>
                <c:pt idx="51">
                  <c:v>36a</c:v>
                </c:pt>
                <c:pt idx="52">
                  <c:v>37a</c:v>
                </c:pt>
                <c:pt idx="53">
                  <c:v>38a</c:v>
                </c:pt>
                <c:pt idx="54">
                  <c:v>39a</c:v>
                </c:pt>
                <c:pt idx="55">
                  <c:v>40a</c:v>
                </c:pt>
                <c:pt idx="56">
                  <c:v>40b</c:v>
                </c:pt>
                <c:pt idx="57">
                  <c:v>42a</c:v>
                </c:pt>
                <c:pt idx="58">
                  <c:v>42b</c:v>
                </c:pt>
                <c:pt idx="59">
                  <c:v>43a</c:v>
                </c:pt>
                <c:pt idx="60">
                  <c:v>44a</c:v>
                </c:pt>
                <c:pt idx="61">
                  <c:v>44b</c:v>
                </c:pt>
                <c:pt idx="62">
                  <c:v>45a</c:v>
                </c:pt>
                <c:pt idx="63">
                  <c:v>46a</c:v>
                </c:pt>
              </c:strCache>
            </c:strRef>
          </c:cat>
          <c:val>
            <c:numRef>
              <c:f>'bar-chart-legibility'!$D$2:$D$65</c:f>
              <c:numCache>
                <c:formatCode>General</c:formatCode>
                <c:ptCount val="64"/>
                <c:pt idx="0">
                  <c:v>-3.0</c:v>
                </c:pt>
                <c:pt idx="1">
                  <c:v>-5.0</c:v>
                </c:pt>
                <c:pt idx="2">
                  <c:v>-2.0</c:v>
                </c:pt>
                <c:pt idx="3">
                  <c:v>-1.0</c:v>
                </c:pt>
                <c:pt idx="4">
                  <c:v>-2.0</c:v>
                </c:pt>
                <c:pt idx="5">
                  <c:v>0.0</c:v>
                </c:pt>
                <c:pt idx="6">
                  <c:v>-3.0</c:v>
                </c:pt>
                <c:pt idx="7">
                  <c:v>-1.0</c:v>
                </c:pt>
                <c:pt idx="8">
                  <c:v>0.0</c:v>
                </c:pt>
                <c:pt idx="9">
                  <c:v>-2.0</c:v>
                </c:pt>
                <c:pt idx="10">
                  <c:v>-1.0</c:v>
                </c:pt>
                <c:pt idx="11">
                  <c:v>-6.0</c:v>
                </c:pt>
                <c:pt idx="12">
                  <c:v>-11.0</c:v>
                </c:pt>
                <c:pt idx="13">
                  <c:v>-8.0</c:v>
                </c:pt>
                <c:pt idx="14">
                  <c:v>-5.0</c:v>
                </c:pt>
                <c:pt idx="15">
                  <c:v>-5.0</c:v>
                </c:pt>
                <c:pt idx="16">
                  <c:v>-4.0</c:v>
                </c:pt>
                <c:pt idx="17">
                  <c:v>-4.0</c:v>
                </c:pt>
                <c:pt idx="18">
                  <c:v>-6.0</c:v>
                </c:pt>
                <c:pt idx="19">
                  <c:v>-5.0</c:v>
                </c:pt>
                <c:pt idx="20">
                  <c:v>0.0</c:v>
                </c:pt>
                <c:pt idx="21">
                  <c:v>-11.0</c:v>
                </c:pt>
                <c:pt idx="22">
                  <c:v>-1.0</c:v>
                </c:pt>
                <c:pt idx="23">
                  <c:v>0.0</c:v>
                </c:pt>
                <c:pt idx="24">
                  <c:v>-1.0</c:v>
                </c:pt>
                <c:pt idx="25">
                  <c:v>-4.0</c:v>
                </c:pt>
                <c:pt idx="26">
                  <c:v>0.0</c:v>
                </c:pt>
                <c:pt idx="27">
                  <c:v>-2.0</c:v>
                </c:pt>
                <c:pt idx="28">
                  <c:v>0.0</c:v>
                </c:pt>
                <c:pt idx="29">
                  <c:v>0.0</c:v>
                </c:pt>
                <c:pt idx="30">
                  <c:v>-2.0</c:v>
                </c:pt>
                <c:pt idx="31">
                  <c:v>-2.0</c:v>
                </c:pt>
                <c:pt idx="32">
                  <c:v>-1.0</c:v>
                </c:pt>
                <c:pt idx="33">
                  <c:v>-2.0</c:v>
                </c:pt>
                <c:pt idx="34">
                  <c:v>-2.0</c:v>
                </c:pt>
                <c:pt idx="35">
                  <c:v>-2.0</c:v>
                </c:pt>
                <c:pt idx="36">
                  <c:v>-4.0</c:v>
                </c:pt>
                <c:pt idx="37">
                  <c:v>-2.0</c:v>
                </c:pt>
                <c:pt idx="38">
                  <c:v>-4.0</c:v>
                </c:pt>
                <c:pt idx="39">
                  <c:v>0.0</c:v>
                </c:pt>
                <c:pt idx="40">
                  <c:v>-2.0</c:v>
                </c:pt>
                <c:pt idx="41">
                  <c:v>-2.0</c:v>
                </c:pt>
                <c:pt idx="42">
                  <c:v>-1.0</c:v>
                </c:pt>
                <c:pt idx="43">
                  <c:v>-2.0</c:v>
                </c:pt>
                <c:pt idx="44">
                  <c:v>0.0</c:v>
                </c:pt>
                <c:pt idx="45">
                  <c:v>-1.0</c:v>
                </c:pt>
                <c:pt idx="46">
                  <c:v>-2.0</c:v>
                </c:pt>
                <c:pt idx="47">
                  <c:v>-4.0</c:v>
                </c:pt>
                <c:pt idx="48">
                  <c:v>0.0</c:v>
                </c:pt>
                <c:pt idx="49">
                  <c:v>-1.0</c:v>
                </c:pt>
                <c:pt idx="50">
                  <c:v>-2.0</c:v>
                </c:pt>
                <c:pt idx="51">
                  <c:v>0.0</c:v>
                </c:pt>
                <c:pt idx="52">
                  <c:v>-5.0</c:v>
                </c:pt>
                <c:pt idx="53">
                  <c:v>-7.0</c:v>
                </c:pt>
                <c:pt idx="54">
                  <c:v>-4.0</c:v>
                </c:pt>
                <c:pt idx="55">
                  <c:v>-4.0</c:v>
                </c:pt>
                <c:pt idx="56">
                  <c:v>-7.0</c:v>
                </c:pt>
                <c:pt idx="57">
                  <c:v>-1.0</c:v>
                </c:pt>
                <c:pt idx="58">
                  <c:v>-4.0</c:v>
                </c:pt>
                <c:pt idx="59">
                  <c:v>-3.0</c:v>
                </c:pt>
                <c:pt idx="60">
                  <c:v>-1.0</c:v>
                </c:pt>
                <c:pt idx="61">
                  <c:v>-5.0</c:v>
                </c:pt>
                <c:pt idx="62">
                  <c:v>-1.0</c:v>
                </c:pt>
                <c:pt idx="63">
                  <c:v>0.0</c:v>
                </c:pt>
              </c:numCache>
            </c:numRef>
          </c:val>
        </c:ser>
        <c:ser>
          <c:idx val="2"/>
          <c:order val="2"/>
          <c:tx>
            <c:strRef>
              <c:f>'bar-chart-legibility'!$E$1</c:f>
              <c:strCache>
                <c:ptCount val="1"/>
                <c:pt idx="0">
                  <c:v>before much better</c:v>
                </c:pt>
              </c:strCache>
            </c:strRef>
          </c:tx>
          <c:spPr>
            <a:solidFill>
              <a:schemeClr val="accent2">
                <a:lumMod val="50000"/>
              </a:schemeClr>
            </a:solidFill>
            <a:ln>
              <a:solidFill>
                <a:schemeClr val="tx1">
                  <a:lumMod val="65000"/>
                  <a:lumOff val="35000"/>
                </a:schemeClr>
              </a:solidFill>
            </a:ln>
          </c:spPr>
          <c:invertIfNegative val="0"/>
          <c:cat>
            <c:strRef>
              <c:f>'bar-chart-legibility'!$B$2:$B$65</c:f>
              <c:strCache>
                <c:ptCount val="64"/>
                <c:pt idx="0">
                  <c:v>1a</c:v>
                </c:pt>
                <c:pt idx="1">
                  <c:v>2a</c:v>
                </c:pt>
                <c:pt idx="2">
                  <c:v>3a</c:v>
                </c:pt>
                <c:pt idx="3">
                  <c:v>4a</c:v>
                </c:pt>
                <c:pt idx="4">
                  <c:v>5a</c:v>
                </c:pt>
                <c:pt idx="5">
                  <c:v>6a</c:v>
                </c:pt>
                <c:pt idx="6">
                  <c:v>7a</c:v>
                </c:pt>
                <c:pt idx="7">
                  <c:v>7b</c:v>
                </c:pt>
                <c:pt idx="8">
                  <c:v>8a</c:v>
                </c:pt>
                <c:pt idx="9">
                  <c:v>8b</c:v>
                </c:pt>
                <c:pt idx="10">
                  <c:v>9a</c:v>
                </c:pt>
                <c:pt idx="11">
                  <c:v>10a</c:v>
                </c:pt>
                <c:pt idx="12">
                  <c:v>11a</c:v>
                </c:pt>
                <c:pt idx="13">
                  <c:v>12a</c:v>
                </c:pt>
                <c:pt idx="14">
                  <c:v>12b</c:v>
                </c:pt>
                <c:pt idx="15">
                  <c:v>12c</c:v>
                </c:pt>
                <c:pt idx="16">
                  <c:v>12d</c:v>
                </c:pt>
                <c:pt idx="17">
                  <c:v>13a</c:v>
                </c:pt>
                <c:pt idx="18">
                  <c:v>13b</c:v>
                </c:pt>
                <c:pt idx="19">
                  <c:v>14a</c:v>
                </c:pt>
                <c:pt idx="20">
                  <c:v>15a</c:v>
                </c:pt>
                <c:pt idx="21">
                  <c:v>15b</c:v>
                </c:pt>
                <c:pt idx="22">
                  <c:v>16a</c:v>
                </c:pt>
                <c:pt idx="23">
                  <c:v>16b</c:v>
                </c:pt>
                <c:pt idx="24">
                  <c:v>16c</c:v>
                </c:pt>
                <c:pt idx="25">
                  <c:v>16d</c:v>
                </c:pt>
                <c:pt idx="26">
                  <c:v>17a</c:v>
                </c:pt>
                <c:pt idx="27">
                  <c:v>18a</c:v>
                </c:pt>
                <c:pt idx="28">
                  <c:v>19a</c:v>
                </c:pt>
                <c:pt idx="29">
                  <c:v>20a</c:v>
                </c:pt>
                <c:pt idx="30">
                  <c:v>21a</c:v>
                </c:pt>
                <c:pt idx="31">
                  <c:v>22a</c:v>
                </c:pt>
                <c:pt idx="32">
                  <c:v>23a</c:v>
                </c:pt>
                <c:pt idx="33">
                  <c:v>23b</c:v>
                </c:pt>
                <c:pt idx="34">
                  <c:v>24a</c:v>
                </c:pt>
                <c:pt idx="35">
                  <c:v>24b</c:v>
                </c:pt>
                <c:pt idx="36">
                  <c:v>25a</c:v>
                </c:pt>
                <c:pt idx="37">
                  <c:v>25b</c:v>
                </c:pt>
                <c:pt idx="38">
                  <c:v>25c</c:v>
                </c:pt>
                <c:pt idx="39">
                  <c:v>26a</c:v>
                </c:pt>
                <c:pt idx="40">
                  <c:v>27a</c:v>
                </c:pt>
                <c:pt idx="41">
                  <c:v>27b</c:v>
                </c:pt>
                <c:pt idx="42">
                  <c:v>28a</c:v>
                </c:pt>
                <c:pt idx="43">
                  <c:v>29a</c:v>
                </c:pt>
                <c:pt idx="44">
                  <c:v>29b</c:v>
                </c:pt>
                <c:pt idx="45">
                  <c:v>30a</c:v>
                </c:pt>
                <c:pt idx="46">
                  <c:v>31a</c:v>
                </c:pt>
                <c:pt idx="47">
                  <c:v>32a</c:v>
                </c:pt>
                <c:pt idx="48">
                  <c:v>33a</c:v>
                </c:pt>
                <c:pt idx="49">
                  <c:v>34a</c:v>
                </c:pt>
                <c:pt idx="50">
                  <c:v>35a</c:v>
                </c:pt>
                <c:pt idx="51">
                  <c:v>36a</c:v>
                </c:pt>
                <c:pt idx="52">
                  <c:v>37a</c:v>
                </c:pt>
                <c:pt idx="53">
                  <c:v>38a</c:v>
                </c:pt>
                <c:pt idx="54">
                  <c:v>39a</c:v>
                </c:pt>
                <c:pt idx="55">
                  <c:v>40a</c:v>
                </c:pt>
                <c:pt idx="56">
                  <c:v>40b</c:v>
                </c:pt>
                <c:pt idx="57">
                  <c:v>42a</c:v>
                </c:pt>
                <c:pt idx="58">
                  <c:v>42b</c:v>
                </c:pt>
                <c:pt idx="59">
                  <c:v>43a</c:v>
                </c:pt>
                <c:pt idx="60">
                  <c:v>44a</c:v>
                </c:pt>
                <c:pt idx="61">
                  <c:v>44b</c:v>
                </c:pt>
                <c:pt idx="62">
                  <c:v>45a</c:v>
                </c:pt>
                <c:pt idx="63">
                  <c:v>46a</c:v>
                </c:pt>
              </c:strCache>
            </c:strRef>
          </c:cat>
          <c:val>
            <c:numRef>
              <c:f>'bar-chart-legibility'!$E$2:$E$65</c:f>
              <c:numCache>
                <c:formatCode>General</c:formatCode>
                <c:ptCount val="64"/>
                <c:pt idx="0">
                  <c:v>-7.0</c:v>
                </c:pt>
                <c:pt idx="1">
                  <c:v>-3.0</c:v>
                </c:pt>
                <c:pt idx="2">
                  <c:v>-3.0</c:v>
                </c:pt>
                <c:pt idx="3">
                  <c:v>-6.0</c:v>
                </c:pt>
                <c:pt idx="4">
                  <c:v>-5.0</c:v>
                </c:pt>
                <c:pt idx="5">
                  <c:v>0.0</c:v>
                </c:pt>
                <c:pt idx="6">
                  <c:v>-2.0</c:v>
                </c:pt>
                <c:pt idx="7">
                  <c:v>-8.0</c:v>
                </c:pt>
                <c:pt idx="8">
                  <c:v>0.0</c:v>
                </c:pt>
                <c:pt idx="9">
                  <c:v>-1.0</c:v>
                </c:pt>
                <c:pt idx="10">
                  <c:v>-7.0</c:v>
                </c:pt>
                <c:pt idx="11">
                  <c:v>-13.0</c:v>
                </c:pt>
                <c:pt idx="12">
                  <c:v>-6.0</c:v>
                </c:pt>
                <c:pt idx="13">
                  <c:v>-3.0</c:v>
                </c:pt>
                <c:pt idx="14">
                  <c:v>-3.0</c:v>
                </c:pt>
                <c:pt idx="15">
                  <c:v>-1.0</c:v>
                </c:pt>
                <c:pt idx="16">
                  <c:v>-3.0</c:v>
                </c:pt>
                <c:pt idx="17">
                  <c:v>-5.0</c:v>
                </c:pt>
                <c:pt idx="18">
                  <c:v>-5.0</c:v>
                </c:pt>
                <c:pt idx="19">
                  <c:v>-3.0</c:v>
                </c:pt>
                <c:pt idx="20">
                  <c:v>0.0</c:v>
                </c:pt>
                <c:pt idx="21">
                  <c:v>-3.0</c:v>
                </c:pt>
                <c:pt idx="22">
                  <c:v>-2.0</c:v>
                </c:pt>
                <c:pt idx="23">
                  <c:v>-2.0</c:v>
                </c:pt>
                <c:pt idx="24">
                  <c:v>-2.0</c:v>
                </c:pt>
                <c:pt idx="25">
                  <c:v>-1.0</c:v>
                </c:pt>
                <c:pt idx="26">
                  <c:v>-1.0</c:v>
                </c:pt>
                <c:pt idx="27">
                  <c:v>-4.0</c:v>
                </c:pt>
                <c:pt idx="28">
                  <c:v>-1.0</c:v>
                </c:pt>
                <c:pt idx="29">
                  <c:v>-3.0</c:v>
                </c:pt>
                <c:pt idx="30">
                  <c:v>0.0</c:v>
                </c:pt>
                <c:pt idx="31">
                  <c:v>-1.0</c:v>
                </c:pt>
                <c:pt idx="32">
                  <c:v>0.0</c:v>
                </c:pt>
                <c:pt idx="33">
                  <c:v>-9.0</c:v>
                </c:pt>
                <c:pt idx="34">
                  <c:v>0.0</c:v>
                </c:pt>
                <c:pt idx="35">
                  <c:v>-1.0</c:v>
                </c:pt>
                <c:pt idx="36">
                  <c:v>-3.0</c:v>
                </c:pt>
                <c:pt idx="37">
                  <c:v>-2.0</c:v>
                </c:pt>
                <c:pt idx="38">
                  <c:v>-5.0</c:v>
                </c:pt>
                <c:pt idx="39">
                  <c:v>0.0</c:v>
                </c:pt>
                <c:pt idx="40">
                  <c:v>-2.0</c:v>
                </c:pt>
                <c:pt idx="41">
                  <c:v>-5.0</c:v>
                </c:pt>
                <c:pt idx="42">
                  <c:v>-4.0</c:v>
                </c:pt>
                <c:pt idx="43">
                  <c:v>-5.0</c:v>
                </c:pt>
                <c:pt idx="44">
                  <c:v>-4.0</c:v>
                </c:pt>
                <c:pt idx="45">
                  <c:v>-1.0</c:v>
                </c:pt>
                <c:pt idx="46">
                  <c:v>0.0</c:v>
                </c:pt>
                <c:pt idx="47">
                  <c:v>-1.0</c:v>
                </c:pt>
                <c:pt idx="48">
                  <c:v>-1.0</c:v>
                </c:pt>
                <c:pt idx="49">
                  <c:v>-3.0</c:v>
                </c:pt>
                <c:pt idx="50">
                  <c:v>-2.0</c:v>
                </c:pt>
                <c:pt idx="51">
                  <c:v>0.0</c:v>
                </c:pt>
                <c:pt idx="52">
                  <c:v>-2.0</c:v>
                </c:pt>
                <c:pt idx="53">
                  <c:v>-4.0</c:v>
                </c:pt>
                <c:pt idx="54">
                  <c:v>-1.0</c:v>
                </c:pt>
                <c:pt idx="55">
                  <c:v>-2.0</c:v>
                </c:pt>
                <c:pt idx="56">
                  <c:v>-2.0</c:v>
                </c:pt>
                <c:pt idx="57">
                  <c:v>0.0</c:v>
                </c:pt>
                <c:pt idx="58">
                  <c:v>-3.0</c:v>
                </c:pt>
                <c:pt idx="59">
                  <c:v>-1.0</c:v>
                </c:pt>
                <c:pt idx="60">
                  <c:v>-1.0</c:v>
                </c:pt>
                <c:pt idx="61">
                  <c:v>-2.0</c:v>
                </c:pt>
                <c:pt idx="62">
                  <c:v>0.0</c:v>
                </c:pt>
                <c:pt idx="63">
                  <c:v>0.0</c:v>
                </c:pt>
              </c:numCache>
            </c:numRef>
          </c:val>
        </c:ser>
        <c:ser>
          <c:idx val="3"/>
          <c:order val="3"/>
          <c:tx>
            <c:strRef>
              <c:f>'bar-chart-legibility'!$F$1</c:f>
              <c:strCache>
                <c:ptCount val="1"/>
                <c:pt idx="0">
                  <c:v>same</c:v>
                </c:pt>
              </c:strCache>
            </c:strRef>
          </c:tx>
          <c:spPr>
            <a:solidFill>
              <a:srgbClr val="898997"/>
            </a:solidFill>
            <a:ln>
              <a:solidFill>
                <a:schemeClr val="tx1">
                  <a:lumMod val="65000"/>
                  <a:lumOff val="35000"/>
                </a:schemeClr>
              </a:solidFill>
            </a:ln>
          </c:spPr>
          <c:invertIfNegative val="0"/>
          <c:cat>
            <c:strRef>
              <c:f>'bar-chart-legibility'!$B$2:$B$65</c:f>
              <c:strCache>
                <c:ptCount val="64"/>
                <c:pt idx="0">
                  <c:v>1a</c:v>
                </c:pt>
                <c:pt idx="1">
                  <c:v>2a</c:v>
                </c:pt>
                <c:pt idx="2">
                  <c:v>3a</c:v>
                </c:pt>
                <c:pt idx="3">
                  <c:v>4a</c:v>
                </c:pt>
                <c:pt idx="4">
                  <c:v>5a</c:v>
                </c:pt>
                <c:pt idx="5">
                  <c:v>6a</c:v>
                </c:pt>
                <c:pt idx="6">
                  <c:v>7a</c:v>
                </c:pt>
                <c:pt idx="7">
                  <c:v>7b</c:v>
                </c:pt>
                <c:pt idx="8">
                  <c:v>8a</c:v>
                </c:pt>
                <c:pt idx="9">
                  <c:v>8b</c:v>
                </c:pt>
                <c:pt idx="10">
                  <c:v>9a</c:v>
                </c:pt>
                <c:pt idx="11">
                  <c:v>10a</c:v>
                </c:pt>
                <c:pt idx="12">
                  <c:v>11a</c:v>
                </c:pt>
                <c:pt idx="13">
                  <c:v>12a</c:v>
                </c:pt>
                <c:pt idx="14">
                  <c:v>12b</c:v>
                </c:pt>
                <c:pt idx="15">
                  <c:v>12c</c:v>
                </c:pt>
                <c:pt idx="16">
                  <c:v>12d</c:v>
                </c:pt>
                <c:pt idx="17">
                  <c:v>13a</c:v>
                </c:pt>
                <c:pt idx="18">
                  <c:v>13b</c:v>
                </c:pt>
                <c:pt idx="19">
                  <c:v>14a</c:v>
                </c:pt>
                <c:pt idx="20">
                  <c:v>15a</c:v>
                </c:pt>
                <c:pt idx="21">
                  <c:v>15b</c:v>
                </c:pt>
                <c:pt idx="22">
                  <c:v>16a</c:v>
                </c:pt>
                <c:pt idx="23">
                  <c:v>16b</c:v>
                </c:pt>
                <c:pt idx="24">
                  <c:v>16c</c:v>
                </c:pt>
                <c:pt idx="25">
                  <c:v>16d</c:v>
                </c:pt>
                <c:pt idx="26">
                  <c:v>17a</c:v>
                </c:pt>
                <c:pt idx="27">
                  <c:v>18a</c:v>
                </c:pt>
                <c:pt idx="28">
                  <c:v>19a</c:v>
                </c:pt>
                <c:pt idx="29">
                  <c:v>20a</c:v>
                </c:pt>
                <c:pt idx="30">
                  <c:v>21a</c:v>
                </c:pt>
                <c:pt idx="31">
                  <c:v>22a</c:v>
                </c:pt>
                <c:pt idx="32">
                  <c:v>23a</c:v>
                </c:pt>
                <c:pt idx="33">
                  <c:v>23b</c:v>
                </c:pt>
                <c:pt idx="34">
                  <c:v>24a</c:v>
                </c:pt>
                <c:pt idx="35">
                  <c:v>24b</c:v>
                </c:pt>
                <c:pt idx="36">
                  <c:v>25a</c:v>
                </c:pt>
                <c:pt idx="37">
                  <c:v>25b</c:v>
                </c:pt>
                <c:pt idx="38">
                  <c:v>25c</c:v>
                </c:pt>
                <c:pt idx="39">
                  <c:v>26a</c:v>
                </c:pt>
                <c:pt idx="40">
                  <c:v>27a</c:v>
                </c:pt>
                <c:pt idx="41">
                  <c:v>27b</c:v>
                </c:pt>
                <c:pt idx="42">
                  <c:v>28a</c:v>
                </c:pt>
                <c:pt idx="43">
                  <c:v>29a</c:v>
                </c:pt>
                <c:pt idx="44">
                  <c:v>29b</c:v>
                </c:pt>
                <c:pt idx="45">
                  <c:v>30a</c:v>
                </c:pt>
                <c:pt idx="46">
                  <c:v>31a</c:v>
                </c:pt>
                <c:pt idx="47">
                  <c:v>32a</c:v>
                </c:pt>
                <c:pt idx="48">
                  <c:v>33a</c:v>
                </c:pt>
                <c:pt idx="49">
                  <c:v>34a</c:v>
                </c:pt>
                <c:pt idx="50">
                  <c:v>35a</c:v>
                </c:pt>
                <c:pt idx="51">
                  <c:v>36a</c:v>
                </c:pt>
                <c:pt idx="52">
                  <c:v>37a</c:v>
                </c:pt>
                <c:pt idx="53">
                  <c:v>38a</c:v>
                </c:pt>
                <c:pt idx="54">
                  <c:v>39a</c:v>
                </c:pt>
                <c:pt idx="55">
                  <c:v>40a</c:v>
                </c:pt>
                <c:pt idx="56">
                  <c:v>40b</c:v>
                </c:pt>
                <c:pt idx="57">
                  <c:v>42a</c:v>
                </c:pt>
                <c:pt idx="58">
                  <c:v>42b</c:v>
                </c:pt>
                <c:pt idx="59">
                  <c:v>43a</c:v>
                </c:pt>
                <c:pt idx="60">
                  <c:v>44a</c:v>
                </c:pt>
                <c:pt idx="61">
                  <c:v>44b</c:v>
                </c:pt>
                <c:pt idx="62">
                  <c:v>45a</c:v>
                </c:pt>
                <c:pt idx="63">
                  <c:v>46a</c:v>
                </c:pt>
              </c:strCache>
            </c:strRef>
          </c:cat>
          <c:val>
            <c:numRef>
              <c:f>'bar-chart-legibility'!$F$2:$F$65</c:f>
              <c:numCache>
                <c:formatCode>General</c:formatCode>
                <c:ptCount val="64"/>
                <c:pt idx="0">
                  <c:v>2.5</c:v>
                </c:pt>
                <c:pt idx="1">
                  <c:v>1.5</c:v>
                </c:pt>
                <c:pt idx="2">
                  <c:v>2.5</c:v>
                </c:pt>
                <c:pt idx="3">
                  <c:v>0.5</c:v>
                </c:pt>
                <c:pt idx="4">
                  <c:v>2.0</c:v>
                </c:pt>
                <c:pt idx="5">
                  <c:v>0.5</c:v>
                </c:pt>
                <c:pt idx="6">
                  <c:v>1.5</c:v>
                </c:pt>
                <c:pt idx="7">
                  <c:v>0.0</c:v>
                </c:pt>
                <c:pt idx="8">
                  <c:v>1.5</c:v>
                </c:pt>
                <c:pt idx="9">
                  <c:v>1.5</c:v>
                </c:pt>
                <c:pt idx="10">
                  <c:v>0.0</c:v>
                </c:pt>
                <c:pt idx="11">
                  <c:v>1.5</c:v>
                </c:pt>
                <c:pt idx="12">
                  <c:v>2.0</c:v>
                </c:pt>
                <c:pt idx="13">
                  <c:v>3.0</c:v>
                </c:pt>
                <c:pt idx="14">
                  <c:v>1.5</c:v>
                </c:pt>
                <c:pt idx="15">
                  <c:v>2.5</c:v>
                </c:pt>
                <c:pt idx="16">
                  <c:v>2.5</c:v>
                </c:pt>
                <c:pt idx="17">
                  <c:v>1.5</c:v>
                </c:pt>
                <c:pt idx="18">
                  <c:v>1.0</c:v>
                </c:pt>
                <c:pt idx="19">
                  <c:v>0.0</c:v>
                </c:pt>
                <c:pt idx="20">
                  <c:v>0.5</c:v>
                </c:pt>
                <c:pt idx="21">
                  <c:v>0.5</c:v>
                </c:pt>
                <c:pt idx="22">
                  <c:v>0.5</c:v>
                </c:pt>
                <c:pt idx="23">
                  <c:v>0.0</c:v>
                </c:pt>
                <c:pt idx="24">
                  <c:v>0.0</c:v>
                </c:pt>
                <c:pt idx="25">
                  <c:v>0.0</c:v>
                </c:pt>
                <c:pt idx="26">
                  <c:v>1.0</c:v>
                </c:pt>
                <c:pt idx="27">
                  <c:v>1.0</c:v>
                </c:pt>
                <c:pt idx="28">
                  <c:v>3.0</c:v>
                </c:pt>
                <c:pt idx="29">
                  <c:v>2.0</c:v>
                </c:pt>
                <c:pt idx="30">
                  <c:v>0.5</c:v>
                </c:pt>
                <c:pt idx="31">
                  <c:v>1.5</c:v>
                </c:pt>
                <c:pt idx="32">
                  <c:v>0.0</c:v>
                </c:pt>
                <c:pt idx="33">
                  <c:v>0.0</c:v>
                </c:pt>
                <c:pt idx="34">
                  <c:v>2.5</c:v>
                </c:pt>
                <c:pt idx="35">
                  <c:v>1.5</c:v>
                </c:pt>
                <c:pt idx="36">
                  <c:v>0.0</c:v>
                </c:pt>
                <c:pt idx="37">
                  <c:v>1.0</c:v>
                </c:pt>
                <c:pt idx="38">
                  <c:v>0.5</c:v>
                </c:pt>
                <c:pt idx="39">
                  <c:v>2.5</c:v>
                </c:pt>
                <c:pt idx="40">
                  <c:v>2.5</c:v>
                </c:pt>
                <c:pt idx="41">
                  <c:v>1.0</c:v>
                </c:pt>
                <c:pt idx="42">
                  <c:v>0.5</c:v>
                </c:pt>
                <c:pt idx="43">
                  <c:v>0.5</c:v>
                </c:pt>
                <c:pt idx="44">
                  <c:v>1.0</c:v>
                </c:pt>
                <c:pt idx="45">
                  <c:v>1.0</c:v>
                </c:pt>
                <c:pt idx="46">
                  <c:v>3.0</c:v>
                </c:pt>
                <c:pt idx="47">
                  <c:v>2.5</c:v>
                </c:pt>
                <c:pt idx="48">
                  <c:v>3.0</c:v>
                </c:pt>
                <c:pt idx="49">
                  <c:v>3.0</c:v>
                </c:pt>
                <c:pt idx="50">
                  <c:v>2.0</c:v>
                </c:pt>
                <c:pt idx="51">
                  <c:v>2.0</c:v>
                </c:pt>
                <c:pt idx="52">
                  <c:v>0.5</c:v>
                </c:pt>
                <c:pt idx="53">
                  <c:v>1.0</c:v>
                </c:pt>
                <c:pt idx="54">
                  <c:v>2.5</c:v>
                </c:pt>
                <c:pt idx="55">
                  <c:v>1.5</c:v>
                </c:pt>
                <c:pt idx="56">
                  <c:v>2.0</c:v>
                </c:pt>
                <c:pt idx="57">
                  <c:v>3.0</c:v>
                </c:pt>
                <c:pt idx="58">
                  <c:v>0.0</c:v>
                </c:pt>
                <c:pt idx="59">
                  <c:v>1.0</c:v>
                </c:pt>
                <c:pt idx="60">
                  <c:v>1.5</c:v>
                </c:pt>
                <c:pt idx="61">
                  <c:v>0.5</c:v>
                </c:pt>
                <c:pt idx="62">
                  <c:v>0.5</c:v>
                </c:pt>
                <c:pt idx="63">
                  <c:v>0.5</c:v>
                </c:pt>
              </c:numCache>
            </c:numRef>
          </c:val>
        </c:ser>
        <c:ser>
          <c:idx val="4"/>
          <c:order val="4"/>
          <c:tx>
            <c:strRef>
              <c:f>'bar-chart-legibility'!$G$1</c:f>
              <c:strCache>
                <c:ptCount val="1"/>
                <c:pt idx="0">
                  <c:v>after somewhat better</c:v>
                </c:pt>
              </c:strCache>
            </c:strRef>
          </c:tx>
          <c:spPr>
            <a:solidFill>
              <a:srgbClr val="0B60AC"/>
            </a:solidFill>
            <a:ln>
              <a:solidFill>
                <a:schemeClr val="tx1">
                  <a:lumMod val="65000"/>
                  <a:lumOff val="35000"/>
                </a:schemeClr>
              </a:solidFill>
            </a:ln>
          </c:spPr>
          <c:invertIfNegative val="0"/>
          <c:cat>
            <c:strRef>
              <c:f>'bar-chart-legibility'!$B$2:$B$65</c:f>
              <c:strCache>
                <c:ptCount val="64"/>
                <c:pt idx="0">
                  <c:v>1a</c:v>
                </c:pt>
                <c:pt idx="1">
                  <c:v>2a</c:v>
                </c:pt>
                <c:pt idx="2">
                  <c:v>3a</c:v>
                </c:pt>
                <c:pt idx="3">
                  <c:v>4a</c:v>
                </c:pt>
                <c:pt idx="4">
                  <c:v>5a</c:v>
                </c:pt>
                <c:pt idx="5">
                  <c:v>6a</c:v>
                </c:pt>
                <c:pt idx="6">
                  <c:v>7a</c:v>
                </c:pt>
                <c:pt idx="7">
                  <c:v>7b</c:v>
                </c:pt>
                <c:pt idx="8">
                  <c:v>8a</c:v>
                </c:pt>
                <c:pt idx="9">
                  <c:v>8b</c:v>
                </c:pt>
                <c:pt idx="10">
                  <c:v>9a</c:v>
                </c:pt>
                <c:pt idx="11">
                  <c:v>10a</c:v>
                </c:pt>
                <c:pt idx="12">
                  <c:v>11a</c:v>
                </c:pt>
                <c:pt idx="13">
                  <c:v>12a</c:v>
                </c:pt>
                <c:pt idx="14">
                  <c:v>12b</c:v>
                </c:pt>
                <c:pt idx="15">
                  <c:v>12c</c:v>
                </c:pt>
                <c:pt idx="16">
                  <c:v>12d</c:v>
                </c:pt>
                <c:pt idx="17">
                  <c:v>13a</c:v>
                </c:pt>
                <c:pt idx="18">
                  <c:v>13b</c:v>
                </c:pt>
                <c:pt idx="19">
                  <c:v>14a</c:v>
                </c:pt>
                <c:pt idx="20">
                  <c:v>15a</c:v>
                </c:pt>
                <c:pt idx="21">
                  <c:v>15b</c:v>
                </c:pt>
                <c:pt idx="22">
                  <c:v>16a</c:v>
                </c:pt>
                <c:pt idx="23">
                  <c:v>16b</c:v>
                </c:pt>
                <c:pt idx="24">
                  <c:v>16c</c:v>
                </c:pt>
                <c:pt idx="25">
                  <c:v>16d</c:v>
                </c:pt>
                <c:pt idx="26">
                  <c:v>17a</c:v>
                </c:pt>
                <c:pt idx="27">
                  <c:v>18a</c:v>
                </c:pt>
                <c:pt idx="28">
                  <c:v>19a</c:v>
                </c:pt>
                <c:pt idx="29">
                  <c:v>20a</c:v>
                </c:pt>
                <c:pt idx="30">
                  <c:v>21a</c:v>
                </c:pt>
                <c:pt idx="31">
                  <c:v>22a</c:v>
                </c:pt>
                <c:pt idx="32">
                  <c:v>23a</c:v>
                </c:pt>
                <c:pt idx="33">
                  <c:v>23b</c:v>
                </c:pt>
                <c:pt idx="34">
                  <c:v>24a</c:v>
                </c:pt>
                <c:pt idx="35">
                  <c:v>24b</c:v>
                </c:pt>
                <c:pt idx="36">
                  <c:v>25a</c:v>
                </c:pt>
                <c:pt idx="37">
                  <c:v>25b</c:v>
                </c:pt>
                <c:pt idx="38">
                  <c:v>25c</c:v>
                </c:pt>
                <c:pt idx="39">
                  <c:v>26a</c:v>
                </c:pt>
                <c:pt idx="40">
                  <c:v>27a</c:v>
                </c:pt>
                <c:pt idx="41">
                  <c:v>27b</c:v>
                </c:pt>
                <c:pt idx="42">
                  <c:v>28a</c:v>
                </c:pt>
                <c:pt idx="43">
                  <c:v>29a</c:v>
                </c:pt>
                <c:pt idx="44">
                  <c:v>29b</c:v>
                </c:pt>
                <c:pt idx="45">
                  <c:v>30a</c:v>
                </c:pt>
                <c:pt idx="46">
                  <c:v>31a</c:v>
                </c:pt>
                <c:pt idx="47">
                  <c:v>32a</c:v>
                </c:pt>
                <c:pt idx="48">
                  <c:v>33a</c:v>
                </c:pt>
                <c:pt idx="49">
                  <c:v>34a</c:v>
                </c:pt>
                <c:pt idx="50">
                  <c:v>35a</c:v>
                </c:pt>
                <c:pt idx="51">
                  <c:v>36a</c:v>
                </c:pt>
                <c:pt idx="52">
                  <c:v>37a</c:v>
                </c:pt>
                <c:pt idx="53">
                  <c:v>38a</c:v>
                </c:pt>
                <c:pt idx="54">
                  <c:v>39a</c:v>
                </c:pt>
                <c:pt idx="55">
                  <c:v>40a</c:v>
                </c:pt>
                <c:pt idx="56">
                  <c:v>40b</c:v>
                </c:pt>
                <c:pt idx="57">
                  <c:v>42a</c:v>
                </c:pt>
                <c:pt idx="58">
                  <c:v>42b</c:v>
                </c:pt>
                <c:pt idx="59">
                  <c:v>43a</c:v>
                </c:pt>
                <c:pt idx="60">
                  <c:v>44a</c:v>
                </c:pt>
                <c:pt idx="61">
                  <c:v>44b</c:v>
                </c:pt>
                <c:pt idx="62">
                  <c:v>45a</c:v>
                </c:pt>
                <c:pt idx="63">
                  <c:v>46a</c:v>
                </c:pt>
              </c:strCache>
            </c:strRef>
          </c:cat>
          <c:val>
            <c:numRef>
              <c:f>'bar-chart-legibility'!$G$2:$G$65</c:f>
              <c:numCache>
                <c:formatCode>General</c:formatCode>
                <c:ptCount val="64"/>
                <c:pt idx="0">
                  <c:v>4.0</c:v>
                </c:pt>
                <c:pt idx="1">
                  <c:v>5.0</c:v>
                </c:pt>
                <c:pt idx="2">
                  <c:v>3.0</c:v>
                </c:pt>
                <c:pt idx="3">
                  <c:v>4.0</c:v>
                </c:pt>
                <c:pt idx="4">
                  <c:v>4.0</c:v>
                </c:pt>
                <c:pt idx="5">
                  <c:v>7.0</c:v>
                </c:pt>
                <c:pt idx="6">
                  <c:v>0.0</c:v>
                </c:pt>
                <c:pt idx="7">
                  <c:v>0.0</c:v>
                </c:pt>
                <c:pt idx="8">
                  <c:v>2.0</c:v>
                </c:pt>
                <c:pt idx="9">
                  <c:v>2.0</c:v>
                </c:pt>
                <c:pt idx="10">
                  <c:v>1.0</c:v>
                </c:pt>
                <c:pt idx="11">
                  <c:v>1.0</c:v>
                </c:pt>
                <c:pt idx="12">
                  <c:v>3.0</c:v>
                </c:pt>
                <c:pt idx="13">
                  <c:v>6.0</c:v>
                </c:pt>
                <c:pt idx="14">
                  <c:v>5.0</c:v>
                </c:pt>
                <c:pt idx="15">
                  <c:v>10.0</c:v>
                </c:pt>
                <c:pt idx="16">
                  <c:v>9.0</c:v>
                </c:pt>
                <c:pt idx="17">
                  <c:v>4.0</c:v>
                </c:pt>
                <c:pt idx="18">
                  <c:v>4.0</c:v>
                </c:pt>
                <c:pt idx="19">
                  <c:v>6.0</c:v>
                </c:pt>
                <c:pt idx="20">
                  <c:v>6.0</c:v>
                </c:pt>
                <c:pt idx="21">
                  <c:v>4.0</c:v>
                </c:pt>
                <c:pt idx="22">
                  <c:v>2.0</c:v>
                </c:pt>
                <c:pt idx="23">
                  <c:v>0.0</c:v>
                </c:pt>
                <c:pt idx="24">
                  <c:v>0.0</c:v>
                </c:pt>
                <c:pt idx="25">
                  <c:v>1.0</c:v>
                </c:pt>
                <c:pt idx="26">
                  <c:v>1.0</c:v>
                </c:pt>
                <c:pt idx="27">
                  <c:v>0.0</c:v>
                </c:pt>
                <c:pt idx="28">
                  <c:v>3.0</c:v>
                </c:pt>
                <c:pt idx="29">
                  <c:v>2.0</c:v>
                </c:pt>
                <c:pt idx="30">
                  <c:v>4.0</c:v>
                </c:pt>
                <c:pt idx="31">
                  <c:v>2.0</c:v>
                </c:pt>
                <c:pt idx="32">
                  <c:v>2.0</c:v>
                </c:pt>
                <c:pt idx="33">
                  <c:v>0.0</c:v>
                </c:pt>
                <c:pt idx="34">
                  <c:v>1.0</c:v>
                </c:pt>
                <c:pt idx="35">
                  <c:v>4.0</c:v>
                </c:pt>
                <c:pt idx="36">
                  <c:v>3.0</c:v>
                </c:pt>
                <c:pt idx="37">
                  <c:v>5.0</c:v>
                </c:pt>
                <c:pt idx="38">
                  <c:v>2.0</c:v>
                </c:pt>
                <c:pt idx="39">
                  <c:v>5.0</c:v>
                </c:pt>
                <c:pt idx="40">
                  <c:v>1.0</c:v>
                </c:pt>
                <c:pt idx="41">
                  <c:v>3.0</c:v>
                </c:pt>
                <c:pt idx="42">
                  <c:v>4.0</c:v>
                </c:pt>
                <c:pt idx="43">
                  <c:v>1.0</c:v>
                </c:pt>
                <c:pt idx="44">
                  <c:v>2.0</c:v>
                </c:pt>
                <c:pt idx="45">
                  <c:v>1.0</c:v>
                </c:pt>
                <c:pt idx="46">
                  <c:v>3.0</c:v>
                </c:pt>
                <c:pt idx="47">
                  <c:v>3.0</c:v>
                </c:pt>
                <c:pt idx="48">
                  <c:v>2.0</c:v>
                </c:pt>
                <c:pt idx="49">
                  <c:v>3.0</c:v>
                </c:pt>
                <c:pt idx="50">
                  <c:v>2.0</c:v>
                </c:pt>
                <c:pt idx="51">
                  <c:v>7.0</c:v>
                </c:pt>
                <c:pt idx="52">
                  <c:v>4.0</c:v>
                </c:pt>
                <c:pt idx="53">
                  <c:v>1.0</c:v>
                </c:pt>
                <c:pt idx="54">
                  <c:v>0.0</c:v>
                </c:pt>
                <c:pt idx="55">
                  <c:v>4.0</c:v>
                </c:pt>
                <c:pt idx="56">
                  <c:v>3.0</c:v>
                </c:pt>
                <c:pt idx="57">
                  <c:v>1.0</c:v>
                </c:pt>
                <c:pt idx="58">
                  <c:v>3.0</c:v>
                </c:pt>
                <c:pt idx="59">
                  <c:v>2.0</c:v>
                </c:pt>
                <c:pt idx="60">
                  <c:v>3.0</c:v>
                </c:pt>
                <c:pt idx="61">
                  <c:v>1.0</c:v>
                </c:pt>
                <c:pt idx="62">
                  <c:v>1.0</c:v>
                </c:pt>
                <c:pt idx="63">
                  <c:v>4.0</c:v>
                </c:pt>
              </c:numCache>
            </c:numRef>
          </c:val>
        </c:ser>
        <c:ser>
          <c:idx val="5"/>
          <c:order val="5"/>
          <c:tx>
            <c:strRef>
              <c:f>'bar-chart-legibility'!$H$1</c:f>
              <c:strCache>
                <c:ptCount val="1"/>
                <c:pt idx="0">
                  <c:v>after much better</c:v>
                </c:pt>
              </c:strCache>
            </c:strRef>
          </c:tx>
          <c:spPr>
            <a:solidFill>
              <a:srgbClr val="02254E"/>
            </a:solidFill>
            <a:ln>
              <a:solidFill>
                <a:schemeClr val="tx1">
                  <a:lumMod val="65000"/>
                  <a:lumOff val="35000"/>
                </a:schemeClr>
              </a:solidFill>
            </a:ln>
          </c:spPr>
          <c:invertIfNegative val="0"/>
          <c:cat>
            <c:strRef>
              <c:f>'bar-chart-legibility'!$B$2:$B$65</c:f>
              <c:strCache>
                <c:ptCount val="64"/>
                <c:pt idx="0">
                  <c:v>1a</c:v>
                </c:pt>
                <c:pt idx="1">
                  <c:v>2a</c:v>
                </c:pt>
                <c:pt idx="2">
                  <c:v>3a</c:v>
                </c:pt>
                <c:pt idx="3">
                  <c:v>4a</c:v>
                </c:pt>
                <c:pt idx="4">
                  <c:v>5a</c:v>
                </c:pt>
                <c:pt idx="5">
                  <c:v>6a</c:v>
                </c:pt>
                <c:pt idx="6">
                  <c:v>7a</c:v>
                </c:pt>
                <c:pt idx="7">
                  <c:v>7b</c:v>
                </c:pt>
                <c:pt idx="8">
                  <c:v>8a</c:v>
                </c:pt>
                <c:pt idx="9">
                  <c:v>8b</c:v>
                </c:pt>
                <c:pt idx="10">
                  <c:v>9a</c:v>
                </c:pt>
                <c:pt idx="11">
                  <c:v>10a</c:v>
                </c:pt>
                <c:pt idx="12">
                  <c:v>11a</c:v>
                </c:pt>
                <c:pt idx="13">
                  <c:v>12a</c:v>
                </c:pt>
                <c:pt idx="14">
                  <c:v>12b</c:v>
                </c:pt>
                <c:pt idx="15">
                  <c:v>12c</c:v>
                </c:pt>
                <c:pt idx="16">
                  <c:v>12d</c:v>
                </c:pt>
                <c:pt idx="17">
                  <c:v>13a</c:v>
                </c:pt>
                <c:pt idx="18">
                  <c:v>13b</c:v>
                </c:pt>
                <c:pt idx="19">
                  <c:v>14a</c:v>
                </c:pt>
                <c:pt idx="20">
                  <c:v>15a</c:v>
                </c:pt>
                <c:pt idx="21">
                  <c:v>15b</c:v>
                </c:pt>
                <c:pt idx="22">
                  <c:v>16a</c:v>
                </c:pt>
                <c:pt idx="23">
                  <c:v>16b</c:v>
                </c:pt>
                <c:pt idx="24">
                  <c:v>16c</c:v>
                </c:pt>
                <c:pt idx="25">
                  <c:v>16d</c:v>
                </c:pt>
                <c:pt idx="26">
                  <c:v>17a</c:v>
                </c:pt>
                <c:pt idx="27">
                  <c:v>18a</c:v>
                </c:pt>
                <c:pt idx="28">
                  <c:v>19a</c:v>
                </c:pt>
                <c:pt idx="29">
                  <c:v>20a</c:v>
                </c:pt>
                <c:pt idx="30">
                  <c:v>21a</c:v>
                </c:pt>
                <c:pt idx="31">
                  <c:v>22a</c:v>
                </c:pt>
                <c:pt idx="32">
                  <c:v>23a</c:v>
                </c:pt>
                <c:pt idx="33">
                  <c:v>23b</c:v>
                </c:pt>
                <c:pt idx="34">
                  <c:v>24a</c:v>
                </c:pt>
                <c:pt idx="35">
                  <c:v>24b</c:v>
                </c:pt>
                <c:pt idx="36">
                  <c:v>25a</c:v>
                </c:pt>
                <c:pt idx="37">
                  <c:v>25b</c:v>
                </c:pt>
                <c:pt idx="38">
                  <c:v>25c</c:v>
                </c:pt>
                <c:pt idx="39">
                  <c:v>26a</c:v>
                </c:pt>
                <c:pt idx="40">
                  <c:v>27a</c:v>
                </c:pt>
                <c:pt idx="41">
                  <c:v>27b</c:v>
                </c:pt>
                <c:pt idx="42">
                  <c:v>28a</c:v>
                </c:pt>
                <c:pt idx="43">
                  <c:v>29a</c:v>
                </c:pt>
                <c:pt idx="44">
                  <c:v>29b</c:v>
                </c:pt>
                <c:pt idx="45">
                  <c:v>30a</c:v>
                </c:pt>
                <c:pt idx="46">
                  <c:v>31a</c:v>
                </c:pt>
                <c:pt idx="47">
                  <c:v>32a</c:v>
                </c:pt>
                <c:pt idx="48">
                  <c:v>33a</c:v>
                </c:pt>
                <c:pt idx="49">
                  <c:v>34a</c:v>
                </c:pt>
                <c:pt idx="50">
                  <c:v>35a</c:v>
                </c:pt>
                <c:pt idx="51">
                  <c:v>36a</c:v>
                </c:pt>
                <c:pt idx="52">
                  <c:v>37a</c:v>
                </c:pt>
                <c:pt idx="53">
                  <c:v>38a</c:v>
                </c:pt>
                <c:pt idx="54">
                  <c:v>39a</c:v>
                </c:pt>
                <c:pt idx="55">
                  <c:v>40a</c:v>
                </c:pt>
                <c:pt idx="56">
                  <c:v>40b</c:v>
                </c:pt>
                <c:pt idx="57">
                  <c:v>42a</c:v>
                </c:pt>
                <c:pt idx="58">
                  <c:v>42b</c:v>
                </c:pt>
                <c:pt idx="59">
                  <c:v>43a</c:v>
                </c:pt>
                <c:pt idx="60">
                  <c:v>44a</c:v>
                </c:pt>
                <c:pt idx="61">
                  <c:v>44b</c:v>
                </c:pt>
                <c:pt idx="62">
                  <c:v>45a</c:v>
                </c:pt>
                <c:pt idx="63">
                  <c:v>46a</c:v>
                </c:pt>
              </c:strCache>
            </c:strRef>
          </c:cat>
          <c:val>
            <c:numRef>
              <c:f>'bar-chart-legibility'!$H$2:$H$65</c:f>
              <c:numCache>
                <c:formatCode>General</c:formatCode>
                <c:ptCount val="64"/>
                <c:pt idx="0">
                  <c:v>1.0</c:v>
                </c:pt>
                <c:pt idx="1">
                  <c:v>7.0</c:v>
                </c:pt>
                <c:pt idx="2">
                  <c:v>11.0</c:v>
                </c:pt>
                <c:pt idx="3">
                  <c:v>12.0</c:v>
                </c:pt>
                <c:pt idx="4">
                  <c:v>9.0</c:v>
                </c:pt>
                <c:pt idx="5">
                  <c:v>16.0</c:v>
                </c:pt>
                <c:pt idx="6">
                  <c:v>1.0</c:v>
                </c:pt>
                <c:pt idx="7">
                  <c:v>0.0</c:v>
                </c:pt>
                <c:pt idx="8">
                  <c:v>4.0</c:v>
                </c:pt>
                <c:pt idx="9">
                  <c:v>1.0</c:v>
                </c:pt>
                <c:pt idx="10">
                  <c:v>0.0</c:v>
                </c:pt>
                <c:pt idx="11">
                  <c:v>4.0</c:v>
                </c:pt>
                <c:pt idx="12">
                  <c:v>3.0</c:v>
                </c:pt>
                <c:pt idx="13">
                  <c:v>4.0</c:v>
                </c:pt>
                <c:pt idx="14">
                  <c:v>11.0</c:v>
                </c:pt>
                <c:pt idx="15">
                  <c:v>5.0</c:v>
                </c:pt>
                <c:pt idx="16">
                  <c:v>6.0</c:v>
                </c:pt>
                <c:pt idx="17">
                  <c:v>7.0</c:v>
                </c:pt>
                <c:pt idx="18">
                  <c:v>7.0</c:v>
                </c:pt>
                <c:pt idx="19">
                  <c:v>10.0</c:v>
                </c:pt>
                <c:pt idx="20">
                  <c:v>17.0</c:v>
                </c:pt>
                <c:pt idx="21">
                  <c:v>5.0</c:v>
                </c:pt>
                <c:pt idx="22">
                  <c:v>4.0</c:v>
                </c:pt>
                <c:pt idx="23">
                  <c:v>7.0</c:v>
                </c:pt>
                <c:pt idx="24">
                  <c:v>7.0</c:v>
                </c:pt>
                <c:pt idx="25">
                  <c:v>4.0</c:v>
                </c:pt>
                <c:pt idx="26">
                  <c:v>6.0</c:v>
                </c:pt>
                <c:pt idx="27">
                  <c:v>1.0</c:v>
                </c:pt>
                <c:pt idx="28">
                  <c:v>3.0</c:v>
                </c:pt>
                <c:pt idx="29">
                  <c:v>3.0</c:v>
                </c:pt>
                <c:pt idx="30">
                  <c:v>4.0</c:v>
                </c:pt>
                <c:pt idx="31">
                  <c:v>4.0</c:v>
                </c:pt>
                <c:pt idx="32">
                  <c:v>10.0</c:v>
                </c:pt>
                <c:pt idx="33">
                  <c:v>0.0</c:v>
                </c:pt>
                <c:pt idx="34">
                  <c:v>4.0</c:v>
                </c:pt>
                <c:pt idx="35">
                  <c:v>3.0</c:v>
                </c:pt>
                <c:pt idx="36">
                  <c:v>3.0</c:v>
                </c:pt>
                <c:pt idx="37">
                  <c:v>1.0</c:v>
                </c:pt>
                <c:pt idx="38">
                  <c:v>1.0</c:v>
                </c:pt>
                <c:pt idx="39">
                  <c:v>1.0</c:v>
                </c:pt>
                <c:pt idx="40">
                  <c:v>5.0</c:v>
                </c:pt>
                <c:pt idx="41">
                  <c:v>3.0</c:v>
                </c:pt>
                <c:pt idx="42">
                  <c:v>5.0</c:v>
                </c:pt>
                <c:pt idx="43">
                  <c:v>6.0</c:v>
                </c:pt>
                <c:pt idx="44">
                  <c:v>7.0</c:v>
                </c:pt>
                <c:pt idx="45">
                  <c:v>10.0</c:v>
                </c:pt>
                <c:pt idx="46">
                  <c:v>5.0</c:v>
                </c:pt>
                <c:pt idx="47">
                  <c:v>2.0</c:v>
                </c:pt>
                <c:pt idx="48">
                  <c:v>6.0</c:v>
                </c:pt>
                <c:pt idx="49">
                  <c:v>2.0</c:v>
                </c:pt>
                <c:pt idx="50">
                  <c:v>4.0</c:v>
                </c:pt>
                <c:pt idx="51">
                  <c:v>5.0</c:v>
                </c:pt>
                <c:pt idx="52">
                  <c:v>5.0</c:v>
                </c:pt>
                <c:pt idx="53">
                  <c:v>1.0</c:v>
                </c:pt>
                <c:pt idx="54">
                  <c:v>7.0</c:v>
                </c:pt>
                <c:pt idx="55">
                  <c:v>4.0</c:v>
                </c:pt>
                <c:pt idx="56">
                  <c:v>1.0</c:v>
                </c:pt>
                <c:pt idx="57">
                  <c:v>9.0</c:v>
                </c:pt>
                <c:pt idx="58">
                  <c:v>2.0</c:v>
                </c:pt>
                <c:pt idx="59">
                  <c:v>4.0</c:v>
                </c:pt>
                <c:pt idx="60">
                  <c:v>3.0</c:v>
                </c:pt>
                <c:pt idx="61">
                  <c:v>3.0</c:v>
                </c:pt>
                <c:pt idx="62">
                  <c:v>9.0</c:v>
                </c:pt>
                <c:pt idx="63">
                  <c:v>6.0</c:v>
                </c:pt>
              </c:numCache>
            </c:numRef>
          </c:val>
        </c:ser>
        <c:dLbls>
          <c:showLegendKey val="0"/>
          <c:showVal val="0"/>
          <c:showCatName val="0"/>
          <c:showSerName val="0"/>
          <c:showPercent val="0"/>
          <c:showBubbleSize val="0"/>
        </c:dLbls>
        <c:gapWidth val="100"/>
        <c:overlap val="100"/>
        <c:axId val="2139292136"/>
        <c:axId val="2139298440"/>
      </c:barChart>
      <c:catAx>
        <c:axId val="2139292136"/>
        <c:scaling>
          <c:orientation val="minMax"/>
        </c:scaling>
        <c:delete val="0"/>
        <c:axPos val="b"/>
        <c:title>
          <c:tx>
            <c:rich>
              <a:bodyPr/>
              <a:lstStyle/>
              <a:p>
                <a:pPr>
                  <a:defRPr sz="1200">
                    <a:latin typeface="Arial"/>
                  </a:defRPr>
                </a:pPr>
                <a:r>
                  <a:rPr lang="en-US" sz="1200">
                    <a:latin typeface="Arial"/>
                  </a:rPr>
                  <a:t>IPFs</a:t>
                </a:r>
                <a:r>
                  <a:rPr lang="en-US" sz="1200" baseline="0">
                    <a:latin typeface="Arial"/>
                  </a:rPr>
                  <a:t> from all subjects</a:t>
                </a:r>
                <a:endParaRPr lang="en-US" sz="1200">
                  <a:latin typeface="Arial"/>
                </a:endParaRPr>
              </a:p>
            </c:rich>
          </c:tx>
          <c:layout>
            <c:manualLayout>
              <c:xMode val="edge"/>
              <c:yMode val="edge"/>
              <c:x val="0.429215273027338"/>
              <c:y val="0.917121797397961"/>
            </c:manualLayout>
          </c:layout>
          <c:overlay val="0"/>
        </c:title>
        <c:majorTickMark val="none"/>
        <c:minorTickMark val="none"/>
        <c:tickLblPos val="low"/>
        <c:spPr>
          <a:ln>
            <a:solidFill>
              <a:schemeClr val="tx1">
                <a:lumMod val="50000"/>
                <a:lumOff val="50000"/>
              </a:schemeClr>
            </a:solidFill>
          </a:ln>
        </c:spPr>
        <c:txPr>
          <a:bodyPr/>
          <a:lstStyle/>
          <a:p>
            <a:pPr>
              <a:defRPr sz="1100">
                <a:latin typeface="Arial"/>
              </a:defRPr>
            </a:pPr>
            <a:endParaRPr lang="en-US"/>
          </a:p>
        </c:txPr>
        <c:crossAx val="2139298440"/>
        <c:crosses val="autoZero"/>
        <c:auto val="1"/>
        <c:lblAlgn val="ctr"/>
        <c:lblOffset val="100"/>
        <c:tickLblSkip val="1"/>
        <c:noMultiLvlLbl val="0"/>
      </c:catAx>
      <c:valAx>
        <c:axId val="2139298440"/>
        <c:scaling>
          <c:orientation val="minMax"/>
          <c:max val="22.0"/>
          <c:min val="-22.0"/>
        </c:scaling>
        <c:delete val="0"/>
        <c:axPos val="l"/>
        <c:majorGridlines>
          <c:spPr>
            <a:ln>
              <a:solidFill>
                <a:srgbClr val="E2E2E2"/>
              </a:solidFill>
            </a:ln>
          </c:spPr>
        </c:majorGridlines>
        <c:title>
          <c:tx>
            <c:rich>
              <a:bodyPr rot="-5400000" vert="horz"/>
              <a:lstStyle/>
              <a:p>
                <a:pPr>
                  <a:defRPr sz="1200">
                    <a:latin typeface="Arial"/>
                  </a:defRPr>
                </a:pPr>
                <a:r>
                  <a:rPr lang="en-US" sz="1200">
                    <a:latin typeface="Arial"/>
                  </a:rPr>
                  <a:t>Number of particpant reponses</a:t>
                </a:r>
              </a:p>
            </c:rich>
          </c:tx>
          <c:layout>
            <c:manualLayout>
              <c:xMode val="edge"/>
              <c:yMode val="edge"/>
              <c:x val="0.0176983738584111"/>
              <c:y val="0.224133748927303"/>
            </c:manualLayout>
          </c:layout>
          <c:overlay val="0"/>
        </c:title>
        <c:numFmt formatCode="General" sourceLinked="1"/>
        <c:majorTickMark val="out"/>
        <c:minorTickMark val="none"/>
        <c:tickLblPos val="nextTo"/>
        <c:txPr>
          <a:bodyPr/>
          <a:lstStyle/>
          <a:p>
            <a:pPr>
              <a:defRPr sz="1100">
                <a:latin typeface="Arial"/>
              </a:defRPr>
            </a:pPr>
            <a:endParaRPr lang="en-US"/>
          </a:p>
        </c:txPr>
        <c:crossAx val="2139292136"/>
        <c:crosses val="autoZero"/>
        <c:crossBetween val="between"/>
        <c:majorUnit val="2.0"/>
        <c:minorUnit val="0.4"/>
      </c:valAx>
    </c:plotArea>
    <c:legend>
      <c:legendPos val="t"/>
      <c:legendEntry>
        <c:idx val="0"/>
        <c:delete val="1"/>
      </c:legendEntry>
      <c:layout>
        <c:manualLayout>
          <c:xMode val="edge"/>
          <c:yMode val="edge"/>
          <c:x val="0.403702068632004"/>
          <c:y val="0.0427605223655804"/>
          <c:w val="0.57454055269016"/>
          <c:h val="0.118024546566592"/>
        </c:manualLayout>
      </c:layout>
      <c:overlay val="1"/>
      <c:txPr>
        <a:bodyPr anchor="ctr"/>
        <a:lstStyle/>
        <a:p>
          <a:pPr algn="r">
            <a:defRPr sz="1300">
              <a:latin typeface="Arial"/>
            </a:defRPr>
          </a:pPr>
          <a:endParaRPr lang="en-US"/>
        </a:p>
      </c:txPr>
    </c:legend>
    <c:plotVisOnly val="1"/>
    <c:dispBlanksAs val="gap"/>
    <c:showDLblsOverMax val="0"/>
  </c:chart>
  <c:spPr>
    <a:ln>
      <a:noFill/>
    </a:ln>
  </c:spPr>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8</xdr:col>
      <xdr:colOff>20320</xdr:colOff>
      <xdr:row>2</xdr:row>
      <xdr:rowOff>152400</xdr:rowOff>
    </xdr:from>
    <xdr:to>
      <xdr:col>16</xdr:col>
      <xdr:colOff>358140</xdr:colOff>
      <xdr:row>30</xdr:row>
      <xdr:rowOff>134620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0.42202</cdr:x>
      <cdr:y>0.15126</cdr:y>
    </cdr:from>
    <cdr:to>
      <cdr:x>0.46789</cdr:x>
      <cdr:y>0.2521</cdr:y>
    </cdr:to>
    <cdr:cxnSp macro="">
      <cdr:nvCxnSpPr>
        <cdr:cNvPr id="26" name="Straight Connector 25"/>
        <cdr:cNvCxnSpPr/>
      </cdr:nvCxnSpPr>
      <cdr:spPr>
        <a:xfrm xmlns:a="http://schemas.openxmlformats.org/drawingml/2006/main" flipV="1">
          <a:off x="2921000" y="685800"/>
          <a:ext cx="317500" cy="457200"/>
        </a:xfrm>
        <a:prstGeom xmlns:a="http://schemas.openxmlformats.org/drawingml/2006/main" prst="line">
          <a:avLst/>
        </a:prstGeom>
        <a:ln xmlns:a="http://schemas.openxmlformats.org/drawingml/2006/main" w="12700">
          <a:solidFill>
            <a:srgbClr val="000000"/>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0.46606</cdr:x>
      <cdr:y>0.15126</cdr:y>
    </cdr:from>
    <cdr:to>
      <cdr:x>0.49358</cdr:x>
      <cdr:y>0.15126</cdr:y>
    </cdr:to>
    <cdr:cxnSp macro="">
      <cdr:nvCxnSpPr>
        <cdr:cNvPr id="30" name="Straight Connector 29"/>
        <cdr:cNvCxnSpPr/>
      </cdr:nvCxnSpPr>
      <cdr:spPr>
        <a:xfrm xmlns:a="http://schemas.openxmlformats.org/drawingml/2006/main">
          <a:off x="3225800" y="685800"/>
          <a:ext cx="190500" cy="0"/>
        </a:xfrm>
        <a:prstGeom xmlns:a="http://schemas.openxmlformats.org/drawingml/2006/main" prst="line">
          <a:avLst/>
        </a:prstGeom>
        <a:ln xmlns:a="http://schemas.openxmlformats.org/drawingml/2006/main" w="12700">
          <a:solidFill>
            <a:srgbClr val="000000"/>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0.48991</cdr:x>
      <cdr:y>0.11485</cdr:y>
    </cdr:from>
    <cdr:to>
      <cdr:x>0.58532</cdr:x>
      <cdr:y>0.18487</cdr:y>
    </cdr:to>
    <cdr:sp macro="" textlink="">
      <cdr:nvSpPr>
        <cdr:cNvPr id="33" name="Rectangle 32"/>
        <cdr:cNvSpPr/>
      </cdr:nvSpPr>
      <cdr:spPr>
        <a:xfrm xmlns:a="http://schemas.openxmlformats.org/drawingml/2006/main">
          <a:off x="3390900" y="520700"/>
          <a:ext cx="660400" cy="317500"/>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US" sz="1400">
              <a:solidFill>
                <a:srgbClr val="000000"/>
              </a:solidFill>
              <a:latin typeface="Arial"/>
              <a:cs typeface="Arial"/>
            </a:rPr>
            <a:t>same</a:t>
          </a:r>
        </a:p>
      </cdr:txBody>
    </cdr:sp>
  </cdr:relSizeAnchor>
  <cdr:relSizeAnchor xmlns:cdr="http://schemas.openxmlformats.org/drawingml/2006/chartDrawing">
    <cdr:from>
      <cdr:x>0.54128</cdr:x>
      <cdr:y>0.30532</cdr:y>
    </cdr:from>
    <cdr:to>
      <cdr:x>0.58716</cdr:x>
      <cdr:y>0.40616</cdr:y>
    </cdr:to>
    <cdr:cxnSp macro="">
      <cdr:nvCxnSpPr>
        <cdr:cNvPr id="34" name="Straight Connector 33"/>
        <cdr:cNvCxnSpPr/>
      </cdr:nvCxnSpPr>
      <cdr:spPr>
        <a:xfrm xmlns:a="http://schemas.openxmlformats.org/drawingml/2006/main" flipV="1">
          <a:off x="3746500" y="1384300"/>
          <a:ext cx="317500" cy="457200"/>
        </a:xfrm>
        <a:prstGeom xmlns:a="http://schemas.openxmlformats.org/drawingml/2006/main" prst="line">
          <a:avLst/>
        </a:prstGeom>
        <a:ln xmlns:a="http://schemas.openxmlformats.org/drawingml/2006/main" w="12700">
          <a:solidFill>
            <a:srgbClr val="000000"/>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0.58532</cdr:x>
      <cdr:y>0.30532</cdr:y>
    </cdr:from>
    <cdr:to>
      <cdr:x>0.61284</cdr:x>
      <cdr:y>0.30532</cdr:y>
    </cdr:to>
    <cdr:cxnSp macro="">
      <cdr:nvCxnSpPr>
        <cdr:cNvPr id="35" name="Straight Connector 34"/>
        <cdr:cNvCxnSpPr/>
      </cdr:nvCxnSpPr>
      <cdr:spPr>
        <a:xfrm xmlns:a="http://schemas.openxmlformats.org/drawingml/2006/main">
          <a:off x="4051300" y="1384300"/>
          <a:ext cx="190500" cy="0"/>
        </a:xfrm>
        <a:prstGeom xmlns:a="http://schemas.openxmlformats.org/drawingml/2006/main" prst="line">
          <a:avLst/>
        </a:prstGeom>
        <a:ln xmlns:a="http://schemas.openxmlformats.org/drawingml/2006/main" w="12700">
          <a:solidFill>
            <a:srgbClr val="000000"/>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0.61284</cdr:x>
      <cdr:y>0.22969</cdr:y>
    </cdr:from>
    <cdr:to>
      <cdr:x>0.75963</cdr:x>
      <cdr:y>0.39496</cdr:y>
    </cdr:to>
    <cdr:sp macro="" textlink="">
      <cdr:nvSpPr>
        <cdr:cNvPr id="36" name="Rectangle 35"/>
        <cdr:cNvSpPr/>
      </cdr:nvSpPr>
      <cdr:spPr>
        <a:xfrm xmlns:a="http://schemas.openxmlformats.org/drawingml/2006/main">
          <a:off x="4241800" y="1041400"/>
          <a:ext cx="1016000" cy="749300"/>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sz="1400">
              <a:solidFill>
                <a:srgbClr val="000000"/>
              </a:solidFill>
              <a:latin typeface="Arial"/>
              <a:cs typeface="Arial"/>
            </a:rPr>
            <a:t>before somewhat better</a:t>
          </a:r>
        </a:p>
      </cdr:txBody>
    </cdr:sp>
  </cdr:relSizeAnchor>
  <cdr:relSizeAnchor xmlns:cdr="http://schemas.openxmlformats.org/drawingml/2006/chartDrawing">
    <cdr:from>
      <cdr:x>0.53505</cdr:x>
      <cdr:y>0.6409</cdr:y>
    </cdr:from>
    <cdr:to>
      <cdr:x>0.59927</cdr:x>
      <cdr:y>0.65771</cdr:y>
    </cdr:to>
    <cdr:cxnSp macro="">
      <cdr:nvCxnSpPr>
        <cdr:cNvPr id="37" name="Straight Connector 36"/>
        <cdr:cNvCxnSpPr/>
      </cdr:nvCxnSpPr>
      <cdr:spPr>
        <a:xfrm xmlns:a="http://schemas.openxmlformats.org/drawingml/2006/main">
          <a:off x="3703335" y="2905762"/>
          <a:ext cx="444498" cy="76215"/>
        </a:xfrm>
        <a:prstGeom xmlns:a="http://schemas.openxmlformats.org/drawingml/2006/main" prst="line">
          <a:avLst/>
        </a:prstGeom>
        <a:ln xmlns:a="http://schemas.openxmlformats.org/drawingml/2006/main" w="12700">
          <a:solidFill>
            <a:srgbClr val="000000"/>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0.59927</cdr:x>
      <cdr:y>0.56246</cdr:y>
    </cdr:from>
    <cdr:to>
      <cdr:x>0.72587</cdr:x>
      <cdr:y>0.71092</cdr:y>
    </cdr:to>
    <cdr:sp macro="" textlink="">
      <cdr:nvSpPr>
        <cdr:cNvPr id="39" name="Rectangle 38"/>
        <cdr:cNvSpPr/>
      </cdr:nvSpPr>
      <cdr:spPr>
        <a:xfrm xmlns:a="http://schemas.openxmlformats.org/drawingml/2006/main">
          <a:off x="4147833" y="2550123"/>
          <a:ext cx="876262" cy="673102"/>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sz="1400">
              <a:solidFill>
                <a:srgbClr val="000000"/>
              </a:solidFill>
              <a:latin typeface="Arial"/>
              <a:cs typeface="Arial"/>
            </a:rPr>
            <a:t>before much</a:t>
          </a:r>
          <a:r>
            <a:rPr lang="en-US" sz="1400" baseline="0">
              <a:solidFill>
                <a:srgbClr val="000000"/>
              </a:solidFill>
              <a:latin typeface="Arial"/>
              <a:cs typeface="Arial"/>
            </a:rPr>
            <a:t> better</a:t>
          </a:r>
          <a:endParaRPr lang="en-US" sz="1400">
            <a:solidFill>
              <a:srgbClr val="000000"/>
            </a:solidFill>
            <a:latin typeface="Arial"/>
            <a:cs typeface="Arial"/>
          </a:endParaRPr>
        </a:p>
      </cdr:txBody>
    </cdr:sp>
  </cdr:relSizeAnchor>
  <cdr:relSizeAnchor xmlns:cdr="http://schemas.openxmlformats.org/drawingml/2006/chartDrawing">
    <cdr:from>
      <cdr:x>0.41248</cdr:x>
      <cdr:y>0.78431</cdr:y>
    </cdr:from>
    <cdr:to>
      <cdr:x>0.4756</cdr:x>
      <cdr:y>0.87171</cdr:y>
    </cdr:to>
    <cdr:cxnSp macro="">
      <cdr:nvCxnSpPr>
        <cdr:cNvPr id="42" name="Straight Connector 41"/>
        <cdr:cNvCxnSpPr/>
      </cdr:nvCxnSpPr>
      <cdr:spPr>
        <a:xfrm xmlns:a="http://schemas.openxmlformats.org/drawingml/2006/main">
          <a:off x="2854960" y="3556000"/>
          <a:ext cx="436885" cy="396243"/>
        </a:xfrm>
        <a:prstGeom xmlns:a="http://schemas.openxmlformats.org/drawingml/2006/main" prst="line">
          <a:avLst/>
        </a:prstGeom>
        <a:ln xmlns:a="http://schemas.openxmlformats.org/drawingml/2006/main" w="12700">
          <a:solidFill>
            <a:srgbClr val="000000"/>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0.47376</cdr:x>
      <cdr:y>0.87171</cdr:y>
    </cdr:from>
    <cdr:to>
      <cdr:x>0.50128</cdr:x>
      <cdr:y>0.87171</cdr:y>
    </cdr:to>
    <cdr:cxnSp macro="">
      <cdr:nvCxnSpPr>
        <cdr:cNvPr id="43" name="Straight Connector 42"/>
        <cdr:cNvCxnSpPr/>
      </cdr:nvCxnSpPr>
      <cdr:spPr>
        <a:xfrm xmlns:a="http://schemas.openxmlformats.org/drawingml/2006/main">
          <a:off x="3279110" y="3952243"/>
          <a:ext cx="190479" cy="0"/>
        </a:xfrm>
        <a:prstGeom xmlns:a="http://schemas.openxmlformats.org/drawingml/2006/main" prst="line">
          <a:avLst/>
        </a:prstGeom>
        <a:ln xmlns:a="http://schemas.openxmlformats.org/drawingml/2006/main" w="12700">
          <a:solidFill>
            <a:srgbClr val="000000"/>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0.51046</cdr:x>
      <cdr:y>0.77927</cdr:y>
    </cdr:from>
    <cdr:to>
      <cdr:x>0.6811</cdr:x>
      <cdr:y>0.93893</cdr:y>
    </cdr:to>
    <cdr:sp macro="" textlink="">
      <cdr:nvSpPr>
        <cdr:cNvPr id="44" name="Rectangle 43"/>
        <cdr:cNvSpPr/>
      </cdr:nvSpPr>
      <cdr:spPr>
        <a:xfrm xmlns:a="http://schemas.openxmlformats.org/drawingml/2006/main">
          <a:off x="3533129" y="3533130"/>
          <a:ext cx="1181084" cy="723882"/>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sz="1400">
              <a:solidFill>
                <a:srgbClr val="000000"/>
              </a:solidFill>
              <a:latin typeface="Arial"/>
              <a:cs typeface="Arial"/>
            </a:rPr>
            <a:t>after somewhat</a:t>
          </a:r>
          <a:r>
            <a:rPr lang="en-US" sz="1400" baseline="0">
              <a:solidFill>
                <a:srgbClr val="000000"/>
              </a:solidFill>
              <a:latin typeface="Arial"/>
              <a:cs typeface="Arial"/>
            </a:rPr>
            <a:t> better</a:t>
          </a:r>
          <a:endParaRPr lang="en-US" sz="1400">
            <a:solidFill>
              <a:srgbClr val="000000"/>
            </a:solidFill>
            <a:latin typeface="Arial"/>
            <a:cs typeface="Arial"/>
          </a:endParaRPr>
        </a:p>
      </cdr:txBody>
    </cdr:sp>
  </cdr:relSizeAnchor>
  <cdr:relSizeAnchor xmlns:cdr="http://schemas.openxmlformats.org/drawingml/2006/chartDrawing">
    <cdr:from>
      <cdr:x>0.17431</cdr:x>
      <cdr:y>0.19888</cdr:y>
    </cdr:from>
    <cdr:to>
      <cdr:x>0.22752</cdr:x>
      <cdr:y>0.32493</cdr:y>
    </cdr:to>
    <cdr:cxnSp macro="">
      <cdr:nvCxnSpPr>
        <cdr:cNvPr id="47" name="Straight Connector 46"/>
        <cdr:cNvCxnSpPr/>
      </cdr:nvCxnSpPr>
      <cdr:spPr>
        <a:xfrm xmlns:a="http://schemas.openxmlformats.org/drawingml/2006/main">
          <a:off x="1206500" y="901700"/>
          <a:ext cx="368300" cy="571500"/>
        </a:xfrm>
        <a:prstGeom xmlns:a="http://schemas.openxmlformats.org/drawingml/2006/main" prst="line">
          <a:avLst/>
        </a:prstGeom>
        <a:ln xmlns:a="http://schemas.openxmlformats.org/drawingml/2006/main" w="12700">
          <a:solidFill>
            <a:srgbClr val="000000"/>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0.14679</cdr:x>
      <cdr:y>0.19888</cdr:y>
    </cdr:from>
    <cdr:to>
      <cdr:x>0.17431</cdr:x>
      <cdr:y>0.19888</cdr:y>
    </cdr:to>
    <cdr:cxnSp macro="">
      <cdr:nvCxnSpPr>
        <cdr:cNvPr id="48" name="Straight Connector 47"/>
        <cdr:cNvCxnSpPr/>
      </cdr:nvCxnSpPr>
      <cdr:spPr>
        <a:xfrm xmlns:a="http://schemas.openxmlformats.org/drawingml/2006/main">
          <a:off x="1016000" y="901700"/>
          <a:ext cx="190500" cy="0"/>
        </a:xfrm>
        <a:prstGeom xmlns:a="http://schemas.openxmlformats.org/drawingml/2006/main" prst="line">
          <a:avLst/>
        </a:prstGeom>
        <a:ln xmlns:a="http://schemas.openxmlformats.org/drawingml/2006/main" w="12700">
          <a:solidFill>
            <a:srgbClr val="000000"/>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0.05505</cdr:x>
      <cdr:y>0.11485</cdr:y>
    </cdr:from>
    <cdr:to>
      <cdr:x>0.1633</cdr:x>
      <cdr:y>0.30532</cdr:y>
    </cdr:to>
    <cdr:sp macro="" textlink="">
      <cdr:nvSpPr>
        <cdr:cNvPr id="49" name="Rectangle 48"/>
        <cdr:cNvSpPr/>
      </cdr:nvSpPr>
      <cdr:spPr>
        <a:xfrm xmlns:a="http://schemas.openxmlformats.org/drawingml/2006/main">
          <a:off x="381000" y="520700"/>
          <a:ext cx="749300" cy="863600"/>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sz="1400">
              <a:solidFill>
                <a:srgbClr val="000000"/>
              </a:solidFill>
              <a:latin typeface="Arial"/>
              <a:cs typeface="Arial"/>
            </a:rPr>
            <a:t>after much</a:t>
          </a:r>
          <a:r>
            <a:rPr lang="en-US" sz="1400" baseline="0">
              <a:solidFill>
                <a:srgbClr val="000000"/>
              </a:solidFill>
              <a:latin typeface="Arial"/>
              <a:cs typeface="Arial"/>
            </a:rPr>
            <a:t> better</a:t>
          </a:r>
          <a:endParaRPr lang="en-US" sz="1400">
            <a:solidFill>
              <a:srgbClr val="000000"/>
            </a:solidFill>
            <a:latin typeface="Arial"/>
            <a:cs typeface="Arial"/>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8</xdr:col>
      <xdr:colOff>20320</xdr:colOff>
      <xdr:row>2</xdr:row>
      <xdr:rowOff>152400</xdr:rowOff>
    </xdr:from>
    <xdr:to>
      <xdr:col>16</xdr:col>
      <xdr:colOff>358140</xdr:colOff>
      <xdr:row>30</xdr:row>
      <xdr:rowOff>134620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0.42202</cdr:x>
      <cdr:y>0.15126</cdr:y>
    </cdr:from>
    <cdr:to>
      <cdr:x>0.46789</cdr:x>
      <cdr:y>0.2521</cdr:y>
    </cdr:to>
    <cdr:cxnSp macro="">
      <cdr:nvCxnSpPr>
        <cdr:cNvPr id="26" name="Straight Connector 25"/>
        <cdr:cNvCxnSpPr/>
      </cdr:nvCxnSpPr>
      <cdr:spPr>
        <a:xfrm xmlns:a="http://schemas.openxmlformats.org/drawingml/2006/main" flipV="1">
          <a:off x="2921000" y="685800"/>
          <a:ext cx="317500" cy="457200"/>
        </a:xfrm>
        <a:prstGeom xmlns:a="http://schemas.openxmlformats.org/drawingml/2006/main" prst="line">
          <a:avLst/>
        </a:prstGeom>
        <a:ln xmlns:a="http://schemas.openxmlformats.org/drawingml/2006/main" w="12700">
          <a:solidFill>
            <a:srgbClr val="000000"/>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0.46606</cdr:x>
      <cdr:y>0.15126</cdr:y>
    </cdr:from>
    <cdr:to>
      <cdr:x>0.49358</cdr:x>
      <cdr:y>0.15126</cdr:y>
    </cdr:to>
    <cdr:cxnSp macro="">
      <cdr:nvCxnSpPr>
        <cdr:cNvPr id="30" name="Straight Connector 29"/>
        <cdr:cNvCxnSpPr/>
      </cdr:nvCxnSpPr>
      <cdr:spPr>
        <a:xfrm xmlns:a="http://schemas.openxmlformats.org/drawingml/2006/main">
          <a:off x="3225800" y="685800"/>
          <a:ext cx="190500" cy="0"/>
        </a:xfrm>
        <a:prstGeom xmlns:a="http://schemas.openxmlformats.org/drawingml/2006/main" prst="line">
          <a:avLst/>
        </a:prstGeom>
        <a:ln xmlns:a="http://schemas.openxmlformats.org/drawingml/2006/main" w="12700">
          <a:solidFill>
            <a:srgbClr val="000000"/>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0.48991</cdr:x>
      <cdr:y>0.11485</cdr:y>
    </cdr:from>
    <cdr:to>
      <cdr:x>0.58532</cdr:x>
      <cdr:y>0.18487</cdr:y>
    </cdr:to>
    <cdr:sp macro="" textlink="">
      <cdr:nvSpPr>
        <cdr:cNvPr id="33" name="Rectangle 32"/>
        <cdr:cNvSpPr/>
      </cdr:nvSpPr>
      <cdr:spPr>
        <a:xfrm xmlns:a="http://schemas.openxmlformats.org/drawingml/2006/main">
          <a:off x="3390900" y="520700"/>
          <a:ext cx="660400" cy="317500"/>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US" sz="1400">
              <a:solidFill>
                <a:srgbClr val="000000"/>
              </a:solidFill>
              <a:latin typeface="Arial"/>
              <a:cs typeface="Arial"/>
            </a:rPr>
            <a:t>same</a:t>
          </a:r>
        </a:p>
      </cdr:txBody>
    </cdr:sp>
  </cdr:relSizeAnchor>
  <cdr:relSizeAnchor xmlns:cdr="http://schemas.openxmlformats.org/drawingml/2006/chartDrawing">
    <cdr:from>
      <cdr:x>0.54275</cdr:x>
      <cdr:y>0.37031</cdr:y>
    </cdr:from>
    <cdr:to>
      <cdr:x>0.58863</cdr:x>
      <cdr:y>0.47115</cdr:y>
    </cdr:to>
    <cdr:cxnSp macro="">
      <cdr:nvCxnSpPr>
        <cdr:cNvPr id="34" name="Straight Connector 33"/>
        <cdr:cNvCxnSpPr/>
      </cdr:nvCxnSpPr>
      <cdr:spPr>
        <a:xfrm xmlns:a="http://schemas.openxmlformats.org/drawingml/2006/main" flipV="1">
          <a:off x="3756630" y="1678930"/>
          <a:ext cx="317558" cy="457199"/>
        </a:xfrm>
        <a:prstGeom xmlns:a="http://schemas.openxmlformats.org/drawingml/2006/main" prst="line">
          <a:avLst/>
        </a:prstGeom>
        <a:ln xmlns:a="http://schemas.openxmlformats.org/drawingml/2006/main" w="12700">
          <a:solidFill>
            <a:srgbClr val="000000"/>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0.58679</cdr:x>
      <cdr:y>0.37031</cdr:y>
    </cdr:from>
    <cdr:to>
      <cdr:x>0.61431</cdr:x>
      <cdr:y>0.37031</cdr:y>
    </cdr:to>
    <cdr:cxnSp macro="">
      <cdr:nvCxnSpPr>
        <cdr:cNvPr id="35" name="Straight Connector 34"/>
        <cdr:cNvCxnSpPr/>
      </cdr:nvCxnSpPr>
      <cdr:spPr>
        <a:xfrm xmlns:a="http://schemas.openxmlformats.org/drawingml/2006/main">
          <a:off x="4061452" y="1678930"/>
          <a:ext cx="190480" cy="0"/>
        </a:xfrm>
        <a:prstGeom xmlns:a="http://schemas.openxmlformats.org/drawingml/2006/main" prst="line">
          <a:avLst/>
        </a:prstGeom>
        <a:ln xmlns:a="http://schemas.openxmlformats.org/drawingml/2006/main" w="12700">
          <a:solidFill>
            <a:srgbClr val="000000"/>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0.61431</cdr:x>
      <cdr:y>0.29468</cdr:y>
    </cdr:from>
    <cdr:to>
      <cdr:x>0.7611</cdr:x>
      <cdr:y>0.45995</cdr:y>
    </cdr:to>
    <cdr:sp macro="" textlink="">
      <cdr:nvSpPr>
        <cdr:cNvPr id="36" name="Rectangle 35"/>
        <cdr:cNvSpPr/>
      </cdr:nvSpPr>
      <cdr:spPr>
        <a:xfrm xmlns:a="http://schemas.openxmlformats.org/drawingml/2006/main">
          <a:off x="4251932" y="1336031"/>
          <a:ext cx="1016007" cy="749318"/>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sz="1400">
              <a:solidFill>
                <a:srgbClr val="000000"/>
              </a:solidFill>
              <a:latin typeface="Arial"/>
              <a:cs typeface="Arial"/>
            </a:rPr>
            <a:t>before somewhat better</a:t>
          </a:r>
        </a:p>
      </cdr:txBody>
    </cdr:sp>
  </cdr:relSizeAnchor>
  <cdr:relSizeAnchor xmlns:cdr="http://schemas.openxmlformats.org/drawingml/2006/chartDrawing">
    <cdr:from>
      <cdr:x>0.5233</cdr:x>
      <cdr:y>0.67451</cdr:y>
    </cdr:from>
    <cdr:to>
      <cdr:x>0.58752</cdr:x>
      <cdr:y>0.69132</cdr:y>
    </cdr:to>
    <cdr:cxnSp macro="">
      <cdr:nvCxnSpPr>
        <cdr:cNvPr id="37" name="Straight Connector 36"/>
        <cdr:cNvCxnSpPr/>
      </cdr:nvCxnSpPr>
      <cdr:spPr>
        <a:xfrm xmlns:a="http://schemas.openxmlformats.org/drawingml/2006/main">
          <a:off x="3622055" y="3058162"/>
          <a:ext cx="444498" cy="76215"/>
        </a:xfrm>
        <a:prstGeom xmlns:a="http://schemas.openxmlformats.org/drawingml/2006/main" prst="line">
          <a:avLst/>
        </a:prstGeom>
        <a:ln xmlns:a="http://schemas.openxmlformats.org/drawingml/2006/main" w="12700">
          <a:solidFill>
            <a:srgbClr val="000000"/>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0.58752</cdr:x>
      <cdr:y>0.59607</cdr:y>
    </cdr:from>
    <cdr:to>
      <cdr:x>0.71412</cdr:x>
      <cdr:y>0.74453</cdr:y>
    </cdr:to>
    <cdr:sp macro="" textlink="">
      <cdr:nvSpPr>
        <cdr:cNvPr id="39" name="Rectangle 38"/>
        <cdr:cNvSpPr/>
      </cdr:nvSpPr>
      <cdr:spPr>
        <a:xfrm xmlns:a="http://schemas.openxmlformats.org/drawingml/2006/main">
          <a:off x="4066553" y="2702523"/>
          <a:ext cx="876262" cy="673102"/>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sz="1400">
              <a:solidFill>
                <a:srgbClr val="000000"/>
              </a:solidFill>
              <a:latin typeface="Arial"/>
              <a:cs typeface="Arial"/>
            </a:rPr>
            <a:t>before much</a:t>
          </a:r>
          <a:r>
            <a:rPr lang="en-US" sz="1400" baseline="0">
              <a:solidFill>
                <a:srgbClr val="000000"/>
              </a:solidFill>
              <a:latin typeface="Arial"/>
              <a:cs typeface="Arial"/>
            </a:rPr>
            <a:t> better</a:t>
          </a:r>
          <a:endParaRPr lang="en-US" sz="1400">
            <a:solidFill>
              <a:srgbClr val="000000"/>
            </a:solidFill>
            <a:latin typeface="Arial"/>
            <a:cs typeface="Arial"/>
          </a:endParaRPr>
        </a:p>
      </cdr:txBody>
    </cdr:sp>
  </cdr:relSizeAnchor>
  <cdr:relSizeAnchor xmlns:cdr="http://schemas.openxmlformats.org/drawingml/2006/chartDrawing">
    <cdr:from>
      <cdr:x>0.39193</cdr:x>
      <cdr:y>0.79104</cdr:y>
    </cdr:from>
    <cdr:to>
      <cdr:x>0.46092</cdr:x>
      <cdr:y>0.90756</cdr:y>
    </cdr:to>
    <cdr:cxnSp macro="">
      <cdr:nvCxnSpPr>
        <cdr:cNvPr id="42" name="Straight Connector 41"/>
        <cdr:cNvCxnSpPr/>
      </cdr:nvCxnSpPr>
      <cdr:spPr>
        <a:xfrm xmlns:a="http://schemas.openxmlformats.org/drawingml/2006/main">
          <a:off x="2712720" y="3586480"/>
          <a:ext cx="477525" cy="528323"/>
        </a:xfrm>
        <a:prstGeom xmlns:a="http://schemas.openxmlformats.org/drawingml/2006/main" prst="line">
          <a:avLst/>
        </a:prstGeom>
        <a:ln xmlns:a="http://schemas.openxmlformats.org/drawingml/2006/main" w="12700">
          <a:solidFill>
            <a:srgbClr val="000000"/>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0.45908</cdr:x>
      <cdr:y>0.90756</cdr:y>
    </cdr:from>
    <cdr:to>
      <cdr:x>0.4866</cdr:x>
      <cdr:y>0.90756</cdr:y>
    </cdr:to>
    <cdr:cxnSp macro="">
      <cdr:nvCxnSpPr>
        <cdr:cNvPr id="43" name="Straight Connector 42"/>
        <cdr:cNvCxnSpPr/>
      </cdr:nvCxnSpPr>
      <cdr:spPr>
        <a:xfrm xmlns:a="http://schemas.openxmlformats.org/drawingml/2006/main">
          <a:off x="3177510" y="4114803"/>
          <a:ext cx="190479" cy="0"/>
        </a:xfrm>
        <a:prstGeom xmlns:a="http://schemas.openxmlformats.org/drawingml/2006/main" prst="line">
          <a:avLst/>
        </a:prstGeom>
        <a:ln xmlns:a="http://schemas.openxmlformats.org/drawingml/2006/main" w="12700">
          <a:solidFill>
            <a:srgbClr val="000000"/>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0.49578</cdr:x>
      <cdr:y>0.81512</cdr:y>
    </cdr:from>
    <cdr:to>
      <cdr:x>0.66642</cdr:x>
      <cdr:y>0.97478</cdr:y>
    </cdr:to>
    <cdr:sp macro="" textlink="">
      <cdr:nvSpPr>
        <cdr:cNvPr id="44" name="Rectangle 43"/>
        <cdr:cNvSpPr/>
      </cdr:nvSpPr>
      <cdr:spPr>
        <a:xfrm xmlns:a="http://schemas.openxmlformats.org/drawingml/2006/main">
          <a:off x="3431529" y="3695690"/>
          <a:ext cx="1181084" cy="723882"/>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sz="1400">
              <a:solidFill>
                <a:srgbClr val="000000"/>
              </a:solidFill>
              <a:latin typeface="Arial"/>
              <a:cs typeface="Arial"/>
            </a:rPr>
            <a:t>after somewhat</a:t>
          </a:r>
          <a:r>
            <a:rPr lang="en-US" sz="1400" baseline="0">
              <a:solidFill>
                <a:srgbClr val="000000"/>
              </a:solidFill>
              <a:latin typeface="Arial"/>
              <a:cs typeface="Arial"/>
            </a:rPr>
            <a:t> better</a:t>
          </a:r>
          <a:endParaRPr lang="en-US" sz="1400">
            <a:solidFill>
              <a:srgbClr val="000000"/>
            </a:solidFill>
            <a:latin typeface="Arial"/>
            <a:cs typeface="Arial"/>
          </a:endParaRPr>
        </a:p>
      </cdr:txBody>
    </cdr:sp>
  </cdr:relSizeAnchor>
  <cdr:relSizeAnchor xmlns:cdr="http://schemas.openxmlformats.org/drawingml/2006/chartDrawing">
    <cdr:from>
      <cdr:x>0.17431</cdr:x>
      <cdr:y>0.19888</cdr:y>
    </cdr:from>
    <cdr:to>
      <cdr:x>0.22752</cdr:x>
      <cdr:y>0.32493</cdr:y>
    </cdr:to>
    <cdr:cxnSp macro="">
      <cdr:nvCxnSpPr>
        <cdr:cNvPr id="47" name="Straight Connector 46"/>
        <cdr:cNvCxnSpPr/>
      </cdr:nvCxnSpPr>
      <cdr:spPr>
        <a:xfrm xmlns:a="http://schemas.openxmlformats.org/drawingml/2006/main">
          <a:off x="1206500" y="901700"/>
          <a:ext cx="368300" cy="571500"/>
        </a:xfrm>
        <a:prstGeom xmlns:a="http://schemas.openxmlformats.org/drawingml/2006/main" prst="line">
          <a:avLst/>
        </a:prstGeom>
        <a:ln xmlns:a="http://schemas.openxmlformats.org/drawingml/2006/main" w="12700">
          <a:solidFill>
            <a:srgbClr val="000000"/>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0.14679</cdr:x>
      <cdr:y>0.19888</cdr:y>
    </cdr:from>
    <cdr:to>
      <cdr:x>0.17431</cdr:x>
      <cdr:y>0.19888</cdr:y>
    </cdr:to>
    <cdr:cxnSp macro="">
      <cdr:nvCxnSpPr>
        <cdr:cNvPr id="48" name="Straight Connector 47"/>
        <cdr:cNvCxnSpPr/>
      </cdr:nvCxnSpPr>
      <cdr:spPr>
        <a:xfrm xmlns:a="http://schemas.openxmlformats.org/drawingml/2006/main">
          <a:off x="1016000" y="901700"/>
          <a:ext cx="190500" cy="0"/>
        </a:xfrm>
        <a:prstGeom xmlns:a="http://schemas.openxmlformats.org/drawingml/2006/main" prst="line">
          <a:avLst/>
        </a:prstGeom>
        <a:ln xmlns:a="http://schemas.openxmlformats.org/drawingml/2006/main" w="12700">
          <a:solidFill>
            <a:srgbClr val="000000"/>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0.05505</cdr:x>
      <cdr:y>0.11485</cdr:y>
    </cdr:from>
    <cdr:to>
      <cdr:x>0.1633</cdr:x>
      <cdr:y>0.30532</cdr:y>
    </cdr:to>
    <cdr:sp macro="" textlink="">
      <cdr:nvSpPr>
        <cdr:cNvPr id="49" name="Rectangle 48"/>
        <cdr:cNvSpPr/>
      </cdr:nvSpPr>
      <cdr:spPr>
        <a:xfrm xmlns:a="http://schemas.openxmlformats.org/drawingml/2006/main">
          <a:off x="381000" y="520700"/>
          <a:ext cx="749300" cy="863600"/>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sz="1400">
              <a:solidFill>
                <a:srgbClr val="000000"/>
              </a:solidFill>
              <a:latin typeface="Arial"/>
              <a:cs typeface="Arial"/>
            </a:rPr>
            <a:t>after much</a:t>
          </a:r>
          <a:r>
            <a:rPr lang="en-US" sz="1400" baseline="0">
              <a:solidFill>
                <a:srgbClr val="000000"/>
              </a:solidFill>
              <a:latin typeface="Arial"/>
              <a:cs typeface="Arial"/>
            </a:rPr>
            <a:t> better</a:t>
          </a:r>
          <a:endParaRPr lang="en-US" sz="1400">
            <a:solidFill>
              <a:srgbClr val="000000"/>
            </a:solidFill>
            <a:latin typeface="Arial"/>
            <a:cs typeface="Arial"/>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8</xdr:col>
      <xdr:colOff>20320</xdr:colOff>
      <xdr:row>2</xdr:row>
      <xdr:rowOff>152400</xdr:rowOff>
    </xdr:from>
    <xdr:to>
      <xdr:col>16</xdr:col>
      <xdr:colOff>358140</xdr:colOff>
      <xdr:row>30</xdr:row>
      <xdr:rowOff>134620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0.42202</cdr:x>
      <cdr:y>0.15126</cdr:y>
    </cdr:from>
    <cdr:to>
      <cdr:x>0.46789</cdr:x>
      <cdr:y>0.2521</cdr:y>
    </cdr:to>
    <cdr:cxnSp macro="">
      <cdr:nvCxnSpPr>
        <cdr:cNvPr id="26" name="Straight Connector 25"/>
        <cdr:cNvCxnSpPr/>
      </cdr:nvCxnSpPr>
      <cdr:spPr>
        <a:xfrm xmlns:a="http://schemas.openxmlformats.org/drawingml/2006/main" flipV="1">
          <a:off x="2921000" y="685800"/>
          <a:ext cx="317500" cy="457200"/>
        </a:xfrm>
        <a:prstGeom xmlns:a="http://schemas.openxmlformats.org/drawingml/2006/main" prst="line">
          <a:avLst/>
        </a:prstGeom>
        <a:ln xmlns:a="http://schemas.openxmlformats.org/drawingml/2006/main" w="12700">
          <a:solidFill>
            <a:srgbClr val="000000"/>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0.46606</cdr:x>
      <cdr:y>0.15126</cdr:y>
    </cdr:from>
    <cdr:to>
      <cdr:x>0.49358</cdr:x>
      <cdr:y>0.15126</cdr:y>
    </cdr:to>
    <cdr:cxnSp macro="">
      <cdr:nvCxnSpPr>
        <cdr:cNvPr id="30" name="Straight Connector 29"/>
        <cdr:cNvCxnSpPr/>
      </cdr:nvCxnSpPr>
      <cdr:spPr>
        <a:xfrm xmlns:a="http://schemas.openxmlformats.org/drawingml/2006/main">
          <a:off x="3225800" y="685800"/>
          <a:ext cx="190500" cy="0"/>
        </a:xfrm>
        <a:prstGeom xmlns:a="http://schemas.openxmlformats.org/drawingml/2006/main" prst="line">
          <a:avLst/>
        </a:prstGeom>
        <a:ln xmlns:a="http://schemas.openxmlformats.org/drawingml/2006/main" w="12700">
          <a:solidFill>
            <a:srgbClr val="000000"/>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0.48991</cdr:x>
      <cdr:y>0.11485</cdr:y>
    </cdr:from>
    <cdr:to>
      <cdr:x>0.58532</cdr:x>
      <cdr:y>0.18487</cdr:y>
    </cdr:to>
    <cdr:sp macro="" textlink="">
      <cdr:nvSpPr>
        <cdr:cNvPr id="33" name="Rectangle 32"/>
        <cdr:cNvSpPr/>
      </cdr:nvSpPr>
      <cdr:spPr>
        <a:xfrm xmlns:a="http://schemas.openxmlformats.org/drawingml/2006/main">
          <a:off x="3390900" y="520700"/>
          <a:ext cx="660400" cy="317500"/>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US" sz="1400">
              <a:solidFill>
                <a:srgbClr val="000000"/>
              </a:solidFill>
              <a:latin typeface="Arial"/>
              <a:cs typeface="Arial"/>
            </a:rPr>
            <a:t>same</a:t>
          </a:r>
        </a:p>
      </cdr:txBody>
    </cdr:sp>
  </cdr:relSizeAnchor>
  <cdr:relSizeAnchor xmlns:cdr="http://schemas.openxmlformats.org/drawingml/2006/chartDrawing">
    <cdr:from>
      <cdr:x>0.54275</cdr:x>
      <cdr:y>0.36358</cdr:y>
    </cdr:from>
    <cdr:to>
      <cdr:x>0.58863</cdr:x>
      <cdr:y>0.46442</cdr:y>
    </cdr:to>
    <cdr:cxnSp macro="">
      <cdr:nvCxnSpPr>
        <cdr:cNvPr id="34" name="Straight Connector 33"/>
        <cdr:cNvCxnSpPr/>
      </cdr:nvCxnSpPr>
      <cdr:spPr>
        <a:xfrm xmlns:a="http://schemas.openxmlformats.org/drawingml/2006/main" flipV="1">
          <a:off x="3756630" y="1648450"/>
          <a:ext cx="317558" cy="457199"/>
        </a:xfrm>
        <a:prstGeom xmlns:a="http://schemas.openxmlformats.org/drawingml/2006/main" prst="line">
          <a:avLst/>
        </a:prstGeom>
        <a:ln xmlns:a="http://schemas.openxmlformats.org/drawingml/2006/main" w="12700">
          <a:solidFill>
            <a:srgbClr val="000000"/>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0.58679</cdr:x>
      <cdr:y>0.36358</cdr:y>
    </cdr:from>
    <cdr:to>
      <cdr:x>0.61431</cdr:x>
      <cdr:y>0.36358</cdr:y>
    </cdr:to>
    <cdr:cxnSp macro="">
      <cdr:nvCxnSpPr>
        <cdr:cNvPr id="35" name="Straight Connector 34"/>
        <cdr:cNvCxnSpPr/>
      </cdr:nvCxnSpPr>
      <cdr:spPr>
        <a:xfrm xmlns:a="http://schemas.openxmlformats.org/drawingml/2006/main">
          <a:off x="4061452" y="1648450"/>
          <a:ext cx="190480" cy="0"/>
        </a:xfrm>
        <a:prstGeom xmlns:a="http://schemas.openxmlformats.org/drawingml/2006/main" prst="line">
          <a:avLst/>
        </a:prstGeom>
        <a:ln xmlns:a="http://schemas.openxmlformats.org/drawingml/2006/main" w="12700">
          <a:solidFill>
            <a:srgbClr val="000000"/>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0.61431</cdr:x>
      <cdr:y>0.28795</cdr:y>
    </cdr:from>
    <cdr:to>
      <cdr:x>0.7611</cdr:x>
      <cdr:y>0.45322</cdr:y>
    </cdr:to>
    <cdr:sp macro="" textlink="">
      <cdr:nvSpPr>
        <cdr:cNvPr id="36" name="Rectangle 35"/>
        <cdr:cNvSpPr/>
      </cdr:nvSpPr>
      <cdr:spPr>
        <a:xfrm xmlns:a="http://schemas.openxmlformats.org/drawingml/2006/main">
          <a:off x="4251932" y="1305551"/>
          <a:ext cx="1016007" cy="749318"/>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sz="1400">
              <a:solidFill>
                <a:srgbClr val="000000"/>
              </a:solidFill>
              <a:latin typeface="Arial"/>
              <a:cs typeface="Arial"/>
            </a:rPr>
            <a:t>before somewhat better</a:t>
          </a:r>
        </a:p>
      </cdr:txBody>
    </cdr:sp>
  </cdr:relSizeAnchor>
  <cdr:relSizeAnchor xmlns:cdr="http://schemas.openxmlformats.org/drawingml/2006/chartDrawing">
    <cdr:from>
      <cdr:x>0.51743</cdr:x>
      <cdr:y>0.68123</cdr:y>
    </cdr:from>
    <cdr:to>
      <cdr:x>0.58165</cdr:x>
      <cdr:y>0.69804</cdr:y>
    </cdr:to>
    <cdr:cxnSp macro="">
      <cdr:nvCxnSpPr>
        <cdr:cNvPr id="37" name="Straight Connector 36"/>
        <cdr:cNvCxnSpPr/>
      </cdr:nvCxnSpPr>
      <cdr:spPr>
        <a:xfrm xmlns:a="http://schemas.openxmlformats.org/drawingml/2006/main">
          <a:off x="3581415" y="3088642"/>
          <a:ext cx="444498" cy="76215"/>
        </a:xfrm>
        <a:prstGeom xmlns:a="http://schemas.openxmlformats.org/drawingml/2006/main" prst="line">
          <a:avLst/>
        </a:prstGeom>
        <a:ln xmlns:a="http://schemas.openxmlformats.org/drawingml/2006/main" w="12700">
          <a:solidFill>
            <a:srgbClr val="000000"/>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0.58165</cdr:x>
      <cdr:y>0.60279</cdr:y>
    </cdr:from>
    <cdr:to>
      <cdr:x>0.70825</cdr:x>
      <cdr:y>0.75125</cdr:y>
    </cdr:to>
    <cdr:sp macro="" textlink="">
      <cdr:nvSpPr>
        <cdr:cNvPr id="39" name="Rectangle 38"/>
        <cdr:cNvSpPr/>
      </cdr:nvSpPr>
      <cdr:spPr>
        <a:xfrm xmlns:a="http://schemas.openxmlformats.org/drawingml/2006/main">
          <a:off x="4025913" y="2733003"/>
          <a:ext cx="876262" cy="673102"/>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sz="1400">
              <a:solidFill>
                <a:srgbClr val="000000"/>
              </a:solidFill>
              <a:latin typeface="Arial"/>
              <a:cs typeface="Arial"/>
            </a:rPr>
            <a:t>before much</a:t>
          </a:r>
          <a:r>
            <a:rPr lang="en-US" sz="1400" baseline="0">
              <a:solidFill>
                <a:srgbClr val="000000"/>
              </a:solidFill>
              <a:latin typeface="Arial"/>
              <a:cs typeface="Arial"/>
            </a:rPr>
            <a:t> better</a:t>
          </a:r>
          <a:endParaRPr lang="en-US" sz="1400">
            <a:solidFill>
              <a:srgbClr val="000000"/>
            </a:solidFill>
            <a:latin typeface="Arial"/>
            <a:cs typeface="Arial"/>
          </a:endParaRPr>
        </a:p>
      </cdr:txBody>
    </cdr:sp>
  </cdr:relSizeAnchor>
  <cdr:relSizeAnchor xmlns:cdr="http://schemas.openxmlformats.org/drawingml/2006/chartDrawing">
    <cdr:from>
      <cdr:x>0.37872</cdr:x>
      <cdr:y>0.7888</cdr:y>
    </cdr:from>
    <cdr:to>
      <cdr:x>0.44184</cdr:x>
      <cdr:y>0.91429</cdr:y>
    </cdr:to>
    <cdr:cxnSp macro="">
      <cdr:nvCxnSpPr>
        <cdr:cNvPr id="42" name="Straight Connector 41"/>
        <cdr:cNvCxnSpPr/>
      </cdr:nvCxnSpPr>
      <cdr:spPr>
        <a:xfrm xmlns:a="http://schemas.openxmlformats.org/drawingml/2006/main">
          <a:off x="2621280" y="3576320"/>
          <a:ext cx="436885" cy="568963"/>
        </a:xfrm>
        <a:prstGeom xmlns:a="http://schemas.openxmlformats.org/drawingml/2006/main" prst="line">
          <a:avLst/>
        </a:prstGeom>
        <a:ln xmlns:a="http://schemas.openxmlformats.org/drawingml/2006/main" w="12700">
          <a:solidFill>
            <a:srgbClr val="000000"/>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0.44</cdr:x>
      <cdr:y>0.91429</cdr:y>
    </cdr:from>
    <cdr:to>
      <cdr:x>0.46752</cdr:x>
      <cdr:y>0.91429</cdr:y>
    </cdr:to>
    <cdr:cxnSp macro="">
      <cdr:nvCxnSpPr>
        <cdr:cNvPr id="43" name="Straight Connector 42"/>
        <cdr:cNvCxnSpPr/>
      </cdr:nvCxnSpPr>
      <cdr:spPr>
        <a:xfrm xmlns:a="http://schemas.openxmlformats.org/drawingml/2006/main">
          <a:off x="3045430" y="4145283"/>
          <a:ext cx="190479" cy="0"/>
        </a:xfrm>
        <a:prstGeom xmlns:a="http://schemas.openxmlformats.org/drawingml/2006/main" prst="line">
          <a:avLst/>
        </a:prstGeom>
        <a:ln xmlns:a="http://schemas.openxmlformats.org/drawingml/2006/main" w="12700">
          <a:solidFill>
            <a:srgbClr val="000000"/>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0.4767</cdr:x>
      <cdr:y>0.82185</cdr:y>
    </cdr:from>
    <cdr:to>
      <cdr:x>0.64734</cdr:x>
      <cdr:y>0.98151</cdr:y>
    </cdr:to>
    <cdr:sp macro="" textlink="">
      <cdr:nvSpPr>
        <cdr:cNvPr id="44" name="Rectangle 43"/>
        <cdr:cNvSpPr/>
      </cdr:nvSpPr>
      <cdr:spPr>
        <a:xfrm xmlns:a="http://schemas.openxmlformats.org/drawingml/2006/main">
          <a:off x="3299449" y="3726170"/>
          <a:ext cx="1181084" cy="723882"/>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sz="1400">
              <a:solidFill>
                <a:srgbClr val="000000"/>
              </a:solidFill>
              <a:latin typeface="Arial"/>
              <a:cs typeface="Arial"/>
            </a:rPr>
            <a:t>after somewhat</a:t>
          </a:r>
          <a:r>
            <a:rPr lang="en-US" sz="1400" baseline="0">
              <a:solidFill>
                <a:srgbClr val="000000"/>
              </a:solidFill>
              <a:latin typeface="Arial"/>
              <a:cs typeface="Arial"/>
            </a:rPr>
            <a:t> better</a:t>
          </a:r>
          <a:endParaRPr lang="en-US" sz="1400">
            <a:solidFill>
              <a:srgbClr val="000000"/>
            </a:solidFill>
            <a:latin typeface="Arial"/>
            <a:cs typeface="Arial"/>
          </a:endParaRPr>
        </a:p>
      </cdr:txBody>
    </cdr:sp>
  </cdr:relSizeAnchor>
  <cdr:relSizeAnchor xmlns:cdr="http://schemas.openxmlformats.org/drawingml/2006/chartDrawing">
    <cdr:from>
      <cdr:x>0.17431</cdr:x>
      <cdr:y>0.19888</cdr:y>
    </cdr:from>
    <cdr:to>
      <cdr:x>0.22752</cdr:x>
      <cdr:y>0.32493</cdr:y>
    </cdr:to>
    <cdr:cxnSp macro="">
      <cdr:nvCxnSpPr>
        <cdr:cNvPr id="47" name="Straight Connector 46"/>
        <cdr:cNvCxnSpPr/>
      </cdr:nvCxnSpPr>
      <cdr:spPr>
        <a:xfrm xmlns:a="http://schemas.openxmlformats.org/drawingml/2006/main">
          <a:off x="1206500" y="901700"/>
          <a:ext cx="368300" cy="571500"/>
        </a:xfrm>
        <a:prstGeom xmlns:a="http://schemas.openxmlformats.org/drawingml/2006/main" prst="line">
          <a:avLst/>
        </a:prstGeom>
        <a:ln xmlns:a="http://schemas.openxmlformats.org/drawingml/2006/main" w="12700">
          <a:solidFill>
            <a:srgbClr val="000000"/>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0.14679</cdr:x>
      <cdr:y>0.19888</cdr:y>
    </cdr:from>
    <cdr:to>
      <cdr:x>0.17431</cdr:x>
      <cdr:y>0.19888</cdr:y>
    </cdr:to>
    <cdr:cxnSp macro="">
      <cdr:nvCxnSpPr>
        <cdr:cNvPr id="48" name="Straight Connector 47"/>
        <cdr:cNvCxnSpPr/>
      </cdr:nvCxnSpPr>
      <cdr:spPr>
        <a:xfrm xmlns:a="http://schemas.openxmlformats.org/drawingml/2006/main">
          <a:off x="1016000" y="901700"/>
          <a:ext cx="190500" cy="0"/>
        </a:xfrm>
        <a:prstGeom xmlns:a="http://schemas.openxmlformats.org/drawingml/2006/main" prst="line">
          <a:avLst/>
        </a:prstGeom>
        <a:ln xmlns:a="http://schemas.openxmlformats.org/drawingml/2006/main" w="12700">
          <a:solidFill>
            <a:srgbClr val="000000"/>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0.05505</cdr:x>
      <cdr:y>0.11485</cdr:y>
    </cdr:from>
    <cdr:to>
      <cdr:x>0.1633</cdr:x>
      <cdr:y>0.30532</cdr:y>
    </cdr:to>
    <cdr:sp macro="" textlink="">
      <cdr:nvSpPr>
        <cdr:cNvPr id="49" name="Rectangle 48"/>
        <cdr:cNvSpPr/>
      </cdr:nvSpPr>
      <cdr:spPr>
        <a:xfrm xmlns:a="http://schemas.openxmlformats.org/drawingml/2006/main">
          <a:off x="381000" y="520700"/>
          <a:ext cx="749300" cy="863600"/>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sz="1400">
              <a:solidFill>
                <a:srgbClr val="000000"/>
              </a:solidFill>
              <a:latin typeface="Arial"/>
              <a:cs typeface="Arial"/>
            </a:rPr>
            <a:t>after much</a:t>
          </a:r>
          <a:r>
            <a:rPr lang="en-US" sz="1400" baseline="0">
              <a:solidFill>
                <a:srgbClr val="000000"/>
              </a:solidFill>
              <a:latin typeface="Arial"/>
              <a:cs typeface="Arial"/>
            </a:rPr>
            <a:t> better</a:t>
          </a:r>
          <a:endParaRPr lang="en-US" sz="1400">
            <a:solidFill>
              <a:srgbClr val="000000"/>
            </a:solidFill>
            <a:latin typeface="Arial"/>
            <a:cs typeface="Arial"/>
          </a:endParaRPr>
        </a:p>
      </cdr:txBody>
    </cdr:sp>
  </cdr:relSizeAnchor>
</c:userShapes>
</file>

<file path=xl/drawings/drawing7.xml><?xml version="1.0" encoding="utf-8"?>
<xdr:wsDr xmlns:xdr="http://schemas.openxmlformats.org/drawingml/2006/spreadsheetDrawing" xmlns:a="http://schemas.openxmlformats.org/drawingml/2006/main">
  <xdr:twoCellAnchor>
    <xdr:from>
      <xdr:col>8</xdr:col>
      <xdr:colOff>626533</xdr:colOff>
      <xdr:row>0</xdr:row>
      <xdr:rowOff>16933</xdr:rowOff>
    </xdr:from>
    <xdr:to>
      <xdr:col>20</xdr:col>
      <xdr:colOff>792480</xdr:colOff>
      <xdr:row>27</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626533</xdr:colOff>
      <xdr:row>0</xdr:row>
      <xdr:rowOff>16933</xdr:rowOff>
    </xdr:from>
    <xdr:to>
      <xdr:col>20</xdr:col>
      <xdr:colOff>782320</xdr:colOff>
      <xdr:row>27</xdr:row>
      <xdr:rowOff>10160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8</xdr:col>
      <xdr:colOff>626533</xdr:colOff>
      <xdr:row>2</xdr:row>
      <xdr:rowOff>37253</xdr:rowOff>
    </xdr:from>
    <xdr:to>
      <xdr:col>20</xdr:col>
      <xdr:colOff>792480</xdr:colOff>
      <xdr:row>29</xdr:row>
      <xdr:rowOff>20320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tabSelected="1" zoomScale="125" zoomScaleNormal="125" zoomScalePageLayoutView="125" workbookViewId="0">
      <selection activeCell="H17" sqref="H17"/>
    </sheetView>
  </sheetViews>
  <sheetFormatPr baseColWidth="10" defaultRowHeight="12" x14ac:dyDescent="0"/>
  <cols>
    <col min="1" max="1" width="16" bestFit="1" customWidth="1"/>
    <col min="2" max="2" width="4.83203125" bestFit="1" customWidth="1"/>
    <col min="3" max="3" width="4.83203125" customWidth="1"/>
    <col min="4" max="4" width="6.1640625" customWidth="1"/>
    <col min="5" max="5" width="6" customWidth="1"/>
    <col min="6" max="6" width="5.5" customWidth="1"/>
    <col min="7" max="7" width="5.33203125" customWidth="1"/>
  </cols>
  <sheetData>
    <row r="1" spans="1:8">
      <c r="A1" s="23" t="s">
        <v>1066</v>
      </c>
      <c r="B1" s="23" t="s">
        <v>1129</v>
      </c>
      <c r="C1" s="23" t="s">
        <v>246</v>
      </c>
      <c r="D1" s="23" t="s">
        <v>244</v>
      </c>
      <c r="E1" s="23" t="s">
        <v>243</v>
      </c>
      <c r="F1" s="23" t="s">
        <v>247</v>
      </c>
      <c r="G1" s="23" t="s">
        <v>248</v>
      </c>
      <c r="H1" s="25" t="s">
        <v>433</v>
      </c>
    </row>
    <row r="2" spans="1:8" ht="13">
      <c r="A2" s="24" t="s">
        <v>251</v>
      </c>
      <c r="B2" t="s">
        <v>1068</v>
      </c>
      <c r="C2">
        <f>results!O3</f>
        <v>5</v>
      </c>
      <c r="D2">
        <f>results!N3</f>
        <v>1</v>
      </c>
      <c r="E2">
        <f>results!M3</f>
        <v>6</v>
      </c>
      <c r="F2">
        <f>results!P3</f>
        <v>7</v>
      </c>
      <c r="G2">
        <f>results!Q3</f>
        <v>4</v>
      </c>
    </row>
    <row r="3" spans="1:8" ht="13">
      <c r="A3" s="24" t="s">
        <v>302</v>
      </c>
      <c r="B3" t="s">
        <v>1069</v>
      </c>
      <c r="C3">
        <f>results!O4</f>
        <v>3</v>
      </c>
      <c r="D3">
        <f>results!N4</f>
        <v>7</v>
      </c>
      <c r="E3">
        <f>results!M4</f>
        <v>2</v>
      </c>
      <c r="F3">
        <f>results!P4</f>
        <v>3</v>
      </c>
      <c r="G3">
        <f>results!Q4</f>
        <v>7</v>
      </c>
    </row>
    <row r="4" spans="1:8" ht="13">
      <c r="A4" s="24" t="s">
        <v>305</v>
      </c>
      <c r="B4" t="s">
        <v>1070</v>
      </c>
      <c r="C4">
        <f>results!O5</f>
        <v>0</v>
      </c>
      <c r="D4">
        <f>results!N5</f>
        <v>3</v>
      </c>
      <c r="E4">
        <f>results!M5</f>
        <v>3</v>
      </c>
      <c r="F4">
        <f>results!P5</f>
        <v>2</v>
      </c>
      <c r="G4">
        <f>results!Q5</f>
        <v>14</v>
      </c>
    </row>
    <row r="5" spans="1:8" ht="13">
      <c r="A5" s="24" t="s">
        <v>352</v>
      </c>
      <c r="B5" t="s">
        <v>1071</v>
      </c>
      <c r="C5">
        <f>results!O6</f>
        <v>2</v>
      </c>
      <c r="D5">
        <f>results!N6</f>
        <v>0</v>
      </c>
      <c r="E5">
        <f>results!M6</f>
        <v>2</v>
      </c>
      <c r="F5">
        <f>results!P6</f>
        <v>9</v>
      </c>
      <c r="G5">
        <f>results!Q6</f>
        <v>11</v>
      </c>
    </row>
    <row r="6" spans="1:8" ht="13">
      <c r="A6" s="24" t="s">
        <v>401</v>
      </c>
      <c r="B6" t="s">
        <v>1072</v>
      </c>
      <c r="C6">
        <f>results!O7</f>
        <v>2</v>
      </c>
      <c r="D6">
        <f>results!N7</f>
        <v>3</v>
      </c>
      <c r="E6">
        <f>results!M7</f>
        <v>1</v>
      </c>
      <c r="F6">
        <f>results!P7</f>
        <v>5</v>
      </c>
      <c r="G6">
        <f>results!Q7</f>
        <v>13</v>
      </c>
    </row>
    <row r="7" spans="1:8" ht="13">
      <c r="A7" s="24" t="s">
        <v>442</v>
      </c>
      <c r="B7" t="s">
        <v>1073</v>
      </c>
      <c r="C7">
        <f>results!O8</f>
        <v>1</v>
      </c>
      <c r="D7">
        <f>results!N8</f>
        <v>3</v>
      </c>
      <c r="E7">
        <f>results!M8</f>
        <v>0</v>
      </c>
      <c r="F7">
        <f>results!P8</f>
        <v>3</v>
      </c>
      <c r="G7">
        <f>results!Q8</f>
        <v>15</v>
      </c>
    </row>
    <row r="8" spans="1:8" ht="13">
      <c r="A8" s="24" t="s">
        <v>505</v>
      </c>
      <c r="B8" t="s">
        <v>1074</v>
      </c>
      <c r="C8">
        <f>results!O9</f>
        <v>1</v>
      </c>
      <c r="D8">
        <f>results!N9</f>
        <v>1</v>
      </c>
      <c r="E8">
        <f>results!M9</f>
        <v>3</v>
      </c>
      <c r="F8">
        <f>results!P9</f>
        <v>3</v>
      </c>
      <c r="G8">
        <f>results!Q9</f>
        <v>1</v>
      </c>
    </row>
    <row r="9" spans="1:8" ht="13">
      <c r="A9" s="24" t="s">
        <v>568</v>
      </c>
      <c r="B9" t="s">
        <v>1075</v>
      </c>
      <c r="C9">
        <f>results!O10</f>
        <v>0</v>
      </c>
      <c r="D9">
        <f>results!N10</f>
        <v>1</v>
      </c>
      <c r="E9">
        <f>results!M10</f>
        <v>5</v>
      </c>
      <c r="F9">
        <f>results!P10</f>
        <v>0</v>
      </c>
      <c r="G9">
        <f>results!Q10</f>
        <v>1</v>
      </c>
    </row>
    <row r="10" spans="1:8" ht="13">
      <c r="A10" s="24" t="s">
        <v>594</v>
      </c>
      <c r="B10" t="s">
        <v>1076</v>
      </c>
      <c r="C10">
        <f>results!O11</f>
        <v>1</v>
      </c>
      <c r="D10">
        <f>results!N11</f>
        <v>0</v>
      </c>
      <c r="E10">
        <f>results!M11</f>
        <v>2</v>
      </c>
      <c r="F10">
        <f>results!P11</f>
        <v>2</v>
      </c>
      <c r="G10">
        <f>results!Q11</f>
        <v>3</v>
      </c>
    </row>
    <row r="11" spans="1:8" ht="13">
      <c r="A11" s="24" t="s">
        <v>595</v>
      </c>
      <c r="B11" t="s">
        <v>1077</v>
      </c>
      <c r="C11">
        <f>results!O12</f>
        <v>2</v>
      </c>
      <c r="D11">
        <f>results!N12</f>
        <v>1</v>
      </c>
      <c r="E11">
        <f>results!M12</f>
        <v>0</v>
      </c>
      <c r="F11">
        <f>results!P12</f>
        <v>2</v>
      </c>
      <c r="G11">
        <f>results!Q12</f>
        <v>4</v>
      </c>
    </row>
    <row r="12" spans="1:8" ht="13">
      <c r="A12" s="24" t="s">
        <v>640</v>
      </c>
      <c r="B12" t="s">
        <v>1078</v>
      </c>
      <c r="C12">
        <f>results!O13</f>
        <v>1</v>
      </c>
      <c r="D12">
        <f>results!N13</f>
        <v>1</v>
      </c>
      <c r="E12">
        <f>results!M13</f>
        <v>5</v>
      </c>
      <c r="F12">
        <f>results!P13</f>
        <v>2</v>
      </c>
      <c r="G12">
        <f>results!Q13</f>
        <v>0</v>
      </c>
    </row>
    <row r="13" spans="1:8" ht="13">
      <c r="A13" s="24" t="s">
        <v>713</v>
      </c>
      <c r="B13" t="s">
        <v>1079</v>
      </c>
      <c r="C13">
        <f>results!O14</f>
        <v>6</v>
      </c>
      <c r="D13">
        <f>results!N14</f>
        <v>6</v>
      </c>
      <c r="E13">
        <f>results!M14</f>
        <v>11</v>
      </c>
      <c r="F13">
        <f>results!P14</f>
        <v>1</v>
      </c>
      <c r="G13">
        <f>results!Q14</f>
        <v>3</v>
      </c>
    </row>
    <row r="14" spans="1:8" ht="13">
      <c r="A14" s="24" t="s">
        <v>780</v>
      </c>
      <c r="B14" t="s">
        <v>1080</v>
      </c>
      <c r="C14">
        <f>results!O15</f>
        <v>7</v>
      </c>
      <c r="D14">
        <f>results!N15</f>
        <v>7</v>
      </c>
      <c r="E14">
        <f>results!M15</f>
        <v>7</v>
      </c>
      <c r="F14">
        <f>results!P15</f>
        <v>2</v>
      </c>
      <c r="G14">
        <f>results!Q15</f>
        <v>4</v>
      </c>
    </row>
    <row r="15" spans="1:8" ht="13">
      <c r="A15" s="24" t="s">
        <v>872</v>
      </c>
      <c r="B15" t="s">
        <v>1081</v>
      </c>
      <c r="C15">
        <f>results!O16</f>
        <v>11</v>
      </c>
      <c r="D15">
        <f>results!N16</f>
        <v>7</v>
      </c>
      <c r="E15">
        <f>results!M16</f>
        <v>3</v>
      </c>
      <c r="F15">
        <f>results!P16</f>
        <v>3</v>
      </c>
      <c r="G15">
        <f>results!Q16</f>
        <v>3</v>
      </c>
    </row>
    <row r="16" spans="1:8" ht="13">
      <c r="A16" s="24" t="s">
        <v>1130</v>
      </c>
      <c r="B16" t="s">
        <v>1082</v>
      </c>
      <c r="C16">
        <f>results!O17*2</f>
        <v>14</v>
      </c>
      <c r="D16">
        <f>results!N17*2</f>
        <v>12</v>
      </c>
      <c r="E16">
        <f>results!M17*2</f>
        <v>0</v>
      </c>
      <c r="F16">
        <f>results!P17*2</f>
        <v>8</v>
      </c>
      <c r="G16">
        <f>results!Q17*2</f>
        <v>20</v>
      </c>
    </row>
    <row r="17" spans="1:7" ht="13">
      <c r="A17" s="24" t="s">
        <v>1131</v>
      </c>
      <c r="B17" t="s">
        <v>1083</v>
      </c>
      <c r="C17">
        <f>results!O18*5</f>
        <v>25</v>
      </c>
      <c r="D17">
        <f>results!N18*5</f>
        <v>10</v>
      </c>
      <c r="E17">
        <f>results!M18*5</f>
        <v>5</v>
      </c>
      <c r="F17">
        <f>results!P18*5</f>
        <v>55</v>
      </c>
      <c r="G17">
        <f>results!Q18*5</f>
        <v>35</v>
      </c>
    </row>
    <row r="18" spans="1:7" ht="13">
      <c r="A18" s="24" t="s">
        <v>1005</v>
      </c>
      <c r="B18" t="s">
        <v>1084</v>
      </c>
      <c r="C18">
        <f>results!O19</f>
        <v>4</v>
      </c>
      <c r="D18">
        <f>results!N19</f>
        <v>5</v>
      </c>
      <c r="E18">
        <f>results!M19</f>
        <v>1</v>
      </c>
      <c r="F18">
        <f>results!P19</f>
        <v>10</v>
      </c>
      <c r="G18">
        <f>results!Q19</f>
        <v>7</v>
      </c>
    </row>
    <row r="19" spans="1:7" ht="13">
      <c r="A19" s="24" t="s">
        <v>1007</v>
      </c>
      <c r="B19" t="s">
        <v>1085</v>
      </c>
      <c r="C19">
        <f>results!O20</f>
        <v>3</v>
      </c>
      <c r="D19">
        <f>results!N20</f>
        <v>1</v>
      </c>
      <c r="E19">
        <f>results!M20</f>
        <v>4</v>
      </c>
      <c r="F19">
        <f>results!P20</f>
        <v>2</v>
      </c>
      <c r="G19">
        <f>results!Q20</f>
        <v>13</v>
      </c>
    </row>
    <row r="20" spans="1:7" ht="13">
      <c r="A20" s="24" t="s">
        <v>1008</v>
      </c>
      <c r="B20" t="s">
        <v>1086</v>
      </c>
      <c r="C20">
        <f>results!O21</f>
        <v>1</v>
      </c>
      <c r="D20">
        <f>results!N21</f>
        <v>2</v>
      </c>
      <c r="E20">
        <f>results!M21</f>
        <v>2</v>
      </c>
      <c r="F20">
        <f>results!P21</f>
        <v>7</v>
      </c>
      <c r="G20">
        <f>results!Q21</f>
        <v>11</v>
      </c>
    </row>
    <row r="21" spans="1:7" ht="13">
      <c r="A21" s="24" t="s">
        <v>1009</v>
      </c>
      <c r="B21" t="s">
        <v>1087</v>
      </c>
      <c r="C21">
        <f>results!O22</f>
        <v>0</v>
      </c>
      <c r="D21">
        <f>results!N22</f>
        <v>3</v>
      </c>
      <c r="E21">
        <f>results!M22</f>
        <v>0</v>
      </c>
      <c r="F21">
        <f>results!P22</f>
        <v>4</v>
      </c>
      <c r="G21">
        <f>results!Q22</f>
        <v>16</v>
      </c>
    </row>
    <row r="22" spans="1:7" ht="13">
      <c r="A22" s="24" t="s">
        <v>1132</v>
      </c>
      <c r="B22" t="s">
        <v>1088</v>
      </c>
      <c r="C22">
        <f>results!O23*9</f>
        <v>0</v>
      </c>
      <c r="D22">
        <f>results!N23*9</f>
        <v>0</v>
      </c>
      <c r="E22">
        <f>results!M23*9</f>
        <v>0</v>
      </c>
      <c r="F22">
        <f>results!P23*9</f>
        <v>27</v>
      </c>
      <c r="G22">
        <f>results!Q23*9</f>
        <v>180</v>
      </c>
    </row>
    <row r="23" spans="1:7" ht="13">
      <c r="A23" s="24" t="s">
        <v>1011</v>
      </c>
      <c r="B23" t="s">
        <v>1089</v>
      </c>
      <c r="C23">
        <f>results!O24</f>
        <v>2</v>
      </c>
      <c r="D23">
        <f>results!N24</f>
        <v>6</v>
      </c>
      <c r="E23">
        <f>results!M24</f>
        <v>2</v>
      </c>
      <c r="F23">
        <f>results!P24</f>
        <v>7</v>
      </c>
      <c r="G23">
        <f>results!Q24</f>
        <v>6</v>
      </c>
    </row>
    <row r="24" spans="1:7" ht="13">
      <c r="A24" s="24" t="s">
        <v>1013</v>
      </c>
      <c r="B24" t="s">
        <v>1090</v>
      </c>
      <c r="C24">
        <f>results!O25</f>
        <v>1</v>
      </c>
      <c r="D24">
        <f>results!N25</f>
        <v>0</v>
      </c>
      <c r="E24">
        <f>results!M25</f>
        <v>2</v>
      </c>
      <c r="F24">
        <f>results!P25</f>
        <v>1</v>
      </c>
      <c r="G24">
        <f>results!Q25</f>
        <v>6</v>
      </c>
    </row>
    <row r="25" spans="1:7" ht="13">
      <c r="A25" s="24" t="s">
        <v>1014</v>
      </c>
      <c r="B25" t="s">
        <v>1091</v>
      </c>
      <c r="C25">
        <f>results!O26</f>
        <v>1</v>
      </c>
      <c r="D25">
        <f>results!N26</f>
        <v>1</v>
      </c>
      <c r="E25">
        <f>results!M26</f>
        <v>2</v>
      </c>
      <c r="F25">
        <f>results!P26</f>
        <v>1</v>
      </c>
      <c r="G25">
        <f>results!Q26</f>
        <v>5</v>
      </c>
    </row>
    <row r="26" spans="1:7" ht="13">
      <c r="A26" s="24" t="s">
        <v>1015</v>
      </c>
      <c r="B26" t="s">
        <v>1092</v>
      </c>
      <c r="C26">
        <f>results!O27</f>
        <v>1</v>
      </c>
      <c r="D26">
        <f>results!N27</f>
        <v>2</v>
      </c>
      <c r="E26">
        <f>results!M27</f>
        <v>2</v>
      </c>
      <c r="F26">
        <f>results!P27</f>
        <v>0</v>
      </c>
      <c r="G26">
        <f>results!Q27</f>
        <v>5</v>
      </c>
    </row>
    <row r="27" spans="1:7" ht="13">
      <c r="A27" s="24" t="s">
        <v>1016</v>
      </c>
      <c r="B27" t="s">
        <v>1093</v>
      </c>
      <c r="C27">
        <f>results!O28</f>
        <v>2</v>
      </c>
      <c r="D27">
        <f>results!N28</f>
        <v>0</v>
      </c>
      <c r="E27">
        <f>results!M28</f>
        <v>1</v>
      </c>
      <c r="F27">
        <f>results!P28</f>
        <v>0</v>
      </c>
      <c r="G27">
        <f>results!Q28</f>
        <v>7</v>
      </c>
    </row>
    <row r="28" spans="1:7" ht="13">
      <c r="A28" s="24" t="s">
        <v>1017</v>
      </c>
      <c r="B28" t="s">
        <v>1094</v>
      </c>
      <c r="C28">
        <f>results!O29</f>
        <v>2</v>
      </c>
      <c r="D28">
        <f>results!N29</f>
        <v>1</v>
      </c>
      <c r="E28">
        <f>results!M29</f>
        <v>1</v>
      </c>
      <c r="F28">
        <f>results!P29</f>
        <v>0</v>
      </c>
      <c r="G28">
        <f>results!Q29</f>
        <v>6</v>
      </c>
    </row>
    <row r="29" spans="1:7" ht="13">
      <c r="A29" s="24" t="s">
        <v>1018</v>
      </c>
      <c r="B29" t="s">
        <v>1095</v>
      </c>
      <c r="C29">
        <f>results!O30</f>
        <v>2</v>
      </c>
      <c r="D29">
        <f>results!N30</f>
        <v>2</v>
      </c>
      <c r="E29">
        <f>results!M30</f>
        <v>4</v>
      </c>
      <c r="F29">
        <f>results!P30</f>
        <v>0</v>
      </c>
      <c r="G29">
        <f>results!Q30</f>
        <v>1</v>
      </c>
    </row>
    <row r="30" spans="1:7" ht="13">
      <c r="A30" s="24" t="s">
        <v>1020</v>
      </c>
      <c r="B30" t="s">
        <v>1096</v>
      </c>
      <c r="C30">
        <f>results!O31</f>
        <v>6</v>
      </c>
      <c r="D30">
        <f>results!N31</f>
        <v>3</v>
      </c>
      <c r="E30">
        <f>results!M31</f>
        <v>0</v>
      </c>
      <c r="F30">
        <f>results!P31</f>
        <v>2</v>
      </c>
      <c r="G30">
        <f>results!Q31</f>
        <v>2</v>
      </c>
    </row>
    <row r="31" spans="1:7" ht="13">
      <c r="A31" s="24" t="s">
        <v>1021</v>
      </c>
      <c r="B31" t="s">
        <v>1097</v>
      </c>
      <c r="C31">
        <f>results!O32</f>
        <v>4</v>
      </c>
      <c r="D31">
        <f>results!N32</f>
        <v>1</v>
      </c>
      <c r="E31">
        <f>results!M32</f>
        <v>3</v>
      </c>
      <c r="F31">
        <f>results!P32</f>
        <v>1</v>
      </c>
      <c r="G31">
        <f>results!Q32</f>
        <v>3</v>
      </c>
    </row>
    <row r="32" spans="1:7" ht="13">
      <c r="A32" s="24" t="s">
        <v>1022</v>
      </c>
      <c r="B32" t="s">
        <v>1098</v>
      </c>
      <c r="C32">
        <f>results!O33</f>
        <v>0</v>
      </c>
      <c r="D32">
        <f>results!N33</f>
        <v>0</v>
      </c>
      <c r="E32">
        <f>results!M33</f>
        <v>1</v>
      </c>
      <c r="F32">
        <f>results!P33</f>
        <v>4</v>
      </c>
      <c r="G32">
        <f>results!Q33</f>
        <v>7</v>
      </c>
    </row>
    <row r="33" spans="1:7" ht="13">
      <c r="A33" s="24" t="s">
        <v>1023</v>
      </c>
      <c r="B33" t="s">
        <v>1099</v>
      </c>
      <c r="C33">
        <f>results!O34</f>
        <v>2</v>
      </c>
      <c r="D33">
        <f>results!N34</f>
        <v>1</v>
      </c>
      <c r="E33">
        <f>results!M34</f>
        <v>1</v>
      </c>
      <c r="F33">
        <f>results!P34</f>
        <v>2</v>
      </c>
      <c r="G33">
        <f>results!Q34</f>
        <v>6</v>
      </c>
    </row>
    <row r="34" spans="1:7" ht="13">
      <c r="A34" s="24" t="s">
        <v>1133</v>
      </c>
      <c r="B34" t="s">
        <v>1100</v>
      </c>
      <c r="C34">
        <f>results!O35*2</f>
        <v>4</v>
      </c>
      <c r="D34">
        <f>results!N35*2</f>
        <v>0</v>
      </c>
      <c r="E34">
        <f>results!M35*2</f>
        <v>0</v>
      </c>
      <c r="F34">
        <f>results!P35*2</f>
        <v>6</v>
      </c>
      <c r="G34">
        <f>results!Q35*2</f>
        <v>16</v>
      </c>
    </row>
    <row r="35" spans="1:7" ht="13">
      <c r="A35" s="24" t="s">
        <v>1025</v>
      </c>
      <c r="B35" t="s">
        <v>1101</v>
      </c>
      <c r="C35">
        <f>results!O36</f>
        <v>0</v>
      </c>
      <c r="D35">
        <f>results!N36</f>
        <v>1</v>
      </c>
      <c r="E35">
        <f>results!M36</f>
        <v>10</v>
      </c>
      <c r="F35">
        <f>results!P36</f>
        <v>0</v>
      </c>
      <c r="G35">
        <f>results!Q36</f>
        <v>0</v>
      </c>
    </row>
    <row r="36" spans="1:7" ht="13">
      <c r="A36" s="24" t="s">
        <v>1027</v>
      </c>
      <c r="B36" t="s">
        <v>1102</v>
      </c>
      <c r="C36">
        <f>results!O37</f>
        <v>4</v>
      </c>
      <c r="D36">
        <f>results!N37</f>
        <v>1</v>
      </c>
      <c r="E36">
        <f>results!M37</f>
        <v>1</v>
      </c>
      <c r="F36">
        <f>results!P37</f>
        <v>4</v>
      </c>
      <c r="G36">
        <f>results!Q37</f>
        <v>2</v>
      </c>
    </row>
    <row r="37" spans="1:7" ht="13">
      <c r="A37" s="24" t="s">
        <v>1028</v>
      </c>
      <c r="B37" t="s">
        <v>1103</v>
      </c>
      <c r="C37">
        <f>results!O38</f>
        <v>1</v>
      </c>
      <c r="D37">
        <f>results!N38</f>
        <v>0</v>
      </c>
      <c r="E37">
        <f>results!M38</f>
        <v>1</v>
      </c>
      <c r="F37">
        <f>results!P38</f>
        <v>2</v>
      </c>
      <c r="G37">
        <f>results!Q38</f>
        <v>9</v>
      </c>
    </row>
    <row r="38" spans="1:7" ht="13">
      <c r="A38" s="24" t="s">
        <v>1029</v>
      </c>
      <c r="B38" t="s">
        <v>1104</v>
      </c>
      <c r="C38">
        <f>results!O39</f>
        <v>1</v>
      </c>
      <c r="D38">
        <f>results!N39</f>
        <v>2</v>
      </c>
      <c r="E38">
        <f>results!M39</f>
        <v>0</v>
      </c>
      <c r="F38">
        <f>results!P39</f>
        <v>3</v>
      </c>
      <c r="G38">
        <f>results!Q39</f>
        <v>7</v>
      </c>
    </row>
    <row r="39" spans="1:7" ht="13">
      <c r="A39" s="24" t="s">
        <v>1030</v>
      </c>
      <c r="B39" t="s">
        <v>1124</v>
      </c>
      <c r="C39">
        <f>results!O40</f>
        <v>4</v>
      </c>
      <c r="D39">
        <f>results!N40</f>
        <v>2</v>
      </c>
      <c r="E39">
        <f>results!M40</f>
        <v>0</v>
      </c>
      <c r="F39">
        <f>results!P40</f>
        <v>6</v>
      </c>
      <c r="G39">
        <f>results!Q40</f>
        <v>0</v>
      </c>
    </row>
    <row r="40" spans="1:7" ht="13">
      <c r="A40" s="24" t="s">
        <v>1031</v>
      </c>
      <c r="B40" t="s">
        <v>1125</v>
      </c>
      <c r="C40">
        <f>results!O41</f>
        <v>0</v>
      </c>
      <c r="D40">
        <f>results!N41</f>
        <v>4</v>
      </c>
      <c r="E40">
        <f>results!M41</f>
        <v>3</v>
      </c>
      <c r="F40">
        <f>results!P41</f>
        <v>2</v>
      </c>
      <c r="G40">
        <f>results!Q41</f>
        <v>4</v>
      </c>
    </row>
    <row r="41" spans="1:7" ht="13">
      <c r="A41" s="24" t="s">
        <v>1032</v>
      </c>
      <c r="B41" t="s">
        <v>1105</v>
      </c>
      <c r="C41">
        <f>results!O42</f>
        <v>1</v>
      </c>
      <c r="D41">
        <f>results!N42</f>
        <v>1</v>
      </c>
      <c r="E41">
        <f>results!M42</f>
        <v>0</v>
      </c>
      <c r="F41">
        <f>results!P42</f>
        <v>2</v>
      </c>
      <c r="G41">
        <f>results!Q42</f>
        <v>7</v>
      </c>
    </row>
    <row r="42" spans="1:7" ht="13">
      <c r="A42" s="24" t="s">
        <v>1034</v>
      </c>
      <c r="B42" t="s">
        <v>1106</v>
      </c>
      <c r="C42">
        <f>results!O43</f>
        <v>0</v>
      </c>
      <c r="D42">
        <f>results!N43</f>
        <v>3</v>
      </c>
      <c r="E42">
        <f>results!M43</f>
        <v>0</v>
      </c>
      <c r="F42">
        <f>results!P43</f>
        <v>2</v>
      </c>
      <c r="G42">
        <f>results!Q43</f>
        <v>10</v>
      </c>
    </row>
    <row r="43" spans="1:7" ht="13">
      <c r="A43" s="24" t="s">
        <v>1035</v>
      </c>
      <c r="B43" t="s">
        <v>1126</v>
      </c>
      <c r="C43">
        <f>results!O44</f>
        <v>0</v>
      </c>
      <c r="D43">
        <f>results!N44</f>
        <v>2</v>
      </c>
      <c r="E43">
        <f>results!M44</f>
        <v>4</v>
      </c>
      <c r="F43">
        <f>results!P44</f>
        <v>2</v>
      </c>
      <c r="G43">
        <f>results!Q44</f>
        <v>7</v>
      </c>
    </row>
    <row r="44" spans="1:7" ht="13">
      <c r="A44" s="24" t="s">
        <v>1036</v>
      </c>
      <c r="B44" t="s">
        <v>1107</v>
      </c>
      <c r="C44">
        <f>results!O45</f>
        <v>1</v>
      </c>
      <c r="D44">
        <f>results!N45</f>
        <v>1</v>
      </c>
      <c r="E44">
        <f>results!M45</f>
        <v>3</v>
      </c>
      <c r="F44">
        <f>results!P45</f>
        <v>2</v>
      </c>
      <c r="G44">
        <f>results!Q45</f>
        <v>7</v>
      </c>
    </row>
    <row r="45" spans="1:7" ht="13">
      <c r="A45" s="24" t="s">
        <v>1037</v>
      </c>
      <c r="B45" t="s">
        <v>1108</v>
      </c>
      <c r="C45">
        <f>results!O46</f>
        <v>1</v>
      </c>
      <c r="D45">
        <f>results!N46</f>
        <v>2</v>
      </c>
      <c r="E45">
        <f>results!M46</f>
        <v>3</v>
      </c>
      <c r="F45">
        <f>results!P46</f>
        <v>1</v>
      </c>
      <c r="G45">
        <f>results!Q46</f>
        <v>7</v>
      </c>
    </row>
    <row r="46" spans="1:7" ht="13">
      <c r="A46" s="24" t="s">
        <v>1038</v>
      </c>
      <c r="B46" t="s">
        <v>1127</v>
      </c>
      <c r="C46">
        <f>results!O47</f>
        <v>0</v>
      </c>
      <c r="D46">
        <f>results!N47</f>
        <v>2</v>
      </c>
      <c r="E46">
        <f>results!M47</f>
        <v>3</v>
      </c>
      <c r="F46">
        <f>results!P47</f>
        <v>0</v>
      </c>
      <c r="G46">
        <f>results!Q47</f>
        <v>10</v>
      </c>
    </row>
    <row r="47" spans="1:7" ht="13">
      <c r="A47" s="24" t="s">
        <v>1039</v>
      </c>
      <c r="B47" t="s">
        <v>1109</v>
      </c>
      <c r="C47">
        <f>results!O48</f>
        <v>1</v>
      </c>
      <c r="D47">
        <f>results!N48</f>
        <v>0</v>
      </c>
      <c r="E47">
        <f>results!M48</f>
        <v>0</v>
      </c>
      <c r="F47">
        <f>results!P48</f>
        <v>2</v>
      </c>
      <c r="G47">
        <f>results!Q48</f>
        <v>12</v>
      </c>
    </row>
    <row r="48" spans="1:7" ht="13">
      <c r="A48" s="24" t="s">
        <v>1041</v>
      </c>
      <c r="B48" t="s">
        <v>1110</v>
      </c>
      <c r="C48">
        <f>results!O49</f>
        <v>3</v>
      </c>
      <c r="D48">
        <f>results!N49</f>
        <v>1</v>
      </c>
      <c r="E48">
        <f>results!M49</f>
        <v>0</v>
      </c>
      <c r="F48">
        <f>results!P49</f>
        <v>2</v>
      </c>
      <c r="G48">
        <f>results!Q49</f>
        <v>10</v>
      </c>
    </row>
    <row r="49" spans="1:7" ht="13">
      <c r="A49" s="24" t="s">
        <v>1042</v>
      </c>
      <c r="B49" t="s">
        <v>1111</v>
      </c>
      <c r="C49">
        <f>results!O50</f>
        <v>2</v>
      </c>
      <c r="D49">
        <f>results!N50</f>
        <v>1</v>
      </c>
      <c r="E49">
        <f>results!M50</f>
        <v>2</v>
      </c>
      <c r="F49">
        <f>results!P50</f>
        <v>3</v>
      </c>
      <c r="G49">
        <f>results!Q50</f>
        <v>8</v>
      </c>
    </row>
    <row r="50" spans="1:7" ht="13">
      <c r="A50" s="24" t="s">
        <v>1043</v>
      </c>
      <c r="B50" t="s">
        <v>1112</v>
      </c>
      <c r="C50">
        <f>results!O51</f>
        <v>1</v>
      </c>
      <c r="D50">
        <f>results!N51</f>
        <v>1</v>
      </c>
      <c r="E50">
        <f>results!M51</f>
        <v>1</v>
      </c>
      <c r="F50">
        <f>results!P51</f>
        <v>2</v>
      </c>
      <c r="G50">
        <f>results!Q51</f>
        <v>11</v>
      </c>
    </row>
    <row r="51" spans="1:7" ht="13">
      <c r="A51" s="24" t="s">
        <v>1044</v>
      </c>
      <c r="B51" t="s">
        <v>1113</v>
      </c>
      <c r="C51">
        <f>results!O52</f>
        <v>6</v>
      </c>
      <c r="D51">
        <f>results!N52</f>
        <v>4</v>
      </c>
      <c r="E51">
        <f>results!M52</f>
        <v>2</v>
      </c>
      <c r="F51">
        <f>results!P52</f>
        <v>1</v>
      </c>
      <c r="G51">
        <f>results!Q52</f>
        <v>3</v>
      </c>
    </row>
    <row r="52" spans="1:7" ht="13">
      <c r="A52" s="24" t="s">
        <v>1045</v>
      </c>
      <c r="B52" t="s">
        <v>1114</v>
      </c>
      <c r="C52">
        <f>results!O53</f>
        <v>2</v>
      </c>
      <c r="D52">
        <f>results!N53</f>
        <v>3</v>
      </c>
      <c r="E52">
        <f>results!M53</f>
        <v>5</v>
      </c>
      <c r="F52">
        <f>results!P53</f>
        <v>3</v>
      </c>
      <c r="G52">
        <f>results!Q53</f>
        <v>2</v>
      </c>
    </row>
    <row r="53" spans="1:7" ht="13">
      <c r="A53" s="24" t="s">
        <v>1046</v>
      </c>
      <c r="B53" t="s">
        <v>1115</v>
      </c>
      <c r="C53">
        <f>results!O54</f>
        <v>3</v>
      </c>
      <c r="D53">
        <f>results!N54</f>
        <v>0</v>
      </c>
      <c r="E53">
        <f>results!M54</f>
        <v>0</v>
      </c>
      <c r="F53">
        <f>results!P54</f>
        <v>7</v>
      </c>
      <c r="G53">
        <f>results!Q54</f>
        <v>6</v>
      </c>
    </row>
    <row r="54" spans="1:7" ht="13">
      <c r="A54" s="24" t="s">
        <v>1048</v>
      </c>
      <c r="B54" t="s">
        <v>1116</v>
      </c>
      <c r="C54">
        <f>results!O55</f>
        <v>0</v>
      </c>
      <c r="D54">
        <f>results!N55</f>
        <v>2</v>
      </c>
      <c r="E54">
        <f>results!M55</f>
        <v>3</v>
      </c>
      <c r="F54">
        <f>results!P55</f>
        <v>2</v>
      </c>
      <c r="G54">
        <f>results!Q55</f>
        <v>10</v>
      </c>
    </row>
    <row r="55" spans="1:7" ht="13">
      <c r="A55" s="24" t="s">
        <v>1049</v>
      </c>
      <c r="B55" t="s">
        <v>1117</v>
      </c>
      <c r="C55">
        <f>results!O56</f>
        <v>2</v>
      </c>
      <c r="D55">
        <f>results!N56</f>
        <v>2</v>
      </c>
      <c r="E55">
        <f>results!M56</f>
        <v>3</v>
      </c>
      <c r="F55">
        <f>results!P56</f>
        <v>4</v>
      </c>
      <c r="G55">
        <f>results!Q56</f>
        <v>6</v>
      </c>
    </row>
    <row r="56" spans="1:7" ht="13">
      <c r="A56" s="24" t="s">
        <v>1050</v>
      </c>
      <c r="B56" t="s">
        <v>1118</v>
      </c>
      <c r="C56">
        <f>results!O57</f>
        <v>5</v>
      </c>
      <c r="D56">
        <f>results!N57</f>
        <v>5</v>
      </c>
      <c r="E56">
        <f>results!M57</f>
        <v>0</v>
      </c>
      <c r="F56">
        <f>results!P57</f>
        <v>1</v>
      </c>
      <c r="G56">
        <f>results!Q57</f>
        <v>6</v>
      </c>
    </row>
    <row r="57" spans="1:7" ht="13">
      <c r="A57" s="24" t="s">
        <v>1051</v>
      </c>
      <c r="B57" t="s">
        <v>1119</v>
      </c>
      <c r="C57">
        <f>results!O58</f>
        <v>0</v>
      </c>
      <c r="D57">
        <f>results!N58</f>
        <v>2</v>
      </c>
      <c r="E57">
        <f>results!M58</f>
        <v>3</v>
      </c>
      <c r="F57">
        <f>results!P58</f>
        <v>4</v>
      </c>
      <c r="G57">
        <f>results!Q58</f>
        <v>8</v>
      </c>
    </row>
    <row r="58" spans="1:7" ht="13">
      <c r="A58" s="24" t="s">
        <v>1052</v>
      </c>
      <c r="B58" t="s">
        <v>1120</v>
      </c>
      <c r="C58">
        <f>results!O59</f>
        <v>5</v>
      </c>
      <c r="D58">
        <f>results!N59</f>
        <v>7</v>
      </c>
      <c r="E58">
        <f>results!M59</f>
        <v>2</v>
      </c>
      <c r="F58">
        <f>results!P59</f>
        <v>1</v>
      </c>
      <c r="G58">
        <f>results!Q59</f>
        <v>1</v>
      </c>
    </row>
    <row r="59" spans="1:7" ht="13">
      <c r="A59" s="24" t="s">
        <v>1053</v>
      </c>
      <c r="B59" t="s">
        <v>1121</v>
      </c>
      <c r="C59">
        <f>results!O60</f>
        <v>6</v>
      </c>
      <c r="D59">
        <f>results!N60</f>
        <v>0</v>
      </c>
      <c r="E59">
        <f>results!M60</f>
        <v>0</v>
      </c>
      <c r="F59">
        <f>results!P60</f>
        <v>3</v>
      </c>
      <c r="G59">
        <f>results!Q60</f>
        <v>7</v>
      </c>
    </row>
    <row r="60" spans="1:7" ht="13">
      <c r="A60" s="24" t="s">
        <v>1055</v>
      </c>
      <c r="B60" t="s">
        <v>1134</v>
      </c>
      <c r="C60">
        <f>results!O61</f>
        <v>0</v>
      </c>
      <c r="D60">
        <f>results!N61</f>
        <v>3</v>
      </c>
      <c r="E60">
        <f>results!M61</f>
        <v>2</v>
      </c>
      <c r="F60">
        <f>results!P61</f>
        <v>3</v>
      </c>
      <c r="G60">
        <f>results!Q61</f>
        <v>4</v>
      </c>
    </row>
    <row r="61" spans="1:7" ht="13">
      <c r="A61" s="24" t="s">
        <v>1056</v>
      </c>
      <c r="B61" t="s">
        <v>1122</v>
      </c>
      <c r="C61">
        <f>results!O62</f>
        <v>2</v>
      </c>
      <c r="D61">
        <f>results!N62</f>
        <v>2</v>
      </c>
      <c r="E61">
        <f>results!M62</f>
        <v>1</v>
      </c>
      <c r="F61">
        <f>results!P62</f>
        <v>2</v>
      </c>
      <c r="G61">
        <f>results!Q62</f>
        <v>5</v>
      </c>
    </row>
    <row r="62" spans="1:7" ht="13">
      <c r="A62" s="24" t="s">
        <v>1057</v>
      </c>
      <c r="B62" t="s">
        <v>1123</v>
      </c>
      <c r="C62">
        <f>results!O63</f>
        <v>2</v>
      </c>
      <c r="D62">
        <f>results!N63</f>
        <v>0</v>
      </c>
      <c r="E62">
        <f>results!M63</f>
        <v>1</v>
      </c>
      <c r="F62">
        <f>results!P63</f>
        <v>3</v>
      </c>
      <c r="G62">
        <f>results!Q63</f>
        <v>5</v>
      </c>
    </row>
    <row r="63" spans="1:7" ht="13">
      <c r="A63" s="24" t="s">
        <v>1058</v>
      </c>
      <c r="B63" t="s">
        <v>1135</v>
      </c>
      <c r="C63">
        <f>results!O64</f>
        <v>3</v>
      </c>
      <c r="D63">
        <f>results!N64</f>
        <v>3</v>
      </c>
      <c r="E63">
        <f>results!M64</f>
        <v>2</v>
      </c>
      <c r="F63">
        <f>results!P64</f>
        <v>3</v>
      </c>
      <c r="G63">
        <f>results!Q64</f>
        <v>1</v>
      </c>
    </row>
    <row r="64" spans="1:7" ht="13">
      <c r="A64" s="24" t="s">
        <v>1059</v>
      </c>
      <c r="B64" t="s">
        <v>1128</v>
      </c>
      <c r="C64">
        <f>results!O65</f>
        <v>0</v>
      </c>
      <c r="D64">
        <f>results!N65</f>
        <v>0</v>
      </c>
      <c r="E64">
        <f>results!M65</f>
        <v>1</v>
      </c>
      <c r="F64">
        <f>results!P65</f>
        <v>1</v>
      </c>
      <c r="G64">
        <f>results!Q65</f>
        <v>10</v>
      </c>
    </row>
    <row r="65" spans="1:7" ht="13">
      <c r="A65" s="24" t="s">
        <v>1060</v>
      </c>
      <c r="B65" t="s">
        <v>1136</v>
      </c>
      <c r="C65">
        <f>results!O66</f>
        <v>1</v>
      </c>
      <c r="D65">
        <f>results!N66</f>
        <v>0</v>
      </c>
      <c r="E65">
        <f>results!M66</f>
        <v>0</v>
      </c>
      <c r="F65">
        <f>results!P66</f>
        <v>3</v>
      </c>
      <c r="G65">
        <f>results!Q66</f>
        <v>7</v>
      </c>
    </row>
    <row r="67" spans="1:7" ht="13">
      <c r="A67" s="26" t="s">
        <v>1061</v>
      </c>
      <c r="C67">
        <f>SUM(C2:C65)</f>
        <v>173</v>
      </c>
      <c r="D67">
        <f>SUM(D2:D65)</f>
        <v>148</v>
      </c>
      <c r="E67">
        <f>SUM(E2:E65)</f>
        <v>137</v>
      </c>
      <c r="F67">
        <f t="shared" ref="F67:G67" si="0">SUM(F2:F65)</f>
        <v>257</v>
      </c>
      <c r="G67">
        <f t="shared" si="0"/>
        <v>627</v>
      </c>
    </row>
    <row r="68" spans="1:7" ht="13">
      <c r="A68" s="26" t="s">
        <v>1062</v>
      </c>
      <c r="C68">
        <f>(C67/SUM(C67:G67))*100</f>
        <v>12.891207153502235</v>
      </c>
      <c r="D68">
        <f>(D67/SUM(C67:G67))*100</f>
        <v>11.028315946348734</v>
      </c>
      <c r="E68">
        <f>(E67/SUM(C67:G67))*100</f>
        <v>10.208643815201192</v>
      </c>
      <c r="F68">
        <f>(F67/SUM(C67:G67))*100</f>
        <v>19.150521609538004</v>
      </c>
      <c r="G68">
        <f>(G67/SUM(C67:G67))*100</f>
        <v>46.721311475409841</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zoomScale="125" zoomScaleNormal="125" zoomScalePageLayoutView="125" workbookViewId="0">
      <selection activeCell="E68" sqref="E68"/>
    </sheetView>
  </sheetViews>
  <sheetFormatPr baseColWidth="10" defaultRowHeight="12" x14ac:dyDescent="0"/>
  <cols>
    <col min="1" max="1" width="16" bestFit="1" customWidth="1"/>
    <col min="2" max="2" width="4.83203125" bestFit="1" customWidth="1"/>
    <col min="3" max="3" width="4.83203125" customWidth="1"/>
    <col min="4" max="4" width="6.1640625" customWidth="1"/>
    <col min="5" max="5" width="6" customWidth="1"/>
    <col min="6" max="6" width="5.5" customWidth="1"/>
    <col min="7" max="7" width="5.33203125" customWidth="1"/>
  </cols>
  <sheetData>
    <row r="1" spans="1:8">
      <c r="A1" s="23" t="s">
        <v>1066</v>
      </c>
      <c r="B1" s="23" t="s">
        <v>1129</v>
      </c>
      <c r="C1" s="23" t="s">
        <v>246</v>
      </c>
      <c r="D1" s="23" t="s">
        <v>244</v>
      </c>
      <c r="E1" s="23" t="s">
        <v>243</v>
      </c>
      <c r="F1" s="23" t="s">
        <v>247</v>
      </c>
      <c r="G1" s="23" t="s">
        <v>248</v>
      </c>
      <c r="H1" s="25" t="s">
        <v>433</v>
      </c>
    </row>
    <row r="2" spans="1:8" ht="13">
      <c r="A2" s="24" t="s">
        <v>251</v>
      </c>
      <c r="B2" t="s">
        <v>1068</v>
      </c>
      <c r="C2">
        <f>results!J3</f>
        <v>3</v>
      </c>
      <c r="D2">
        <f>results!I3</f>
        <v>4</v>
      </c>
      <c r="E2">
        <f>results!H3</f>
        <v>7</v>
      </c>
      <c r="F2">
        <f>results!K3</f>
        <v>7</v>
      </c>
      <c r="G2">
        <f>results!L3</f>
        <v>3</v>
      </c>
    </row>
    <row r="3" spans="1:8" ht="13">
      <c r="A3" s="24" t="s">
        <v>302</v>
      </c>
      <c r="B3" t="s">
        <v>1069</v>
      </c>
      <c r="C3">
        <f>results!J4</f>
        <v>3</v>
      </c>
      <c r="D3">
        <f>results!I4</f>
        <v>4</v>
      </c>
      <c r="E3">
        <f>results!H4</f>
        <v>2</v>
      </c>
      <c r="F3">
        <f>results!K4</f>
        <v>6</v>
      </c>
      <c r="G3">
        <f>results!L4</f>
        <v>8</v>
      </c>
    </row>
    <row r="4" spans="1:8" ht="13">
      <c r="A4" s="24" t="s">
        <v>305</v>
      </c>
      <c r="B4" t="s">
        <v>1070</v>
      </c>
      <c r="C4">
        <f>results!J5</f>
        <v>1</v>
      </c>
      <c r="D4">
        <f>results!I5</f>
        <v>2</v>
      </c>
      <c r="E4">
        <f>results!H5</f>
        <v>4</v>
      </c>
      <c r="F4">
        <f>results!K5</f>
        <v>7</v>
      </c>
      <c r="G4">
        <f>results!L5</f>
        <v>10</v>
      </c>
    </row>
    <row r="5" spans="1:8" ht="13">
      <c r="A5" s="24" t="s">
        <v>352</v>
      </c>
      <c r="B5" t="s">
        <v>1071</v>
      </c>
      <c r="C5">
        <f>results!J6</f>
        <v>1</v>
      </c>
      <c r="D5">
        <f>results!I6</f>
        <v>3</v>
      </c>
      <c r="E5">
        <f>results!H6</f>
        <v>2</v>
      </c>
      <c r="F5">
        <f>results!K6</f>
        <v>5</v>
      </c>
      <c r="G5">
        <f>results!L6</f>
        <v>13</v>
      </c>
    </row>
    <row r="6" spans="1:8" ht="13">
      <c r="A6" s="24" t="s">
        <v>401</v>
      </c>
      <c r="B6" t="s">
        <v>1072</v>
      </c>
      <c r="C6">
        <f>results!J7</f>
        <v>2</v>
      </c>
      <c r="D6">
        <f>results!I7</f>
        <v>2</v>
      </c>
      <c r="E6">
        <f>results!H7</f>
        <v>0</v>
      </c>
      <c r="F6">
        <f>results!K7</f>
        <v>7</v>
      </c>
      <c r="G6">
        <f>results!L7</f>
        <v>12</v>
      </c>
    </row>
    <row r="7" spans="1:8" ht="13">
      <c r="A7" s="24" t="s">
        <v>442</v>
      </c>
      <c r="B7" t="s">
        <v>1073</v>
      </c>
      <c r="C7">
        <f>results!J8</f>
        <v>0</v>
      </c>
      <c r="D7">
        <f>results!I8</f>
        <v>3</v>
      </c>
      <c r="E7">
        <f>results!H8</f>
        <v>0</v>
      </c>
      <c r="F7">
        <f>results!K8</f>
        <v>6</v>
      </c>
      <c r="G7">
        <f>results!L8</f>
        <v>15</v>
      </c>
    </row>
    <row r="8" spans="1:8" ht="13">
      <c r="A8" s="24" t="s">
        <v>505</v>
      </c>
      <c r="B8" t="s">
        <v>1074</v>
      </c>
      <c r="C8">
        <f>results!J9</f>
        <v>2</v>
      </c>
      <c r="D8">
        <f>results!I9</f>
        <v>6</v>
      </c>
      <c r="E8">
        <f>results!H9</f>
        <v>0</v>
      </c>
      <c r="F8">
        <f>results!K9</f>
        <v>1</v>
      </c>
      <c r="G8">
        <f>results!L9</f>
        <v>0</v>
      </c>
    </row>
    <row r="9" spans="1:8" ht="13">
      <c r="A9" s="24" t="s">
        <v>568</v>
      </c>
      <c r="B9" t="s">
        <v>1075</v>
      </c>
      <c r="C9">
        <f>results!J10</f>
        <v>1</v>
      </c>
      <c r="D9">
        <f>results!I10</f>
        <v>1</v>
      </c>
      <c r="E9">
        <f>results!H10</f>
        <v>6</v>
      </c>
      <c r="F9">
        <f>results!K10</f>
        <v>1</v>
      </c>
      <c r="G9">
        <f>results!L10</f>
        <v>0</v>
      </c>
    </row>
    <row r="10" spans="1:8" ht="13">
      <c r="A10" s="24" t="s">
        <v>594</v>
      </c>
      <c r="B10" t="s">
        <v>1076</v>
      </c>
      <c r="C10">
        <f>results!J11</f>
        <v>4</v>
      </c>
      <c r="D10">
        <f>results!I11</f>
        <v>0</v>
      </c>
      <c r="E10">
        <f>results!H11</f>
        <v>0</v>
      </c>
      <c r="F10">
        <f>results!K11</f>
        <v>2</v>
      </c>
      <c r="G10">
        <f>results!L11</f>
        <v>2</v>
      </c>
    </row>
    <row r="11" spans="1:8" ht="13">
      <c r="A11" s="24" t="s">
        <v>595</v>
      </c>
      <c r="B11" t="s">
        <v>1077</v>
      </c>
      <c r="C11">
        <f>results!J12</f>
        <v>0</v>
      </c>
      <c r="D11">
        <f>results!I12</f>
        <v>4</v>
      </c>
      <c r="E11">
        <f>results!H12</f>
        <v>2</v>
      </c>
      <c r="F11">
        <f>results!K12</f>
        <v>3</v>
      </c>
      <c r="G11">
        <f>results!L12</f>
        <v>0</v>
      </c>
    </row>
    <row r="12" spans="1:8" ht="13">
      <c r="A12" s="24" t="s">
        <v>640</v>
      </c>
      <c r="B12" t="s">
        <v>1078</v>
      </c>
      <c r="C12">
        <f>results!J13</f>
        <v>1</v>
      </c>
      <c r="D12">
        <f>results!I13</f>
        <v>2</v>
      </c>
      <c r="E12">
        <f>results!H13</f>
        <v>6</v>
      </c>
      <c r="F12">
        <f>results!K13</f>
        <v>0</v>
      </c>
      <c r="G12">
        <f>results!L13</f>
        <v>0</v>
      </c>
    </row>
    <row r="13" spans="1:8" ht="13">
      <c r="A13" s="24" t="s">
        <v>713</v>
      </c>
      <c r="B13" t="s">
        <v>1079</v>
      </c>
      <c r="C13">
        <f>results!J14</f>
        <v>9</v>
      </c>
      <c r="D13">
        <f>results!I14</f>
        <v>7</v>
      </c>
      <c r="E13">
        <f>results!H14</f>
        <v>6</v>
      </c>
      <c r="F13">
        <f>results!K14</f>
        <v>2</v>
      </c>
      <c r="G13">
        <f>results!L14</f>
        <v>2</v>
      </c>
    </row>
    <row r="14" spans="1:8" ht="13">
      <c r="A14" s="24" t="s">
        <v>780</v>
      </c>
      <c r="B14" t="s">
        <v>1080</v>
      </c>
      <c r="C14">
        <f>results!J15</f>
        <v>8</v>
      </c>
      <c r="D14">
        <f>results!I15</f>
        <v>9</v>
      </c>
      <c r="E14">
        <f>results!H15</f>
        <v>3</v>
      </c>
      <c r="F14">
        <f>results!K15</f>
        <v>2</v>
      </c>
      <c r="G14">
        <f>results!L15</f>
        <v>5</v>
      </c>
    </row>
    <row r="15" spans="1:8" ht="13">
      <c r="A15" s="24" t="s">
        <v>872</v>
      </c>
      <c r="B15" t="s">
        <v>1081</v>
      </c>
      <c r="C15">
        <f>results!J16</f>
        <v>13</v>
      </c>
      <c r="D15">
        <f>results!I16</f>
        <v>6</v>
      </c>
      <c r="E15">
        <f>results!H16</f>
        <v>1</v>
      </c>
      <c r="F15">
        <f>results!K16</f>
        <v>2</v>
      </c>
      <c r="G15">
        <f>results!L16</f>
        <v>5</v>
      </c>
    </row>
    <row r="16" spans="1:8" ht="13">
      <c r="A16" s="24" t="s">
        <v>1130</v>
      </c>
      <c r="B16" t="s">
        <v>1082</v>
      </c>
      <c r="C16">
        <f>results!J17*2</f>
        <v>10</v>
      </c>
      <c r="D16">
        <f>results!I17*2</f>
        <v>4</v>
      </c>
      <c r="E16">
        <f>results!H17*2</f>
        <v>2</v>
      </c>
      <c r="F16">
        <f>results!K17*2</f>
        <v>14</v>
      </c>
      <c r="G16">
        <f>results!L17*2</f>
        <v>24</v>
      </c>
    </row>
    <row r="17" spans="1:7" ht="13">
      <c r="A17" s="24" t="s">
        <v>1131</v>
      </c>
      <c r="B17" t="s">
        <v>1083</v>
      </c>
      <c r="C17">
        <f>results!J18*5</f>
        <v>20</v>
      </c>
      <c r="D17">
        <f>results!I18*5</f>
        <v>15</v>
      </c>
      <c r="E17">
        <f>results!H18*5</f>
        <v>10</v>
      </c>
      <c r="F17">
        <f>results!K18*5</f>
        <v>50</v>
      </c>
      <c r="G17">
        <f>results!L18*5</f>
        <v>35</v>
      </c>
    </row>
    <row r="18" spans="1:7" ht="13">
      <c r="A18" s="24" t="s">
        <v>1005</v>
      </c>
      <c r="B18" t="s">
        <v>1084</v>
      </c>
      <c r="C18">
        <f>results!J19</f>
        <v>7</v>
      </c>
      <c r="D18">
        <f>results!I19</f>
        <v>3</v>
      </c>
      <c r="E18">
        <f>results!H19</f>
        <v>3</v>
      </c>
      <c r="F18">
        <f>results!K19</f>
        <v>9</v>
      </c>
      <c r="G18">
        <f>results!L19</f>
        <v>5</v>
      </c>
    </row>
    <row r="19" spans="1:7" ht="13">
      <c r="A19" s="24" t="s">
        <v>1007</v>
      </c>
      <c r="B19" t="s">
        <v>1085</v>
      </c>
      <c r="C19">
        <f>results!J20</f>
        <v>4</v>
      </c>
      <c r="D19">
        <f>results!I20</f>
        <v>6</v>
      </c>
      <c r="E19">
        <f>results!H20</f>
        <v>3</v>
      </c>
      <c r="F19">
        <f>results!K20</f>
        <v>5</v>
      </c>
      <c r="G19">
        <f>results!L20</f>
        <v>5</v>
      </c>
    </row>
    <row r="20" spans="1:7" ht="13">
      <c r="A20" s="24" t="s">
        <v>1008</v>
      </c>
      <c r="B20" t="s">
        <v>1086</v>
      </c>
      <c r="C20">
        <f>results!J21</f>
        <v>4</v>
      </c>
      <c r="D20">
        <f>results!I21</f>
        <v>2</v>
      </c>
      <c r="E20">
        <f>results!H21</f>
        <v>2</v>
      </c>
      <c r="F20">
        <f>results!K21</f>
        <v>7</v>
      </c>
      <c r="G20">
        <f>results!L21</f>
        <v>8</v>
      </c>
    </row>
    <row r="21" spans="1:7" ht="13">
      <c r="A21" s="24" t="s">
        <v>1009</v>
      </c>
      <c r="B21" t="s">
        <v>1087</v>
      </c>
      <c r="C21">
        <f>results!J22</f>
        <v>2</v>
      </c>
      <c r="D21">
        <f>results!I22</f>
        <v>4</v>
      </c>
      <c r="E21">
        <f>results!H22</f>
        <v>0</v>
      </c>
      <c r="F21">
        <f>results!K22</f>
        <v>4</v>
      </c>
      <c r="G21">
        <f>results!L22</f>
        <v>14</v>
      </c>
    </row>
    <row r="22" spans="1:7" ht="13">
      <c r="A22" s="24" t="s">
        <v>1132</v>
      </c>
      <c r="B22" t="s">
        <v>1088</v>
      </c>
      <c r="C22">
        <f>results!J23*9</f>
        <v>9</v>
      </c>
      <c r="D22">
        <f>results!I23*9</f>
        <v>0</v>
      </c>
      <c r="E22">
        <f>results!H23*9</f>
        <v>9</v>
      </c>
      <c r="F22">
        <f>results!K23*9</f>
        <v>27</v>
      </c>
      <c r="G22">
        <f>results!L23*9</f>
        <v>171</v>
      </c>
    </row>
    <row r="23" spans="1:7" ht="13">
      <c r="A23" s="24" t="s">
        <v>1011</v>
      </c>
      <c r="B23" t="s">
        <v>1089</v>
      </c>
      <c r="C23">
        <f>results!J24</f>
        <v>3</v>
      </c>
      <c r="D23">
        <f>results!I24</f>
        <v>10</v>
      </c>
      <c r="E23">
        <f>results!H24</f>
        <v>1</v>
      </c>
      <c r="F23">
        <f>results!K24</f>
        <v>5</v>
      </c>
      <c r="G23">
        <f>results!L24</f>
        <v>4</v>
      </c>
    </row>
    <row r="24" spans="1:7" ht="13">
      <c r="A24" s="24" t="s">
        <v>1013</v>
      </c>
      <c r="B24" t="s">
        <v>1090</v>
      </c>
      <c r="C24">
        <f>results!J25</f>
        <v>1</v>
      </c>
      <c r="D24">
        <f>results!I25</f>
        <v>0</v>
      </c>
      <c r="E24">
        <f>results!H25</f>
        <v>1</v>
      </c>
      <c r="F24">
        <f>results!K25</f>
        <v>0</v>
      </c>
      <c r="G24">
        <f>results!L25</f>
        <v>8</v>
      </c>
    </row>
    <row r="25" spans="1:7" ht="13">
      <c r="A25" s="24" t="s">
        <v>1014</v>
      </c>
      <c r="B25" t="s">
        <v>1091</v>
      </c>
      <c r="C25">
        <f>results!J26</f>
        <v>1</v>
      </c>
      <c r="D25">
        <f>results!I26</f>
        <v>1</v>
      </c>
      <c r="E25">
        <f>results!H26</f>
        <v>1</v>
      </c>
      <c r="F25">
        <f>results!K26</f>
        <v>0</v>
      </c>
      <c r="G25">
        <f>results!L26</f>
        <v>7</v>
      </c>
    </row>
    <row r="26" spans="1:7" ht="13">
      <c r="A26" s="24" t="s">
        <v>1015</v>
      </c>
      <c r="B26" t="s">
        <v>1092</v>
      </c>
      <c r="C26">
        <f>results!J27</f>
        <v>1</v>
      </c>
      <c r="D26">
        <f>results!I27</f>
        <v>1</v>
      </c>
      <c r="E26">
        <f>results!H27</f>
        <v>1</v>
      </c>
      <c r="F26">
        <f>results!K27</f>
        <v>1</v>
      </c>
      <c r="G26">
        <f>results!L27</f>
        <v>6</v>
      </c>
    </row>
    <row r="27" spans="1:7" ht="13">
      <c r="A27" s="24" t="s">
        <v>1016</v>
      </c>
      <c r="B27" t="s">
        <v>1093</v>
      </c>
      <c r="C27">
        <f>results!J28</f>
        <v>0</v>
      </c>
      <c r="D27">
        <f>results!I28</f>
        <v>0</v>
      </c>
      <c r="E27">
        <f>results!H28</f>
        <v>2</v>
      </c>
      <c r="F27">
        <f>results!K28</f>
        <v>0</v>
      </c>
      <c r="G27">
        <f>results!L28</f>
        <v>7</v>
      </c>
    </row>
    <row r="28" spans="1:7" ht="13">
      <c r="A28" s="24" t="s">
        <v>1017</v>
      </c>
      <c r="B28" t="s">
        <v>1094</v>
      </c>
      <c r="C28">
        <f>results!J29</f>
        <v>2</v>
      </c>
      <c r="D28">
        <f>results!I29</f>
        <v>0</v>
      </c>
      <c r="E28">
        <f>results!H29</f>
        <v>1</v>
      </c>
      <c r="F28">
        <f>results!K29</f>
        <v>1</v>
      </c>
      <c r="G28">
        <f>results!L29</f>
        <v>6</v>
      </c>
    </row>
    <row r="29" spans="1:7" ht="13">
      <c r="A29" s="24" t="s">
        <v>1018</v>
      </c>
      <c r="B29" t="s">
        <v>1095</v>
      </c>
      <c r="C29">
        <f>results!J30</f>
        <v>2</v>
      </c>
      <c r="D29">
        <f>results!I30</f>
        <v>1</v>
      </c>
      <c r="E29">
        <f>results!H30</f>
        <v>5</v>
      </c>
      <c r="F29">
        <f>results!K30</f>
        <v>1</v>
      </c>
      <c r="G29">
        <f>results!L30</f>
        <v>0</v>
      </c>
    </row>
    <row r="30" spans="1:7" ht="13">
      <c r="A30" s="24" t="s">
        <v>1020</v>
      </c>
      <c r="B30" t="s">
        <v>1096</v>
      </c>
      <c r="C30">
        <f>results!J31</f>
        <v>8</v>
      </c>
      <c r="D30">
        <f>results!I31</f>
        <v>1</v>
      </c>
      <c r="E30">
        <f>results!H31</f>
        <v>0</v>
      </c>
      <c r="F30">
        <f>results!K31</f>
        <v>1</v>
      </c>
      <c r="G30">
        <f>results!L31</f>
        <v>2</v>
      </c>
    </row>
    <row r="31" spans="1:7" ht="13">
      <c r="A31" s="24" t="s">
        <v>1021</v>
      </c>
      <c r="B31" t="s">
        <v>1097</v>
      </c>
      <c r="C31">
        <f>results!J32</f>
        <v>5</v>
      </c>
      <c r="D31">
        <f>results!I32</f>
        <v>0</v>
      </c>
      <c r="E31">
        <f>results!H32</f>
        <v>4</v>
      </c>
      <c r="F31">
        <f>results!K32</f>
        <v>2</v>
      </c>
      <c r="G31">
        <f>results!L32</f>
        <v>1</v>
      </c>
    </row>
    <row r="32" spans="1:7" ht="13">
      <c r="A32" s="24" t="s">
        <v>1022</v>
      </c>
      <c r="B32" t="s">
        <v>1098</v>
      </c>
      <c r="C32">
        <f>results!J33</f>
        <v>1</v>
      </c>
      <c r="D32">
        <f>results!I33</f>
        <v>0</v>
      </c>
      <c r="E32">
        <f>results!H33</f>
        <v>2</v>
      </c>
      <c r="F32">
        <f>results!K33</f>
        <v>4</v>
      </c>
      <c r="G32">
        <f>results!L33</f>
        <v>5</v>
      </c>
    </row>
    <row r="33" spans="1:7" ht="13">
      <c r="A33" s="24" t="s">
        <v>1023</v>
      </c>
      <c r="B33" t="s">
        <v>1099</v>
      </c>
      <c r="C33">
        <f>results!J34</f>
        <v>3</v>
      </c>
      <c r="D33">
        <f>results!I34</f>
        <v>1</v>
      </c>
      <c r="E33">
        <f>results!H34</f>
        <v>0</v>
      </c>
      <c r="F33">
        <f>results!K34</f>
        <v>2</v>
      </c>
      <c r="G33">
        <f>results!L34</f>
        <v>6</v>
      </c>
    </row>
    <row r="34" spans="1:7" ht="13">
      <c r="A34" s="24" t="s">
        <v>1133</v>
      </c>
      <c r="B34" t="s">
        <v>1100</v>
      </c>
      <c r="C34">
        <f>results!J35*2</f>
        <v>0</v>
      </c>
      <c r="D34">
        <f>results!I35*2</f>
        <v>0</v>
      </c>
      <c r="E34">
        <f>results!H35*2</f>
        <v>0</v>
      </c>
      <c r="F34">
        <f>results!K35*2</f>
        <v>2</v>
      </c>
      <c r="G34">
        <f>results!L35*2</f>
        <v>24</v>
      </c>
    </row>
    <row r="35" spans="1:7" ht="13">
      <c r="A35" s="24" t="s">
        <v>1025</v>
      </c>
      <c r="B35" t="s">
        <v>1101</v>
      </c>
      <c r="C35">
        <f>results!J36</f>
        <v>0</v>
      </c>
      <c r="D35">
        <f>results!I36</f>
        <v>2</v>
      </c>
      <c r="E35">
        <f>results!H36</f>
        <v>9</v>
      </c>
      <c r="F35">
        <f>results!K36</f>
        <v>0</v>
      </c>
      <c r="G35">
        <f>results!L36</f>
        <v>0</v>
      </c>
    </row>
    <row r="36" spans="1:7" ht="13">
      <c r="A36" s="24" t="s">
        <v>1027</v>
      </c>
      <c r="B36" t="s">
        <v>1102</v>
      </c>
      <c r="C36">
        <f>results!J37</f>
        <v>5</v>
      </c>
      <c r="D36">
        <f>results!I37</f>
        <v>0</v>
      </c>
      <c r="E36">
        <f>results!H37</f>
        <v>0</v>
      </c>
      <c r="F36">
        <f>results!K37</f>
        <v>6</v>
      </c>
      <c r="G36">
        <f>results!L37</f>
        <v>1</v>
      </c>
    </row>
    <row r="37" spans="1:7" ht="13">
      <c r="A37" s="24" t="s">
        <v>1028</v>
      </c>
      <c r="B37" t="s">
        <v>1103</v>
      </c>
      <c r="C37">
        <f>results!J38</f>
        <v>1</v>
      </c>
      <c r="D37">
        <f>results!I38</f>
        <v>0</v>
      </c>
      <c r="E37">
        <f>results!H38</f>
        <v>3</v>
      </c>
      <c r="F37">
        <f>results!K38</f>
        <v>1</v>
      </c>
      <c r="G37">
        <f>results!L38</f>
        <v>8</v>
      </c>
    </row>
    <row r="38" spans="1:7" ht="13">
      <c r="A38" s="24" t="s">
        <v>1029</v>
      </c>
      <c r="B38" t="s">
        <v>1104</v>
      </c>
      <c r="C38">
        <f>results!J39</f>
        <v>1</v>
      </c>
      <c r="D38">
        <f>results!I39</f>
        <v>3</v>
      </c>
      <c r="E38">
        <f>results!H39</f>
        <v>0</v>
      </c>
      <c r="F38">
        <f>results!K39</f>
        <v>4</v>
      </c>
      <c r="G38">
        <f>results!L39</f>
        <v>5</v>
      </c>
    </row>
    <row r="39" spans="1:7" ht="13">
      <c r="A39" s="24" t="s">
        <v>1030</v>
      </c>
      <c r="B39" t="s">
        <v>1124</v>
      </c>
      <c r="C39">
        <f>results!J40</f>
        <v>3</v>
      </c>
      <c r="D39">
        <f>results!I40</f>
        <v>4</v>
      </c>
      <c r="E39">
        <f>results!H40</f>
        <v>0</v>
      </c>
      <c r="F39">
        <f>results!K40</f>
        <v>5</v>
      </c>
      <c r="G39">
        <f>results!L40</f>
        <v>0</v>
      </c>
    </row>
    <row r="40" spans="1:7" ht="13">
      <c r="A40" s="24" t="s">
        <v>1031</v>
      </c>
      <c r="B40" t="s">
        <v>1125</v>
      </c>
      <c r="C40">
        <f>results!J41</f>
        <v>1</v>
      </c>
      <c r="D40">
        <f>results!I41</f>
        <v>1</v>
      </c>
      <c r="E40">
        <f>results!H41</f>
        <v>3</v>
      </c>
      <c r="F40">
        <f>results!K41</f>
        <v>4</v>
      </c>
      <c r="G40">
        <f>results!L41</f>
        <v>4</v>
      </c>
    </row>
    <row r="41" spans="1:7" ht="13">
      <c r="A41" s="24" t="s">
        <v>1032</v>
      </c>
      <c r="B41" t="s">
        <v>1105</v>
      </c>
      <c r="C41">
        <f>results!J42</f>
        <v>3</v>
      </c>
      <c r="D41">
        <f>results!I42</f>
        <v>0</v>
      </c>
      <c r="E41">
        <f>results!H42</f>
        <v>0</v>
      </c>
      <c r="F41">
        <f>results!K42</f>
        <v>3</v>
      </c>
      <c r="G41">
        <f>results!L42</f>
        <v>5</v>
      </c>
    </row>
    <row r="42" spans="1:7" ht="13">
      <c r="A42" s="24" t="s">
        <v>1034</v>
      </c>
      <c r="B42" t="s">
        <v>1106</v>
      </c>
      <c r="C42">
        <f>results!J43</f>
        <v>0</v>
      </c>
      <c r="D42">
        <f>results!I43</f>
        <v>1</v>
      </c>
      <c r="E42">
        <f>results!H43</f>
        <v>3</v>
      </c>
      <c r="F42">
        <f>results!K43</f>
        <v>2</v>
      </c>
      <c r="G42">
        <f>results!L43</f>
        <v>9</v>
      </c>
    </row>
    <row r="43" spans="1:7" ht="13">
      <c r="A43" s="24" t="s">
        <v>1035</v>
      </c>
      <c r="B43" t="s">
        <v>1126</v>
      </c>
      <c r="C43">
        <f>results!J44</f>
        <v>0</v>
      </c>
      <c r="D43">
        <f>results!I44</f>
        <v>2</v>
      </c>
      <c r="E43">
        <f>results!H44</f>
        <v>2</v>
      </c>
      <c r="F43">
        <f>results!K44</f>
        <v>2</v>
      </c>
      <c r="G43">
        <f>results!L44</f>
        <v>9</v>
      </c>
    </row>
    <row r="44" spans="1:7" ht="13">
      <c r="A44" s="24" t="s">
        <v>1036</v>
      </c>
      <c r="B44" t="s">
        <v>1107</v>
      </c>
      <c r="C44">
        <f>results!J45</f>
        <v>1</v>
      </c>
      <c r="D44">
        <f>results!I45</f>
        <v>1</v>
      </c>
      <c r="E44">
        <f>results!H45</f>
        <v>3</v>
      </c>
      <c r="F44">
        <f>results!K45</f>
        <v>3</v>
      </c>
      <c r="G44">
        <f>results!L45</f>
        <v>7</v>
      </c>
    </row>
    <row r="45" spans="1:7" ht="13">
      <c r="A45" s="24" t="s">
        <v>1037</v>
      </c>
      <c r="B45" t="s">
        <v>1108</v>
      </c>
      <c r="C45">
        <f>results!J46</f>
        <v>2</v>
      </c>
      <c r="D45">
        <f>results!I46</f>
        <v>2</v>
      </c>
      <c r="E45">
        <f>results!H46</f>
        <v>2</v>
      </c>
      <c r="F45">
        <f>results!K46</f>
        <v>1</v>
      </c>
      <c r="G45">
        <f>results!L46</f>
        <v>8</v>
      </c>
    </row>
    <row r="46" spans="1:7" ht="13">
      <c r="A46" s="24" t="s">
        <v>1038</v>
      </c>
      <c r="B46" t="s">
        <v>1127</v>
      </c>
      <c r="C46">
        <f>results!J47</f>
        <v>0</v>
      </c>
      <c r="D46">
        <f>results!I47</f>
        <v>0</v>
      </c>
      <c r="E46">
        <f>results!H47</f>
        <v>3</v>
      </c>
      <c r="F46">
        <f>results!K47</f>
        <v>1</v>
      </c>
      <c r="G46">
        <f>results!L47</f>
        <v>11</v>
      </c>
    </row>
    <row r="47" spans="1:7" ht="13">
      <c r="A47" s="24" t="s">
        <v>1039</v>
      </c>
      <c r="B47" t="s">
        <v>1109</v>
      </c>
      <c r="C47">
        <f>results!J48</f>
        <v>2</v>
      </c>
      <c r="D47">
        <f>results!I48</f>
        <v>1</v>
      </c>
      <c r="E47">
        <f>results!H48</f>
        <v>1</v>
      </c>
      <c r="F47">
        <f>results!K48</f>
        <v>0</v>
      </c>
      <c r="G47">
        <f>results!L48</f>
        <v>11</v>
      </c>
    </row>
    <row r="48" spans="1:7" ht="13">
      <c r="A48" s="24" t="s">
        <v>1041</v>
      </c>
      <c r="B48" t="s">
        <v>1110</v>
      </c>
      <c r="C48">
        <f>results!J49</f>
        <v>0</v>
      </c>
      <c r="D48">
        <f>results!I49</f>
        <v>0</v>
      </c>
      <c r="E48">
        <f>results!H49</f>
        <v>2</v>
      </c>
      <c r="F48">
        <f>results!K49</f>
        <v>5</v>
      </c>
      <c r="G48">
        <f>results!L49</f>
        <v>9</v>
      </c>
    </row>
    <row r="49" spans="1:7" ht="13">
      <c r="A49" s="24" t="s">
        <v>1042</v>
      </c>
      <c r="B49" t="s">
        <v>1111</v>
      </c>
      <c r="C49">
        <f>results!J50</f>
        <v>1</v>
      </c>
      <c r="D49">
        <f>results!I50</f>
        <v>1</v>
      </c>
      <c r="E49">
        <f>results!H50</f>
        <v>3</v>
      </c>
      <c r="F49">
        <f>results!K50</f>
        <v>6</v>
      </c>
      <c r="G49">
        <f>results!L50</f>
        <v>5</v>
      </c>
    </row>
    <row r="50" spans="1:7" ht="13">
      <c r="A50" s="24" t="s">
        <v>1043</v>
      </c>
      <c r="B50" t="s">
        <v>1112</v>
      </c>
      <c r="C50">
        <f>results!J51</f>
        <v>1</v>
      </c>
      <c r="D50">
        <f>results!I51</f>
        <v>0</v>
      </c>
      <c r="E50">
        <f>results!H51</f>
        <v>2</v>
      </c>
      <c r="F50">
        <f>results!K51</f>
        <v>2</v>
      </c>
      <c r="G50">
        <f>results!L51</f>
        <v>11</v>
      </c>
    </row>
    <row r="51" spans="1:7" ht="13">
      <c r="A51" s="24" t="s">
        <v>1044</v>
      </c>
      <c r="B51" t="s">
        <v>1113</v>
      </c>
      <c r="C51">
        <f>results!J52</f>
        <v>9</v>
      </c>
      <c r="D51">
        <f>results!I52</f>
        <v>2</v>
      </c>
      <c r="E51">
        <f>results!H52</f>
        <v>1</v>
      </c>
      <c r="F51">
        <f>results!K52</f>
        <v>3</v>
      </c>
      <c r="G51">
        <f>results!L52</f>
        <v>1</v>
      </c>
    </row>
    <row r="52" spans="1:7" ht="13">
      <c r="A52" s="24" t="s">
        <v>1045</v>
      </c>
      <c r="B52" t="s">
        <v>1114</v>
      </c>
      <c r="C52">
        <f>results!J53</f>
        <v>2</v>
      </c>
      <c r="D52">
        <f>results!I53</f>
        <v>2</v>
      </c>
      <c r="E52">
        <f>results!H53</f>
        <v>2</v>
      </c>
      <c r="F52">
        <f>results!K53</f>
        <v>7</v>
      </c>
      <c r="G52">
        <f>results!L53</f>
        <v>2</v>
      </c>
    </row>
    <row r="53" spans="1:7" ht="13">
      <c r="A53" s="24" t="s">
        <v>1046</v>
      </c>
      <c r="B53" t="s">
        <v>1115</v>
      </c>
      <c r="C53">
        <f>results!J54</f>
        <v>5</v>
      </c>
      <c r="D53">
        <f>results!I54</f>
        <v>0</v>
      </c>
      <c r="E53">
        <f>results!H54</f>
        <v>0</v>
      </c>
      <c r="F53">
        <f>results!K54</f>
        <v>5</v>
      </c>
      <c r="G53">
        <f>results!L54</f>
        <v>6</v>
      </c>
    </row>
    <row r="54" spans="1:7" ht="13">
      <c r="A54" s="24" t="s">
        <v>1048</v>
      </c>
      <c r="B54" t="s">
        <v>1116</v>
      </c>
      <c r="C54">
        <f>results!J55</f>
        <v>1</v>
      </c>
      <c r="D54">
        <f>results!I55</f>
        <v>2</v>
      </c>
      <c r="E54">
        <f>results!H55</f>
        <v>2</v>
      </c>
      <c r="F54">
        <f>results!K55</f>
        <v>4</v>
      </c>
      <c r="G54">
        <f>results!L55</f>
        <v>8</v>
      </c>
    </row>
    <row r="55" spans="1:7" ht="13">
      <c r="A55" s="24" t="s">
        <v>1049</v>
      </c>
      <c r="B55" t="s">
        <v>1117</v>
      </c>
      <c r="C55">
        <f>results!J56</f>
        <v>6</v>
      </c>
      <c r="D55">
        <f>results!I56</f>
        <v>2</v>
      </c>
      <c r="E55">
        <f>results!H56</f>
        <v>3</v>
      </c>
      <c r="F55">
        <f>results!K56</f>
        <v>3</v>
      </c>
      <c r="G55">
        <f>results!L56</f>
        <v>3</v>
      </c>
    </row>
    <row r="56" spans="1:7" ht="13">
      <c r="A56" s="24" t="s">
        <v>1050</v>
      </c>
      <c r="B56" t="s">
        <v>1118</v>
      </c>
      <c r="C56">
        <f>results!J57</f>
        <v>6</v>
      </c>
      <c r="D56">
        <f>results!I57</f>
        <v>3</v>
      </c>
      <c r="E56">
        <f>results!H57</f>
        <v>0</v>
      </c>
      <c r="F56">
        <f>results!K57</f>
        <v>0</v>
      </c>
      <c r="G56">
        <f>results!L57</f>
        <v>8</v>
      </c>
    </row>
    <row r="57" spans="1:7" ht="13">
      <c r="A57" s="24" t="s">
        <v>1051</v>
      </c>
      <c r="B57" t="s">
        <v>1119</v>
      </c>
      <c r="C57">
        <f>results!J58</f>
        <v>3</v>
      </c>
      <c r="D57">
        <f>results!I58</f>
        <v>1</v>
      </c>
      <c r="E57">
        <f>results!H58</f>
        <v>2</v>
      </c>
      <c r="F57">
        <f>results!K58</f>
        <v>5</v>
      </c>
      <c r="G57">
        <f>results!L58</f>
        <v>6</v>
      </c>
    </row>
    <row r="58" spans="1:7" ht="13">
      <c r="A58" s="24" t="s">
        <v>1052</v>
      </c>
      <c r="B58" t="s">
        <v>1120</v>
      </c>
      <c r="C58">
        <f>results!J59</f>
        <v>3</v>
      </c>
      <c r="D58">
        <f>results!I59</f>
        <v>5</v>
      </c>
      <c r="E58">
        <f>results!H59</f>
        <v>2</v>
      </c>
      <c r="F58">
        <f>results!K59</f>
        <v>3</v>
      </c>
      <c r="G58">
        <f>results!L59</f>
        <v>3</v>
      </c>
    </row>
    <row r="59" spans="1:7" ht="13">
      <c r="A59" s="24" t="s">
        <v>1053</v>
      </c>
      <c r="B59" t="s">
        <v>1121</v>
      </c>
      <c r="C59">
        <f>results!J60</f>
        <v>7</v>
      </c>
      <c r="D59">
        <f>results!I60</f>
        <v>0</v>
      </c>
      <c r="E59">
        <f>results!H60</f>
        <v>0</v>
      </c>
      <c r="F59">
        <f>results!K60</f>
        <v>3</v>
      </c>
      <c r="G59">
        <f>results!L60</f>
        <v>7</v>
      </c>
    </row>
    <row r="60" spans="1:7" ht="13">
      <c r="A60" s="24" t="s">
        <v>1055</v>
      </c>
      <c r="B60" t="s">
        <v>1134</v>
      </c>
      <c r="C60">
        <f>results!J61</f>
        <v>3</v>
      </c>
      <c r="D60">
        <f>results!I61</f>
        <v>1</v>
      </c>
      <c r="E60">
        <f>results!H61</f>
        <v>2</v>
      </c>
      <c r="F60">
        <f>results!K61</f>
        <v>2</v>
      </c>
      <c r="G60">
        <f>results!L61</f>
        <v>4</v>
      </c>
    </row>
    <row r="61" spans="1:7" ht="13">
      <c r="A61" s="24" t="s">
        <v>1056</v>
      </c>
      <c r="B61" t="s">
        <v>1122</v>
      </c>
      <c r="C61">
        <f>results!J62</f>
        <v>4</v>
      </c>
      <c r="D61">
        <f>results!I62</f>
        <v>2</v>
      </c>
      <c r="E61">
        <f>results!H62</f>
        <v>1</v>
      </c>
      <c r="F61">
        <f>results!K62</f>
        <v>1</v>
      </c>
      <c r="G61">
        <f>results!L62</f>
        <v>4</v>
      </c>
    </row>
    <row r="62" spans="1:7" ht="13">
      <c r="A62" s="24" t="s">
        <v>1057</v>
      </c>
      <c r="B62" t="s">
        <v>1123</v>
      </c>
      <c r="C62">
        <f>results!J63</f>
        <v>3</v>
      </c>
      <c r="D62">
        <f>results!I63</f>
        <v>0</v>
      </c>
      <c r="E62">
        <f>results!H63</f>
        <v>1</v>
      </c>
      <c r="F62">
        <f>results!K63</f>
        <v>3</v>
      </c>
      <c r="G62">
        <f>results!L63</f>
        <v>4</v>
      </c>
    </row>
    <row r="63" spans="1:7" ht="13">
      <c r="A63" s="24" t="s">
        <v>1058</v>
      </c>
      <c r="B63" t="s">
        <v>1135</v>
      </c>
      <c r="C63">
        <f>results!J64</f>
        <v>5</v>
      </c>
      <c r="D63">
        <f>results!I64</f>
        <v>2</v>
      </c>
      <c r="E63">
        <f>results!H64</f>
        <v>2</v>
      </c>
      <c r="F63">
        <f>results!K64</f>
        <v>1</v>
      </c>
      <c r="G63">
        <f>results!L64</f>
        <v>2</v>
      </c>
    </row>
    <row r="64" spans="1:7" ht="13">
      <c r="A64" s="24" t="s">
        <v>1059</v>
      </c>
      <c r="B64" t="s">
        <v>1128</v>
      </c>
      <c r="C64">
        <f>results!J65</f>
        <v>0</v>
      </c>
      <c r="D64">
        <f>results!I65</f>
        <v>1</v>
      </c>
      <c r="E64">
        <f>results!H65</f>
        <v>0</v>
      </c>
      <c r="F64">
        <f>results!K65</f>
        <v>1</v>
      </c>
      <c r="G64">
        <f>results!L65</f>
        <v>10</v>
      </c>
    </row>
    <row r="65" spans="1:7" ht="13">
      <c r="A65" s="24" t="s">
        <v>1060</v>
      </c>
      <c r="B65" t="s">
        <v>1136</v>
      </c>
      <c r="C65">
        <f>results!J66</f>
        <v>1</v>
      </c>
      <c r="D65">
        <f>results!I66</f>
        <v>0</v>
      </c>
      <c r="E65">
        <f>results!H66</f>
        <v>0</v>
      </c>
      <c r="F65">
        <f>results!K66</f>
        <v>4</v>
      </c>
      <c r="G65">
        <f>results!L66</f>
        <v>6</v>
      </c>
    </row>
    <row r="67" spans="1:7" ht="13">
      <c r="A67" s="26" t="s">
        <v>1061</v>
      </c>
      <c r="C67">
        <f>SUM(C2:C65)</f>
        <v>210</v>
      </c>
      <c r="D67">
        <f>SUM(D2:D65)</f>
        <v>143</v>
      </c>
      <c r="E67">
        <f>SUM(E2:E65)</f>
        <v>140</v>
      </c>
      <c r="F67">
        <f t="shared" ref="F67:G67" si="0">SUM(F2:F65)</f>
        <v>276</v>
      </c>
      <c r="G67">
        <f t="shared" si="0"/>
        <v>590</v>
      </c>
    </row>
    <row r="68" spans="1:7" ht="13">
      <c r="A68" s="26" t="s">
        <v>1062</v>
      </c>
      <c r="C68">
        <f>(C67/SUM(C67:G67))*100</f>
        <v>15.452538631346579</v>
      </c>
      <c r="D68">
        <f>(D67/SUM(C67:G67))*100</f>
        <v>10.522442972774099</v>
      </c>
      <c r="E68">
        <f>(E67/SUM(C67:G67))*100</f>
        <v>10.301692420897719</v>
      </c>
      <c r="F68">
        <f>(F67/SUM(C67:G67))*100</f>
        <v>20.309050772626932</v>
      </c>
      <c r="G68">
        <f>(G67/SUM(C67:G67))*100</f>
        <v>43.414275202354673</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zoomScale="125" zoomScaleNormal="125" zoomScalePageLayoutView="125" workbookViewId="0">
      <selection activeCell="H2" sqref="H2"/>
    </sheetView>
  </sheetViews>
  <sheetFormatPr baseColWidth="10" defaultRowHeight="12" x14ac:dyDescent="0"/>
  <cols>
    <col min="1" max="1" width="16" bestFit="1" customWidth="1"/>
    <col min="2" max="2" width="4.83203125" bestFit="1" customWidth="1"/>
    <col min="3" max="3" width="4.83203125" customWidth="1"/>
    <col min="4" max="4" width="6.1640625" customWidth="1"/>
    <col min="5" max="5" width="6" customWidth="1"/>
    <col min="6" max="6" width="5.5" customWidth="1"/>
    <col min="7" max="7" width="5.33203125" customWidth="1"/>
  </cols>
  <sheetData>
    <row r="1" spans="1:8">
      <c r="A1" s="23" t="s">
        <v>1066</v>
      </c>
      <c r="B1" s="23" t="s">
        <v>1129</v>
      </c>
      <c r="C1" s="23" t="s">
        <v>246</v>
      </c>
      <c r="D1" s="23" t="s">
        <v>244</v>
      </c>
      <c r="E1" s="23" t="s">
        <v>243</v>
      </c>
      <c r="F1" s="23" t="s">
        <v>247</v>
      </c>
      <c r="G1" s="23" t="s">
        <v>248</v>
      </c>
      <c r="H1" s="25" t="s">
        <v>433</v>
      </c>
    </row>
    <row r="2" spans="1:8" ht="13">
      <c r="A2" s="24" t="s">
        <v>251</v>
      </c>
      <c r="B2" t="s">
        <v>1068</v>
      </c>
      <c r="C2">
        <f>results!E3</f>
        <v>5</v>
      </c>
      <c r="D2">
        <f>results!D3</f>
        <v>3</v>
      </c>
      <c r="E2">
        <f>results!C3</f>
        <v>7</v>
      </c>
      <c r="F2">
        <f>results!F3</f>
        <v>4</v>
      </c>
      <c r="G2">
        <f>results!G3</f>
        <v>1</v>
      </c>
    </row>
    <row r="3" spans="1:8" ht="13">
      <c r="A3" s="24" t="s">
        <v>302</v>
      </c>
      <c r="B3" t="s">
        <v>1069</v>
      </c>
      <c r="C3">
        <f>results!E4</f>
        <v>3</v>
      </c>
      <c r="D3">
        <f>results!D4</f>
        <v>5</v>
      </c>
      <c r="E3">
        <f>results!C4</f>
        <v>3</v>
      </c>
      <c r="F3">
        <f>results!F4</f>
        <v>5</v>
      </c>
      <c r="G3">
        <f>results!G4</f>
        <v>7</v>
      </c>
    </row>
    <row r="4" spans="1:8" ht="13">
      <c r="A4" s="24" t="s">
        <v>305</v>
      </c>
      <c r="B4" t="s">
        <v>1070</v>
      </c>
      <c r="C4">
        <f>results!E5</f>
        <v>5</v>
      </c>
      <c r="D4">
        <f>results!D5</f>
        <v>2</v>
      </c>
      <c r="E4">
        <f>results!C5</f>
        <v>3</v>
      </c>
      <c r="F4">
        <f>results!F5</f>
        <v>3</v>
      </c>
      <c r="G4">
        <f>results!G5</f>
        <v>11</v>
      </c>
    </row>
    <row r="5" spans="1:8" ht="13">
      <c r="A5" s="24" t="s">
        <v>352</v>
      </c>
      <c r="B5" t="s">
        <v>1071</v>
      </c>
      <c r="C5">
        <f>results!E6</f>
        <v>1</v>
      </c>
      <c r="D5">
        <f>results!D6</f>
        <v>1</v>
      </c>
      <c r="E5">
        <f>results!C6</f>
        <v>6</v>
      </c>
      <c r="F5">
        <f>results!F6</f>
        <v>4</v>
      </c>
      <c r="G5">
        <f>results!G6</f>
        <v>12</v>
      </c>
    </row>
    <row r="6" spans="1:8" ht="13">
      <c r="A6" s="24" t="s">
        <v>401</v>
      </c>
      <c r="B6" t="s">
        <v>1072</v>
      </c>
      <c r="C6">
        <f>results!E7</f>
        <v>4</v>
      </c>
      <c r="D6">
        <f>results!D7</f>
        <v>2</v>
      </c>
      <c r="E6">
        <f>results!C7</f>
        <v>5</v>
      </c>
      <c r="F6">
        <f>results!F7</f>
        <v>4</v>
      </c>
      <c r="G6">
        <f>results!G7</f>
        <v>9</v>
      </c>
    </row>
    <row r="7" spans="1:8" ht="13">
      <c r="A7" s="24" t="s">
        <v>442</v>
      </c>
      <c r="B7" t="s">
        <v>1073</v>
      </c>
      <c r="C7">
        <f>results!E8</f>
        <v>1</v>
      </c>
      <c r="D7">
        <f>results!D8</f>
        <v>0</v>
      </c>
      <c r="E7">
        <f>results!C8</f>
        <v>0</v>
      </c>
      <c r="F7">
        <f>results!F8</f>
        <v>7</v>
      </c>
      <c r="G7">
        <f>results!G8</f>
        <v>16</v>
      </c>
    </row>
    <row r="8" spans="1:8" ht="13">
      <c r="A8" s="24" t="s">
        <v>505</v>
      </c>
      <c r="B8" t="s">
        <v>1074</v>
      </c>
      <c r="C8">
        <f>results!E9</f>
        <v>3</v>
      </c>
      <c r="D8">
        <f>results!D9</f>
        <v>3</v>
      </c>
      <c r="E8">
        <f>results!C9</f>
        <v>2</v>
      </c>
      <c r="F8">
        <f>results!F9</f>
        <v>0</v>
      </c>
      <c r="G8">
        <f>results!G9</f>
        <v>1</v>
      </c>
    </row>
    <row r="9" spans="1:8" ht="13">
      <c r="A9" s="24" t="s">
        <v>568</v>
      </c>
      <c r="B9" t="s">
        <v>1075</v>
      </c>
      <c r="C9">
        <f>results!E10</f>
        <v>0</v>
      </c>
      <c r="D9">
        <f>results!D10</f>
        <v>1</v>
      </c>
      <c r="E9">
        <f>results!C10</f>
        <v>8</v>
      </c>
      <c r="F9">
        <f>results!F10</f>
        <v>0</v>
      </c>
      <c r="G9">
        <f>results!G10</f>
        <v>0</v>
      </c>
    </row>
    <row r="10" spans="1:8" ht="13">
      <c r="A10" s="24" t="s">
        <v>594</v>
      </c>
      <c r="B10" t="s">
        <v>1076</v>
      </c>
      <c r="C10">
        <f>results!E11</f>
        <v>3</v>
      </c>
      <c r="D10">
        <f>results!D11</f>
        <v>0</v>
      </c>
      <c r="E10">
        <f>results!C11</f>
        <v>0</v>
      </c>
      <c r="F10">
        <f>results!F11</f>
        <v>2</v>
      </c>
      <c r="G10">
        <f>results!G11</f>
        <v>4</v>
      </c>
    </row>
    <row r="11" spans="1:8" ht="13">
      <c r="A11" s="24" t="s">
        <v>595</v>
      </c>
      <c r="B11" t="s">
        <v>1077</v>
      </c>
      <c r="C11">
        <f>results!E12</f>
        <v>3</v>
      </c>
      <c r="D11">
        <f>results!D12</f>
        <v>2</v>
      </c>
      <c r="E11">
        <f>results!C12</f>
        <v>1</v>
      </c>
      <c r="F11">
        <f>results!F12</f>
        <v>2</v>
      </c>
      <c r="G11">
        <f>results!G12</f>
        <v>1</v>
      </c>
    </row>
    <row r="12" spans="1:8" ht="13">
      <c r="A12" s="24" t="s">
        <v>640</v>
      </c>
      <c r="B12" t="s">
        <v>1078</v>
      </c>
      <c r="C12">
        <f>results!E13</f>
        <v>0</v>
      </c>
      <c r="D12">
        <f>results!D13</f>
        <v>1</v>
      </c>
      <c r="E12">
        <f>results!C13</f>
        <v>7</v>
      </c>
      <c r="F12">
        <f>results!F13</f>
        <v>1</v>
      </c>
      <c r="G12">
        <f>results!G13</f>
        <v>0</v>
      </c>
    </row>
    <row r="13" spans="1:8" ht="13">
      <c r="A13" s="24" t="s">
        <v>713</v>
      </c>
      <c r="B13" t="s">
        <v>1079</v>
      </c>
      <c r="C13">
        <f>results!E14</f>
        <v>3</v>
      </c>
      <c r="D13">
        <f>results!D14</f>
        <v>6</v>
      </c>
      <c r="E13">
        <f>results!C14</f>
        <v>13</v>
      </c>
      <c r="F13">
        <f>results!F14</f>
        <v>1</v>
      </c>
      <c r="G13">
        <f>results!G14</f>
        <v>4</v>
      </c>
    </row>
    <row r="14" spans="1:8" ht="13">
      <c r="A14" s="24" t="s">
        <v>780</v>
      </c>
      <c r="B14" t="s">
        <v>1080</v>
      </c>
      <c r="C14">
        <f>results!E15</f>
        <v>4</v>
      </c>
      <c r="D14">
        <f>results!D15</f>
        <v>11</v>
      </c>
      <c r="E14">
        <f>results!C15</f>
        <v>6</v>
      </c>
      <c r="F14">
        <f>results!F15</f>
        <v>3</v>
      </c>
      <c r="G14">
        <f>results!G15</f>
        <v>3</v>
      </c>
    </row>
    <row r="15" spans="1:8" ht="13">
      <c r="A15" s="24" t="s">
        <v>872</v>
      </c>
      <c r="B15" t="s">
        <v>1081</v>
      </c>
      <c r="C15">
        <f>results!E16</f>
        <v>6</v>
      </c>
      <c r="D15">
        <f>results!D16</f>
        <v>8</v>
      </c>
      <c r="E15">
        <f>results!C16</f>
        <v>3</v>
      </c>
      <c r="F15">
        <f>results!F16</f>
        <v>6</v>
      </c>
      <c r="G15">
        <f>results!G16</f>
        <v>4</v>
      </c>
    </row>
    <row r="16" spans="1:8" ht="13">
      <c r="A16" s="24" t="s">
        <v>1130</v>
      </c>
      <c r="B16" t="s">
        <v>1082</v>
      </c>
      <c r="C16">
        <f>results!E17*2</f>
        <v>6</v>
      </c>
      <c r="D16">
        <f>results!D17*2</f>
        <v>10</v>
      </c>
      <c r="E16">
        <f>results!C17*2</f>
        <v>6</v>
      </c>
      <c r="F16">
        <f>results!F17*2</f>
        <v>10</v>
      </c>
      <c r="G16">
        <f>results!G17*2</f>
        <v>22</v>
      </c>
    </row>
    <row r="17" spans="1:7" ht="13">
      <c r="A17" s="24" t="s">
        <v>1131</v>
      </c>
      <c r="B17" t="s">
        <v>1083</v>
      </c>
      <c r="C17">
        <f>results!E18*5</f>
        <v>25</v>
      </c>
      <c r="D17">
        <f>results!D18*5</f>
        <v>25</v>
      </c>
      <c r="E17">
        <f>results!C18*5</f>
        <v>5</v>
      </c>
      <c r="F17">
        <f>results!F18*5</f>
        <v>50</v>
      </c>
      <c r="G17">
        <f>results!G18*5</f>
        <v>25</v>
      </c>
    </row>
    <row r="18" spans="1:7" ht="13">
      <c r="A18" s="24" t="s">
        <v>1005</v>
      </c>
      <c r="B18" t="s">
        <v>1084</v>
      </c>
      <c r="C18">
        <f>results!E19</f>
        <v>5</v>
      </c>
      <c r="D18">
        <f>results!D19</f>
        <v>4</v>
      </c>
      <c r="E18">
        <f>results!C19</f>
        <v>3</v>
      </c>
      <c r="F18">
        <f>results!F19</f>
        <v>9</v>
      </c>
      <c r="G18">
        <f>results!G19</f>
        <v>6</v>
      </c>
    </row>
    <row r="19" spans="1:7" ht="13">
      <c r="A19" s="24" t="s">
        <v>1007</v>
      </c>
      <c r="B19" t="s">
        <v>1085</v>
      </c>
      <c r="C19">
        <f>results!E20</f>
        <v>3</v>
      </c>
      <c r="D19">
        <f>results!D20</f>
        <v>4</v>
      </c>
      <c r="E19">
        <f>results!C20</f>
        <v>5</v>
      </c>
      <c r="F19">
        <f>results!F20</f>
        <v>4</v>
      </c>
      <c r="G19">
        <f>results!G20</f>
        <v>7</v>
      </c>
    </row>
    <row r="20" spans="1:7" ht="13">
      <c r="A20" s="24" t="s">
        <v>1008</v>
      </c>
      <c r="B20" t="s">
        <v>1086</v>
      </c>
      <c r="C20">
        <f>results!E21</f>
        <v>2</v>
      </c>
      <c r="D20">
        <f>results!D21</f>
        <v>6</v>
      </c>
      <c r="E20">
        <f>results!C21</f>
        <v>5</v>
      </c>
      <c r="F20">
        <f>results!F21</f>
        <v>4</v>
      </c>
      <c r="G20">
        <f>results!G21</f>
        <v>7</v>
      </c>
    </row>
    <row r="21" spans="1:7" ht="13">
      <c r="A21" s="24" t="s">
        <v>1009</v>
      </c>
      <c r="B21" t="s">
        <v>1087</v>
      </c>
      <c r="C21">
        <f>results!E22</f>
        <v>0</v>
      </c>
      <c r="D21">
        <f>results!D22</f>
        <v>5</v>
      </c>
      <c r="E21">
        <f>results!C22</f>
        <v>3</v>
      </c>
      <c r="F21">
        <f>results!F22</f>
        <v>6</v>
      </c>
      <c r="G21">
        <f>results!G22</f>
        <v>10</v>
      </c>
    </row>
    <row r="22" spans="1:7" ht="13">
      <c r="A22" s="24" t="s">
        <v>1132</v>
      </c>
      <c r="B22" t="s">
        <v>1088</v>
      </c>
      <c r="C22">
        <f>results!E23*9</f>
        <v>9</v>
      </c>
      <c r="D22">
        <f>results!D23*9</f>
        <v>0</v>
      </c>
      <c r="E22">
        <f>results!C23*9</f>
        <v>0</v>
      </c>
      <c r="F22">
        <f>results!F23*9</f>
        <v>54</v>
      </c>
      <c r="G22">
        <f>results!G23*9</f>
        <v>153</v>
      </c>
    </row>
    <row r="23" spans="1:7" ht="13">
      <c r="A23" s="24" t="s">
        <v>1011</v>
      </c>
      <c r="B23" t="s">
        <v>1089</v>
      </c>
      <c r="C23">
        <f>results!E24</f>
        <v>1</v>
      </c>
      <c r="D23">
        <f>results!D24</f>
        <v>11</v>
      </c>
      <c r="E23">
        <f>results!C24</f>
        <v>3</v>
      </c>
      <c r="F23">
        <f>results!F24</f>
        <v>4</v>
      </c>
      <c r="G23">
        <f>results!G24</f>
        <v>5</v>
      </c>
    </row>
    <row r="24" spans="1:7" ht="13">
      <c r="A24" s="24" t="s">
        <v>1013</v>
      </c>
      <c r="B24" t="s">
        <v>1090</v>
      </c>
      <c r="C24">
        <f>results!E25</f>
        <v>1</v>
      </c>
      <c r="D24">
        <f>results!D25</f>
        <v>1</v>
      </c>
      <c r="E24">
        <f>results!C25</f>
        <v>2</v>
      </c>
      <c r="F24">
        <f>results!F25</f>
        <v>2</v>
      </c>
      <c r="G24">
        <f>results!G25</f>
        <v>4</v>
      </c>
    </row>
    <row r="25" spans="1:7" ht="13">
      <c r="A25" s="24" t="s">
        <v>1014</v>
      </c>
      <c r="B25" t="s">
        <v>1091</v>
      </c>
      <c r="C25">
        <f>results!E26</f>
        <v>0</v>
      </c>
      <c r="D25">
        <f>results!D26</f>
        <v>0</v>
      </c>
      <c r="E25">
        <f>results!C26</f>
        <v>2</v>
      </c>
      <c r="F25">
        <f>results!F26</f>
        <v>0</v>
      </c>
      <c r="G25">
        <f>results!G26</f>
        <v>7</v>
      </c>
    </row>
    <row r="26" spans="1:7" ht="13">
      <c r="A26" s="24" t="s">
        <v>1015</v>
      </c>
      <c r="B26" t="s">
        <v>1092</v>
      </c>
      <c r="C26">
        <f>results!E27</f>
        <v>0</v>
      </c>
      <c r="D26">
        <f>results!D27</f>
        <v>1</v>
      </c>
      <c r="E26">
        <f>results!C27</f>
        <v>2</v>
      </c>
      <c r="F26">
        <f>results!F27</f>
        <v>0</v>
      </c>
      <c r="G26">
        <f>results!G27</f>
        <v>7</v>
      </c>
    </row>
    <row r="27" spans="1:7" ht="13">
      <c r="A27" s="24" t="s">
        <v>1016</v>
      </c>
      <c r="B27" t="s">
        <v>1093</v>
      </c>
      <c r="C27">
        <f>results!E28</f>
        <v>0</v>
      </c>
      <c r="D27">
        <f>results!D28</f>
        <v>4</v>
      </c>
      <c r="E27">
        <f>results!C28</f>
        <v>1</v>
      </c>
      <c r="F27">
        <f>results!F28</f>
        <v>1</v>
      </c>
      <c r="G27">
        <f>results!G28</f>
        <v>4</v>
      </c>
    </row>
    <row r="28" spans="1:7" ht="13">
      <c r="A28" s="24" t="s">
        <v>1017</v>
      </c>
      <c r="B28" t="s">
        <v>1094</v>
      </c>
      <c r="C28">
        <f>results!E29</f>
        <v>2</v>
      </c>
      <c r="D28">
        <f>results!D29</f>
        <v>0</v>
      </c>
      <c r="E28">
        <f>results!C29</f>
        <v>1</v>
      </c>
      <c r="F28">
        <f>results!F29</f>
        <v>1</v>
      </c>
      <c r="G28">
        <f>results!G29</f>
        <v>6</v>
      </c>
    </row>
    <row r="29" spans="1:7" ht="13">
      <c r="A29" s="24" t="s">
        <v>1018</v>
      </c>
      <c r="B29" t="s">
        <v>1095</v>
      </c>
      <c r="C29">
        <f>results!E30</f>
        <v>2</v>
      </c>
      <c r="D29">
        <f>results!D30</f>
        <v>2</v>
      </c>
      <c r="E29">
        <f>results!C30</f>
        <v>4</v>
      </c>
      <c r="F29">
        <f>results!F30</f>
        <v>0</v>
      </c>
      <c r="G29">
        <f>results!G30</f>
        <v>1</v>
      </c>
    </row>
    <row r="30" spans="1:7" ht="13">
      <c r="A30" s="24" t="s">
        <v>1020</v>
      </c>
      <c r="B30" t="s">
        <v>1096</v>
      </c>
      <c r="C30">
        <f>results!E31</f>
        <v>6</v>
      </c>
      <c r="D30">
        <f>results!D31</f>
        <v>0</v>
      </c>
      <c r="E30">
        <f>results!C31</f>
        <v>1</v>
      </c>
      <c r="F30">
        <f>results!F31</f>
        <v>3</v>
      </c>
      <c r="G30">
        <f>results!G31</f>
        <v>3</v>
      </c>
    </row>
    <row r="31" spans="1:7" ht="13">
      <c r="A31" s="24" t="s">
        <v>1021</v>
      </c>
      <c r="B31" t="s">
        <v>1097</v>
      </c>
      <c r="C31">
        <f>results!E32</f>
        <v>4</v>
      </c>
      <c r="D31">
        <f>results!D32</f>
        <v>0</v>
      </c>
      <c r="E31">
        <f>results!C32</f>
        <v>3</v>
      </c>
      <c r="F31">
        <f>results!F32</f>
        <v>2</v>
      </c>
      <c r="G31">
        <f>results!G32</f>
        <v>3</v>
      </c>
    </row>
    <row r="32" spans="1:7" ht="13">
      <c r="A32" s="24" t="s">
        <v>1022</v>
      </c>
      <c r="B32" t="s">
        <v>1098</v>
      </c>
      <c r="C32">
        <f>results!E33</f>
        <v>1</v>
      </c>
      <c r="D32">
        <f>results!D33</f>
        <v>2</v>
      </c>
      <c r="E32">
        <f>results!C33</f>
        <v>0</v>
      </c>
      <c r="F32">
        <f>results!F33</f>
        <v>4</v>
      </c>
      <c r="G32">
        <f>results!G33</f>
        <v>4</v>
      </c>
    </row>
    <row r="33" spans="1:7" ht="13">
      <c r="A33" s="24" t="s">
        <v>1023</v>
      </c>
      <c r="B33" t="s">
        <v>1099</v>
      </c>
      <c r="C33">
        <f>results!E34</f>
        <v>3</v>
      </c>
      <c r="D33">
        <f>results!D34</f>
        <v>2</v>
      </c>
      <c r="E33">
        <f>results!C34</f>
        <v>1</v>
      </c>
      <c r="F33">
        <f>results!F34</f>
        <v>2</v>
      </c>
      <c r="G33">
        <f>results!G34</f>
        <v>4</v>
      </c>
    </row>
    <row r="34" spans="1:7" ht="13">
      <c r="A34" s="24" t="s">
        <v>1133</v>
      </c>
      <c r="B34" t="s">
        <v>1100</v>
      </c>
      <c r="C34">
        <f>results!E35*2</f>
        <v>0</v>
      </c>
      <c r="D34">
        <f>results!D35*2</f>
        <v>2</v>
      </c>
      <c r="E34">
        <f>results!C35*2</f>
        <v>0</v>
      </c>
      <c r="F34">
        <f>results!F35*2</f>
        <v>4</v>
      </c>
      <c r="G34">
        <f>results!G35*2</f>
        <v>20</v>
      </c>
    </row>
    <row r="35" spans="1:7" ht="13">
      <c r="A35" s="24" t="s">
        <v>1025</v>
      </c>
      <c r="B35" t="s">
        <v>1101</v>
      </c>
      <c r="C35">
        <f>results!E36</f>
        <v>0</v>
      </c>
      <c r="D35">
        <f>results!D36</f>
        <v>2</v>
      </c>
      <c r="E35">
        <f>results!C36</f>
        <v>9</v>
      </c>
      <c r="F35">
        <f>results!F36</f>
        <v>0</v>
      </c>
      <c r="G35">
        <f>results!G36</f>
        <v>0</v>
      </c>
    </row>
    <row r="36" spans="1:7" ht="13">
      <c r="A36" s="24" t="s">
        <v>1027</v>
      </c>
      <c r="B36" t="s">
        <v>1102</v>
      </c>
      <c r="C36">
        <f>results!E37</f>
        <v>5</v>
      </c>
      <c r="D36">
        <f>results!D37</f>
        <v>2</v>
      </c>
      <c r="E36">
        <f>results!C37</f>
        <v>0</v>
      </c>
      <c r="F36">
        <f>results!F37</f>
        <v>1</v>
      </c>
      <c r="G36">
        <f>results!G37</f>
        <v>4</v>
      </c>
    </row>
    <row r="37" spans="1:7" ht="13">
      <c r="A37" s="24" t="s">
        <v>1028</v>
      </c>
      <c r="B37" t="s">
        <v>1103</v>
      </c>
      <c r="C37">
        <f>results!E38</f>
        <v>3</v>
      </c>
      <c r="D37">
        <f>results!D38</f>
        <v>2</v>
      </c>
      <c r="E37">
        <f>results!C38</f>
        <v>1</v>
      </c>
      <c r="F37">
        <f>results!F38</f>
        <v>4</v>
      </c>
      <c r="G37">
        <f>results!G38</f>
        <v>3</v>
      </c>
    </row>
    <row r="38" spans="1:7" ht="13">
      <c r="A38" s="24" t="s">
        <v>1029</v>
      </c>
      <c r="B38" t="s">
        <v>1104</v>
      </c>
      <c r="C38">
        <f>results!E39</f>
        <v>0</v>
      </c>
      <c r="D38">
        <f>results!D39</f>
        <v>4</v>
      </c>
      <c r="E38">
        <f>results!C39</f>
        <v>3</v>
      </c>
      <c r="F38">
        <f>results!F39</f>
        <v>3</v>
      </c>
      <c r="G38">
        <f>results!G39</f>
        <v>3</v>
      </c>
    </row>
    <row r="39" spans="1:7" ht="13">
      <c r="A39" s="24" t="s">
        <v>1030</v>
      </c>
      <c r="B39" t="s">
        <v>1124</v>
      </c>
      <c r="C39">
        <f>results!E40</f>
        <v>2</v>
      </c>
      <c r="D39">
        <f>results!D40</f>
        <v>2</v>
      </c>
      <c r="E39">
        <f>results!C40</f>
        <v>2</v>
      </c>
      <c r="F39">
        <f>results!F40</f>
        <v>5</v>
      </c>
      <c r="G39">
        <f>results!G40</f>
        <v>1</v>
      </c>
    </row>
    <row r="40" spans="1:7" ht="13">
      <c r="A40" s="24" t="s">
        <v>1031</v>
      </c>
      <c r="B40" t="s">
        <v>1125</v>
      </c>
      <c r="C40">
        <f>results!E41</f>
        <v>1</v>
      </c>
      <c r="D40">
        <f>results!D41</f>
        <v>4</v>
      </c>
      <c r="E40">
        <f>results!C41</f>
        <v>5</v>
      </c>
      <c r="F40">
        <f>results!F41</f>
        <v>2</v>
      </c>
      <c r="G40">
        <f>results!G41</f>
        <v>1</v>
      </c>
    </row>
    <row r="41" spans="1:7" ht="13">
      <c r="A41" s="24" t="s">
        <v>1032</v>
      </c>
      <c r="B41" t="s">
        <v>1105</v>
      </c>
      <c r="C41">
        <f>results!E42</f>
        <v>5</v>
      </c>
      <c r="D41">
        <f>results!D42</f>
        <v>0</v>
      </c>
      <c r="E41">
        <f>results!C42</f>
        <v>0</v>
      </c>
      <c r="F41">
        <f>results!F42</f>
        <v>5</v>
      </c>
      <c r="G41">
        <f>results!G42</f>
        <v>1</v>
      </c>
    </row>
    <row r="42" spans="1:7" ht="13">
      <c r="A42" s="24" t="s">
        <v>1034</v>
      </c>
      <c r="B42" t="s">
        <v>1106</v>
      </c>
      <c r="C42">
        <f>results!E43</f>
        <v>5</v>
      </c>
      <c r="D42">
        <f>results!D43</f>
        <v>2</v>
      </c>
      <c r="E42">
        <f>results!C43</f>
        <v>2</v>
      </c>
      <c r="F42">
        <f>results!F43</f>
        <v>1</v>
      </c>
      <c r="G42">
        <f>results!G43</f>
        <v>5</v>
      </c>
    </row>
    <row r="43" spans="1:7" ht="13">
      <c r="A43" s="24" t="s">
        <v>1035</v>
      </c>
      <c r="B43" t="s">
        <v>1126</v>
      </c>
      <c r="C43">
        <f>results!E44</f>
        <v>2</v>
      </c>
      <c r="D43">
        <f>results!D44</f>
        <v>2</v>
      </c>
      <c r="E43">
        <f>results!C44</f>
        <v>5</v>
      </c>
      <c r="F43">
        <f>results!F44</f>
        <v>3</v>
      </c>
      <c r="G43">
        <f>results!G44</f>
        <v>3</v>
      </c>
    </row>
    <row r="44" spans="1:7" ht="13">
      <c r="A44" s="24" t="s">
        <v>1036</v>
      </c>
      <c r="B44" t="s">
        <v>1107</v>
      </c>
      <c r="C44">
        <f>results!E45</f>
        <v>1</v>
      </c>
      <c r="D44">
        <f>results!D45</f>
        <v>1</v>
      </c>
      <c r="E44">
        <f>results!C45</f>
        <v>4</v>
      </c>
      <c r="F44">
        <f>results!F45</f>
        <v>4</v>
      </c>
      <c r="G44">
        <f>results!G45</f>
        <v>5</v>
      </c>
    </row>
    <row r="45" spans="1:7" ht="13">
      <c r="A45" s="24" t="s">
        <v>1037</v>
      </c>
      <c r="B45" t="s">
        <v>1108</v>
      </c>
      <c r="C45">
        <f>results!E46</f>
        <v>1</v>
      </c>
      <c r="D45">
        <f>results!D46</f>
        <v>2</v>
      </c>
      <c r="E45">
        <f>results!C46</f>
        <v>5</v>
      </c>
      <c r="F45">
        <f>results!F46</f>
        <v>1</v>
      </c>
      <c r="G45">
        <f>results!G46</f>
        <v>6</v>
      </c>
    </row>
    <row r="46" spans="1:7" ht="13">
      <c r="A46" s="24" t="s">
        <v>1038</v>
      </c>
      <c r="B46" t="s">
        <v>1127</v>
      </c>
      <c r="C46">
        <f>results!E47</f>
        <v>2</v>
      </c>
      <c r="D46">
        <f>results!D47</f>
        <v>0</v>
      </c>
      <c r="E46">
        <f>results!C47</f>
        <v>4</v>
      </c>
      <c r="F46">
        <f>results!F47</f>
        <v>2</v>
      </c>
      <c r="G46">
        <f>results!G47</f>
        <v>7</v>
      </c>
    </row>
    <row r="47" spans="1:7" ht="13">
      <c r="A47" s="24" t="s">
        <v>1039</v>
      </c>
      <c r="B47" t="s">
        <v>1109</v>
      </c>
      <c r="C47">
        <f>results!E48</f>
        <v>2</v>
      </c>
      <c r="D47">
        <f>results!D48</f>
        <v>1</v>
      </c>
      <c r="E47">
        <f>results!C48</f>
        <v>1</v>
      </c>
      <c r="F47">
        <f>results!F48</f>
        <v>1</v>
      </c>
      <c r="G47">
        <f>results!G48</f>
        <v>10</v>
      </c>
    </row>
    <row r="48" spans="1:7" ht="13">
      <c r="A48" s="24" t="s">
        <v>1041</v>
      </c>
      <c r="B48" t="s">
        <v>1110</v>
      </c>
      <c r="C48">
        <f>results!E49</f>
        <v>6</v>
      </c>
      <c r="D48">
        <f>results!D49</f>
        <v>2</v>
      </c>
      <c r="E48">
        <f>results!C49</f>
        <v>0</v>
      </c>
      <c r="F48">
        <f>results!F49</f>
        <v>3</v>
      </c>
      <c r="G48">
        <f>results!G49</f>
        <v>5</v>
      </c>
    </row>
    <row r="49" spans="1:7" ht="13">
      <c r="A49" s="24" t="s">
        <v>1042</v>
      </c>
      <c r="B49" t="s">
        <v>1111</v>
      </c>
      <c r="C49">
        <f>results!E50</f>
        <v>5</v>
      </c>
      <c r="D49">
        <f>results!D50</f>
        <v>4</v>
      </c>
      <c r="E49">
        <f>results!C50</f>
        <v>1</v>
      </c>
      <c r="F49">
        <f>results!F50</f>
        <v>3</v>
      </c>
      <c r="G49">
        <f>results!G50</f>
        <v>2</v>
      </c>
    </row>
    <row r="50" spans="1:7" ht="13">
      <c r="A50" s="24" t="s">
        <v>1043</v>
      </c>
      <c r="B50" t="s">
        <v>1112</v>
      </c>
      <c r="C50">
        <f>results!E51</f>
        <v>6</v>
      </c>
      <c r="D50">
        <f>results!D51</f>
        <v>0</v>
      </c>
      <c r="E50">
        <f>results!C51</f>
        <v>1</v>
      </c>
      <c r="F50">
        <f>results!F51</f>
        <v>2</v>
      </c>
      <c r="G50">
        <f>results!G51</f>
        <v>6</v>
      </c>
    </row>
    <row r="51" spans="1:7" ht="13">
      <c r="A51" s="24" t="s">
        <v>1044</v>
      </c>
      <c r="B51" t="s">
        <v>1113</v>
      </c>
      <c r="C51">
        <f>results!E52</f>
        <v>6</v>
      </c>
      <c r="D51">
        <f>results!D52</f>
        <v>1</v>
      </c>
      <c r="E51">
        <f>results!C52</f>
        <v>3</v>
      </c>
      <c r="F51">
        <f>results!F52</f>
        <v>3</v>
      </c>
      <c r="G51">
        <f>results!G52</f>
        <v>2</v>
      </c>
    </row>
    <row r="52" spans="1:7" ht="13">
      <c r="A52" s="24" t="s">
        <v>1045</v>
      </c>
      <c r="B52" t="s">
        <v>1114</v>
      </c>
      <c r="C52">
        <f>results!E53</f>
        <v>4</v>
      </c>
      <c r="D52">
        <f>results!D53</f>
        <v>2</v>
      </c>
      <c r="E52">
        <f>results!C53</f>
        <v>2</v>
      </c>
      <c r="F52">
        <f>results!F53</f>
        <v>2</v>
      </c>
      <c r="G52">
        <f>results!G53</f>
        <v>4</v>
      </c>
    </row>
    <row r="53" spans="1:7" ht="13">
      <c r="A53" s="24" t="s">
        <v>1046</v>
      </c>
      <c r="B53" t="s">
        <v>1115</v>
      </c>
      <c r="C53">
        <f>results!E54</f>
        <v>4</v>
      </c>
      <c r="D53">
        <f>results!D54</f>
        <v>0</v>
      </c>
      <c r="E53">
        <f>results!C54</f>
        <v>0</v>
      </c>
      <c r="F53">
        <f>results!F54</f>
        <v>7</v>
      </c>
      <c r="G53">
        <f>results!G54</f>
        <v>5</v>
      </c>
    </row>
    <row r="54" spans="1:7" ht="13">
      <c r="A54" s="24" t="s">
        <v>1048</v>
      </c>
      <c r="B54" t="s">
        <v>1116</v>
      </c>
      <c r="C54">
        <f>results!E55</f>
        <v>1</v>
      </c>
      <c r="D54">
        <f>results!D55</f>
        <v>5</v>
      </c>
      <c r="E54">
        <f>results!C55</f>
        <v>2</v>
      </c>
      <c r="F54">
        <f>results!F55</f>
        <v>4</v>
      </c>
      <c r="G54">
        <f>results!G55</f>
        <v>5</v>
      </c>
    </row>
    <row r="55" spans="1:7" ht="13">
      <c r="A55" s="24" t="s">
        <v>1049</v>
      </c>
      <c r="B55" t="s">
        <v>1117</v>
      </c>
      <c r="C55">
        <f>results!E56</f>
        <v>2</v>
      </c>
      <c r="D55">
        <f>results!D56</f>
        <v>7</v>
      </c>
      <c r="E55">
        <f>results!C56</f>
        <v>4</v>
      </c>
      <c r="F55">
        <f>results!F56</f>
        <v>1</v>
      </c>
      <c r="G55">
        <f>results!G56</f>
        <v>1</v>
      </c>
    </row>
    <row r="56" spans="1:7" ht="13">
      <c r="A56" s="24" t="s">
        <v>1050</v>
      </c>
      <c r="B56" t="s">
        <v>1118</v>
      </c>
      <c r="C56">
        <f>results!E57</f>
        <v>5</v>
      </c>
      <c r="D56">
        <f>results!D57</f>
        <v>4</v>
      </c>
      <c r="E56">
        <f>results!C57</f>
        <v>1</v>
      </c>
      <c r="F56">
        <f>results!F57</f>
        <v>0</v>
      </c>
      <c r="G56">
        <f>results!G57</f>
        <v>7</v>
      </c>
    </row>
    <row r="57" spans="1:7" ht="13">
      <c r="A57" s="24" t="s">
        <v>1051</v>
      </c>
      <c r="B57" t="s">
        <v>1119</v>
      </c>
      <c r="C57">
        <f>results!E58</f>
        <v>3</v>
      </c>
      <c r="D57">
        <f>results!D58</f>
        <v>4</v>
      </c>
      <c r="E57">
        <f>results!C58</f>
        <v>2</v>
      </c>
      <c r="F57">
        <f>results!F58</f>
        <v>4</v>
      </c>
      <c r="G57">
        <f>results!G58</f>
        <v>4</v>
      </c>
    </row>
    <row r="58" spans="1:7" ht="13">
      <c r="A58" s="24" t="s">
        <v>1052</v>
      </c>
      <c r="B58" t="s">
        <v>1120</v>
      </c>
      <c r="C58">
        <f>results!E59</f>
        <v>4</v>
      </c>
      <c r="D58">
        <f>results!D59</f>
        <v>7</v>
      </c>
      <c r="E58">
        <f>results!C59</f>
        <v>2</v>
      </c>
      <c r="F58">
        <f>results!F59</f>
        <v>3</v>
      </c>
      <c r="G58">
        <f>results!G59</f>
        <v>1</v>
      </c>
    </row>
    <row r="59" spans="1:7" ht="13">
      <c r="A59" s="24" t="s">
        <v>1053</v>
      </c>
      <c r="B59" t="s">
        <v>1121</v>
      </c>
      <c r="C59">
        <f>results!E60</f>
        <v>6</v>
      </c>
      <c r="D59">
        <f>results!D60</f>
        <v>1</v>
      </c>
      <c r="E59">
        <f>results!C60</f>
        <v>0</v>
      </c>
      <c r="F59">
        <f>results!F60</f>
        <v>1</v>
      </c>
      <c r="G59">
        <f>results!G60</f>
        <v>9</v>
      </c>
    </row>
    <row r="60" spans="1:7" ht="13">
      <c r="A60" s="24" t="s">
        <v>1055</v>
      </c>
      <c r="B60" t="s">
        <v>1134</v>
      </c>
      <c r="C60">
        <f>results!E61</f>
        <v>0</v>
      </c>
      <c r="D60">
        <f>results!D61</f>
        <v>4</v>
      </c>
      <c r="E60">
        <f>results!C61</f>
        <v>3</v>
      </c>
      <c r="F60">
        <f>results!F61</f>
        <v>3</v>
      </c>
      <c r="G60">
        <f>results!G61</f>
        <v>2</v>
      </c>
    </row>
    <row r="61" spans="1:7" ht="13">
      <c r="A61" s="24" t="s">
        <v>1056</v>
      </c>
      <c r="B61" t="s">
        <v>1122</v>
      </c>
      <c r="C61">
        <f>results!E62</f>
        <v>2</v>
      </c>
      <c r="D61">
        <f>results!D62</f>
        <v>3</v>
      </c>
      <c r="E61">
        <f>results!C62</f>
        <v>1</v>
      </c>
      <c r="F61">
        <f>results!F62</f>
        <v>2</v>
      </c>
      <c r="G61">
        <f>results!G62</f>
        <v>4</v>
      </c>
    </row>
    <row r="62" spans="1:7" ht="13">
      <c r="A62" s="24" t="s">
        <v>1057</v>
      </c>
      <c r="B62" t="s">
        <v>1123</v>
      </c>
      <c r="C62">
        <f>results!E63</f>
        <v>3</v>
      </c>
      <c r="D62">
        <f>results!D63</f>
        <v>1</v>
      </c>
      <c r="E62">
        <f>results!C63</f>
        <v>1</v>
      </c>
      <c r="F62">
        <f>results!F63</f>
        <v>3</v>
      </c>
      <c r="G62">
        <f>results!G63</f>
        <v>3</v>
      </c>
    </row>
    <row r="63" spans="1:7" ht="13">
      <c r="A63" s="24" t="s">
        <v>1058</v>
      </c>
      <c r="B63" t="s">
        <v>1135</v>
      </c>
      <c r="C63">
        <f>results!E64</f>
        <v>1</v>
      </c>
      <c r="D63">
        <f>results!D64</f>
        <v>5</v>
      </c>
      <c r="E63">
        <f>results!C64</f>
        <v>2</v>
      </c>
      <c r="F63">
        <f>results!F64</f>
        <v>1</v>
      </c>
      <c r="G63">
        <f>results!G64</f>
        <v>3</v>
      </c>
    </row>
    <row r="64" spans="1:7" ht="13">
      <c r="A64" s="24" t="s">
        <v>1059</v>
      </c>
      <c r="B64" t="s">
        <v>1128</v>
      </c>
      <c r="C64">
        <f>results!E65</f>
        <v>1</v>
      </c>
      <c r="D64">
        <f>results!D65</f>
        <v>1</v>
      </c>
      <c r="E64">
        <f>results!C65</f>
        <v>0</v>
      </c>
      <c r="F64">
        <f>results!F65</f>
        <v>1</v>
      </c>
      <c r="G64">
        <f>results!G65</f>
        <v>9</v>
      </c>
    </row>
    <row r="65" spans="1:7" ht="13">
      <c r="A65" s="24" t="s">
        <v>1060</v>
      </c>
      <c r="B65" t="s">
        <v>1136</v>
      </c>
      <c r="C65">
        <f>results!E66</f>
        <v>1</v>
      </c>
      <c r="D65">
        <f>results!D66</f>
        <v>0</v>
      </c>
      <c r="E65">
        <f>results!C66</f>
        <v>0</v>
      </c>
      <c r="F65">
        <f>results!F66</f>
        <v>4</v>
      </c>
      <c r="G65">
        <f>results!G66</f>
        <v>6</v>
      </c>
    </row>
    <row r="67" spans="1:7" ht="13">
      <c r="A67" s="26" t="s">
        <v>1061</v>
      </c>
      <c r="C67">
        <f>SUM(C2:C65)</f>
        <v>200</v>
      </c>
      <c r="D67">
        <f>SUM(D2:D65)</f>
        <v>199</v>
      </c>
      <c r="E67">
        <f>SUM(E2:E65)</f>
        <v>177</v>
      </c>
      <c r="F67">
        <f t="shared" ref="F67:G67" si="0">SUM(F2:F65)</f>
        <v>281</v>
      </c>
      <c r="G67">
        <f t="shared" si="0"/>
        <v>498</v>
      </c>
    </row>
    <row r="68" spans="1:7" ht="13">
      <c r="A68" s="26" t="s">
        <v>1062</v>
      </c>
      <c r="C68">
        <f>(C67/SUM(C67:G67))*100</f>
        <v>14.760147601476014</v>
      </c>
      <c r="D68">
        <f>(D67/SUM(C67:G67))*100</f>
        <v>14.686346863468636</v>
      </c>
      <c r="E68">
        <f>(E67/SUM(C67:G67))*100</f>
        <v>13.062730627306273</v>
      </c>
      <c r="F68">
        <f>(F67/SUM(C67:G67))*100</f>
        <v>20.7380073800738</v>
      </c>
      <c r="G68">
        <f>(G67/SUM(C67:G67))*100</f>
        <v>36.752767527675282</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opLeftCell="H1" zoomScale="125" zoomScaleNormal="125" zoomScalePageLayoutView="125" workbookViewId="0">
      <selection activeCell="J31" sqref="J31"/>
    </sheetView>
  </sheetViews>
  <sheetFormatPr baseColWidth="10" defaultRowHeight="12" x14ac:dyDescent="0"/>
  <cols>
    <col min="1" max="1" width="16" bestFit="1" customWidth="1"/>
    <col min="2" max="2" width="4.83203125" bestFit="1" customWidth="1"/>
    <col min="3" max="3" width="5.83203125" customWidth="1"/>
    <col min="4" max="4" width="6.1640625" customWidth="1"/>
    <col min="5" max="5" width="6" customWidth="1"/>
    <col min="6" max="7" width="5.5" customWidth="1"/>
    <col min="8" max="8" width="5.33203125" customWidth="1"/>
  </cols>
  <sheetData>
    <row r="1" spans="1:9">
      <c r="A1" s="23" t="s">
        <v>1066</v>
      </c>
      <c r="B1" s="23" t="s">
        <v>1129</v>
      </c>
      <c r="C1" s="23" t="s">
        <v>1067</v>
      </c>
      <c r="D1" s="23" t="s">
        <v>244</v>
      </c>
      <c r="E1" s="23" t="s">
        <v>243</v>
      </c>
      <c r="F1" s="23" t="s">
        <v>246</v>
      </c>
      <c r="G1" s="23" t="s">
        <v>247</v>
      </c>
      <c r="H1" s="23" t="s">
        <v>248</v>
      </c>
      <c r="I1" s="25" t="s">
        <v>433</v>
      </c>
    </row>
    <row r="2" spans="1:9" ht="13">
      <c r="A2" s="24" t="s">
        <v>251</v>
      </c>
      <c r="B2" t="s">
        <v>1068</v>
      </c>
      <c r="C2">
        <f>-1*(results!O3/2)</f>
        <v>-2.5</v>
      </c>
      <c r="D2">
        <f>-1*results!N3</f>
        <v>-1</v>
      </c>
      <c r="E2">
        <f>-1*results!M3</f>
        <v>-6</v>
      </c>
      <c r="F2">
        <f>results!O3/2</f>
        <v>2.5</v>
      </c>
      <c r="G2">
        <f>results!P3</f>
        <v>7</v>
      </c>
      <c r="H2">
        <f>results!Q3</f>
        <v>4</v>
      </c>
    </row>
    <row r="3" spans="1:9" ht="13">
      <c r="A3" s="24" t="s">
        <v>302</v>
      </c>
      <c r="B3" t="s">
        <v>1069</v>
      </c>
      <c r="C3">
        <f>-1*(results!O4/2)</f>
        <v>-1.5</v>
      </c>
      <c r="D3">
        <f>-1*results!N4</f>
        <v>-7</v>
      </c>
      <c r="E3">
        <f>-1*results!M4</f>
        <v>-2</v>
      </c>
      <c r="F3">
        <f>results!O4/2</f>
        <v>1.5</v>
      </c>
      <c r="G3">
        <f>results!P4</f>
        <v>3</v>
      </c>
      <c r="H3">
        <f>results!Q4</f>
        <v>7</v>
      </c>
    </row>
    <row r="4" spans="1:9" ht="13">
      <c r="A4" s="24" t="s">
        <v>305</v>
      </c>
      <c r="B4" t="s">
        <v>1070</v>
      </c>
      <c r="C4">
        <f>-1*(results!O5/2)</f>
        <v>0</v>
      </c>
      <c r="D4">
        <f>-1*results!N5</f>
        <v>-3</v>
      </c>
      <c r="E4">
        <f>-1*results!M5</f>
        <v>-3</v>
      </c>
      <c r="F4">
        <f>results!O5/2</f>
        <v>0</v>
      </c>
      <c r="G4">
        <f>results!P5</f>
        <v>2</v>
      </c>
      <c r="H4">
        <f>results!Q5</f>
        <v>14</v>
      </c>
    </row>
    <row r="5" spans="1:9" ht="13">
      <c r="A5" s="24" t="s">
        <v>352</v>
      </c>
      <c r="B5" t="s">
        <v>1071</v>
      </c>
      <c r="C5">
        <f>-1*(results!O6/2)</f>
        <v>-1</v>
      </c>
      <c r="D5">
        <f>-1*results!N6</f>
        <v>0</v>
      </c>
      <c r="E5">
        <f>-1*results!M6</f>
        <v>-2</v>
      </c>
      <c r="F5">
        <f>results!O6/2</f>
        <v>1</v>
      </c>
      <c r="G5">
        <f>results!P6</f>
        <v>9</v>
      </c>
      <c r="H5">
        <f>results!Q6</f>
        <v>11</v>
      </c>
    </row>
    <row r="6" spans="1:9" ht="13">
      <c r="A6" s="24" t="s">
        <v>401</v>
      </c>
      <c r="B6" t="s">
        <v>1072</v>
      </c>
      <c r="C6">
        <f>-1*(results!O7/2)</f>
        <v>-1</v>
      </c>
      <c r="D6">
        <f>-1*results!N7</f>
        <v>-3</v>
      </c>
      <c r="E6">
        <f>-1*results!M7</f>
        <v>-1</v>
      </c>
      <c r="F6">
        <f>results!O7/2</f>
        <v>1</v>
      </c>
      <c r="G6">
        <f>results!P7</f>
        <v>5</v>
      </c>
      <c r="H6">
        <f>results!Q7</f>
        <v>13</v>
      </c>
    </row>
    <row r="7" spans="1:9" ht="13">
      <c r="A7" s="24" t="s">
        <v>442</v>
      </c>
      <c r="B7" t="s">
        <v>1073</v>
      </c>
      <c r="C7">
        <f>-1*(results!O8/2)</f>
        <v>-0.5</v>
      </c>
      <c r="D7">
        <f>-1*results!N8</f>
        <v>-3</v>
      </c>
      <c r="E7">
        <f>-1*results!M8</f>
        <v>0</v>
      </c>
      <c r="F7">
        <f>results!O8/2</f>
        <v>0.5</v>
      </c>
      <c r="G7">
        <f>results!P8</f>
        <v>3</v>
      </c>
      <c r="H7">
        <f>results!Q8</f>
        <v>15</v>
      </c>
    </row>
    <row r="8" spans="1:9" ht="13">
      <c r="A8" s="24" t="s">
        <v>505</v>
      </c>
      <c r="B8" t="s">
        <v>1074</v>
      </c>
      <c r="C8">
        <f>-1*(results!O9/2)</f>
        <v>-0.5</v>
      </c>
      <c r="D8">
        <f>-1*results!N9</f>
        <v>-1</v>
      </c>
      <c r="E8">
        <f>-1*results!M9</f>
        <v>-3</v>
      </c>
      <c r="F8">
        <f>results!O9/2</f>
        <v>0.5</v>
      </c>
      <c r="G8">
        <f>results!P9</f>
        <v>3</v>
      </c>
      <c r="H8">
        <f>results!Q9</f>
        <v>1</v>
      </c>
    </row>
    <row r="9" spans="1:9" ht="13">
      <c r="A9" s="24" t="s">
        <v>568</v>
      </c>
      <c r="B9" t="s">
        <v>1075</v>
      </c>
      <c r="C9">
        <f>-1*(results!O10/2)</f>
        <v>0</v>
      </c>
      <c r="D9">
        <f>-1*results!N10</f>
        <v>-1</v>
      </c>
      <c r="E9">
        <f>-1*results!M10</f>
        <v>-5</v>
      </c>
      <c r="F9">
        <f>results!O10/2</f>
        <v>0</v>
      </c>
      <c r="G9">
        <f>results!P10</f>
        <v>0</v>
      </c>
      <c r="H9">
        <f>results!Q10</f>
        <v>1</v>
      </c>
    </row>
    <row r="10" spans="1:9" ht="13">
      <c r="A10" s="24" t="s">
        <v>594</v>
      </c>
      <c r="B10" t="s">
        <v>1076</v>
      </c>
      <c r="C10">
        <f>-1*(results!O11/2)</f>
        <v>-0.5</v>
      </c>
      <c r="D10">
        <f>-1*results!N11</f>
        <v>0</v>
      </c>
      <c r="E10">
        <f>-1*results!M11</f>
        <v>-2</v>
      </c>
      <c r="F10">
        <f>results!O11/2</f>
        <v>0.5</v>
      </c>
      <c r="G10">
        <f>results!P11</f>
        <v>2</v>
      </c>
      <c r="H10">
        <f>results!Q11</f>
        <v>3</v>
      </c>
    </row>
    <row r="11" spans="1:9" ht="13">
      <c r="A11" s="24" t="s">
        <v>595</v>
      </c>
      <c r="B11" t="s">
        <v>1077</v>
      </c>
      <c r="C11">
        <f>-1*(results!O12/2)</f>
        <v>-1</v>
      </c>
      <c r="D11">
        <f>-1*results!N12</f>
        <v>-1</v>
      </c>
      <c r="E11">
        <f>-1*results!M12</f>
        <v>0</v>
      </c>
      <c r="F11">
        <f>results!O12/2</f>
        <v>1</v>
      </c>
      <c r="G11">
        <f>results!P12</f>
        <v>2</v>
      </c>
      <c r="H11">
        <f>results!Q12</f>
        <v>4</v>
      </c>
    </row>
    <row r="12" spans="1:9" ht="13">
      <c r="A12" s="24" t="s">
        <v>640</v>
      </c>
      <c r="B12" t="s">
        <v>1078</v>
      </c>
      <c r="C12">
        <f>-1*(results!O13/2)</f>
        <v>-0.5</v>
      </c>
      <c r="D12">
        <f>-1*results!N13</f>
        <v>-1</v>
      </c>
      <c r="E12">
        <f>-1*results!M13</f>
        <v>-5</v>
      </c>
      <c r="F12">
        <f>results!O13/2</f>
        <v>0.5</v>
      </c>
      <c r="G12">
        <f>results!P13</f>
        <v>2</v>
      </c>
      <c r="H12">
        <f>results!Q13</f>
        <v>0</v>
      </c>
    </row>
    <row r="13" spans="1:9" ht="13">
      <c r="A13" s="24" t="s">
        <v>713</v>
      </c>
      <c r="B13" t="s">
        <v>1079</v>
      </c>
      <c r="C13">
        <f>-1*(results!O14/2)</f>
        <v>-3</v>
      </c>
      <c r="D13">
        <f>-1*results!N14</f>
        <v>-6</v>
      </c>
      <c r="E13">
        <f>-1*results!M14</f>
        <v>-11</v>
      </c>
      <c r="F13">
        <f>results!O14/2</f>
        <v>3</v>
      </c>
      <c r="G13">
        <f>results!P14</f>
        <v>1</v>
      </c>
      <c r="H13">
        <f>results!Q14</f>
        <v>3</v>
      </c>
    </row>
    <row r="14" spans="1:9" ht="13">
      <c r="A14" s="24" t="s">
        <v>780</v>
      </c>
      <c r="B14" t="s">
        <v>1080</v>
      </c>
      <c r="C14">
        <f>-1*(results!O15/2)</f>
        <v>-3.5</v>
      </c>
      <c r="D14">
        <f>-1*results!N15</f>
        <v>-7</v>
      </c>
      <c r="E14">
        <f>-1*results!M15</f>
        <v>-7</v>
      </c>
      <c r="F14">
        <f>results!O15/2</f>
        <v>3.5</v>
      </c>
      <c r="G14">
        <f>results!P15</f>
        <v>2</v>
      </c>
      <c r="H14">
        <f>results!Q15</f>
        <v>4</v>
      </c>
    </row>
    <row r="15" spans="1:9" ht="13">
      <c r="A15" s="24" t="s">
        <v>872</v>
      </c>
      <c r="B15" t="s">
        <v>1081</v>
      </c>
      <c r="C15">
        <f>-1*(results!O16/2)</f>
        <v>-5.5</v>
      </c>
      <c r="D15">
        <f>-1*results!N16</f>
        <v>-7</v>
      </c>
      <c r="E15">
        <f>-1*results!M16</f>
        <v>-3</v>
      </c>
      <c r="F15">
        <f>results!O16/2</f>
        <v>5.5</v>
      </c>
      <c r="G15">
        <f>results!P16</f>
        <v>3</v>
      </c>
      <c r="H15">
        <f>results!Q16</f>
        <v>3</v>
      </c>
    </row>
    <row r="16" spans="1:9" ht="13">
      <c r="A16" s="24" t="s">
        <v>958</v>
      </c>
      <c r="B16" t="s">
        <v>1082</v>
      </c>
      <c r="C16">
        <f>-1*(results!O17/2)</f>
        <v>-3.5</v>
      </c>
      <c r="D16">
        <f>-1*results!N17</f>
        <v>-6</v>
      </c>
      <c r="E16">
        <f>-1*results!M17</f>
        <v>0</v>
      </c>
      <c r="F16">
        <f>results!O17/2</f>
        <v>3.5</v>
      </c>
      <c r="G16">
        <f>results!P17</f>
        <v>4</v>
      </c>
      <c r="H16">
        <f>results!Q17</f>
        <v>10</v>
      </c>
    </row>
    <row r="17" spans="1:8" ht="13">
      <c r="A17" s="24" t="s">
        <v>1004</v>
      </c>
      <c r="B17" t="s">
        <v>1083</v>
      </c>
      <c r="C17">
        <f>-1*(results!O18/2)</f>
        <v>-2.5</v>
      </c>
      <c r="D17">
        <f>-1*results!N18</f>
        <v>-2</v>
      </c>
      <c r="E17">
        <f>-1*results!M18</f>
        <v>-1</v>
      </c>
      <c r="F17">
        <f>results!O18/2</f>
        <v>2.5</v>
      </c>
      <c r="G17">
        <f>results!P18</f>
        <v>11</v>
      </c>
      <c r="H17">
        <f>results!Q18</f>
        <v>7</v>
      </c>
    </row>
    <row r="18" spans="1:8" ht="13">
      <c r="A18" s="24" t="s">
        <v>1005</v>
      </c>
      <c r="B18" t="s">
        <v>1084</v>
      </c>
      <c r="C18">
        <f>-1*(results!O19/2)</f>
        <v>-2</v>
      </c>
      <c r="D18">
        <f>-1*results!N19</f>
        <v>-5</v>
      </c>
      <c r="E18">
        <f>-1*results!M19</f>
        <v>-1</v>
      </c>
      <c r="F18">
        <f>results!O19/2</f>
        <v>2</v>
      </c>
      <c r="G18">
        <f>results!P19</f>
        <v>10</v>
      </c>
      <c r="H18">
        <f>results!Q19</f>
        <v>7</v>
      </c>
    </row>
    <row r="19" spans="1:8" ht="13">
      <c r="A19" s="24" t="s">
        <v>1007</v>
      </c>
      <c r="B19" t="s">
        <v>1085</v>
      </c>
      <c r="C19">
        <f>-1*(results!O20/2)</f>
        <v>-1.5</v>
      </c>
      <c r="D19">
        <f>-1*results!N20</f>
        <v>-1</v>
      </c>
      <c r="E19">
        <f>-1*results!M20</f>
        <v>-4</v>
      </c>
      <c r="F19">
        <f>results!O20/2</f>
        <v>1.5</v>
      </c>
      <c r="G19">
        <f>results!P20</f>
        <v>2</v>
      </c>
      <c r="H19">
        <f>results!Q20</f>
        <v>13</v>
      </c>
    </row>
    <row r="20" spans="1:8" ht="13">
      <c r="A20" s="24" t="s">
        <v>1008</v>
      </c>
      <c r="B20" t="s">
        <v>1086</v>
      </c>
      <c r="C20">
        <f>-1*(results!O21/2)</f>
        <v>-0.5</v>
      </c>
      <c r="D20">
        <f>-1*results!N21</f>
        <v>-2</v>
      </c>
      <c r="E20">
        <f>-1*results!M21</f>
        <v>-2</v>
      </c>
      <c r="F20">
        <f>results!O21/2</f>
        <v>0.5</v>
      </c>
      <c r="G20">
        <f>results!P21</f>
        <v>7</v>
      </c>
      <c r="H20">
        <f>results!Q21</f>
        <v>11</v>
      </c>
    </row>
    <row r="21" spans="1:8" ht="13">
      <c r="A21" s="24" t="s">
        <v>1009</v>
      </c>
      <c r="B21" t="s">
        <v>1087</v>
      </c>
      <c r="C21">
        <f>-1*(results!O22/2)</f>
        <v>0</v>
      </c>
      <c r="D21">
        <f>-1*results!N22</f>
        <v>-3</v>
      </c>
      <c r="E21">
        <f>-1*results!M22</f>
        <v>0</v>
      </c>
      <c r="F21">
        <f>results!O22/2</f>
        <v>0</v>
      </c>
      <c r="G21">
        <f>results!P22</f>
        <v>4</v>
      </c>
      <c r="H21">
        <f>results!Q22</f>
        <v>16</v>
      </c>
    </row>
    <row r="22" spans="1:8" ht="13">
      <c r="A22" s="24" t="s">
        <v>1010</v>
      </c>
      <c r="B22" t="s">
        <v>1088</v>
      </c>
      <c r="C22">
        <f>-1*(results!O23/2)</f>
        <v>0</v>
      </c>
      <c r="D22">
        <f>-1*results!N23</f>
        <v>0</v>
      </c>
      <c r="E22">
        <f>-1*results!M23</f>
        <v>0</v>
      </c>
      <c r="F22">
        <f>results!O23/2</f>
        <v>0</v>
      </c>
      <c r="G22">
        <f>results!P23</f>
        <v>3</v>
      </c>
      <c r="H22">
        <f>results!Q23</f>
        <v>20</v>
      </c>
    </row>
    <row r="23" spans="1:8" ht="13">
      <c r="A23" s="24" t="s">
        <v>1011</v>
      </c>
      <c r="B23" t="s">
        <v>1089</v>
      </c>
      <c r="C23">
        <f>-1*(results!O24/2)</f>
        <v>-1</v>
      </c>
      <c r="D23">
        <f>-1*results!N24</f>
        <v>-6</v>
      </c>
      <c r="E23">
        <f>-1*results!M24</f>
        <v>-2</v>
      </c>
      <c r="F23">
        <f>results!O24/2</f>
        <v>1</v>
      </c>
      <c r="G23">
        <f>results!P24</f>
        <v>7</v>
      </c>
      <c r="H23">
        <f>results!Q24</f>
        <v>6</v>
      </c>
    </row>
    <row r="24" spans="1:8" ht="13">
      <c r="A24" s="24" t="s">
        <v>1013</v>
      </c>
      <c r="B24" t="s">
        <v>1090</v>
      </c>
      <c r="C24">
        <f>-1*(results!O25/2)</f>
        <v>-0.5</v>
      </c>
      <c r="D24">
        <f>-1*results!N25</f>
        <v>0</v>
      </c>
      <c r="E24">
        <f>-1*results!M25</f>
        <v>-2</v>
      </c>
      <c r="F24">
        <f>results!O25/2</f>
        <v>0.5</v>
      </c>
      <c r="G24">
        <f>results!P25</f>
        <v>1</v>
      </c>
      <c r="H24">
        <f>results!Q25</f>
        <v>6</v>
      </c>
    </row>
    <row r="25" spans="1:8" ht="13">
      <c r="A25" s="24" t="s">
        <v>1014</v>
      </c>
      <c r="B25" t="s">
        <v>1091</v>
      </c>
      <c r="C25">
        <f>-1*(results!O26/2)</f>
        <v>-0.5</v>
      </c>
      <c r="D25">
        <f>-1*results!N26</f>
        <v>-1</v>
      </c>
      <c r="E25">
        <f>-1*results!M26</f>
        <v>-2</v>
      </c>
      <c r="F25">
        <f>results!O26/2</f>
        <v>0.5</v>
      </c>
      <c r="G25">
        <f>results!P26</f>
        <v>1</v>
      </c>
      <c r="H25">
        <f>results!Q26</f>
        <v>5</v>
      </c>
    </row>
    <row r="26" spans="1:8" ht="13">
      <c r="A26" s="24" t="s">
        <v>1015</v>
      </c>
      <c r="B26" t="s">
        <v>1092</v>
      </c>
      <c r="C26">
        <f>-1*(results!O27/2)</f>
        <v>-0.5</v>
      </c>
      <c r="D26">
        <f>-1*results!N27</f>
        <v>-2</v>
      </c>
      <c r="E26">
        <f>-1*results!M27</f>
        <v>-2</v>
      </c>
      <c r="F26">
        <f>results!O27/2</f>
        <v>0.5</v>
      </c>
      <c r="G26">
        <f>results!P27</f>
        <v>0</v>
      </c>
      <c r="H26">
        <f>results!Q27</f>
        <v>5</v>
      </c>
    </row>
    <row r="27" spans="1:8" ht="13">
      <c r="A27" s="24" t="s">
        <v>1016</v>
      </c>
      <c r="B27" t="s">
        <v>1093</v>
      </c>
      <c r="C27">
        <f>-1*(results!O28/2)</f>
        <v>-1</v>
      </c>
      <c r="D27">
        <f>-1*results!N28</f>
        <v>0</v>
      </c>
      <c r="E27">
        <f>-1*results!M28</f>
        <v>-1</v>
      </c>
      <c r="F27">
        <f>results!O28/2</f>
        <v>1</v>
      </c>
      <c r="G27">
        <f>results!P28</f>
        <v>0</v>
      </c>
      <c r="H27">
        <f>results!Q28</f>
        <v>7</v>
      </c>
    </row>
    <row r="28" spans="1:8" ht="13">
      <c r="A28" s="24" t="s">
        <v>1017</v>
      </c>
      <c r="B28" t="s">
        <v>1094</v>
      </c>
      <c r="C28">
        <f>-1*(results!O29/2)</f>
        <v>-1</v>
      </c>
      <c r="D28">
        <f>-1*results!N29</f>
        <v>-1</v>
      </c>
      <c r="E28">
        <f>-1*results!M29</f>
        <v>-1</v>
      </c>
      <c r="F28">
        <f>results!O29/2</f>
        <v>1</v>
      </c>
      <c r="G28">
        <f>results!P29</f>
        <v>0</v>
      </c>
      <c r="H28">
        <f>results!Q29</f>
        <v>6</v>
      </c>
    </row>
    <row r="29" spans="1:8" ht="13">
      <c r="A29" s="24" t="s">
        <v>1018</v>
      </c>
      <c r="B29" t="s">
        <v>1095</v>
      </c>
      <c r="C29">
        <f>-1*(results!O30/2)</f>
        <v>-1</v>
      </c>
      <c r="D29">
        <f>-1*results!N30</f>
        <v>-2</v>
      </c>
      <c r="E29">
        <f>-1*results!M30</f>
        <v>-4</v>
      </c>
      <c r="F29">
        <f>results!O30/2</f>
        <v>1</v>
      </c>
      <c r="G29">
        <f>results!P30</f>
        <v>0</v>
      </c>
      <c r="H29">
        <f>results!Q30</f>
        <v>1</v>
      </c>
    </row>
    <row r="30" spans="1:8" ht="13">
      <c r="A30" s="24" t="s">
        <v>1020</v>
      </c>
      <c r="B30" t="s">
        <v>1096</v>
      </c>
      <c r="C30">
        <f>-1*(results!O31/2)</f>
        <v>-3</v>
      </c>
      <c r="D30">
        <f>-1*results!N31</f>
        <v>-3</v>
      </c>
      <c r="E30">
        <f>-1*results!M31</f>
        <v>0</v>
      </c>
      <c r="F30">
        <f>results!O31/2</f>
        <v>3</v>
      </c>
      <c r="G30">
        <f>results!P31</f>
        <v>2</v>
      </c>
      <c r="H30">
        <f>results!Q31</f>
        <v>2</v>
      </c>
    </row>
    <row r="31" spans="1:8" ht="13">
      <c r="A31" s="24" t="s">
        <v>1021</v>
      </c>
      <c r="B31" t="s">
        <v>1097</v>
      </c>
      <c r="C31">
        <f>-1*(results!O32/2)</f>
        <v>-2</v>
      </c>
      <c r="D31">
        <f>-1*results!N32</f>
        <v>-1</v>
      </c>
      <c r="E31">
        <f>-1*results!M32</f>
        <v>-3</v>
      </c>
      <c r="F31">
        <f>results!O32/2</f>
        <v>2</v>
      </c>
      <c r="G31">
        <f>results!P32</f>
        <v>1</v>
      </c>
      <c r="H31">
        <f>results!Q32</f>
        <v>3</v>
      </c>
    </row>
    <row r="32" spans="1:8" ht="13">
      <c r="A32" s="24" t="s">
        <v>1022</v>
      </c>
      <c r="B32" t="s">
        <v>1098</v>
      </c>
      <c r="C32">
        <f>-1*(results!O33/2)</f>
        <v>0</v>
      </c>
      <c r="D32">
        <f>-1*results!N33</f>
        <v>0</v>
      </c>
      <c r="E32">
        <f>-1*results!M33</f>
        <v>-1</v>
      </c>
      <c r="F32">
        <f>results!O33/2</f>
        <v>0</v>
      </c>
      <c r="G32">
        <f>results!P33</f>
        <v>4</v>
      </c>
      <c r="H32">
        <f>results!Q33</f>
        <v>7</v>
      </c>
    </row>
    <row r="33" spans="1:8" ht="13">
      <c r="A33" s="24" t="s">
        <v>1023</v>
      </c>
      <c r="B33" t="s">
        <v>1099</v>
      </c>
      <c r="C33">
        <f>-1*(results!O34/2)</f>
        <v>-1</v>
      </c>
      <c r="D33">
        <f>-1*results!N34</f>
        <v>-1</v>
      </c>
      <c r="E33">
        <f>-1*results!M34</f>
        <v>-1</v>
      </c>
      <c r="F33">
        <f>results!O34/2</f>
        <v>1</v>
      </c>
      <c r="G33">
        <f>results!P34</f>
        <v>2</v>
      </c>
      <c r="H33">
        <f>results!Q34</f>
        <v>6</v>
      </c>
    </row>
    <row r="34" spans="1:8" ht="13">
      <c r="A34" s="24" t="s">
        <v>1024</v>
      </c>
      <c r="B34" t="s">
        <v>1100</v>
      </c>
      <c r="C34">
        <f>-1*(results!O35/2)</f>
        <v>-1</v>
      </c>
      <c r="D34">
        <f>-1*results!N35</f>
        <v>0</v>
      </c>
      <c r="E34">
        <f>-1*results!M35</f>
        <v>0</v>
      </c>
      <c r="F34">
        <f>results!O35/2</f>
        <v>1</v>
      </c>
      <c r="G34">
        <f>results!P35</f>
        <v>3</v>
      </c>
      <c r="H34">
        <f>results!Q35</f>
        <v>8</v>
      </c>
    </row>
    <row r="35" spans="1:8" ht="13">
      <c r="A35" s="24" t="s">
        <v>1025</v>
      </c>
      <c r="B35" t="s">
        <v>1101</v>
      </c>
      <c r="C35">
        <f>-1*(results!O36/2)</f>
        <v>0</v>
      </c>
      <c r="D35">
        <f>-1*results!N36</f>
        <v>-1</v>
      </c>
      <c r="E35">
        <f>-1*results!M36</f>
        <v>-10</v>
      </c>
      <c r="F35">
        <f>results!O36/2</f>
        <v>0</v>
      </c>
      <c r="G35">
        <f>results!P36</f>
        <v>0</v>
      </c>
      <c r="H35">
        <f>results!Q36</f>
        <v>0</v>
      </c>
    </row>
    <row r="36" spans="1:8" ht="13">
      <c r="A36" s="24" t="s">
        <v>1027</v>
      </c>
      <c r="B36" t="s">
        <v>1102</v>
      </c>
      <c r="C36">
        <f>-1*(results!O37/2)</f>
        <v>-2</v>
      </c>
      <c r="D36">
        <f>-1*results!N37</f>
        <v>-1</v>
      </c>
      <c r="E36">
        <f>-1*results!M37</f>
        <v>-1</v>
      </c>
      <c r="F36">
        <f>results!O37/2</f>
        <v>2</v>
      </c>
      <c r="G36">
        <f>results!P37</f>
        <v>4</v>
      </c>
      <c r="H36">
        <f>results!Q37</f>
        <v>2</v>
      </c>
    </row>
    <row r="37" spans="1:8" ht="13">
      <c r="A37" s="24" t="s">
        <v>1028</v>
      </c>
      <c r="B37" t="s">
        <v>1103</v>
      </c>
      <c r="C37">
        <f>-1*(results!O38/2)</f>
        <v>-0.5</v>
      </c>
      <c r="D37">
        <f>-1*results!N38</f>
        <v>0</v>
      </c>
      <c r="E37">
        <f>-1*results!M38</f>
        <v>-1</v>
      </c>
      <c r="F37">
        <f>results!O38/2</f>
        <v>0.5</v>
      </c>
      <c r="G37">
        <f>results!P38</f>
        <v>2</v>
      </c>
      <c r="H37">
        <f>results!Q38</f>
        <v>9</v>
      </c>
    </row>
    <row r="38" spans="1:8" ht="13">
      <c r="A38" s="24" t="s">
        <v>1029</v>
      </c>
      <c r="B38" t="s">
        <v>1104</v>
      </c>
      <c r="C38">
        <f>-1*(results!O39/2)</f>
        <v>-0.5</v>
      </c>
      <c r="D38">
        <f>-1*results!N39</f>
        <v>-2</v>
      </c>
      <c r="E38">
        <f>-1*results!M39</f>
        <v>0</v>
      </c>
      <c r="F38">
        <f>results!O39/2</f>
        <v>0.5</v>
      </c>
      <c r="G38">
        <f>results!P39</f>
        <v>3</v>
      </c>
      <c r="H38">
        <f>results!Q39</f>
        <v>7</v>
      </c>
    </row>
    <row r="39" spans="1:8" ht="13">
      <c r="A39" s="24" t="s">
        <v>1030</v>
      </c>
      <c r="B39" t="s">
        <v>1124</v>
      </c>
      <c r="C39">
        <f>-1*(results!O40/2)</f>
        <v>-2</v>
      </c>
      <c r="D39">
        <f>-1*results!N40</f>
        <v>-2</v>
      </c>
      <c r="E39">
        <f>-1*results!M40</f>
        <v>0</v>
      </c>
      <c r="F39">
        <f>results!O40/2</f>
        <v>2</v>
      </c>
      <c r="G39">
        <f>results!P40</f>
        <v>6</v>
      </c>
      <c r="H39">
        <f>results!Q40</f>
        <v>0</v>
      </c>
    </row>
    <row r="40" spans="1:8" ht="13">
      <c r="A40" s="24" t="s">
        <v>1031</v>
      </c>
      <c r="B40" t="s">
        <v>1125</v>
      </c>
      <c r="C40">
        <f>-1*(results!O41/2)</f>
        <v>0</v>
      </c>
      <c r="D40">
        <f>-1*results!N41</f>
        <v>-4</v>
      </c>
      <c r="E40">
        <f>-1*results!M41</f>
        <v>-3</v>
      </c>
      <c r="F40">
        <f>results!O41/2</f>
        <v>0</v>
      </c>
      <c r="G40">
        <f>results!P41</f>
        <v>2</v>
      </c>
      <c r="H40">
        <f>results!Q41</f>
        <v>4</v>
      </c>
    </row>
    <row r="41" spans="1:8" ht="13">
      <c r="A41" s="24" t="s">
        <v>1032</v>
      </c>
      <c r="B41" t="s">
        <v>1105</v>
      </c>
      <c r="C41">
        <f>-1*(results!O42/2)</f>
        <v>-0.5</v>
      </c>
      <c r="D41">
        <f>-1*results!N42</f>
        <v>-1</v>
      </c>
      <c r="E41">
        <f>-1*results!M42</f>
        <v>0</v>
      </c>
      <c r="F41">
        <f>results!O42/2</f>
        <v>0.5</v>
      </c>
      <c r="G41">
        <f>results!P42</f>
        <v>2</v>
      </c>
      <c r="H41">
        <f>results!Q42</f>
        <v>7</v>
      </c>
    </row>
    <row r="42" spans="1:8" ht="13">
      <c r="A42" s="24" t="s">
        <v>1034</v>
      </c>
      <c r="B42" t="s">
        <v>1106</v>
      </c>
      <c r="C42">
        <f>-1*(results!O43/2)</f>
        <v>0</v>
      </c>
      <c r="D42">
        <f>-1*results!N43</f>
        <v>-3</v>
      </c>
      <c r="E42">
        <f>-1*results!M43</f>
        <v>0</v>
      </c>
      <c r="F42">
        <f>results!O43/2</f>
        <v>0</v>
      </c>
      <c r="G42">
        <f>results!P43</f>
        <v>2</v>
      </c>
      <c r="H42">
        <f>results!Q43</f>
        <v>10</v>
      </c>
    </row>
    <row r="43" spans="1:8" ht="13">
      <c r="A43" s="24" t="s">
        <v>1035</v>
      </c>
      <c r="B43" t="s">
        <v>1126</v>
      </c>
      <c r="C43">
        <f>-1*(results!O44/2)</f>
        <v>0</v>
      </c>
      <c r="D43">
        <f>-1*results!N44</f>
        <v>-2</v>
      </c>
      <c r="E43">
        <f>-1*results!M44</f>
        <v>-4</v>
      </c>
      <c r="F43">
        <f>results!O44/2</f>
        <v>0</v>
      </c>
      <c r="G43">
        <f>results!P44</f>
        <v>2</v>
      </c>
      <c r="H43">
        <f>results!Q44</f>
        <v>7</v>
      </c>
    </row>
    <row r="44" spans="1:8" ht="13">
      <c r="A44" s="24" t="s">
        <v>1036</v>
      </c>
      <c r="B44" t="s">
        <v>1107</v>
      </c>
      <c r="C44">
        <f>-1*(results!O45/2)</f>
        <v>-0.5</v>
      </c>
      <c r="D44">
        <f>-1*results!N45</f>
        <v>-1</v>
      </c>
      <c r="E44">
        <f>-1*results!M45</f>
        <v>-3</v>
      </c>
      <c r="F44">
        <f>results!O45/2</f>
        <v>0.5</v>
      </c>
      <c r="G44">
        <f>results!P45</f>
        <v>2</v>
      </c>
      <c r="H44">
        <f>results!Q45</f>
        <v>7</v>
      </c>
    </row>
    <row r="45" spans="1:8" ht="13">
      <c r="A45" s="24" t="s">
        <v>1037</v>
      </c>
      <c r="B45" t="s">
        <v>1108</v>
      </c>
      <c r="C45">
        <f>-1*(results!O46/2)</f>
        <v>-0.5</v>
      </c>
      <c r="D45">
        <f>-1*results!N46</f>
        <v>-2</v>
      </c>
      <c r="E45">
        <f>-1*results!M46</f>
        <v>-3</v>
      </c>
      <c r="F45">
        <f>results!O46/2</f>
        <v>0.5</v>
      </c>
      <c r="G45">
        <f>results!P46</f>
        <v>1</v>
      </c>
      <c r="H45">
        <f>results!Q46</f>
        <v>7</v>
      </c>
    </row>
    <row r="46" spans="1:8" ht="13">
      <c r="A46" s="24" t="s">
        <v>1038</v>
      </c>
      <c r="B46" t="s">
        <v>1127</v>
      </c>
      <c r="C46">
        <f>-1*(results!O47/2)</f>
        <v>0</v>
      </c>
      <c r="D46">
        <f>-1*results!N47</f>
        <v>-2</v>
      </c>
      <c r="E46">
        <f>-1*results!M47</f>
        <v>-3</v>
      </c>
      <c r="F46">
        <f>results!O47/2</f>
        <v>0</v>
      </c>
      <c r="G46">
        <f>results!P47</f>
        <v>0</v>
      </c>
      <c r="H46">
        <f>results!Q47</f>
        <v>10</v>
      </c>
    </row>
    <row r="47" spans="1:8" ht="13">
      <c r="A47" s="24" t="s">
        <v>1039</v>
      </c>
      <c r="B47" t="s">
        <v>1109</v>
      </c>
      <c r="C47">
        <f>-1*(results!O48/2)</f>
        <v>-0.5</v>
      </c>
      <c r="D47">
        <f>-1*results!N48</f>
        <v>0</v>
      </c>
      <c r="E47">
        <f>-1*results!M48</f>
        <v>0</v>
      </c>
      <c r="F47">
        <f>results!O48/2</f>
        <v>0.5</v>
      </c>
      <c r="G47">
        <f>results!P48</f>
        <v>2</v>
      </c>
      <c r="H47">
        <f>results!Q48</f>
        <v>12</v>
      </c>
    </row>
    <row r="48" spans="1:8" ht="13">
      <c r="A48" s="24" t="s">
        <v>1041</v>
      </c>
      <c r="B48" t="s">
        <v>1110</v>
      </c>
      <c r="C48">
        <f>-1*(results!O49/2)</f>
        <v>-1.5</v>
      </c>
      <c r="D48">
        <f>-1*results!N49</f>
        <v>-1</v>
      </c>
      <c r="E48">
        <f>-1*results!M49</f>
        <v>0</v>
      </c>
      <c r="F48">
        <f>results!O49/2</f>
        <v>1.5</v>
      </c>
      <c r="G48">
        <f>results!P49</f>
        <v>2</v>
      </c>
      <c r="H48">
        <f>results!Q49</f>
        <v>10</v>
      </c>
    </row>
    <row r="49" spans="1:8" ht="13">
      <c r="A49" s="24" t="s">
        <v>1042</v>
      </c>
      <c r="B49" t="s">
        <v>1111</v>
      </c>
      <c r="C49">
        <f>-1*(results!O50/2)</f>
        <v>-1</v>
      </c>
      <c r="D49">
        <f>-1*results!N50</f>
        <v>-1</v>
      </c>
      <c r="E49">
        <f>-1*results!M50</f>
        <v>-2</v>
      </c>
      <c r="F49">
        <f>results!O50/2</f>
        <v>1</v>
      </c>
      <c r="G49">
        <f>results!P50</f>
        <v>3</v>
      </c>
      <c r="H49">
        <f>results!Q50</f>
        <v>8</v>
      </c>
    </row>
    <row r="50" spans="1:8" ht="13">
      <c r="A50" s="24" t="s">
        <v>1043</v>
      </c>
      <c r="B50" t="s">
        <v>1112</v>
      </c>
      <c r="C50">
        <f>-1*(results!O51/2)</f>
        <v>-0.5</v>
      </c>
      <c r="D50">
        <f>-1*results!N51</f>
        <v>-1</v>
      </c>
      <c r="E50">
        <f>-1*results!M51</f>
        <v>-1</v>
      </c>
      <c r="F50">
        <f>results!O51/2</f>
        <v>0.5</v>
      </c>
      <c r="G50">
        <f>results!P51</f>
        <v>2</v>
      </c>
      <c r="H50">
        <f>results!Q51</f>
        <v>11</v>
      </c>
    </row>
    <row r="51" spans="1:8" ht="13">
      <c r="A51" s="24" t="s">
        <v>1044</v>
      </c>
      <c r="B51" t="s">
        <v>1113</v>
      </c>
      <c r="C51">
        <f>-1*(results!O52/2)</f>
        <v>-3</v>
      </c>
      <c r="D51">
        <f>-1*results!N52</f>
        <v>-4</v>
      </c>
      <c r="E51">
        <f>-1*results!M52</f>
        <v>-2</v>
      </c>
      <c r="F51">
        <f>results!O52/2</f>
        <v>3</v>
      </c>
      <c r="G51">
        <f>results!P52</f>
        <v>1</v>
      </c>
      <c r="H51">
        <f>results!Q52</f>
        <v>3</v>
      </c>
    </row>
    <row r="52" spans="1:8" ht="13">
      <c r="A52" s="24" t="s">
        <v>1045</v>
      </c>
      <c r="B52" t="s">
        <v>1114</v>
      </c>
      <c r="C52">
        <f>-1*(results!O53/2)</f>
        <v>-1</v>
      </c>
      <c r="D52">
        <f>-1*results!N53</f>
        <v>-3</v>
      </c>
      <c r="E52">
        <f>-1*results!M53</f>
        <v>-5</v>
      </c>
      <c r="F52">
        <f>results!O53/2</f>
        <v>1</v>
      </c>
      <c r="G52">
        <f>results!P53</f>
        <v>3</v>
      </c>
      <c r="H52">
        <f>results!Q53</f>
        <v>2</v>
      </c>
    </row>
    <row r="53" spans="1:8" ht="13">
      <c r="A53" s="24" t="s">
        <v>1046</v>
      </c>
      <c r="B53" t="s">
        <v>1115</v>
      </c>
      <c r="C53">
        <f>-1*(results!O54/2)</f>
        <v>-1.5</v>
      </c>
      <c r="D53">
        <f>-1*results!N54</f>
        <v>0</v>
      </c>
      <c r="E53">
        <f>-1*results!M54</f>
        <v>0</v>
      </c>
      <c r="F53">
        <f>results!O54/2</f>
        <v>1.5</v>
      </c>
      <c r="G53">
        <f>results!P54</f>
        <v>7</v>
      </c>
      <c r="H53">
        <f>results!Q54</f>
        <v>6</v>
      </c>
    </row>
    <row r="54" spans="1:8" ht="13">
      <c r="A54" s="24" t="s">
        <v>1048</v>
      </c>
      <c r="B54" t="s">
        <v>1116</v>
      </c>
      <c r="C54">
        <f>-1*(results!O55/2)</f>
        <v>0</v>
      </c>
      <c r="D54">
        <f>-1*results!N55</f>
        <v>-2</v>
      </c>
      <c r="E54">
        <f>-1*results!M55</f>
        <v>-3</v>
      </c>
      <c r="F54">
        <f>results!O55/2</f>
        <v>0</v>
      </c>
      <c r="G54">
        <f>results!P55</f>
        <v>2</v>
      </c>
      <c r="H54">
        <f>results!Q55</f>
        <v>10</v>
      </c>
    </row>
    <row r="55" spans="1:8" ht="13">
      <c r="A55" s="24" t="s">
        <v>1049</v>
      </c>
      <c r="B55" t="s">
        <v>1117</v>
      </c>
      <c r="C55">
        <f>-1*(results!O56/2)</f>
        <v>-1</v>
      </c>
      <c r="D55">
        <f>-1*results!N56</f>
        <v>-2</v>
      </c>
      <c r="E55">
        <f>-1*results!M56</f>
        <v>-3</v>
      </c>
      <c r="F55">
        <f>results!O56/2</f>
        <v>1</v>
      </c>
      <c r="G55">
        <f>results!P56</f>
        <v>4</v>
      </c>
      <c r="H55">
        <f>results!Q56</f>
        <v>6</v>
      </c>
    </row>
    <row r="56" spans="1:8" ht="13">
      <c r="A56" s="24" t="s">
        <v>1050</v>
      </c>
      <c r="B56" t="s">
        <v>1118</v>
      </c>
      <c r="C56">
        <f>-1*(results!O57/2)</f>
        <v>-2.5</v>
      </c>
      <c r="D56">
        <f>-1*results!N57</f>
        <v>-5</v>
      </c>
      <c r="E56">
        <f>-1*results!M57</f>
        <v>0</v>
      </c>
      <c r="F56">
        <f>results!O57/2</f>
        <v>2.5</v>
      </c>
      <c r="G56">
        <f>results!P57</f>
        <v>1</v>
      </c>
      <c r="H56">
        <f>results!Q57</f>
        <v>6</v>
      </c>
    </row>
    <row r="57" spans="1:8" ht="13">
      <c r="A57" s="24" t="s">
        <v>1051</v>
      </c>
      <c r="B57" t="s">
        <v>1119</v>
      </c>
      <c r="C57">
        <f>-1*(results!O58/2)</f>
        <v>0</v>
      </c>
      <c r="D57">
        <f>-1*results!N58</f>
        <v>-2</v>
      </c>
      <c r="E57">
        <f>-1*results!M58</f>
        <v>-3</v>
      </c>
      <c r="F57">
        <f>results!O58/2</f>
        <v>0</v>
      </c>
      <c r="G57">
        <f>results!P58</f>
        <v>4</v>
      </c>
      <c r="H57">
        <f>results!Q58</f>
        <v>8</v>
      </c>
    </row>
    <row r="58" spans="1:8" ht="13">
      <c r="A58" s="24" t="s">
        <v>1052</v>
      </c>
      <c r="B58" t="s">
        <v>1120</v>
      </c>
      <c r="C58">
        <f>-1*(results!O59/2)</f>
        <v>-2.5</v>
      </c>
      <c r="D58">
        <f>-1*results!N59</f>
        <v>-7</v>
      </c>
      <c r="E58">
        <f>-1*results!M59</f>
        <v>-2</v>
      </c>
      <c r="F58">
        <f>results!O59/2</f>
        <v>2.5</v>
      </c>
      <c r="G58">
        <f>results!P59</f>
        <v>1</v>
      </c>
      <c r="H58">
        <f>results!Q59</f>
        <v>1</v>
      </c>
    </row>
    <row r="59" spans="1:8" ht="13">
      <c r="A59" s="24" t="s">
        <v>1053</v>
      </c>
      <c r="B59" t="s">
        <v>1121</v>
      </c>
      <c r="C59">
        <f>-1*(results!O60/2)</f>
        <v>-3</v>
      </c>
      <c r="D59">
        <f>-1*results!N60</f>
        <v>0</v>
      </c>
      <c r="E59">
        <f>-1*results!M60</f>
        <v>0</v>
      </c>
      <c r="F59">
        <f>results!O60/2</f>
        <v>3</v>
      </c>
      <c r="G59">
        <f>results!P60</f>
        <v>3</v>
      </c>
      <c r="H59">
        <f>results!Q60</f>
        <v>7</v>
      </c>
    </row>
    <row r="60" spans="1:8" ht="13">
      <c r="A60" s="24" t="s">
        <v>1055</v>
      </c>
      <c r="B60" t="s">
        <v>1134</v>
      </c>
      <c r="C60">
        <f>-1*(results!O61/2)</f>
        <v>0</v>
      </c>
      <c r="D60">
        <f>-1*results!N61</f>
        <v>-3</v>
      </c>
      <c r="E60">
        <f>-1*results!M61</f>
        <v>-2</v>
      </c>
      <c r="F60">
        <f>results!O61/2</f>
        <v>0</v>
      </c>
      <c r="G60">
        <f>results!P61</f>
        <v>3</v>
      </c>
      <c r="H60">
        <f>results!Q61</f>
        <v>4</v>
      </c>
    </row>
    <row r="61" spans="1:8" ht="13">
      <c r="A61" s="24" t="s">
        <v>1056</v>
      </c>
      <c r="B61" t="s">
        <v>1122</v>
      </c>
      <c r="C61">
        <f>-1*(results!O62/2)</f>
        <v>-1</v>
      </c>
      <c r="D61">
        <f>-1*results!N62</f>
        <v>-2</v>
      </c>
      <c r="E61">
        <f>-1*results!M62</f>
        <v>-1</v>
      </c>
      <c r="F61">
        <f>results!O62/2</f>
        <v>1</v>
      </c>
      <c r="G61">
        <f>results!P62</f>
        <v>2</v>
      </c>
      <c r="H61">
        <f>results!Q62</f>
        <v>5</v>
      </c>
    </row>
    <row r="62" spans="1:8" ht="13">
      <c r="A62" s="24" t="s">
        <v>1057</v>
      </c>
      <c r="B62" t="s">
        <v>1123</v>
      </c>
      <c r="C62">
        <f>-1*(results!O63/2)</f>
        <v>-1</v>
      </c>
      <c r="D62">
        <f>-1*results!N63</f>
        <v>0</v>
      </c>
      <c r="E62">
        <f>-1*results!M63</f>
        <v>-1</v>
      </c>
      <c r="F62">
        <f>results!O63/2</f>
        <v>1</v>
      </c>
      <c r="G62">
        <f>results!P63</f>
        <v>3</v>
      </c>
      <c r="H62">
        <f>results!Q63</f>
        <v>5</v>
      </c>
    </row>
    <row r="63" spans="1:8" ht="13">
      <c r="A63" s="24" t="s">
        <v>1058</v>
      </c>
      <c r="B63" t="s">
        <v>1135</v>
      </c>
      <c r="C63">
        <f>-1*(results!O64/2)</f>
        <v>-1.5</v>
      </c>
      <c r="D63">
        <f>-1*results!N64</f>
        <v>-3</v>
      </c>
      <c r="E63">
        <f>-1*results!M64</f>
        <v>-2</v>
      </c>
      <c r="F63">
        <f>results!O64/2</f>
        <v>1.5</v>
      </c>
      <c r="G63">
        <f>results!P64</f>
        <v>3</v>
      </c>
      <c r="H63">
        <f>results!Q64</f>
        <v>1</v>
      </c>
    </row>
    <row r="64" spans="1:8" ht="13">
      <c r="A64" s="24" t="s">
        <v>1059</v>
      </c>
      <c r="B64" t="s">
        <v>1128</v>
      </c>
      <c r="C64">
        <f>-1*(results!O65/2)</f>
        <v>0</v>
      </c>
      <c r="D64">
        <f>-1*results!N65</f>
        <v>0</v>
      </c>
      <c r="E64">
        <f>-1*results!M65</f>
        <v>-1</v>
      </c>
      <c r="F64">
        <f>results!O65/2</f>
        <v>0</v>
      </c>
      <c r="G64">
        <f>results!P65</f>
        <v>1</v>
      </c>
      <c r="H64">
        <f>results!Q65</f>
        <v>10</v>
      </c>
    </row>
    <row r="65" spans="1:8" ht="13">
      <c r="A65" s="24" t="s">
        <v>1060</v>
      </c>
      <c r="B65" t="s">
        <v>1136</v>
      </c>
      <c r="C65">
        <f>-1*(results!O66/2)</f>
        <v>-0.5</v>
      </c>
      <c r="D65">
        <f>-1*results!N66</f>
        <v>0</v>
      </c>
      <c r="E65">
        <f>-1*results!M66</f>
        <v>0</v>
      </c>
      <c r="F65">
        <f>results!O66/2</f>
        <v>0.5</v>
      </c>
      <c r="G65">
        <f>results!P66</f>
        <v>3</v>
      </c>
      <c r="H65">
        <f>results!Q66</f>
        <v>7</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opLeftCell="F1" zoomScale="125" zoomScaleNormal="125" zoomScalePageLayoutView="125" workbookViewId="0">
      <selection activeCell="I31" sqref="I31"/>
    </sheetView>
  </sheetViews>
  <sheetFormatPr baseColWidth="10" defaultRowHeight="12" x14ac:dyDescent="0"/>
  <cols>
    <col min="1" max="1" width="16" bestFit="1" customWidth="1"/>
    <col min="2" max="2" width="4.83203125" bestFit="1" customWidth="1"/>
    <col min="3" max="3" width="5.83203125" customWidth="1"/>
    <col min="4" max="4" width="6.1640625" customWidth="1"/>
    <col min="5" max="5" width="6" customWidth="1"/>
    <col min="6" max="7" width="5.5" customWidth="1"/>
    <col min="8" max="8" width="5.33203125" customWidth="1"/>
  </cols>
  <sheetData>
    <row r="1" spans="1:9">
      <c r="A1" s="23" t="s">
        <v>1066</v>
      </c>
      <c r="B1" s="23" t="s">
        <v>1129</v>
      </c>
      <c r="C1" s="23" t="s">
        <v>1067</v>
      </c>
      <c r="D1" s="23" t="s">
        <v>244</v>
      </c>
      <c r="E1" s="23" t="s">
        <v>243</v>
      </c>
      <c r="F1" s="23" t="s">
        <v>246</v>
      </c>
      <c r="G1" s="23" t="s">
        <v>247</v>
      </c>
      <c r="H1" s="23" t="s">
        <v>248</v>
      </c>
      <c r="I1" s="25" t="s">
        <v>433</v>
      </c>
    </row>
    <row r="2" spans="1:9" ht="13">
      <c r="A2" s="24" t="s">
        <v>251</v>
      </c>
      <c r="B2" t="s">
        <v>1068</v>
      </c>
      <c r="C2">
        <f>-1*(results!J3/2)</f>
        <v>-1.5</v>
      </c>
      <c r="D2">
        <f>-1*results!I3</f>
        <v>-4</v>
      </c>
      <c r="E2">
        <f>-1*results!H3</f>
        <v>-7</v>
      </c>
      <c r="F2">
        <f>results!J3/2</f>
        <v>1.5</v>
      </c>
      <c r="G2">
        <f>results!K3</f>
        <v>7</v>
      </c>
      <c r="H2">
        <f>results!L3</f>
        <v>3</v>
      </c>
    </row>
    <row r="3" spans="1:9" ht="13">
      <c r="A3" s="24" t="s">
        <v>302</v>
      </c>
      <c r="B3" t="s">
        <v>1069</v>
      </c>
      <c r="C3">
        <f>-1*(results!J4/2)</f>
        <v>-1.5</v>
      </c>
      <c r="D3">
        <f>-1*results!I4</f>
        <v>-4</v>
      </c>
      <c r="E3">
        <f>-1*results!H4</f>
        <v>-2</v>
      </c>
      <c r="F3">
        <f>results!J4/2</f>
        <v>1.5</v>
      </c>
      <c r="G3">
        <f>results!K4</f>
        <v>6</v>
      </c>
      <c r="H3">
        <f>results!L4</f>
        <v>8</v>
      </c>
    </row>
    <row r="4" spans="1:9" ht="13">
      <c r="A4" s="24" t="s">
        <v>305</v>
      </c>
      <c r="B4" t="s">
        <v>1070</v>
      </c>
      <c r="C4">
        <f>-1*(results!J5/2)</f>
        <v>-0.5</v>
      </c>
      <c r="D4">
        <f>-1*results!I5</f>
        <v>-2</v>
      </c>
      <c r="E4">
        <f>-1*results!H5</f>
        <v>-4</v>
      </c>
      <c r="F4">
        <f>results!J5/2</f>
        <v>0.5</v>
      </c>
      <c r="G4">
        <f>results!K5</f>
        <v>7</v>
      </c>
      <c r="H4">
        <f>results!L5</f>
        <v>10</v>
      </c>
    </row>
    <row r="5" spans="1:9" ht="13">
      <c r="A5" s="24" t="s">
        <v>352</v>
      </c>
      <c r="B5" t="s">
        <v>1071</v>
      </c>
      <c r="C5">
        <f>-1*(results!J6/2)</f>
        <v>-0.5</v>
      </c>
      <c r="D5">
        <f>-1*results!I6</f>
        <v>-3</v>
      </c>
      <c r="E5">
        <f>-1*results!H6</f>
        <v>-2</v>
      </c>
      <c r="F5">
        <f>results!J6/2</f>
        <v>0.5</v>
      </c>
      <c r="G5">
        <f>results!K6</f>
        <v>5</v>
      </c>
      <c r="H5">
        <f>results!L6</f>
        <v>13</v>
      </c>
    </row>
    <row r="6" spans="1:9" ht="13">
      <c r="A6" s="24" t="s">
        <v>401</v>
      </c>
      <c r="B6" t="s">
        <v>1072</v>
      </c>
      <c r="C6">
        <f>-1*(results!J7/2)</f>
        <v>-1</v>
      </c>
      <c r="D6">
        <f>-1*results!I7</f>
        <v>-2</v>
      </c>
      <c r="E6">
        <f>-1*results!H7</f>
        <v>0</v>
      </c>
      <c r="F6">
        <f>results!J7/2</f>
        <v>1</v>
      </c>
      <c r="G6">
        <f>results!K7</f>
        <v>7</v>
      </c>
      <c r="H6">
        <f>results!L7</f>
        <v>12</v>
      </c>
    </row>
    <row r="7" spans="1:9" ht="13">
      <c r="A7" s="24" t="s">
        <v>442</v>
      </c>
      <c r="B7" t="s">
        <v>1073</v>
      </c>
      <c r="C7">
        <f>-1*(results!J8/2)</f>
        <v>0</v>
      </c>
      <c r="D7">
        <f>-1*results!I8</f>
        <v>-3</v>
      </c>
      <c r="E7">
        <f>-1*results!H8</f>
        <v>0</v>
      </c>
      <c r="F7">
        <f>results!J8/2</f>
        <v>0</v>
      </c>
      <c r="G7">
        <f>results!K8</f>
        <v>6</v>
      </c>
      <c r="H7">
        <f>results!L8</f>
        <v>15</v>
      </c>
    </row>
    <row r="8" spans="1:9" ht="13">
      <c r="A8" s="24" t="s">
        <v>505</v>
      </c>
      <c r="B8" t="s">
        <v>1074</v>
      </c>
      <c r="C8">
        <f>-1*(results!J9/2)</f>
        <v>-1</v>
      </c>
      <c r="D8">
        <f>-1*results!I9</f>
        <v>-6</v>
      </c>
      <c r="E8">
        <f>-1*results!H9</f>
        <v>0</v>
      </c>
      <c r="F8">
        <f>results!J9/2</f>
        <v>1</v>
      </c>
      <c r="G8">
        <f>results!K9</f>
        <v>1</v>
      </c>
      <c r="H8">
        <f>results!L9</f>
        <v>0</v>
      </c>
    </row>
    <row r="9" spans="1:9" ht="13">
      <c r="A9" s="24" t="s">
        <v>568</v>
      </c>
      <c r="B9" t="s">
        <v>1075</v>
      </c>
      <c r="C9">
        <f>-1*(results!J10/2)</f>
        <v>-0.5</v>
      </c>
      <c r="D9">
        <f>-1*results!I10</f>
        <v>-1</v>
      </c>
      <c r="E9">
        <f>-1*results!H10</f>
        <v>-6</v>
      </c>
      <c r="F9">
        <f>results!J10/2</f>
        <v>0.5</v>
      </c>
      <c r="G9">
        <f>results!K10</f>
        <v>1</v>
      </c>
      <c r="H9">
        <f>results!L10</f>
        <v>0</v>
      </c>
    </row>
    <row r="10" spans="1:9" ht="13">
      <c r="A10" s="24" t="s">
        <v>594</v>
      </c>
      <c r="B10" t="s">
        <v>1076</v>
      </c>
      <c r="C10">
        <f>-1*(results!J11/2)</f>
        <v>-2</v>
      </c>
      <c r="D10">
        <f>-1*results!I11</f>
        <v>0</v>
      </c>
      <c r="E10">
        <f>-1*results!H11</f>
        <v>0</v>
      </c>
      <c r="F10">
        <f>results!J11/2</f>
        <v>2</v>
      </c>
      <c r="G10">
        <f>results!K11</f>
        <v>2</v>
      </c>
      <c r="H10">
        <f>results!L11</f>
        <v>2</v>
      </c>
    </row>
    <row r="11" spans="1:9" ht="13">
      <c r="A11" s="24" t="s">
        <v>595</v>
      </c>
      <c r="B11" t="s">
        <v>1077</v>
      </c>
      <c r="C11">
        <f>-1*(results!J12/2)</f>
        <v>0</v>
      </c>
      <c r="D11">
        <f>-1*results!I12</f>
        <v>-4</v>
      </c>
      <c r="E11">
        <f>-1*results!H12</f>
        <v>-2</v>
      </c>
      <c r="F11">
        <f>results!J12/2</f>
        <v>0</v>
      </c>
      <c r="G11">
        <f>results!K12</f>
        <v>3</v>
      </c>
      <c r="H11">
        <f>results!L12</f>
        <v>0</v>
      </c>
    </row>
    <row r="12" spans="1:9" ht="13">
      <c r="A12" s="24" t="s">
        <v>640</v>
      </c>
      <c r="B12" t="s">
        <v>1078</v>
      </c>
      <c r="C12">
        <f>-1*(results!J13/2)</f>
        <v>-0.5</v>
      </c>
      <c r="D12">
        <f>-1*results!I13</f>
        <v>-2</v>
      </c>
      <c r="E12">
        <f>-1*results!H13</f>
        <v>-6</v>
      </c>
      <c r="F12">
        <f>results!J13/2</f>
        <v>0.5</v>
      </c>
      <c r="G12">
        <f>results!K13</f>
        <v>0</v>
      </c>
      <c r="H12">
        <f>results!L13</f>
        <v>0</v>
      </c>
    </row>
    <row r="13" spans="1:9" ht="13">
      <c r="A13" s="24" t="s">
        <v>713</v>
      </c>
      <c r="B13" t="s">
        <v>1079</v>
      </c>
      <c r="C13">
        <f>-1*(results!J14/2)</f>
        <v>-4.5</v>
      </c>
      <c r="D13">
        <f>-1*results!I14</f>
        <v>-7</v>
      </c>
      <c r="E13">
        <f>-1*results!H14</f>
        <v>-6</v>
      </c>
      <c r="F13">
        <f>results!J14/2</f>
        <v>4.5</v>
      </c>
      <c r="G13">
        <f>results!K14</f>
        <v>2</v>
      </c>
      <c r="H13">
        <f>results!L14</f>
        <v>2</v>
      </c>
    </row>
    <row r="14" spans="1:9" ht="13">
      <c r="A14" s="24" t="s">
        <v>780</v>
      </c>
      <c r="B14" t="s">
        <v>1080</v>
      </c>
      <c r="C14">
        <f>-1*(results!J15/2)</f>
        <v>-4</v>
      </c>
      <c r="D14">
        <f>-1*results!I15</f>
        <v>-9</v>
      </c>
      <c r="E14">
        <f>-1*results!H15</f>
        <v>-3</v>
      </c>
      <c r="F14">
        <f>results!J15/2</f>
        <v>4</v>
      </c>
      <c r="G14">
        <f>results!K15</f>
        <v>2</v>
      </c>
      <c r="H14">
        <f>results!L15</f>
        <v>5</v>
      </c>
    </row>
    <row r="15" spans="1:9" ht="13">
      <c r="A15" s="24" t="s">
        <v>872</v>
      </c>
      <c r="B15" t="s">
        <v>1081</v>
      </c>
      <c r="C15">
        <f>-1*(results!J16/2)</f>
        <v>-6.5</v>
      </c>
      <c r="D15">
        <f>-1*results!I16</f>
        <v>-6</v>
      </c>
      <c r="E15">
        <f>-1*results!H16</f>
        <v>-1</v>
      </c>
      <c r="F15">
        <f>results!J16/2</f>
        <v>6.5</v>
      </c>
      <c r="G15">
        <f>results!K16</f>
        <v>2</v>
      </c>
      <c r="H15">
        <f>results!L16</f>
        <v>5</v>
      </c>
    </row>
    <row r="16" spans="1:9" ht="13">
      <c r="A16" s="24" t="s">
        <v>958</v>
      </c>
      <c r="B16" t="s">
        <v>1082</v>
      </c>
      <c r="C16">
        <f>-1*(results!J17/2)</f>
        <v>-2.5</v>
      </c>
      <c r="D16">
        <f>-1*results!I17</f>
        <v>-2</v>
      </c>
      <c r="E16">
        <f>-1*results!H17</f>
        <v>-1</v>
      </c>
      <c r="F16">
        <f>results!J17/2</f>
        <v>2.5</v>
      </c>
      <c r="G16">
        <f>results!K17</f>
        <v>7</v>
      </c>
      <c r="H16">
        <f>results!L17</f>
        <v>12</v>
      </c>
    </row>
    <row r="17" spans="1:8" ht="13">
      <c r="A17" s="24" t="s">
        <v>1004</v>
      </c>
      <c r="B17" t="s">
        <v>1083</v>
      </c>
      <c r="C17">
        <f>-1*(results!J18/2)</f>
        <v>-2</v>
      </c>
      <c r="D17">
        <f>-1*results!I18</f>
        <v>-3</v>
      </c>
      <c r="E17">
        <f>-1*results!H18</f>
        <v>-2</v>
      </c>
      <c r="F17">
        <f>results!J18/2</f>
        <v>2</v>
      </c>
      <c r="G17">
        <f>results!K18</f>
        <v>10</v>
      </c>
      <c r="H17">
        <f>results!L18</f>
        <v>7</v>
      </c>
    </row>
    <row r="18" spans="1:8" ht="13">
      <c r="A18" s="24" t="s">
        <v>1005</v>
      </c>
      <c r="B18" t="s">
        <v>1084</v>
      </c>
      <c r="C18">
        <f>-1*(results!J19/2)</f>
        <v>-3.5</v>
      </c>
      <c r="D18">
        <f>-1*results!I19</f>
        <v>-3</v>
      </c>
      <c r="E18">
        <f>-1*results!H19</f>
        <v>-3</v>
      </c>
      <c r="F18">
        <f>results!J19/2</f>
        <v>3.5</v>
      </c>
      <c r="G18">
        <f>results!K19</f>
        <v>9</v>
      </c>
      <c r="H18">
        <f>results!L19</f>
        <v>5</v>
      </c>
    </row>
    <row r="19" spans="1:8" ht="13">
      <c r="A19" s="24" t="s">
        <v>1007</v>
      </c>
      <c r="B19" t="s">
        <v>1085</v>
      </c>
      <c r="C19">
        <f>-1*(results!J20/2)</f>
        <v>-2</v>
      </c>
      <c r="D19">
        <f>-1*results!I20</f>
        <v>-6</v>
      </c>
      <c r="E19">
        <f>-1*results!H20</f>
        <v>-3</v>
      </c>
      <c r="F19">
        <f>results!J20/2</f>
        <v>2</v>
      </c>
      <c r="G19">
        <f>results!K20</f>
        <v>5</v>
      </c>
      <c r="H19">
        <f>results!L20</f>
        <v>5</v>
      </c>
    </row>
    <row r="20" spans="1:8" ht="13">
      <c r="A20" s="24" t="s">
        <v>1008</v>
      </c>
      <c r="B20" t="s">
        <v>1086</v>
      </c>
      <c r="C20">
        <f>-1*(results!J21/2)</f>
        <v>-2</v>
      </c>
      <c r="D20">
        <f>-1*results!I21</f>
        <v>-2</v>
      </c>
      <c r="E20">
        <f>-1*results!H21</f>
        <v>-2</v>
      </c>
      <c r="F20">
        <f>results!J21/2</f>
        <v>2</v>
      </c>
      <c r="G20">
        <f>results!K21</f>
        <v>7</v>
      </c>
      <c r="H20">
        <f>results!L21</f>
        <v>8</v>
      </c>
    </row>
    <row r="21" spans="1:8" ht="13">
      <c r="A21" s="24" t="s">
        <v>1009</v>
      </c>
      <c r="B21" t="s">
        <v>1087</v>
      </c>
      <c r="C21">
        <f>-1*(results!J22/2)</f>
        <v>-1</v>
      </c>
      <c r="D21">
        <f>-1*results!I22</f>
        <v>-4</v>
      </c>
      <c r="E21">
        <f>-1*results!H22</f>
        <v>0</v>
      </c>
      <c r="F21">
        <f>results!J22/2</f>
        <v>1</v>
      </c>
      <c r="G21">
        <f>results!K22</f>
        <v>4</v>
      </c>
      <c r="H21">
        <f>results!L22</f>
        <v>14</v>
      </c>
    </row>
    <row r="22" spans="1:8" ht="13">
      <c r="A22" s="24" t="s">
        <v>1010</v>
      </c>
      <c r="B22" t="s">
        <v>1088</v>
      </c>
      <c r="C22">
        <f>-1*(results!J23/2)</f>
        <v>-0.5</v>
      </c>
      <c r="D22">
        <f>-1*results!I23</f>
        <v>0</v>
      </c>
      <c r="E22">
        <f>-1*results!H23</f>
        <v>-1</v>
      </c>
      <c r="F22">
        <f>results!J23/2</f>
        <v>0.5</v>
      </c>
      <c r="G22">
        <f>results!K23</f>
        <v>3</v>
      </c>
      <c r="H22">
        <f>results!L23</f>
        <v>19</v>
      </c>
    </row>
    <row r="23" spans="1:8" ht="13">
      <c r="A23" s="24" t="s">
        <v>1011</v>
      </c>
      <c r="B23" t="s">
        <v>1089</v>
      </c>
      <c r="C23">
        <f>-1*(results!J24/2)</f>
        <v>-1.5</v>
      </c>
      <c r="D23">
        <f>-1*results!I24</f>
        <v>-10</v>
      </c>
      <c r="E23">
        <f>-1*results!H24</f>
        <v>-1</v>
      </c>
      <c r="F23">
        <f>results!J24/2</f>
        <v>1.5</v>
      </c>
      <c r="G23">
        <f>results!K24</f>
        <v>5</v>
      </c>
      <c r="H23">
        <f>results!L24</f>
        <v>4</v>
      </c>
    </row>
    <row r="24" spans="1:8" ht="13">
      <c r="A24" s="24" t="s">
        <v>1013</v>
      </c>
      <c r="B24" t="s">
        <v>1090</v>
      </c>
      <c r="C24">
        <f>-1*(results!J25/2)</f>
        <v>-0.5</v>
      </c>
      <c r="D24">
        <f>-1*results!I25</f>
        <v>0</v>
      </c>
      <c r="E24">
        <f>-1*results!H25</f>
        <v>-1</v>
      </c>
      <c r="F24">
        <f>results!J25/2</f>
        <v>0.5</v>
      </c>
      <c r="G24">
        <f>results!K25</f>
        <v>0</v>
      </c>
      <c r="H24">
        <f>results!L25</f>
        <v>8</v>
      </c>
    </row>
    <row r="25" spans="1:8" ht="13">
      <c r="A25" s="24" t="s">
        <v>1014</v>
      </c>
      <c r="B25" t="s">
        <v>1091</v>
      </c>
      <c r="C25">
        <f>-1*(results!J26/2)</f>
        <v>-0.5</v>
      </c>
      <c r="D25">
        <f>-1*results!I26</f>
        <v>-1</v>
      </c>
      <c r="E25">
        <f>-1*results!H26</f>
        <v>-1</v>
      </c>
      <c r="F25">
        <f>results!J26/2</f>
        <v>0.5</v>
      </c>
      <c r="G25">
        <f>results!K26</f>
        <v>0</v>
      </c>
      <c r="H25">
        <f>results!L26</f>
        <v>7</v>
      </c>
    </row>
    <row r="26" spans="1:8" ht="13">
      <c r="A26" s="24" t="s">
        <v>1015</v>
      </c>
      <c r="B26" t="s">
        <v>1092</v>
      </c>
      <c r="C26">
        <f>-1*(results!J27/2)</f>
        <v>-0.5</v>
      </c>
      <c r="D26">
        <f>-1*results!I27</f>
        <v>-1</v>
      </c>
      <c r="E26">
        <f>-1*results!H27</f>
        <v>-1</v>
      </c>
      <c r="F26">
        <f>results!J27/2</f>
        <v>0.5</v>
      </c>
      <c r="G26">
        <f>results!K27</f>
        <v>1</v>
      </c>
      <c r="H26">
        <f>results!L27</f>
        <v>6</v>
      </c>
    </row>
    <row r="27" spans="1:8" ht="13">
      <c r="A27" s="24" t="s">
        <v>1016</v>
      </c>
      <c r="B27" t="s">
        <v>1093</v>
      </c>
      <c r="C27">
        <f>-1*(results!J28/2)</f>
        <v>0</v>
      </c>
      <c r="D27">
        <f>-1*results!I28</f>
        <v>0</v>
      </c>
      <c r="E27">
        <f>-1*results!H28</f>
        <v>-2</v>
      </c>
      <c r="F27">
        <f>results!J28/2</f>
        <v>0</v>
      </c>
      <c r="G27">
        <f>results!K28</f>
        <v>0</v>
      </c>
      <c r="H27">
        <f>results!L28</f>
        <v>7</v>
      </c>
    </row>
    <row r="28" spans="1:8" ht="13">
      <c r="A28" s="24" t="s">
        <v>1017</v>
      </c>
      <c r="B28" t="s">
        <v>1094</v>
      </c>
      <c r="C28">
        <f>-1*(results!J29/2)</f>
        <v>-1</v>
      </c>
      <c r="D28">
        <f>-1*results!I29</f>
        <v>0</v>
      </c>
      <c r="E28">
        <f>-1*results!H29</f>
        <v>-1</v>
      </c>
      <c r="F28">
        <f>results!J29/2</f>
        <v>1</v>
      </c>
      <c r="G28">
        <f>results!K29</f>
        <v>1</v>
      </c>
      <c r="H28">
        <f>results!L29</f>
        <v>6</v>
      </c>
    </row>
    <row r="29" spans="1:8" ht="13">
      <c r="A29" s="24" t="s">
        <v>1018</v>
      </c>
      <c r="B29" t="s">
        <v>1095</v>
      </c>
      <c r="C29">
        <f>-1*(results!J30/2)</f>
        <v>-1</v>
      </c>
      <c r="D29">
        <f>-1*results!I30</f>
        <v>-1</v>
      </c>
      <c r="E29">
        <f>-1*results!H30</f>
        <v>-5</v>
      </c>
      <c r="F29">
        <f>results!J30/2</f>
        <v>1</v>
      </c>
      <c r="G29">
        <f>results!K30</f>
        <v>1</v>
      </c>
      <c r="H29">
        <f>results!L30</f>
        <v>0</v>
      </c>
    </row>
    <row r="30" spans="1:8" ht="13">
      <c r="A30" s="24" t="s">
        <v>1020</v>
      </c>
      <c r="B30" t="s">
        <v>1096</v>
      </c>
      <c r="C30">
        <f>-1*(results!J31/2)</f>
        <v>-4</v>
      </c>
      <c r="D30">
        <f>-1*results!I31</f>
        <v>-1</v>
      </c>
      <c r="E30">
        <f>-1*results!H31</f>
        <v>0</v>
      </c>
      <c r="F30">
        <f>results!J31/2</f>
        <v>4</v>
      </c>
      <c r="G30">
        <f>results!K31</f>
        <v>1</v>
      </c>
      <c r="H30">
        <f>results!L31</f>
        <v>2</v>
      </c>
    </row>
    <row r="31" spans="1:8" ht="13">
      <c r="A31" s="24" t="s">
        <v>1021</v>
      </c>
      <c r="B31" t="s">
        <v>1097</v>
      </c>
      <c r="C31">
        <f>-1*(results!J32/2)</f>
        <v>-2.5</v>
      </c>
      <c r="D31">
        <f>-1*results!I32</f>
        <v>0</v>
      </c>
      <c r="E31">
        <f>-1*results!H32</f>
        <v>-4</v>
      </c>
      <c r="F31">
        <f>results!J32/2</f>
        <v>2.5</v>
      </c>
      <c r="G31">
        <f>results!K32</f>
        <v>2</v>
      </c>
      <c r="H31">
        <f>results!L32</f>
        <v>1</v>
      </c>
    </row>
    <row r="32" spans="1:8" ht="13">
      <c r="A32" s="24" t="s">
        <v>1022</v>
      </c>
      <c r="B32" t="s">
        <v>1098</v>
      </c>
      <c r="C32">
        <f>-1*(results!J33/2)</f>
        <v>-0.5</v>
      </c>
      <c r="D32">
        <f>-1*results!I33</f>
        <v>0</v>
      </c>
      <c r="E32">
        <f>-1*results!H33</f>
        <v>-2</v>
      </c>
      <c r="F32">
        <f>results!J33/2</f>
        <v>0.5</v>
      </c>
      <c r="G32">
        <f>results!K33</f>
        <v>4</v>
      </c>
      <c r="H32">
        <f>results!L33</f>
        <v>5</v>
      </c>
    </row>
    <row r="33" spans="1:8" ht="13">
      <c r="A33" s="24" t="s">
        <v>1023</v>
      </c>
      <c r="B33" t="s">
        <v>1099</v>
      </c>
      <c r="C33">
        <f>-1*(results!J34/2)</f>
        <v>-1.5</v>
      </c>
      <c r="D33">
        <f>-1*results!I34</f>
        <v>-1</v>
      </c>
      <c r="E33">
        <f>-1*results!H34</f>
        <v>0</v>
      </c>
      <c r="F33">
        <f>results!J34/2</f>
        <v>1.5</v>
      </c>
      <c r="G33">
        <f>results!K34</f>
        <v>2</v>
      </c>
      <c r="H33">
        <f>results!L34</f>
        <v>6</v>
      </c>
    </row>
    <row r="34" spans="1:8" ht="13">
      <c r="A34" s="24" t="s">
        <v>1024</v>
      </c>
      <c r="B34" t="s">
        <v>1100</v>
      </c>
      <c r="C34">
        <f>-1*(results!J35/2)</f>
        <v>0</v>
      </c>
      <c r="D34">
        <f>-1*results!I35</f>
        <v>0</v>
      </c>
      <c r="E34">
        <f>-1*results!H35</f>
        <v>0</v>
      </c>
      <c r="F34">
        <f>results!J35/2</f>
        <v>0</v>
      </c>
      <c r="G34">
        <f>results!K35</f>
        <v>1</v>
      </c>
      <c r="H34">
        <f>results!L35</f>
        <v>12</v>
      </c>
    </row>
    <row r="35" spans="1:8" ht="13">
      <c r="A35" s="24" t="s">
        <v>1025</v>
      </c>
      <c r="B35" t="s">
        <v>1101</v>
      </c>
      <c r="C35">
        <f>-1*(results!J36/2)</f>
        <v>0</v>
      </c>
      <c r="D35">
        <f>-1*results!I36</f>
        <v>-2</v>
      </c>
      <c r="E35">
        <f>-1*results!H36</f>
        <v>-9</v>
      </c>
      <c r="F35">
        <f>results!J36/2</f>
        <v>0</v>
      </c>
      <c r="G35">
        <f>results!K36</f>
        <v>0</v>
      </c>
      <c r="H35">
        <f>results!L36</f>
        <v>0</v>
      </c>
    </row>
    <row r="36" spans="1:8" ht="13">
      <c r="A36" s="24" t="s">
        <v>1027</v>
      </c>
      <c r="B36" t="s">
        <v>1102</v>
      </c>
      <c r="C36">
        <f>-1*(results!J37/2)</f>
        <v>-2.5</v>
      </c>
      <c r="D36">
        <f>-1*results!I37</f>
        <v>0</v>
      </c>
      <c r="E36">
        <f>-1*results!H37</f>
        <v>0</v>
      </c>
      <c r="F36">
        <f>results!J37/2</f>
        <v>2.5</v>
      </c>
      <c r="G36">
        <f>results!K37</f>
        <v>6</v>
      </c>
      <c r="H36">
        <f>results!L37</f>
        <v>1</v>
      </c>
    </row>
    <row r="37" spans="1:8" ht="13">
      <c r="A37" s="24" t="s">
        <v>1028</v>
      </c>
      <c r="B37" t="s">
        <v>1103</v>
      </c>
      <c r="C37">
        <f>-1*(results!J38/2)</f>
        <v>-0.5</v>
      </c>
      <c r="D37">
        <f>-1*results!I38</f>
        <v>0</v>
      </c>
      <c r="E37">
        <f>-1*results!H38</f>
        <v>-3</v>
      </c>
      <c r="F37">
        <f>results!J38/2</f>
        <v>0.5</v>
      </c>
      <c r="G37">
        <f>results!K38</f>
        <v>1</v>
      </c>
      <c r="H37">
        <f>results!L38</f>
        <v>8</v>
      </c>
    </row>
    <row r="38" spans="1:8" ht="13">
      <c r="A38" s="24" t="s">
        <v>1029</v>
      </c>
      <c r="B38" t="s">
        <v>1104</v>
      </c>
      <c r="C38">
        <f>-1*(results!J39/2)</f>
        <v>-0.5</v>
      </c>
      <c r="D38">
        <f>-1*results!I39</f>
        <v>-3</v>
      </c>
      <c r="E38">
        <f>-1*results!H39</f>
        <v>0</v>
      </c>
      <c r="F38">
        <f>results!J39/2</f>
        <v>0.5</v>
      </c>
      <c r="G38">
        <f>results!K39</f>
        <v>4</v>
      </c>
      <c r="H38">
        <f>results!L39</f>
        <v>5</v>
      </c>
    </row>
    <row r="39" spans="1:8" ht="13">
      <c r="A39" s="24" t="s">
        <v>1030</v>
      </c>
      <c r="B39" t="s">
        <v>1124</v>
      </c>
      <c r="C39">
        <f>-1*(results!J40/2)</f>
        <v>-1.5</v>
      </c>
      <c r="D39">
        <f>-1*results!I40</f>
        <v>-4</v>
      </c>
      <c r="E39">
        <f>-1*results!H40</f>
        <v>0</v>
      </c>
      <c r="F39">
        <f>results!J40/2</f>
        <v>1.5</v>
      </c>
      <c r="G39">
        <f>results!K40</f>
        <v>5</v>
      </c>
      <c r="H39">
        <f>results!L40</f>
        <v>0</v>
      </c>
    </row>
    <row r="40" spans="1:8" ht="13">
      <c r="A40" s="24" t="s">
        <v>1031</v>
      </c>
      <c r="B40" t="s">
        <v>1125</v>
      </c>
      <c r="C40">
        <f>-1*(results!J41/2)</f>
        <v>-0.5</v>
      </c>
      <c r="D40">
        <f>-1*results!I41</f>
        <v>-1</v>
      </c>
      <c r="E40">
        <f>-1*results!H41</f>
        <v>-3</v>
      </c>
      <c r="F40">
        <f>results!J41/2</f>
        <v>0.5</v>
      </c>
      <c r="G40">
        <f>results!K41</f>
        <v>4</v>
      </c>
      <c r="H40">
        <f>results!L41</f>
        <v>4</v>
      </c>
    </row>
    <row r="41" spans="1:8" ht="13">
      <c r="A41" s="24" t="s">
        <v>1032</v>
      </c>
      <c r="B41" t="s">
        <v>1105</v>
      </c>
      <c r="C41">
        <f>-1*(results!J42/2)</f>
        <v>-1.5</v>
      </c>
      <c r="D41">
        <f>-1*results!I42</f>
        <v>0</v>
      </c>
      <c r="E41">
        <f>-1*results!H42</f>
        <v>0</v>
      </c>
      <c r="F41">
        <f>results!J42/2</f>
        <v>1.5</v>
      </c>
      <c r="G41">
        <f>results!K42</f>
        <v>3</v>
      </c>
      <c r="H41">
        <f>results!L42</f>
        <v>5</v>
      </c>
    </row>
    <row r="42" spans="1:8" ht="13">
      <c r="A42" s="24" t="s">
        <v>1034</v>
      </c>
      <c r="B42" t="s">
        <v>1106</v>
      </c>
      <c r="C42">
        <f>-1*(results!J43/2)</f>
        <v>0</v>
      </c>
      <c r="D42">
        <f>-1*results!I43</f>
        <v>-1</v>
      </c>
      <c r="E42">
        <f>-1*results!H43</f>
        <v>-3</v>
      </c>
      <c r="F42">
        <f>results!J43/2</f>
        <v>0</v>
      </c>
      <c r="G42">
        <f>results!K43</f>
        <v>2</v>
      </c>
      <c r="H42">
        <f>results!L43</f>
        <v>9</v>
      </c>
    </row>
    <row r="43" spans="1:8" ht="13">
      <c r="A43" s="24" t="s">
        <v>1035</v>
      </c>
      <c r="B43" t="s">
        <v>1126</v>
      </c>
      <c r="C43">
        <f>-1*(results!J44/2)</f>
        <v>0</v>
      </c>
      <c r="D43">
        <f>-1*results!I44</f>
        <v>-2</v>
      </c>
      <c r="E43">
        <f>-1*results!H44</f>
        <v>-2</v>
      </c>
      <c r="F43">
        <f>results!J44/2</f>
        <v>0</v>
      </c>
      <c r="G43">
        <f>results!K44</f>
        <v>2</v>
      </c>
      <c r="H43">
        <f>results!L44</f>
        <v>9</v>
      </c>
    </row>
    <row r="44" spans="1:8" ht="13">
      <c r="A44" s="24" t="s">
        <v>1036</v>
      </c>
      <c r="B44" t="s">
        <v>1107</v>
      </c>
      <c r="C44">
        <f>-1*(results!J45/2)</f>
        <v>-0.5</v>
      </c>
      <c r="D44">
        <f>-1*results!I45</f>
        <v>-1</v>
      </c>
      <c r="E44">
        <f>-1*results!H45</f>
        <v>-3</v>
      </c>
      <c r="F44">
        <f>results!J45/2</f>
        <v>0.5</v>
      </c>
      <c r="G44">
        <f>results!K45</f>
        <v>3</v>
      </c>
      <c r="H44">
        <f>results!L45</f>
        <v>7</v>
      </c>
    </row>
    <row r="45" spans="1:8" ht="13">
      <c r="A45" s="24" t="s">
        <v>1037</v>
      </c>
      <c r="B45" t="s">
        <v>1108</v>
      </c>
      <c r="C45">
        <f>-1*(results!J46/2)</f>
        <v>-1</v>
      </c>
      <c r="D45">
        <f>-1*results!I46</f>
        <v>-2</v>
      </c>
      <c r="E45">
        <f>-1*results!H46</f>
        <v>-2</v>
      </c>
      <c r="F45">
        <f>results!J46/2</f>
        <v>1</v>
      </c>
      <c r="G45">
        <f>results!K46</f>
        <v>1</v>
      </c>
      <c r="H45">
        <f>results!L46</f>
        <v>8</v>
      </c>
    </row>
    <row r="46" spans="1:8" ht="13">
      <c r="A46" s="24" t="s">
        <v>1038</v>
      </c>
      <c r="B46" t="s">
        <v>1127</v>
      </c>
      <c r="C46">
        <f>-1*(results!J47/2)</f>
        <v>0</v>
      </c>
      <c r="D46">
        <f>-1*results!I47</f>
        <v>0</v>
      </c>
      <c r="E46">
        <f>-1*results!H47</f>
        <v>-3</v>
      </c>
      <c r="F46">
        <f>results!J47/2</f>
        <v>0</v>
      </c>
      <c r="G46">
        <f>results!K47</f>
        <v>1</v>
      </c>
      <c r="H46">
        <f>results!L47</f>
        <v>11</v>
      </c>
    </row>
    <row r="47" spans="1:8" ht="13">
      <c r="A47" s="24" t="s">
        <v>1039</v>
      </c>
      <c r="B47" t="s">
        <v>1109</v>
      </c>
      <c r="C47">
        <f>-1*(results!J48/2)</f>
        <v>-1</v>
      </c>
      <c r="D47">
        <f>-1*results!I48</f>
        <v>-1</v>
      </c>
      <c r="E47">
        <f>-1*results!H48</f>
        <v>-1</v>
      </c>
      <c r="F47">
        <f>results!J48/2</f>
        <v>1</v>
      </c>
      <c r="G47">
        <f>results!K48</f>
        <v>0</v>
      </c>
      <c r="H47">
        <f>results!L48</f>
        <v>11</v>
      </c>
    </row>
    <row r="48" spans="1:8" ht="13">
      <c r="A48" s="24" t="s">
        <v>1041</v>
      </c>
      <c r="B48" t="s">
        <v>1110</v>
      </c>
      <c r="C48">
        <f>-1*(results!J49/2)</f>
        <v>0</v>
      </c>
      <c r="D48">
        <f>-1*results!I49</f>
        <v>0</v>
      </c>
      <c r="E48">
        <f>-1*results!H49</f>
        <v>-2</v>
      </c>
      <c r="F48">
        <f>results!J49/2</f>
        <v>0</v>
      </c>
      <c r="G48">
        <f>results!K49</f>
        <v>5</v>
      </c>
      <c r="H48">
        <f>results!L49</f>
        <v>9</v>
      </c>
    </row>
    <row r="49" spans="1:8" ht="13">
      <c r="A49" s="24" t="s">
        <v>1042</v>
      </c>
      <c r="B49" t="s">
        <v>1111</v>
      </c>
      <c r="C49">
        <f>-1*(results!J50/2)</f>
        <v>-0.5</v>
      </c>
      <c r="D49">
        <f>-1*results!I50</f>
        <v>-1</v>
      </c>
      <c r="E49">
        <f>-1*results!H50</f>
        <v>-3</v>
      </c>
      <c r="F49">
        <f>results!J50/2</f>
        <v>0.5</v>
      </c>
      <c r="G49">
        <f>results!K50</f>
        <v>6</v>
      </c>
      <c r="H49">
        <f>results!L50</f>
        <v>5</v>
      </c>
    </row>
    <row r="50" spans="1:8" ht="13">
      <c r="A50" s="24" t="s">
        <v>1043</v>
      </c>
      <c r="B50" t="s">
        <v>1112</v>
      </c>
      <c r="C50">
        <f>-1*(results!J51/2)</f>
        <v>-0.5</v>
      </c>
      <c r="D50">
        <f>-1*results!I51</f>
        <v>0</v>
      </c>
      <c r="E50">
        <f>-1*results!H51</f>
        <v>-2</v>
      </c>
      <c r="F50">
        <f>results!J51/2</f>
        <v>0.5</v>
      </c>
      <c r="G50">
        <f>results!K51</f>
        <v>2</v>
      </c>
      <c r="H50">
        <f>results!L51</f>
        <v>11</v>
      </c>
    </row>
    <row r="51" spans="1:8" ht="13">
      <c r="A51" s="24" t="s">
        <v>1044</v>
      </c>
      <c r="B51" t="s">
        <v>1113</v>
      </c>
      <c r="C51">
        <f>-1*(results!J52/2)</f>
        <v>-4.5</v>
      </c>
      <c r="D51">
        <f>-1*results!I52</f>
        <v>-2</v>
      </c>
      <c r="E51">
        <f>-1*results!H52</f>
        <v>-1</v>
      </c>
      <c r="F51">
        <f>results!J52/2</f>
        <v>4.5</v>
      </c>
      <c r="G51">
        <f>results!K52</f>
        <v>3</v>
      </c>
      <c r="H51">
        <f>results!L52</f>
        <v>1</v>
      </c>
    </row>
    <row r="52" spans="1:8" ht="13">
      <c r="A52" s="24" t="s">
        <v>1045</v>
      </c>
      <c r="B52" t="s">
        <v>1114</v>
      </c>
      <c r="C52">
        <f>-1*(results!J53/2)</f>
        <v>-1</v>
      </c>
      <c r="D52">
        <f>-1*results!I53</f>
        <v>-2</v>
      </c>
      <c r="E52">
        <f>-1*results!H53</f>
        <v>-2</v>
      </c>
      <c r="F52">
        <f>results!J53/2</f>
        <v>1</v>
      </c>
      <c r="G52">
        <f>results!K53</f>
        <v>7</v>
      </c>
      <c r="H52">
        <f>results!L53</f>
        <v>2</v>
      </c>
    </row>
    <row r="53" spans="1:8" ht="13">
      <c r="A53" s="24" t="s">
        <v>1046</v>
      </c>
      <c r="B53" t="s">
        <v>1115</v>
      </c>
      <c r="C53">
        <f>-1*(results!J54/2)</f>
        <v>-2.5</v>
      </c>
      <c r="D53">
        <f>-1*results!I54</f>
        <v>0</v>
      </c>
      <c r="E53">
        <f>-1*results!H54</f>
        <v>0</v>
      </c>
      <c r="F53">
        <f>results!J54/2</f>
        <v>2.5</v>
      </c>
      <c r="G53">
        <f>results!K54</f>
        <v>5</v>
      </c>
      <c r="H53">
        <f>results!L54</f>
        <v>6</v>
      </c>
    </row>
    <row r="54" spans="1:8" ht="13">
      <c r="A54" s="24" t="s">
        <v>1048</v>
      </c>
      <c r="B54" t="s">
        <v>1116</v>
      </c>
      <c r="C54">
        <f>-1*(results!J55/2)</f>
        <v>-0.5</v>
      </c>
      <c r="D54">
        <f>-1*results!I55</f>
        <v>-2</v>
      </c>
      <c r="E54">
        <f>-1*results!H55</f>
        <v>-2</v>
      </c>
      <c r="F54">
        <f>results!J55/2</f>
        <v>0.5</v>
      </c>
      <c r="G54">
        <f>results!K55</f>
        <v>4</v>
      </c>
      <c r="H54">
        <f>results!L55</f>
        <v>8</v>
      </c>
    </row>
    <row r="55" spans="1:8" ht="13">
      <c r="A55" s="24" t="s">
        <v>1049</v>
      </c>
      <c r="B55" t="s">
        <v>1117</v>
      </c>
      <c r="C55">
        <f>-1*(results!J56/2)</f>
        <v>-3</v>
      </c>
      <c r="D55">
        <f>-1*results!I56</f>
        <v>-2</v>
      </c>
      <c r="E55">
        <f>-1*results!H56</f>
        <v>-3</v>
      </c>
      <c r="F55">
        <f>results!J56/2</f>
        <v>3</v>
      </c>
      <c r="G55">
        <f>results!K56</f>
        <v>3</v>
      </c>
      <c r="H55">
        <f>results!L56</f>
        <v>3</v>
      </c>
    </row>
    <row r="56" spans="1:8" ht="13">
      <c r="A56" s="24" t="s">
        <v>1050</v>
      </c>
      <c r="B56" t="s">
        <v>1118</v>
      </c>
      <c r="C56">
        <f>-1*(results!J57/2)</f>
        <v>-3</v>
      </c>
      <c r="D56">
        <f>-1*results!I57</f>
        <v>-3</v>
      </c>
      <c r="E56">
        <f>-1*results!H57</f>
        <v>0</v>
      </c>
      <c r="F56">
        <f>results!J57/2</f>
        <v>3</v>
      </c>
      <c r="G56">
        <f>results!K57</f>
        <v>0</v>
      </c>
      <c r="H56">
        <f>results!L57</f>
        <v>8</v>
      </c>
    </row>
    <row r="57" spans="1:8" ht="13">
      <c r="A57" s="24" t="s">
        <v>1051</v>
      </c>
      <c r="B57" t="s">
        <v>1119</v>
      </c>
      <c r="C57">
        <f>-1*(results!J58/2)</f>
        <v>-1.5</v>
      </c>
      <c r="D57">
        <f>-1*results!I58</f>
        <v>-1</v>
      </c>
      <c r="E57">
        <f>-1*results!H58</f>
        <v>-2</v>
      </c>
      <c r="F57">
        <f>results!J58/2</f>
        <v>1.5</v>
      </c>
      <c r="G57">
        <f>results!K58</f>
        <v>5</v>
      </c>
      <c r="H57">
        <f>results!L58</f>
        <v>6</v>
      </c>
    </row>
    <row r="58" spans="1:8" ht="13">
      <c r="A58" s="24" t="s">
        <v>1052</v>
      </c>
      <c r="B58" t="s">
        <v>1120</v>
      </c>
      <c r="C58">
        <f>-1*(results!J59/2)</f>
        <v>-1.5</v>
      </c>
      <c r="D58">
        <f>-1*results!I59</f>
        <v>-5</v>
      </c>
      <c r="E58">
        <f>-1*results!H59</f>
        <v>-2</v>
      </c>
      <c r="F58">
        <f>results!J59/2</f>
        <v>1.5</v>
      </c>
      <c r="G58">
        <f>results!K59</f>
        <v>3</v>
      </c>
      <c r="H58">
        <f>results!L59</f>
        <v>3</v>
      </c>
    </row>
    <row r="59" spans="1:8" ht="13">
      <c r="A59" s="24" t="s">
        <v>1053</v>
      </c>
      <c r="B59" t="s">
        <v>1121</v>
      </c>
      <c r="C59">
        <f>-1*(results!J60/2)</f>
        <v>-3.5</v>
      </c>
      <c r="D59">
        <f>-1*results!I60</f>
        <v>0</v>
      </c>
      <c r="E59">
        <f>-1*results!H60</f>
        <v>0</v>
      </c>
      <c r="F59">
        <f>results!J60/2</f>
        <v>3.5</v>
      </c>
      <c r="G59">
        <f>results!K60</f>
        <v>3</v>
      </c>
      <c r="H59">
        <f>results!L60</f>
        <v>7</v>
      </c>
    </row>
    <row r="60" spans="1:8" ht="13">
      <c r="A60" s="24" t="s">
        <v>1055</v>
      </c>
      <c r="B60" t="s">
        <v>1134</v>
      </c>
      <c r="C60">
        <f>-1*(results!J61/2)</f>
        <v>-1.5</v>
      </c>
      <c r="D60">
        <f>-1*results!I61</f>
        <v>-1</v>
      </c>
      <c r="E60">
        <f>-1*results!H61</f>
        <v>-2</v>
      </c>
      <c r="F60">
        <f>results!J61/2</f>
        <v>1.5</v>
      </c>
      <c r="G60">
        <f>results!K61</f>
        <v>2</v>
      </c>
      <c r="H60">
        <f>results!L61</f>
        <v>4</v>
      </c>
    </row>
    <row r="61" spans="1:8" ht="13">
      <c r="A61" s="24" t="s">
        <v>1056</v>
      </c>
      <c r="B61" t="s">
        <v>1122</v>
      </c>
      <c r="C61">
        <f>-1*(results!J62/2)</f>
        <v>-2</v>
      </c>
      <c r="D61">
        <f>-1*results!I62</f>
        <v>-2</v>
      </c>
      <c r="E61">
        <f>-1*results!H62</f>
        <v>-1</v>
      </c>
      <c r="F61">
        <f>results!J62/2</f>
        <v>2</v>
      </c>
      <c r="G61">
        <f>results!K62</f>
        <v>1</v>
      </c>
      <c r="H61">
        <f>results!L62</f>
        <v>4</v>
      </c>
    </row>
    <row r="62" spans="1:8" ht="13">
      <c r="A62" s="24" t="s">
        <v>1057</v>
      </c>
      <c r="B62" t="s">
        <v>1123</v>
      </c>
      <c r="C62">
        <f>-1*(results!J63/2)</f>
        <v>-1.5</v>
      </c>
      <c r="D62">
        <f>-1*results!I63</f>
        <v>0</v>
      </c>
      <c r="E62">
        <f>-1*results!H63</f>
        <v>-1</v>
      </c>
      <c r="F62">
        <f>results!J63/2</f>
        <v>1.5</v>
      </c>
      <c r="G62">
        <f>results!K63</f>
        <v>3</v>
      </c>
      <c r="H62">
        <f>results!L63</f>
        <v>4</v>
      </c>
    </row>
    <row r="63" spans="1:8" ht="13">
      <c r="A63" s="24" t="s">
        <v>1058</v>
      </c>
      <c r="B63" t="s">
        <v>1135</v>
      </c>
      <c r="C63">
        <f>-1*(results!J64/2)</f>
        <v>-2.5</v>
      </c>
      <c r="D63">
        <f>-1*results!I64</f>
        <v>-2</v>
      </c>
      <c r="E63">
        <f>-1*results!H64</f>
        <v>-2</v>
      </c>
      <c r="F63">
        <f>results!J64/2</f>
        <v>2.5</v>
      </c>
      <c r="G63">
        <f>results!K64</f>
        <v>1</v>
      </c>
      <c r="H63">
        <f>results!L64</f>
        <v>2</v>
      </c>
    </row>
    <row r="64" spans="1:8" ht="13">
      <c r="A64" s="24" t="s">
        <v>1059</v>
      </c>
      <c r="B64" t="s">
        <v>1128</v>
      </c>
      <c r="C64">
        <f>-1*(results!J65/2)</f>
        <v>0</v>
      </c>
      <c r="D64">
        <f>-1*results!I65</f>
        <v>-1</v>
      </c>
      <c r="E64">
        <f>-1*results!H65</f>
        <v>0</v>
      </c>
      <c r="F64">
        <f>results!J65/2</f>
        <v>0</v>
      </c>
      <c r="G64">
        <f>results!K65</f>
        <v>1</v>
      </c>
      <c r="H64">
        <f>results!L65</f>
        <v>10</v>
      </c>
    </row>
    <row r="65" spans="1:8" ht="13">
      <c r="A65" s="24" t="s">
        <v>1060</v>
      </c>
      <c r="B65" t="s">
        <v>1136</v>
      </c>
      <c r="C65">
        <f>-1*(results!J66/2)</f>
        <v>-0.5</v>
      </c>
      <c r="D65">
        <f>-1*results!I66</f>
        <v>0</v>
      </c>
      <c r="E65">
        <f>-1*results!H66</f>
        <v>0</v>
      </c>
      <c r="F65">
        <f>results!J66/2</f>
        <v>0.5</v>
      </c>
      <c r="G65">
        <f>results!K66</f>
        <v>4</v>
      </c>
      <c r="H65">
        <f>results!L66</f>
        <v>6</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zoomScale="125" zoomScaleNormal="125" zoomScalePageLayoutView="125" workbookViewId="0">
      <selection activeCell="J46" sqref="J46"/>
    </sheetView>
  </sheetViews>
  <sheetFormatPr baseColWidth="10" defaultRowHeight="12" x14ac:dyDescent="0"/>
  <cols>
    <col min="1" max="1" width="16" bestFit="1" customWidth="1"/>
    <col min="2" max="2" width="4.83203125" bestFit="1" customWidth="1"/>
    <col min="3" max="3" width="5.83203125" customWidth="1"/>
    <col min="4" max="4" width="6.1640625" customWidth="1"/>
    <col min="5" max="5" width="6" customWidth="1"/>
    <col min="6" max="7" width="5.5" customWidth="1"/>
    <col min="8" max="8" width="5.33203125" customWidth="1"/>
  </cols>
  <sheetData>
    <row r="1" spans="1:9">
      <c r="A1" s="23" t="s">
        <v>1066</v>
      </c>
      <c r="B1" s="23" t="s">
        <v>1129</v>
      </c>
      <c r="C1" s="23" t="s">
        <v>1067</v>
      </c>
      <c r="D1" s="23" t="s">
        <v>244</v>
      </c>
      <c r="E1" s="23" t="s">
        <v>243</v>
      </c>
      <c r="F1" s="23" t="s">
        <v>246</v>
      </c>
      <c r="G1" s="23" t="s">
        <v>247</v>
      </c>
      <c r="H1" s="23" t="s">
        <v>248</v>
      </c>
      <c r="I1" s="25" t="s">
        <v>433</v>
      </c>
    </row>
    <row r="2" spans="1:9" ht="13">
      <c r="A2" s="24" t="s">
        <v>251</v>
      </c>
      <c r="B2" t="s">
        <v>1068</v>
      </c>
      <c r="C2">
        <f>-1*(results!E3/2)</f>
        <v>-2.5</v>
      </c>
      <c r="D2">
        <f>-1*results!D3</f>
        <v>-3</v>
      </c>
      <c r="E2">
        <f>-1*results!C3</f>
        <v>-7</v>
      </c>
      <c r="F2">
        <f>results!E3/2</f>
        <v>2.5</v>
      </c>
      <c r="G2">
        <f>results!F3</f>
        <v>4</v>
      </c>
      <c r="H2">
        <f>results!G3</f>
        <v>1</v>
      </c>
    </row>
    <row r="3" spans="1:9" ht="13">
      <c r="A3" s="24" t="s">
        <v>302</v>
      </c>
      <c r="B3" t="s">
        <v>1069</v>
      </c>
      <c r="C3">
        <f>-1*(results!E4/2)</f>
        <v>-1.5</v>
      </c>
      <c r="D3">
        <f>-1*results!D4</f>
        <v>-5</v>
      </c>
      <c r="E3">
        <f>-1*results!C4</f>
        <v>-3</v>
      </c>
      <c r="F3">
        <f>results!E4/2</f>
        <v>1.5</v>
      </c>
      <c r="G3">
        <f>results!F4</f>
        <v>5</v>
      </c>
      <c r="H3">
        <f>results!G4</f>
        <v>7</v>
      </c>
    </row>
    <row r="4" spans="1:9" ht="13">
      <c r="A4" s="24" t="s">
        <v>305</v>
      </c>
      <c r="B4" t="s">
        <v>1070</v>
      </c>
      <c r="C4">
        <f>-1*(results!E5/2)</f>
        <v>-2.5</v>
      </c>
      <c r="D4">
        <f>-1*results!D5</f>
        <v>-2</v>
      </c>
      <c r="E4">
        <f>-1*results!C5</f>
        <v>-3</v>
      </c>
      <c r="F4">
        <f>results!E5/2</f>
        <v>2.5</v>
      </c>
      <c r="G4">
        <f>results!F5</f>
        <v>3</v>
      </c>
      <c r="H4">
        <f>results!G5</f>
        <v>11</v>
      </c>
    </row>
    <row r="5" spans="1:9" ht="13">
      <c r="A5" s="24" t="s">
        <v>352</v>
      </c>
      <c r="B5" t="s">
        <v>1071</v>
      </c>
      <c r="C5">
        <f>-1*(results!E6/2)</f>
        <v>-0.5</v>
      </c>
      <c r="D5">
        <f>-1*results!D6</f>
        <v>-1</v>
      </c>
      <c r="E5">
        <f>-1*results!C6</f>
        <v>-6</v>
      </c>
      <c r="F5">
        <f>results!E6/2</f>
        <v>0.5</v>
      </c>
      <c r="G5">
        <f>results!F6</f>
        <v>4</v>
      </c>
      <c r="H5">
        <f>results!G6</f>
        <v>12</v>
      </c>
    </row>
    <row r="6" spans="1:9" ht="13">
      <c r="A6" s="24" t="s">
        <v>401</v>
      </c>
      <c r="B6" t="s">
        <v>1072</v>
      </c>
      <c r="C6">
        <f>-1*(results!E7/2)</f>
        <v>-2</v>
      </c>
      <c r="D6">
        <f>-1*results!D7</f>
        <v>-2</v>
      </c>
      <c r="E6">
        <f>-1*results!C7</f>
        <v>-5</v>
      </c>
      <c r="F6">
        <f>results!E7/2</f>
        <v>2</v>
      </c>
      <c r="G6">
        <f>results!F7</f>
        <v>4</v>
      </c>
      <c r="H6">
        <f>results!G7</f>
        <v>9</v>
      </c>
    </row>
    <row r="7" spans="1:9" ht="13">
      <c r="A7" s="24" t="s">
        <v>442</v>
      </c>
      <c r="B7" t="s">
        <v>1073</v>
      </c>
      <c r="C7">
        <f>-1*(results!E8/2)</f>
        <v>-0.5</v>
      </c>
      <c r="D7">
        <f>-1*results!D8</f>
        <v>0</v>
      </c>
      <c r="E7">
        <f>-1*results!C8</f>
        <v>0</v>
      </c>
      <c r="F7">
        <f>results!E8/2</f>
        <v>0.5</v>
      </c>
      <c r="G7">
        <f>results!F8</f>
        <v>7</v>
      </c>
      <c r="H7">
        <f>results!G8</f>
        <v>16</v>
      </c>
    </row>
    <row r="8" spans="1:9" ht="13">
      <c r="A8" s="24" t="s">
        <v>505</v>
      </c>
      <c r="B8" t="s">
        <v>1074</v>
      </c>
      <c r="C8">
        <f>-1*(results!E9/2)</f>
        <v>-1.5</v>
      </c>
      <c r="D8">
        <f>-1*results!D9</f>
        <v>-3</v>
      </c>
      <c r="E8">
        <f>-1*results!C9</f>
        <v>-2</v>
      </c>
      <c r="F8">
        <f>results!E9/2</f>
        <v>1.5</v>
      </c>
      <c r="G8">
        <f>results!F9</f>
        <v>0</v>
      </c>
      <c r="H8">
        <f>results!G9</f>
        <v>1</v>
      </c>
    </row>
    <row r="9" spans="1:9" ht="13">
      <c r="A9" s="24" t="s">
        <v>568</v>
      </c>
      <c r="B9" t="s">
        <v>1075</v>
      </c>
      <c r="C9">
        <f>-1*(results!E10/2)</f>
        <v>0</v>
      </c>
      <c r="D9">
        <f>-1*results!D10</f>
        <v>-1</v>
      </c>
      <c r="E9">
        <f>-1*results!C10</f>
        <v>-8</v>
      </c>
      <c r="F9">
        <f>results!E10/2</f>
        <v>0</v>
      </c>
      <c r="G9">
        <f>results!F10</f>
        <v>0</v>
      </c>
      <c r="H9">
        <f>results!G10</f>
        <v>0</v>
      </c>
    </row>
    <row r="10" spans="1:9" ht="13">
      <c r="A10" s="24" t="s">
        <v>594</v>
      </c>
      <c r="B10" t="s">
        <v>1076</v>
      </c>
      <c r="C10">
        <f>-1*(results!E11/2)</f>
        <v>-1.5</v>
      </c>
      <c r="D10">
        <f>-1*results!D11</f>
        <v>0</v>
      </c>
      <c r="E10">
        <f>-1*results!C11</f>
        <v>0</v>
      </c>
      <c r="F10">
        <f>results!E11/2</f>
        <v>1.5</v>
      </c>
      <c r="G10">
        <f>results!F11</f>
        <v>2</v>
      </c>
      <c r="H10">
        <f>results!G11</f>
        <v>4</v>
      </c>
    </row>
    <row r="11" spans="1:9" ht="13">
      <c r="A11" s="24" t="s">
        <v>595</v>
      </c>
      <c r="B11" t="s">
        <v>1077</v>
      </c>
      <c r="C11">
        <f>-1*(results!E12/2)</f>
        <v>-1.5</v>
      </c>
      <c r="D11">
        <f>-1*results!D12</f>
        <v>-2</v>
      </c>
      <c r="E11">
        <f>-1*results!C12</f>
        <v>-1</v>
      </c>
      <c r="F11">
        <f>results!E12/2</f>
        <v>1.5</v>
      </c>
      <c r="G11">
        <f>results!F12</f>
        <v>2</v>
      </c>
      <c r="H11">
        <f>results!G12</f>
        <v>1</v>
      </c>
    </row>
    <row r="12" spans="1:9" ht="13">
      <c r="A12" s="24" t="s">
        <v>640</v>
      </c>
      <c r="B12" t="s">
        <v>1078</v>
      </c>
      <c r="C12">
        <f>-1*(results!E13/2)</f>
        <v>0</v>
      </c>
      <c r="D12">
        <f>-1*results!D13</f>
        <v>-1</v>
      </c>
      <c r="E12">
        <f>-1*results!C13</f>
        <v>-7</v>
      </c>
      <c r="F12">
        <f>results!E13/2</f>
        <v>0</v>
      </c>
      <c r="G12">
        <f>results!F13</f>
        <v>1</v>
      </c>
      <c r="H12">
        <f>results!G13</f>
        <v>0</v>
      </c>
    </row>
    <row r="13" spans="1:9" ht="13">
      <c r="A13" s="24" t="s">
        <v>713</v>
      </c>
      <c r="B13" t="s">
        <v>1079</v>
      </c>
      <c r="C13">
        <f>-1*(results!E14/2)</f>
        <v>-1.5</v>
      </c>
      <c r="D13">
        <f>-1*results!D14</f>
        <v>-6</v>
      </c>
      <c r="E13">
        <f>-1*results!C14</f>
        <v>-13</v>
      </c>
      <c r="F13">
        <f>results!E14/2</f>
        <v>1.5</v>
      </c>
      <c r="G13">
        <f>results!F14</f>
        <v>1</v>
      </c>
      <c r="H13">
        <f>results!G14</f>
        <v>4</v>
      </c>
    </row>
    <row r="14" spans="1:9" ht="13">
      <c r="A14" s="24" t="s">
        <v>780</v>
      </c>
      <c r="B14" t="s">
        <v>1080</v>
      </c>
      <c r="C14">
        <f>-1*(results!E15/2)</f>
        <v>-2</v>
      </c>
      <c r="D14">
        <f>-1*results!D15</f>
        <v>-11</v>
      </c>
      <c r="E14">
        <f>-1*results!C15</f>
        <v>-6</v>
      </c>
      <c r="F14">
        <f>results!E15/2</f>
        <v>2</v>
      </c>
      <c r="G14">
        <f>results!F15</f>
        <v>3</v>
      </c>
      <c r="H14">
        <f>results!G15</f>
        <v>3</v>
      </c>
    </row>
    <row r="15" spans="1:9" ht="13">
      <c r="A15" s="24" t="s">
        <v>872</v>
      </c>
      <c r="B15" t="s">
        <v>1081</v>
      </c>
      <c r="C15">
        <f>-1*(results!E16/2)</f>
        <v>-3</v>
      </c>
      <c r="D15">
        <f>-1*results!D16</f>
        <v>-8</v>
      </c>
      <c r="E15">
        <f>-1*results!C16</f>
        <v>-3</v>
      </c>
      <c r="F15">
        <f>results!E16/2</f>
        <v>3</v>
      </c>
      <c r="G15">
        <f>results!F16</f>
        <v>6</v>
      </c>
      <c r="H15">
        <f>results!G16</f>
        <v>4</v>
      </c>
    </row>
    <row r="16" spans="1:9" ht="13">
      <c r="A16" s="24" t="s">
        <v>958</v>
      </c>
      <c r="B16" t="s">
        <v>1082</v>
      </c>
      <c r="C16">
        <f>-1*(results!E17/2)</f>
        <v>-1.5</v>
      </c>
      <c r="D16">
        <f>-1*results!D17</f>
        <v>-5</v>
      </c>
      <c r="E16">
        <f>-1*results!C17</f>
        <v>-3</v>
      </c>
      <c r="F16">
        <f>results!E17/2</f>
        <v>1.5</v>
      </c>
      <c r="G16">
        <f>results!F17</f>
        <v>5</v>
      </c>
      <c r="H16">
        <f>results!G17</f>
        <v>11</v>
      </c>
    </row>
    <row r="17" spans="1:8" ht="13">
      <c r="A17" s="24" t="s">
        <v>1004</v>
      </c>
      <c r="B17" t="s">
        <v>1083</v>
      </c>
      <c r="C17">
        <f>-1*(results!E18/2)</f>
        <v>-2.5</v>
      </c>
      <c r="D17">
        <f>-1*results!D18</f>
        <v>-5</v>
      </c>
      <c r="E17">
        <f>-1*results!C18</f>
        <v>-1</v>
      </c>
      <c r="F17">
        <f>results!E18/2</f>
        <v>2.5</v>
      </c>
      <c r="G17">
        <f>results!F18</f>
        <v>10</v>
      </c>
      <c r="H17">
        <f>results!G18</f>
        <v>5</v>
      </c>
    </row>
    <row r="18" spans="1:8" ht="13">
      <c r="A18" s="24" t="s">
        <v>1005</v>
      </c>
      <c r="B18" t="s">
        <v>1084</v>
      </c>
      <c r="C18">
        <f>-1*(results!E19/2)</f>
        <v>-2.5</v>
      </c>
      <c r="D18">
        <f>-1*results!D19</f>
        <v>-4</v>
      </c>
      <c r="E18">
        <f>-1*results!C19</f>
        <v>-3</v>
      </c>
      <c r="F18">
        <f>results!E19/2</f>
        <v>2.5</v>
      </c>
      <c r="G18">
        <f>results!F19</f>
        <v>9</v>
      </c>
      <c r="H18">
        <f>results!G19</f>
        <v>6</v>
      </c>
    </row>
    <row r="19" spans="1:8" ht="13">
      <c r="A19" s="24" t="s">
        <v>1007</v>
      </c>
      <c r="B19" t="s">
        <v>1085</v>
      </c>
      <c r="C19">
        <f>-1*(results!E20/2)</f>
        <v>-1.5</v>
      </c>
      <c r="D19">
        <f>-1*results!D20</f>
        <v>-4</v>
      </c>
      <c r="E19">
        <f>-1*results!C20</f>
        <v>-5</v>
      </c>
      <c r="F19">
        <f>results!E20/2</f>
        <v>1.5</v>
      </c>
      <c r="G19">
        <f>results!F20</f>
        <v>4</v>
      </c>
      <c r="H19">
        <f>results!G20</f>
        <v>7</v>
      </c>
    </row>
    <row r="20" spans="1:8" ht="13">
      <c r="A20" s="24" t="s">
        <v>1008</v>
      </c>
      <c r="B20" t="s">
        <v>1086</v>
      </c>
      <c r="C20">
        <f>-1*(results!E21/2)</f>
        <v>-1</v>
      </c>
      <c r="D20">
        <f>-1*results!D21</f>
        <v>-6</v>
      </c>
      <c r="E20">
        <f>-1*results!C21</f>
        <v>-5</v>
      </c>
      <c r="F20">
        <f>results!E21/2</f>
        <v>1</v>
      </c>
      <c r="G20">
        <f>results!F21</f>
        <v>4</v>
      </c>
      <c r="H20">
        <f>results!G21</f>
        <v>7</v>
      </c>
    </row>
    <row r="21" spans="1:8" ht="13">
      <c r="A21" s="24" t="s">
        <v>1009</v>
      </c>
      <c r="B21" t="s">
        <v>1087</v>
      </c>
      <c r="C21">
        <f>-1*(results!E22/2)</f>
        <v>0</v>
      </c>
      <c r="D21">
        <f>-1*results!D22</f>
        <v>-5</v>
      </c>
      <c r="E21">
        <f>-1*results!C22</f>
        <v>-3</v>
      </c>
      <c r="F21">
        <f>results!E22/2</f>
        <v>0</v>
      </c>
      <c r="G21">
        <f>results!F22</f>
        <v>6</v>
      </c>
      <c r="H21">
        <f>results!G22</f>
        <v>10</v>
      </c>
    </row>
    <row r="22" spans="1:8" ht="13">
      <c r="A22" s="24" t="s">
        <v>1010</v>
      </c>
      <c r="B22" t="s">
        <v>1088</v>
      </c>
      <c r="C22">
        <f>-1*(results!E23/2)</f>
        <v>-0.5</v>
      </c>
      <c r="D22">
        <f>-1*results!D23</f>
        <v>0</v>
      </c>
      <c r="E22">
        <f>-1*results!C23</f>
        <v>0</v>
      </c>
      <c r="F22">
        <f>results!E23/2</f>
        <v>0.5</v>
      </c>
      <c r="G22">
        <f>results!F23</f>
        <v>6</v>
      </c>
      <c r="H22">
        <f>results!G23</f>
        <v>17</v>
      </c>
    </row>
    <row r="23" spans="1:8" ht="13">
      <c r="A23" s="24" t="s">
        <v>1011</v>
      </c>
      <c r="B23" t="s">
        <v>1089</v>
      </c>
      <c r="C23">
        <f>-1*(results!E24/2)</f>
        <v>-0.5</v>
      </c>
      <c r="D23">
        <f>-1*results!D24</f>
        <v>-11</v>
      </c>
      <c r="E23">
        <f>-1*results!C24</f>
        <v>-3</v>
      </c>
      <c r="F23">
        <f>results!E24/2</f>
        <v>0.5</v>
      </c>
      <c r="G23">
        <f>results!F24</f>
        <v>4</v>
      </c>
      <c r="H23">
        <f>results!G24</f>
        <v>5</v>
      </c>
    </row>
    <row r="24" spans="1:8" ht="13">
      <c r="A24" s="24" t="s">
        <v>1013</v>
      </c>
      <c r="B24" t="s">
        <v>1090</v>
      </c>
      <c r="C24">
        <f>-1*(results!E25/2)</f>
        <v>-0.5</v>
      </c>
      <c r="D24">
        <f>-1*results!D25</f>
        <v>-1</v>
      </c>
      <c r="E24">
        <f>-1*results!C25</f>
        <v>-2</v>
      </c>
      <c r="F24">
        <f>results!E25/2</f>
        <v>0.5</v>
      </c>
      <c r="G24">
        <f>results!F25</f>
        <v>2</v>
      </c>
      <c r="H24">
        <f>results!G25</f>
        <v>4</v>
      </c>
    </row>
    <row r="25" spans="1:8" ht="13">
      <c r="A25" s="24" t="s">
        <v>1014</v>
      </c>
      <c r="B25" t="s">
        <v>1091</v>
      </c>
      <c r="C25">
        <f>-1*(results!E26/2)</f>
        <v>0</v>
      </c>
      <c r="D25">
        <f>-1*results!D26</f>
        <v>0</v>
      </c>
      <c r="E25">
        <f>-1*results!C26</f>
        <v>-2</v>
      </c>
      <c r="F25">
        <f>results!E26/2</f>
        <v>0</v>
      </c>
      <c r="G25">
        <f>results!F26</f>
        <v>0</v>
      </c>
      <c r="H25">
        <f>results!G26</f>
        <v>7</v>
      </c>
    </row>
    <row r="26" spans="1:8" ht="13">
      <c r="A26" s="24" t="s">
        <v>1015</v>
      </c>
      <c r="B26" t="s">
        <v>1092</v>
      </c>
      <c r="C26">
        <f>-1*(results!E27/2)</f>
        <v>0</v>
      </c>
      <c r="D26">
        <f>-1*results!D27</f>
        <v>-1</v>
      </c>
      <c r="E26">
        <f>-1*results!C27</f>
        <v>-2</v>
      </c>
      <c r="F26">
        <f>results!E27/2</f>
        <v>0</v>
      </c>
      <c r="G26">
        <f>results!F27</f>
        <v>0</v>
      </c>
      <c r="H26">
        <f>results!G27</f>
        <v>7</v>
      </c>
    </row>
    <row r="27" spans="1:8" ht="13">
      <c r="A27" s="24" t="s">
        <v>1016</v>
      </c>
      <c r="B27" t="s">
        <v>1093</v>
      </c>
      <c r="C27">
        <f>-1*(results!E28/2)</f>
        <v>0</v>
      </c>
      <c r="D27">
        <f>-1*results!D28</f>
        <v>-4</v>
      </c>
      <c r="E27">
        <f>-1*results!C28</f>
        <v>-1</v>
      </c>
      <c r="F27">
        <f>results!E28/2</f>
        <v>0</v>
      </c>
      <c r="G27">
        <f>results!F28</f>
        <v>1</v>
      </c>
      <c r="H27">
        <f>results!G28</f>
        <v>4</v>
      </c>
    </row>
    <row r="28" spans="1:8" ht="13">
      <c r="A28" s="24" t="s">
        <v>1017</v>
      </c>
      <c r="B28" t="s">
        <v>1094</v>
      </c>
      <c r="C28">
        <f>-1*(results!E29/2)</f>
        <v>-1</v>
      </c>
      <c r="D28">
        <f>-1*results!D29</f>
        <v>0</v>
      </c>
      <c r="E28">
        <f>-1*results!C29</f>
        <v>-1</v>
      </c>
      <c r="F28">
        <f>results!E29/2</f>
        <v>1</v>
      </c>
      <c r="G28">
        <f>results!F29</f>
        <v>1</v>
      </c>
      <c r="H28">
        <f>results!G29</f>
        <v>6</v>
      </c>
    </row>
    <row r="29" spans="1:8" ht="13">
      <c r="A29" s="24" t="s">
        <v>1018</v>
      </c>
      <c r="B29" t="s">
        <v>1095</v>
      </c>
      <c r="C29">
        <f>-1*(results!E30/2)</f>
        <v>-1</v>
      </c>
      <c r="D29">
        <f>-1*results!D30</f>
        <v>-2</v>
      </c>
      <c r="E29">
        <f>-1*results!C30</f>
        <v>-4</v>
      </c>
      <c r="F29">
        <f>results!E30/2</f>
        <v>1</v>
      </c>
      <c r="G29">
        <f>results!F30</f>
        <v>0</v>
      </c>
      <c r="H29">
        <f>results!G30</f>
        <v>1</v>
      </c>
    </row>
    <row r="30" spans="1:8" ht="13">
      <c r="A30" s="24" t="s">
        <v>1020</v>
      </c>
      <c r="B30" t="s">
        <v>1096</v>
      </c>
      <c r="C30">
        <f>-1*(results!E31/2)</f>
        <v>-3</v>
      </c>
      <c r="D30">
        <f>-1*results!D31</f>
        <v>0</v>
      </c>
      <c r="E30">
        <f>-1*results!C31</f>
        <v>-1</v>
      </c>
      <c r="F30">
        <f>results!E31/2</f>
        <v>3</v>
      </c>
      <c r="G30">
        <f>results!F31</f>
        <v>3</v>
      </c>
      <c r="H30">
        <f>results!G31</f>
        <v>3</v>
      </c>
    </row>
    <row r="31" spans="1:8" ht="13">
      <c r="A31" s="24" t="s">
        <v>1021</v>
      </c>
      <c r="B31" t="s">
        <v>1097</v>
      </c>
      <c r="C31">
        <f>-1*(results!E32/2)</f>
        <v>-2</v>
      </c>
      <c r="D31">
        <f>-1*results!D32</f>
        <v>0</v>
      </c>
      <c r="E31">
        <f>-1*results!C32</f>
        <v>-3</v>
      </c>
      <c r="F31">
        <f>results!E32/2</f>
        <v>2</v>
      </c>
      <c r="G31">
        <f>results!F32</f>
        <v>2</v>
      </c>
      <c r="H31">
        <f>results!G32</f>
        <v>3</v>
      </c>
    </row>
    <row r="32" spans="1:8" ht="13">
      <c r="A32" s="24" t="s">
        <v>1022</v>
      </c>
      <c r="B32" t="s">
        <v>1098</v>
      </c>
      <c r="C32">
        <f>-1*(results!E33/2)</f>
        <v>-0.5</v>
      </c>
      <c r="D32">
        <f>-1*results!D33</f>
        <v>-2</v>
      </c>
      <c r="E32">
        <f>-1*results!C33</f>
        <v>0</v>
      </c>
      <c r="F32">
        <f>results!E33/2</f>
        <v>0.5</v>
      </c>
      <c r="G32">
        <f>results!F33</f>
        <v>4</v>
      </c>
      <c r="H32">
        <f>results!G33</f>
        <v>4</v>
      </c>
    </row>
    <row r="33" spans="1:8" ht="13">
      <c r="A33" s="24" t="s">
        <v>1023</v>
      </c>
      <c r="B33" t="s">
        <v>1099</v>
      </c>
      <c r="C33">
        <f>-1*(results!E34/2)</f>
        <v>-1.5</v>
      </c>
      <c r="D33">
        <f>-1*results!D34</f>
        <v>-2</v>
      </c>
      <c r="E33">
        <f>-1*results!C34</f>
        <v>-1</v>
      </c>
      <c r="F33">
        <f>results!E34/2</f>
        <v>1.5</v>
      </c>
      <c r="G33">
        <f>results!F34</f>
        <v>2</v>
      </c>
      <c r="H33">
        <f>results!G34</f>
        <v>4</v>
      </c>
    </row>
    <row r="34" spans="1:8" ht="13">
      <c r="A34" s="24" t="s">
        <v>1024</v>
      </c>
      <c r="B34" t="s">
        <v>1100</v>
      </c>
      <c r="C34">
        <f>-1*(results!E35/2)</f>
        <v>0</v>
      </c>
      <c r="D34">
        <f>-1*results!D35</f>
        <v>-1</v>
      </c>
      <c r="E34">
        <f>-1*results!C35</f>
        <v>0</v>
      </c>
      <c r="F34">
        <f>results!E35/2</f>
        <v>0</v>
      </c>
      <c r="G34">
        <f>results!F35</f>
        <v>2</v>
      </c>
      <c r="H34">
        <f>results!G35</f>
        <v>10</v>
      </c>
    </row>
    <row r="35" spans="1:8" ht="13">
      <c r="A35" s="24" t="s">
        <v>1025</v>
      </c>
      <c r="B35" t="s">
        <v>1101</v>
      </c>
      <c r="C35">
        <f>-1*(results!E36/2)</f>
        <v>0</v>
      </c>
      <c r="D35">
        <f>-1*results!D36</f>
        <v>-2</v>
      </c>
      <c r="E35">
        <f>-1*results!C36</f>
        <v>-9</v>
      </c>
      <c r="F35">
        <f>results!E36/2</f>
        <v>0</v>
      </c>
      <c r="G35">
        <f>results!F36</f>
        <v>0</v>
      </c>
      <c r="H35">
        <f>results!G36</f>
        <v>0</v>
      </c>
    </row>
    <row r="36" spans="1:8" ht="13">
      <c r="A36" s="24" t="s">
        <v>1027</v>
      </c>
      <c r="B36" t="s">
        <v>1102</v>
      </c>
      <c r="C36">
        <f>-1*(results!E37/2)</f>
        <v>-2.5</v>
      </c>
      <c r="D36">
        <f>-1*results!D37</f>
        <v>-2</v>
      </c>
      <c r="E36">
        <f>-1*results!C37</f>
        <v>0</v>
      </c>
      <c r="F36">
        <f>results!E37/2</f>
        <v>2.5</v>
      </c>
      <c r="G36">
        <f>results!F37</f>
        <v>1</v>
      </c>
      <c r="H36">
        <f>results!G37</f>
        <v>4</v>
      </c>
    </row>
    <row r="37" spans="1:8" ht="13">
      <c r="A37" s="24" t="s">
        <v>1028</v>
      </c>
      <c r="B37" t="s">
        <v>1103</v>
      </c>
      <c r="C37">
        <f>-1*(results!E38/2)</f>
        <v>-1.5</v>
      </c>
      <c r="D37">
        <f>-1*results!D38</f>
        <v>-2</v>
      </c>
      <c r="E37">
        <f>-1*results!C38</f>
        <v>-1</v>
      </c>
      <c r="F37">
        <f>results!E38/2</f>
        <v>1.5</v>
      </c>
      <c r="G37">
        <f>results!F38</f>
        <v>4</v>
      </c>
      <c r="H37">
        <f>results!G38</f>
        <v>3</v>
      </c>
    </row>
    <row r="38" spans="1:8" ht="13">
      <c r="A38" s="24" t="s">
        <v>1029</v>
      </c>
      <c r="B38" t="s">
        <v>1104</v>
      </c>
      <c r="C38">
        <f>-1*(results!E39/2)</f>
        <v>0</v>
      </c>
      <c r="D38">
        <f>-1*results!D39</f>
        <v>-4</v>
      </c>
      <c r="E38">
        <f>-1*results!C39</f>
        <v>-3</v>
      </c>
      <c r="F38">
        <f>results!E39/2</f>
        <v>0</v>
      </c>
      <c r="G38">
        <f>results!F39</f>
        <v>3</v>
      </c>
      <c r="H38">
        <f>results!G39</f>
        <v>3</v>
      </c>
    </row>
    <row r="39" spans="1:8" ht="13">
      <c r="A39" s="24" t="s">
        <v>1030</v>
      </c>
      <c r="B39" t="s">
        <v>1124</v>
      </c>
      <c r="C39">
        <f>-1*(results!E40/2)</f>
        <v>-1</v>
      </c>
      <c r="D39">
        <f>-1*results!D40</f>
        <v>-2</v>
      </c>
      <c r="E39">
        <f>-1*results!C40</f>
        <v>-2</v>
      </c>
      <c r="F39">
        <f>results!E40/2</f>
        <v>1</v>
      </c>
      <c r="G39">
        <f>results!F40</f>
        <v>5</v>
      </c>
      <c r="H39">
        <f>results!G40</f>
        <v>1</v>
      </c>
    </row>
    <row r="40" spans="1:8" ht="13">
      <c r="A40" s="24" t="s">
        <v>1031</v>
      </c>
      <c r="B40" t="s">
        <v>1125</v>
      </c>
      <c r="C40">
        <f>-1*(results!E41/2)</f>
        <v>-0.5</v>
      </c>
      <c r="D40">
        <f>-1*results!D41</f>
        <v>-4</v>
      </c>
      <c r="E40">
        <f>-1*results!C41</f>
        <v>-5</v>
      </c>
      <c r="F40">
        <f>results!E41/2</f>
        <v>0.5</v>
      </c>
      <c r="G40">
        <f>results!F41</f>
        <v>2</v>
      </c>
      <c r="H40">
        <f>results!G41</f>
        <v>1</v>
      </c>
    </row>
    <row r="41" spans="1:8" ht="13">
      <c r="A41" s="24" t="s">
        <v>1032</v>
      </c>
      <c r="B41" t="s">
        <v>1105</v>
      </c>
      <c r="C41">
        <f>-1*(results!E42/2)</f>
        <v>-2.5</v>
      </c>
      <c r="D41">
        <f>-1*results!D42</f>
        <v>0</v>
      </c>
      <c r="E41">
        <f>-1*results!C42</f>
        <v>0</v>
      </c>
      <c r="F41">
        <f>results!E42/2</f>
        <v>2.5</v>
      </c>
      <c r="G41">
        <f>results!F42</f>
        <v>5</v>
      </c>
      <c r="H41">
        <f>results!G42</f>
        <v>1</v>
      </c>
    </row>
    <row r="42" spans="1:8" ht="13">
      <c r="A42" s="24" t="s">
        <v>1034</v>
      </c>
      <c r="B42" t="s">
        <v>1106</v>
      </c>
      <c r="C42">
        <f>-1*(results!E43/2)</f>
        <v>-2.5</v>
      </c>
      <c r="D42">
        <f>-1*results!D43</f>
        <v>-2</v>
      </c>
      <c r="E42">
        <f>-1*results!C43</f>
        <v>-2</v>
      </c>
      <c r="F42">
        <f>results!E43/2</f>
        <v>2.5</v>
      </c>
      <c r="G42">
        <f>results!F43</f>
        <v>1</v>
      </c>
      <c r="H42">
        <f>results!G43</f>
        <v>5</v>
      </c>
    </row>
    <row r="43" spans="1:8" ht="13">
      <c r="A43" s="24" t="s">
        <v>1035</v>
      </c>
      <c r="B43" t="s">
        <v>1126</v>
      </c>
      <c r="C43">
        <f>-1*(results!E44/2)</f>
        <v>-1</v>
      </c>
      <c r="D43">
        <f>-1*results!D44</f>
        <v>-2</v>
      </c>
      <c r="E43">
        <f>-1*results!C44</f>
        <v>-5</v>
      </c>
      <c r="F43">
        <f>results!E44/2</f>
        <v>1</v>
      </c>
      <c r="G43">
        <f>results!F44</f>
        <v>3</v>
      </c>
      <c r="H43">
        <f>results!G44</f>
        <v>3</v>
      </c>
    </row>
    <row r="44" spans="1:8" ht="13">
      <c r="A44" s="24" t="s">
        <v>1036</v>
      </c>
      <c r="B44" t="s">
        <v>1107</v>
      </c>
      <c r="C44">
        <f>-1*(results!E45/2)</f>
        <v>-0.5</v>
      </c>
      <c r="D44">
        <f>-1*results!D45</f>
        <v>-1</v>
      </c>
      <c r="E44">
        <f>-1*results!C45</f>
        <v>-4</v>
      </c>
      <c r="F44">
        <f>results!E45/2</f>
        <v>0.5</v>
      </c>
      <c r="G44">
        <f>results!F45</f>
        <v>4</v>
      </c>
      <c r="H44">
        <f>results!G45</f>
        <v>5</v>
      </c>
    </row>
    <row r="45" spans="1:8" ht="13">
      <c r="A45" s="24" t="s">
        <v>1037</v>
      </c>
      <c r="B45" t="s">
        <v>1108</v>
      </c>
      <c r="C45">
        <f>-1*(results!E46/2)</f>
        <v>-0.5</v>
      </c>
      <c r="D45">
        <f>-1*results!D46</f>
        <v>-2</v>
      </c>
      <c r="E45">
        <f>-1*results!C46</f>
        <v>-5</v>
      </c>
      <c r="F45">
        <f>results!E46/2</f>
        <v>0.5</v>
      </c>
      <c r="G45">
        <f>results!F46</f>
        <v>1</v>
      </c>
      <c r="H45">
        <f>results!G46</f>
        <v>6</v>
      </c>
    </row>
    <row r="46" spans="1:8" ht="13">
      <c r="A46" s="24" t="s">
        <v>1038</v>
      </c>
      <c r="B46" t="s">
        <v>1127</v>
      </c>
      <c r="C46">
        <f>-1*(results!E47/2)</f>
        <v>-1</v>
      </c>
      <c r="D46">
        <f>-1*results!D47</f>
        <v>0</v>
      </c>
      <c r="E46">
        <f>-1*results!C47</f>
        <v>-4</v>
      </c>
      <c r="F46">
        <f>results!E47/2</f>
        <v>1</v>
      </c>
      <c r="G46">
        <f>results!F47</f>
        <v>2</v>
      </c>
      <c r="H46">
        <f>results!G47</f>
        <v>7</v>
      </c>
    </row>
    <row r="47" spans="1:8" ht="13">
      <c r="A47" s="24" t="s">
        <v>1039</v>
      </c>
      <c r="B47" t="s">
        <v>1109</v>
      </c>
      <c r="C47">
        <f>-1*(results!E48/2)</f>
        <v>-1</v>
      </c>
      <c r="D47">
        <f>-1*results!D48</f>
        <v>-1</v>
      </c>
      <c r="E47">
        <f>-1*results!C48</f>
        <v>-1</v>
      </c>
      <c r="F47">
        <f>results!E48/2</f>
        <v>1</v>
      </c>
      <c r="G47">
        <f>results!F48</f>
        <v>1</v>
      </c>
      <c r="H47">
        <f>results!G48</f>
        <v>10</v>
      </c>
    </row>
    <row r="48" spans="1:8" ht="13">
      <c r="A48" s="24" t="s">
        <v>1041</v>
      </c>
      <c r="B48" t="s">
        <v>1110</v>
      </c>
      <c r="C48">
        <f>-1*(results!E49/2)</f>
        <v>-3</v>
      </c>
      <c r="D48">
        <f>-1*results!D49</f>
        <v>-2</v>
      </c>
      <c r="E48">
        <f>-1*results!C49</f>
        <v>0</v>
      </c>
      <c r="F48">
        <f>results!E49/2</f>
        <v>3</v>
      </c>
      <c r="G48">
        <f>results!F49</f>
        <v>3</v>
      </c>
      <c r="H48">
        <f>results!G49</f>
        <v>5</v>
      </c>
    </row>
    <row r="49" spans="1:8" ht="13">
      <c r="A49" s="24" t="s">
        <v>1042</v>
      </c>
      <c r="B49" t="s">
        <v>1111</v>
      </c>
      <c r="C49">
        <f>-1*(results!E50/2)</f>
        <v>-2.5</v>
      </c>
      <c r="D49">
        <f>-1*results!D50</f>
        <v>-4</v>
      </c>
      <c r="E49">
        <f>-1*results!C50</f>
        <v>-1</v>
      </c>
      <c r="F49">
        <f>results!E50/2</f>
        <v>2.5</v>
      </c>
      <c r="G49">
        <f>results!F50</f>
        <v>3</v>
      </c>
      <c r="H49">
        <f>results!G50</f>
        <v>2</v>
      </c>
    </row>
    <row r="50" spans="1:8" ht="13">
      <c r="A50" s="24" t="s">
        <v>1043</v>
      </c>
      <c r="B50" t="s">
        <v>1112</v>
      </c>
      <c r="C50">
        <f>-1*(results!E51/2)</f>
        <v>-3</v>
      </c>
      <c r="D50">
        <f>-1*results!D51</f>
        <v>0</v>
      </c>
      <c r="E50">
        <f>-1*results!C51</f>
        <v>-1</v>
      </c>
      <c r="F50">
        <f>results!E51/2</f>
        <v>3</v>
      </c>
      <c r="G50">
        <f>results!F51</f>
        <v>2</v>
      </c>
      <c r="H50">
        <f>results!G51</f>
        <v>6</v>
      </c>
    </row>
    <row r="51" spans="1:8" ht="13">
      <c r="A51" s="24" t="s">
        <v>1044</v>
      </c>
      <c r="B51" t="s">
        <v>1113</v>
      </c>
      <c r="C51">
        <f>-1*(results!E52/2)</f>
        <v>-3</v>
      </c>
      <c r="D51">
        <f>-1*results!D52</f>
        <v>-1</v>
      </c>
      <c r="E51">
        <f>-1*results!C52</f>
        <v>-3</v>
      </c>
      <c r="F51">
        <f>results!E52/2</f>
        <v>3</v>
      </c>
      <c r="G51">
        <f>results!F52</f>
        <v>3</v>
      </c>
      <c r="H51">
        <f>results!G52</f>
        <v>2</v>
      </c>
    </row>
    <row r="52" spans="1:8" ht="13">
      <c r="A52" s="24" t="s">
        <v>1045</v>
      </c>
      <c r="B52" t="s">
        <v>1114</v>
      </c>
      <c r="C52">
        <f>-1*(results!E53/2)</f>
        <v>-2</v>
      </c>
      <c r="D52">
        <f>-1*results!D53</f>
        <v>-2</v>
      </c>
      <c r="E52">
        <f>-1*results!C53</f>
        <v>-2</v>
      </c>
      <c r="F52">
        <f>results!E53/2</f>
        <v>2</v>
      </c>
      <c r="G52">
        <f>results!F53</f>
        <v>2</v>
      </c>
      <c r="H52">
        <f>results!G53</f>
        <v>4</v>
      </c>
    </row>
    <row r="53" spans="1:8" ht="13">
      <c r="A53" s="24" t="s">
        <v>1046</v>
      </c>
      <c r="B53" t="s">
        <v>1115</v>
      </c>
      <c r="C53">
        <f>-1*(results!E54/2)</f>
        <v>-2</v>
      </c>
      <c r="D53">
        <f>-1*results!D54</f>
        <v>0</v>
      </c>
      <c r="E53">
        <f>-1*results!C54</f>
        <v>0</v>
      </c>
      <c r="F53">
        <f>results!E54/2</f>
        <v>2</v>
      </c>
      <c r="G53">
        <f>results!F54</f>
        <v>7</v>
      </c>
      <c r="H53">
        <f>results!G54</f>
        <v>5</v>
      </c>
    </row>
    <row r="54" spans="1:8" ht="13">
      <c r="A54" s="24" t="s">
        <v>1048</v>
      </c>
      <c r="B54" t="s">
        <v>1116</v>
      </c>
      <c r="C54">
        <f>-1*(results!E55/2)</f>
        <v>-0.5</v>
      </c>
      <c r="D54">
        <f>-1*results!D55</f>
        <v>-5</v>
      </c>
      <c r="E54">
        <f>-1*results!C55</f>
        <v>-2</v>
      </c>
      <c r="F54">
        <f>results!E55/2</f>
        <v>0.5</v>
      </c>
      <c r="G54">
        <f>results!F55</f>
        <v>4</v>
      </c>
      <c r="H54">
        <f>results!G55</f>
        <v>5</v>
      </c>
    </row>
    <row r="55" spans="1:8" ht="13">
      <c r="A55" s="24" t="s">
        <v>1049</v>
      </c>
      <c r="B55" t="s">
        <v>1117</v>
      </c>
      <c r="C55">
        <f>-1*(results!E56/2)</f>
        <v>-1</v>
      </c>
      <c r="D55">
        <f>-1*results!D56</f>
        <v>-7</v>
      </c>
      <c r="E55">
        <f>-1*results!C56</f>
        <v>-4</v>
      </c>
      <c r="F55">
        <f>results!E56/2</f>
        <v>1</v>
      </c>
      <c r="G55">
        <f>results!F56</f>
        <v>1</v>
      </c>
      <c r="H55">
        <f>results!G56</f>
        <v>1</v>
      </c>
    </row>
    <row r="56" spans="1:8" ht="13">
      <c r="A56" s="24" t="s">
        <v>1050</v>
      </c>
      <c r="B56" t="s">
        <v>1118</v>
      </c>
      <c r="C56">
        <f>-1*(results!E57/2)</f>
        <v>-2.5</v>
      </c>
      <c r="D56">
        <f>-1*results!D57</f>
        <v>-4</v>
      </c>
      <c r="E56">
        <f>-1*results!C57</f>
        <v>-1</v>
      </c>
      <c r="F56">
        <f>results!E57/2</f>
        <v>2.5</v>
      </c>
      <c r="G56">
        <f>results!F57</f>
        <v>0</v>
      </c>
      <c r="H56">
        <f>results!G57</f>
        <v>7</v>
      </c>
    </row>
    <row r="57" spans="1:8" ht="13">
      <c r="A57" s="24" t="s">
        <v>1051</v>
      </c>
      <c r="B57" t="s">
        <v>1119</v>
      </c>
      <c r="C57">
        <f>-1*(results!E58/2)</f>
        <v>-1.5</v>
      </c>
      <c r="D57">
        <f>-1*results!D58</f>
        <v>-4</v>
      </c>
      <c r="E57">
        <f>-1*results!C58</f>
        <v>-2</v>
      </c>
      <c r="F57">
        <f>results!E58/2</f>
        <v>1.5</v>
      </c>
      <c r="G57">
        <f>results!F58</f>
        <v>4</v>
      </c>
      <c r="H57">
        <f>results!G58</f>
        <v>4</v>
      </c>
    </row>
    <row r="58" spans="1:8" ht="13">
      <c r="A58" s="24" t="s">
        <v>1052</v>
      </c>
      <c r="B58" t="s">
        <v>1120</v>
      </c>
      <c r="C58">
        <f>-1*(results!E59/2)</f>
        <v>-2</v>
      </c>
      <c r="D58">
        <f>-1*results!D59</f>
        <v>-7</v>
      </c>
      <c r="E58">
        <f>-1*results!C59</f>
        <v>-2</v>
      </c>
      <c r="F58">
        <f>results!E59/2</f>
        <v>2</v>
      </c>
      <c r="G58">
        <f>results!F59</f>
        <v>3</v>
      </c>
      <c r="H58">
        <f>results!G59</f>
        <v>1</v>
      </c>
    </row>
    <row r="59" spans="1:8" ht="13">
      <c r="A59" s="24" t="s">
        <v>1053</v>
      </c>
      <c r="B59" t="s">
        <v>1121</v>
      </c>
      <c r="C59">
        <f>-1*(results!E60/2)</f>
        <v>-3</v>
      </c>
      <c r="D59">
        <f>-1*results!D60</f>
        <v>-1</v>
      </c>
      <c r="E59">
        <f>-1*results!C60</f>
        <v>0</v>
      </c>
      <c r="F59">
        <f>results!E60/2</f>
        <v>3</v>
      </c>
      <c r="G59">
        <f>results!F60</f>
        <v>1</v>
      </c>
      <c r="H59">
        <f>results!G60</f>
        <v>9</v>
      </c>
    </row>
    <row r="60" spans="1:8" ht="13">
      <c r="A60" s="24" t="s">
        <v>1055</v>
      </c>
      <c r="B60" t="s">
        <v>1134</v>
      </c>
      <c r="C60">
        <f>-1*(results!E61/2)</f>
        <v>0</v>
      </c>
      <c r="D60">
        <f>-1*results!D61</f>
        <v>-4</v>
      </c>
      <c r="E60">
        <f>-1*results!C61</f>
        <v>-3</v>
      </c>
      <c r="F60">
        <f>results!E61/2</f>
        <v>0</v>
      </c>
      <c r="G60">
        <f>results!F61</f>
        <v>3</v>
      </c>
      <c r="H60">
        <f>results!G61</f>
        <v>2</v>
      </c>
    </row>
    <row r="61" spans="1:8" ht="13">
      <c r="A61" s="24" t="s">
        <v>1056</v>
      </c>
      <c r="B61" t="s">
        <v>1122</v>
      </c>
      <c r="C61">
        <f>-1*(results!E62/2)</f>
        <v>-1</v>
      </c>
      <c r="D61">
        <f>-1*results!D62</f>
        <v>-3</v>
      </c>
      <c r="E61">
        <f>-1*results!C62</f>
        <v>-1</v>
      </c>
      <c r="F61">
        <f>results!E62/2</f>
        <v>1</v>
      </c>
      <c r="G61">
        <f>results!F62</f>
        <v>2</v>
      </c>
      <c r="H61">
        <f>results!G62</f>
        <v>4</v>
      </c>
    </row>
    <row r="62" spans="1:8" ht="13">
      <c r="A62" s="24" t="s">
        <v>1057</v>
      </c>
      <c r="B62" t="s">
        <v>1123</v>
      </c>
      <c r="C62">
        <f>-1*(results!E63/2)</f>
        <v>-1.5</v>
      </c>
      <c r="D62">
        <f>-1*results!D63</f>
        <v>-1</v>
      </c>
      <c r="E62">
        <f>-1*results!C63</f>
        <v>-1</v>
      </c>
      <c r="F62">
        <f>results!E63/2</f>
        <v>1.5</v>
      </c>
      <c r="G62">
        <f>results!F63</f>
        <v>3</v>
      </c>
      <c r="H62">
        <f>results!G63</f>
        <v>3</v>
      </c>
    </row>
    <row r="63" spans="1:8" ht="13">
      <c r="A63" s="24" t="s">
        <v>1058</v>
      </c>
      <c r="B63" t="s">
        <v>1135</v>
      </c>
      <c r="C63">
        <f>-1*(results!E64/2)</f>
        <v>-0.5</v>
      </c>
      <c r="D63">
        <f>-1*results!D64</f>
        <v>-5</v>
      </c>
      <c r="E63">
        <f>-1*results!C64</f>
        <v>-2</v>
      </c>
      <c r="F63">
        <f>results!E64/2</f>
        <v>0.5</v>
      </c>
      <c r="G63">
        <f>results!F64</f>
        <v>1</v>
      </c>
      <c r="H63">
        <f>results!G64</f>
        <v>3</v>
      </c>
    </row>
    <row r="64" spans="1:8" ht="13">
      <c r="A64" s="24" t="s">
        <v>1059</v>
      </c>
      <c r="B64" t="s">
        <v>1128</v>
      </c>
      <c r="C64">
        <f>-1*(results!E65/2)</f>
        <v>-0.5</v>
      </c>
      <c r="D64">
        <f>-1*results!D65</f>
        <v>-1</v>
      </c>
      <c r="E64">
        <f>-1*results!C65</f>
        <v>0</v>
      </c>
      <c r="F64">
        <f>results!E65/2</f>
        <v>0.5</v>
      </c>
      <c r="G64">
        <f>results!F65</f>
        <v>1</v>
      </c>
      <c r="H64">
        <f>results!G65</f>
        <v>9</v>
      </c>
    </row>
    <row r="65" spans="1:8" ht="13">
      <c r="A65" s="24" t="s">
        <v>1060</v>
      </c>
      <c r="B65" t="s">
        <v>1136</v>
      </c>
      <c r="C65">
        <f>-1*(results!E66/2)</f>
        <v>-0.5</v>
      </c>
      <c r="D65">
        <f>-1*results!D66</f>
        <v>0</v>
      </c>
      <c r="E65">
        <f>-1*results!C66</f>
        <v>0</v>
      </c>
      <c r="F65">
        <f>results!E66/2</f>
        <v>0.5</v>
      </c>
      <c r="G65">
        <f>results!F66</f>
        <v>4</v>
      </c>
      <c r="H65">
        <f>results!G66</f>
        <v>6</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V72"/>
  <sheetViews>
    <sheetView zoomScale="125" zoomScaleNormal="125" zoomScalePageLayoutView="125" workbookViewId="0">
      <selection activeCell="C6" sqref="C6"/>
    </sheetView>
  </sheetViews>
  <sheetFormatPr baseColWidth="10" defaultColWidth="14.5" defaultRowHeight="15.75" customHeight="1" x14ac:dyDescent="0"/>
  <cols>
    <col min="1" max="1" width="11" customWidth="1"/>
    <col min="2" max="2" width="14.33203125" customWidth="1"/>
    <col min="3" max="3" width="6" customWidth="1"/>
    <col min="4" max="5" width="6.33203125" customWidth="1"/>
    <col min="6" max="6" width="5.83203125" customWidth="1"/>
    <col min="7" max="7" width="5.6640625" customWidth="1"/>
    <col min="8" max="8" width="5.83203125" customWidth="1"/>
    <col min="9" max="10" width="5.5" customWidth="1"/>
    <col min="11" max="11" width="5.33203125" customWidth="1"/>
    <col min="12" max="12" width="5.1640625" customWidth="1"/>
    <col min="13" max="13" width="5.5" customWidth="1"/>
    <col min="14" max="14" width="5.1640625" customWidth="1"/>
    <col min="15" max="15" width="5.6640625" customWidth="1"/>
    <col min="16" max="16" width="5.33203125" customWidth="1"/>
    <col min="17" max="17" width="5.5" customWidth="1"/>
  </cols>
  <sheetData>
    <row r="1" spans="1:22" ht="15.75" customHeight="1">
      <c r="C1" s="41" t="s">
        <v>238</v>
      </c>
      <c r="D1" s="42"/>
      <c r="E1" s="42"/>
      <c r="F1" s="42"/>
      <c r="G1" s="43"/>
      <c r="H1" s="41" t="s">
        <v>239</v>
      </c>
      <c r="I1" s="42"/>
      <c r="J1" s="42"/>
      <c r="K1" s="42"/>
      <c r="L1" s="43"/>
      <c r="M1" s="41" t="s">
        <v>240</v>
      </c>
      <c r="N1" s="42"/>
      <c r="O1" s="42"/>
      <c r="P1" s="42"/>
      <c r="Q1" s="42"/>
      <c r="R1" s="15" t="s">
        <v>1063</v>
      </c>
      <c r="S1" s="15" t="s">
        <v>1064</v>
      </c>
      <c r="T1" s="15" t="s">
        <v>1065</v>
      </c>
      <c r="U1" s="25" t="s">
        <v>1138</v>
      </c>
      <c r="V1" s="25" t="s">
        <v>1139</v>
      </c>
    </row>
    <row r="2" spans="1:22" ht="16" thickTop="1">
      <c r="A2" s="3" t="s">
        <v>241</v>
      </c>
      <c r="B2" s="4" t="s">
        <v>242</v>
      </c>
      <c r="C2" s="5" t="s">
        <v>243</v>
      </c>
      <c r="D2" s="6" t="s">
        <v>244</v>
      </c>
      <c r="E2" s="6" t="s">
        <v>246</v>
      </c>
      <c r="F2" s="6" t="s">
        <v>247</v>
      </c>
      <c r="G2" s="7" t="s">
        <v>248</v>
      </c>
      <c r="H2" s="5" t="s">
        <v>243</v>
      </c>
      <c r="I2" s="6" t="s">
        <v>244</v>
      </c>
      <c r="J2" s="6" t="s">
        <v>246</v>
      </c>
      <c r="K2" s="6" t="s">
        <v>247</v>
      </c>
      <c r="L2" s="7" t="s">
        <v>248</v>
      </c>
      <c r="M2" s="5" t="s">
        <v>243</v>
      </c>
      <c r="N2" s="6" t="s">
        <v>244</v>
      </c>
      <c r="O2" s="6" t="s">
        <v>246</v>
      </c>
      <c r="P2" s="6" t="s">
        <v>247</v>
      </c>
      <c r="Q2" s="14" t="s">
        <v>248</v>
      </c>
      <c r="R2" s="15" t="s">
        <v>433</v>
      </c>
      <c r="S2" s="15"/>
      <c r="T2" s="15"/>
    </row>
    <row r="3" spans="1:22" ht="15" customHeight="1">
      <c r="A3" s="44" t="s">
        <v>250</v>
      </c>
      <c r="B3" s="8" t="s">
        <v>251</v>
      </c>
      <c r="C3" s="9">
        <f>COUNTIF(survey1!W4:W34, survey1!W34 &amp; " is much better than " &amp; survey1!W35)</f>
        <v>7</v>
      </c>
      <c r="D3" s="10">
        <f>COUNTIF(survey1!W4:W34, survey1!W34 &amp; " is somewhat better than " &amp; survey1!W35)</f>
        <v>3</v>
      </c>
      <c r="E3" s="10">
        <f>COUNTIF(survey1!W4:W34, "Both versions are the same")</f>
        <v>5</v>
      </c>
      <c r="F3" s="10">
        <f>COUNTIF(survey1!W4:W34, survey1!W35 &amp; " is somewhat better than " &amp; survey1!W34)</f>
        <v>4</v>
      </c>
      <c r="G3" s="11">
        <f>COUNTIF(survey1!W4:W34, survey1!W35 &amp; " is much better than " &amp; survey1!W34)</f>
        <v>1</v>
      </c>
      <c r="H3" s="9">
        <f>COUNTIF(survey1!X4:X34, survey1!X34 &amp; " is much better than " &amp; survey1!X35)</f>
        <v>7</v>
      </c>
      <c r="I3" s="10">
        <f>COUNTIF(survey1!X4:X34, survey1!X34 &amp; " is somewhat better than " &amp; survey1!X35)</f>
        <v>4</v>
      </c>
      <c r="J3" s="10">
        <f>COUNTIF(survey1!X4:X34, "Both versions are the same")</f>
        <v>3</v>
      </c>
      <c r="K3" s="10">
        <f>COUNTIF(survey1!X4:X34, survey1!X35 &amp; " is somewhat better than " &amp; survey1!X34)</f>
        <v>7</v>
      </c>
      <c r="L3" s="11">
        <f>COUNTIF(survey1!X4:X34, survey1!X35 &amp; " is much better than " &amp; survey1!X34)</f>
        <v>3</v>
      </c>
      <c r="M3" s="9">
        <f>COUNTIF(survey1!Y4:Y34, survey1!Y34 &amp; " is much better than " &amp; survey1!Y35)</f>
        <v>6</v>
      </c>
      <c r="N3" s="10">
        <f>COUNTIF(survey1!Y4:Y34, survey1!Y34 &amp; " is somewhat better than " &amp; survey1!Y35)</f>
        <v>1</v>
      </c>
      <c r="O3" s="10">
        <f>COUNTIF(survey1!Y4:Y34, "Both versions are the same")</f>
        <v>5</v>
      </c>
      <c r="P3" s="10">
        <f>COUNTIF(survey1!Y4:Y34, survey1!Y35 &amp; " is somewhat better than " &amp; survey1!Y34)</f>
        <v>7</v>
      </c>
      <c r="Q3" s="12">
        <f>COUNTIF(survey1!Y4:Y34, survey1!Y35 &amp; " is much better than " &amp; survey1!Y34)</f>
        <v>4</v>
      </c>
      <c r="R3" s="46">
        <f>COUNTA(survey1!AU4:AU27)</f>
        <v>24</v>
      </c>
      <c r="S3" s="46">
        <v>6</v>
      </c>
      <c r="T3" s="46">
        <f>R3*S3</f>
        <v>144</v>
      </c>
      <c r="U3" s="53">
        <v>37</v>
      </c>
      <c r="V3" s="54">
        <f>U3*S3</f>
        <v>222</v>
      </c>
    </row>
    <row r="4" spans="1:22" ht="15.75" customHeight="1">
      <c r="A4" s="45"/>
      <c r="B4" s="8" t="s">
        <v>302</v>
      </c>
      <c r="C4" s="9">
        <f>COUNTIF(survey1!AA4:AA34, survey1!AA34 &amp; " is much better than " &amp; survey1!AA35)</f>
        <v>3</v>
      </c>
      <c r="D4" s="10">
        <f>COUNTIF(survey1!AA4:AA34, survey1!AA34 &amp; " is somewhat better than " &amp; survey1!AA35)</f>
        <v>5</v>
      </c>
      <c r="E4" s="10">
        <f>COUNTIF(survey1!AA4:AA34, "Both versions are the same")</f>
        <v>3</v>
      </c>
      <c r="F4" s="10">
        <f>COUNTIF(survey1!AA4:AA34, survey1!AA35 &amp; " is somewhat better than " &amp; survey1!AA34)</f>
        <v>5</v>
      </c>
      <c r="G4" s="11">
        <f>COUNTIF(survey1!AA4:AA34, survey1!AA35 &amp; " is much better than " &amp; survey1!AA34)</f>
        <v>7</v>
      </c>
      <c r="H4" s="9">
        <f>COUNTIF(survey1!AB4:AB34, survey1!AB34 &amp; " is much better than " &amp; survey1!AB35)</f>
        <v>2</v>
      </c>
      <c r="I4" s="10">
        <f>COUNTIF(survey1!AB4:AB34, survey1!AB34 &amp; " is somewhat better than " &amp; survey1!AB35)</f>
        <v>4</v>
      </c>
      <c r="J4" s="10">
        <f>COUNTIF(survey1!AB4:AB34, "Both versions are the same")</f>
        <v>3</v>
      </c>
      <c r="K4" s="10">
        <f>COUNTIF(survey1!AB4:AB34, survey1!AB35 &amp; " is somewhat better than " &amp; survey1!AB34)</f>
        <v>6</v>
      </c>
      <c r="L4" s="11">
        <f>COUNTIF(survey1!AB4:AB34, survey1!AB35 &amp; " is much better than " &amp; survey1!AB34)</f>
        <v>8</v>
      </c>
      <c r="M4" s="9">
        <f>COUNTIF(survey1!AC4:AC34, survey1!AC34 &amp; " is much better than " &amp; survey1!AC35)</f>
        <v>2</v>
      </c>
      <c r="N4" s="10">
        <f>COUNTIF(survey1!AC4:AC34, survey1!AC34 &amp; " is somewhat better than " &amp; survey1!AC35)</f>
        <v>7</v>
      </c>
      <c r="O4" s="10">
        <f>COUNTIF(survey1!AC4:AC34, "Both versions are the same")</f>
        <v>3</v>
      </c>
      <c r="P4" s="10">
        <f>COUNTIF(survey1!AC4:AC34, survey1!AC35 &amp; " is somewhat better than " &amp; survey1!AC34)</f>
        <v>3</v>
      </c>
      <c r="Q4" s="12">
        <f>COUNTIF(survey1!AC4:AC34, survey1!AC35 &amp; " is much better than " &amp; survey1!AC34)</f>
        <v>7</v>
      </c>
      <c r="R4" s="47"/>
      <c r="S4" s="47"/>
      <c r="T4" s="47"/>
      <c r="U4" s="53"/>
      <c r="V4" s="54"/>
    </row>
    <row r="5" spans="1:22" ht="15.75" customHeight="1">
      <c r="A5" s="45"/>
      <c r="B5" s="8" t="s">
        <v>305</v>
      </c>
      <c r="C5" s="9">
        <f>COUNTIF(survey1!AE4:AE34, survey1!AE34 &amp; " is much better than " &amp; survey1!AE35)</f>
        <v>3</v>
      </c>
      <c r="D5" s="10">
        <f>COUNTIF(survey1!AE4:AE34, survey1!AE34 &amp; " is somewhat better than " &amp; survey1!AE35)</f>
        <v>2</v>
      </c>
      <c r="E5" s="10">
        <f>COUNTIF(survey1!AE4:AE34, "Both versions are the same")</f>
        <v>5</v>
      </c>
      <c r="F5" s="10">
        <f>COUNTIF(survey1!AE4:AE34, survey1!AE35 &amp; " is somewhat better than " &amp; survey1!AE34)</f>
        <v>3</v>
      </c>
      <c r="G5" s="11">
        <f>COUNTIF(survey1!AE4:AE34, survey1!AE35 &amp; " is much better than " &amp; survey1!AE34)</f>
        <v>11</v>
      </c>
      <c r="H5" s="9">
        <f>COUNTIF(survey1!AF4:AF34, survey1!AF34 &amp; " is much better than " &amp; survey1!AF35)</f>
        <v>4</v>
      </c>
      <c r="I5" s="10">
        <f>COUNTIF(survey1!AF4:AF34, survey1!AF34 &amp; " is somewhat better than " &amp; survey1!AF35)</f>
        <v>2</v>
      </c>
      <c r="J5" s="10">
        <f>COUNTIF(survey1!AF4:AF34, "Both versions are the same")</f>
        <v>1</v>
      </c>
      <c r="K5" s="10">
        <f>COUNTIF(survey1!AF4:AF34, survey1!AF35 &amp; " is somewhat better than " &amp; survey1!AF34)</f>
        <v>7</v>
      </c>
      <c r="L5" s="11">
        <f>COUNTIF(survey1!AF4:AF34, survey1!AF35 &amp; " is much better than " &amp; survey1!AF34)</f>
        <v>10</v>
      </c>
      <c r="M5" s="9">
        <f>COUNTIF(survey1!AG4:AG34, survey1!AG34 &amp; " is much better than " &amp; survey1!AG35)</f>
        <v>3</v>
      </c>
      <c r="N5" s="10">
        <f>COUNTIF(survey1!AG4:AG34, survey1!AG34 &amp; " is somewhat better than " &amp; survey1!AG35)</f>
        <v>3</v>
      </c>
      <c r="O5" s="10">
        <f>COUNTIF(survey1!AG4:AG34, "Both versions are the same")</f>
        <v>0</v>
      </c>
      <c r="P5" s="10">
        <f>COUNTIF(survey1!AG4:AG34, survey1!AG35 &amp; " is somewhat better than " &amp; survey1!AG34)</f>
        <v>2</v>
      </c>
      <c r="Q5" s="12">
        <f>COUNTIF(survey1!AG4:AG34, survey1!AG35 &amp; " is much better than " &amp; survey1!AG34)</f>
        <v>14</v>
      </c>
      <c r="R5" s="47"/>
      <c r="S5" s="47"/>
      <c r="T5" s="47"/>
      <c r="U5" s="53"/>
      <c r="V5" s="54"/>
    </row>
    <row r="6" spans="1:22" ht="15.75" customHeight="1">
      <c r="A6" s="45"/>
      <c r="B6" s="8" t="s">
        <v>352</v>
      </c>
      <c r="C6" s="9">
        <f>COUNTIF(survey1!AI4:AI34, survey1!AI34 &amp; " is much better than " &amp; survey1!AI35)</f>
        <v>6</v>
      </c>
      <c r="D6" s="10">
        <f>COUNTIF(survey1!AI4:AI34, survey1!AI34 &amp; " is somewhat better than " &amp; survey1!AI35)</f>
        <v>1</v>
      </c>
      <c r="E6" s="10">
        <f>COUNTIF(survey1!AI4:AI34, "Both versions are the same")</f>
        <v>1</v>
      </c>
      <c r="F6" s="10">
        <f>COUNTIF(survey1!AI4:AI34, survey1!AI35 &amp; " is somewhat better than " &amp; survey1!AI34)</f>
        <v>4</v>
      </c>
      <c r="G6" s="11">
        <f>COUNTIF(survey1!AI4:AI34, survey1!AI35 &amp; " is much better than " &amp; survey1!AI34)</f>
        <v>12</v>
      </c>
      <c r="H6" s="9">
        <f>COUNTIF(survey1!AJ4:AJ34, survey1!AJ34 &amp; " is much better than " &amp; survey1!AJ35)</f>
        <v>2</v>
      </c>
      <c r="I6" s="10">
        <f>COUNTIF(survey1!AJ4:AJ34, survey1!AJ34 &amp; " is somewhat better than " &amp; survey1!AJ35)</f>
        <v>3</v>
      </c>
      <c r="J6" s="10">
        <f>COUNTIF(survey1!AJ4:AJ34, "Both versions are the same")</f>
        <v>1</v>
      </c>
      <c r="K6" s="10">
        <f>COUNTIF(survey1!AJ4:AJ34, survey1!AJ35 &amp; " is somewhat better than " &amp; survey1!AJ34)</f>
        <v>5</v>
      </c>
      <c r="L6" s="11">
        <f>COUNTIF(survey1!AJ4:AJ34, survey1!AJ35 &amp; " is much better than " &amp; survey1!AJ34)</f>
        <v>13</v>
      </c>
      <c r="M6" s="9">
        <f>COUNTIF(survey1!AK4:AK34, survey1!AK34 &amp; " is much better than " &amp; survey1!AK35)</f>
        <v>2</v>
      </c>
      <c r="N6" s="10">
        <f>COUNTIF(survey1!AK4:AK34, survey1!AK34 &amp; " is somewhat better than " &amp; survey1!AK35)</f>
        <v>0</v>
      </c>
      <c r="O6" s="10">
        <f>COUNTIF(survey1!AK4:AK34, "Both versions are the same")</f>
        <v>2</v>
      </c>
      <c r="P6" s="10">
        <f>COUNTIF(survey1!AK4:AK34, survey1!AK35 &amp; " is somewhat better than " &amp; survey1!AK34)</f>
        <v>9</v>
      </c>
      <c r="Q6" s="12">
        <f>COUNTIF(survey1!AK4:AK34, survey1!AK35 &amp; " is much better than " &amp; survey1!AK34)</f>
        <v>11</v>
      </c>
      <c r="R6" s="47"/>
      <c r="S6" s="47"/>
      <c r="T6" s="47"/>
      <c r="U6" s="53"/>
      <c r="V6" s="54"/>
    </row>
    <row r="7" spans="1:22" ht="15.75" customHeight="1">
      <c r="A7" s="45"/>
      <c r="B7" s="8" t="s">
        <v>401</v>
      </c>
      <c r="C7" s="9">
        <f>COUNTIF(survey1!AM4:AM34, survey1!AM34 &amp; " is much better than " &amp; survey1!AM35)</f>
        <v>5</v>
      </c>
      <c r="D7" s="10">
        <f>COUNTIF(survey1!AM4:AM34, survey1!AM34 &amp; " is somewhat better than " &amp; survey1!AM35)</f>
        <v>2</v>
      </c>
      <c r="E7" s="10">
        <f>COUNTIF(survey1!AM4:AM34, "Both versions are the same")</f>
        <v>4</v>
      </c>
      <c r="F7" s="10">
        <f>COUNTIF(survey1!AM4:AM34, survey1!AM35 &amp; " is somewhat better than " &amp; survey1!AM34)</f>
        <v>4</v>
      </c>
      <c r="G7" s="11">
        <f>COUNTIF(survey1!AM4:AM34, survey1!AM35 &amp; " is much better than " &amp; survey1!AM34)</f>
        <v>9</v>
      </c>
      <c r="H7" s="9">
        <f>COUNTIF(survey1!AN4:AN34, survey1!AN34 &amp; " is much better than " &amp; survey1!AN35)</f>
        <v>0</v>
      </c>
      <c r="I7" s="10">
        <f>COUNTIF(survey1!AN4:AN34, survey1!AN34 &amp; " is somewhat better than " &amp; survey1!AN35)</f>
        <v>2</v>
      </c>
      <c r="J7" s="10">
        <f>COUNTIF(survey1!AN4:AN34, "Both versions are the same")</f>
        <v>2</v>
      </c>
      <c r="K7" s="10">
        <f>COUNTIF(survey1!AN4:AN34, survey1!AN35 &amp; " is somewhat better than " &amp; survey1!AN34)</f>
        <v>7</v>
      </c>
      <c r="L7" s="11">
        <f>COUNTIF(survey1!AN4:AN34, survey1!AN35 &amp; " is much better than " &amp; survey1!AN34)</f>
        <v>12</v>
      </c>
      <c r="M7" s="9">
        <f>COUNTIF(survey1!AO4:AO34, survey1!AO34 &amp; " is much better than " &amp; survey1!AO35)</f>
        <v>1</v>
      </c>
      <c r="N7" s="10">
        <f>COUNTIF(survey1!AO4:AO34, survey1!AO34 &amp; " is somewhat better than " &amp; survey1!AO35)</f>
        <v>3</v>
      </c>
      <c r="O7" s="10">
        <f>COUNTIF(survey1!AO4:AO34, "Both versions are the same")</f>
        <v>2</v>
      </c>
      <c r="P7" s="10">
        <f>COUNTIF(survey1!AO4:AO34, survey1!AO35 &amp; " is somewhat better than " &amp; survey1!AO34)</f>
        <v>5</v>
      </c>
      <c r="Q7" s="12">
        <f>COUNTIF(survey1!AO4:AO34, survey1!AO35 &amp; " is much better than " &amp; survey1!AO34)</f>
        <v>13</v>
      </c>
      <c r="R7" s="47"/>
      <c r="S7" s="47"/>
      <c r="T7" s="47"/>
      <c r="U7" s="53"/>
      <c r="V7" s="54"/>
    </row>
    <row r="8" spans="1:22" ht="15.75" customHeight="1">
      <c r="A8" s="45"/>
      <c r="B8" s="8" t="s">
        <v>442</v>
      </c>
      <c r="C8" s="9">
        <f>COUNTIF(survey1!AQ4:AQ34, survey1!AQ34 &amp; " is much better than " &amp; survey1!AQ35)</f>
        <v>0</v>
      </c>
      <c r="D8" s="10">
        <f>COUNTIF(survey1!AQ4:AQ34, survey1!AQ34 &amp; " is somewhat better than " &amp; survey1!AQ35)</f>
        <v>0</v>
      </c>
      <c r="E8" s="10">
        <f>COUNTIF(survey1!AQ4:AQ34, "Both versions are the same")</f>
        <v>1</v>
      </c>
      <c r="F8" s="10">
        <f>COUNTIF(survey1!AQ4:AQ34, survey1!AQ35 &amp; " is somewhat better than " &amp; survey1!AQ34)</f>
        <v>7</v>
      </c>
      <c r="G8" s="11">
        <f>COUNTIF(survey1!AQ4:AQ34, survey1!AQ35 &amp; " is much better than " &amp; survey1!AQ34)</f>
        <v>16</v>
      </c>
      <c r="H8" s="9">
        <f>COUNTIF(survey1!AR4:AR34, survey1!AR34 &amp; " is much better than " &amp; survey1!AR35)</f>
        <v>0</v>
      </c>
      <c r="I8" s="10">
        <f>COUNTIF(survey1!AR4:AR34, survey1!AR34 &amp; " is somewhat better than " &amp; survey1!AR35)</f>
        <v>3</v>
      </c>
      <c r="J8" s="10">
        <f>COUNTIF(survey1!AR4:AR34, "Both versions are the same")</f>
        <v>0</v>
      </c>
      <c r="K8" s="10">
        <f>COUNTIF(survey1!AR4:AR34, survey1!AR35 &amp; " is somewhat better than " &amp; survey1!AR34)</f>
        <v>6</v>
      </c>
      <c r="L8" s="11">
        <f>COUNTIF(survey1!AR4:AR34, survey1!AR35 &amp; " is much better than " &amp; survey1!AR34)</f>
        <v>15</v>
      </c>
      <c r="M8" s="9">
        <f>COUNTIF(survey1!AS4:AS34, survey1!AS34 &amp; " is much better than " &amp; survey1!AS35)</f>
        <v>0</v>
      </c>
      <c r="N8" s="10">
        <f>COUNTIF(survey1!AS4:AS34, survey1!AS34 &amp; " is somewhat better than " &amp; survey1!AS35)</f>
        <v>3</v>
      </c>
      <c r="O8" s="10">
        <f>COUNTIF(survey1!AS4:AS34, "Both versions are the same")</f>
        <v>1</v>
      </c>
      <c r="P8" s="10">
        <f>COUNTIF(survey1!AS4:AS34, survey1!AS35 &amp; " is somewhat better than " &amp; survey1!AS34)</f>
        <v>3</v>
      </c>
      <c r="Q8" s="12">
        <f>COUNTIF(survey1!AS4:AS34, survey1!AS35 &amp; " is much better than " &amp; survey1!AS34)</f>
        <v>15</v>
      </c>
      <c r="R8" s="47"/>
      <c r="S8" s="49"/>
      <c r="T8" s="49"/>
      <c r="U8" s="53"/>
      <c r="V8" s="54"/>
    </row>
    <row r="9" spans="1:22" ht="15.75" customHeight="1">
      <c r="A9" s="48" t="s">
        <v>496</v>
      </c>
      <c r="B9" s="13" t="s">
        <v>505</v>
      </c>
      <c r="C9" s="9">
        <f>COUNTIF(survey2!W4:W34, survey2!W34 &amp; " is much better than " &amp; survey2!W35)</f>
        <v>2</v>
      </c>
      <c r="D9" s="10">
        <f>COUNTIF(survey2!W4:W34, survey2!W34 &amp; " is somewhat better than " &amp; survey2!W35)</f>
        <v>3</v>
      </c>
      <c r="E9" s="10">
        <f>COUNTIF(survey2!W4:W34, "Both versions are the same")</f>
        <v>3</v>
      </c>
      <c r="F9" s="10">
        <f>COUNTIF(survey2!W4:W34, survey2!W35 &amp; " is somewhat better than " &amp; survey2!W34)</f>
        <v>0</v>
      </c>
      <c r="G9" s="11">
        <f>COUNTIF(survey2!W4:W34, survey2!W35 &amp; " is much better than " &amp; survey2!W34)</f>
        <v>1</v>
      </c>
      <c r="H9" s="9">
        <f>COUNTIF(survey2!X4:X34, survey2!X34 &amp; " is much better than " &amp; survey2!X35)</f>
        <v>0</v>
      </c>
      <c r="I9" s="10">
        <f>COUNTIF(survey2!X4:X34, survey2!X34 &amp; " is somewhat better than " &amp; survey2!X35)</f>
        <v>6</v>
      </c>
      <c r="J9" s="10">
        <f>COUNTIF(survey2!X4:X34, "Both versions are the same")</f>
        <v>2</v>
      </c>
      <c r="K9" s="10">
        <f>COUNTIF(survey2!X4:X34, survey2!X35 &amp; " is somewhat better than " &amp; survey2!X34)</f>
        <v>1</v>
      </c>
      <c r="L9" s="11">
        <f>COUNTIF(survey2!X4:X34, survey2!X35 &amp; " is much better than " &amp; survey2!X34)</f>
        <v>0</v>
      </c>
      <c r="M9" s="9">
        <f>COUNTIF(survey2!Y4:Y34, survey2!Y34 &amp; " is much better than " &amp; survey2!Y35)</f>
        <v>3</v>
      </c>
      <c r="N9" s="10">
        <f>COUNTIF(survey2!Y4:Y34, survey2!Y34 &amp; " is somewhat better than " &amp; survey2!Y35)</f>
        <v>1</v>
      </c>
      <c r="O9" s="10">
        <f>COUNTIF(survey2!Y4:Y34, "Both versions are the same")</f>
        <v>1</v>
      </c>
      <c r="P9" s="10">
        <f>COUNTIF(survey2!Y4:Y34, survey2!Y35 &amp; " is somewhat better than " &amp; survey2!Y34)</f>
        <v>3</v>
      </c>
      <c r="Q9" s="12">
        <f>COUNTIF(survey2!Y4:Y34, survey2!Y35 &amp; " is much better than " &amp; survey2!Y34)</f>
        <v>1</v>
      </c>
      <c r="R9" s="50">
        <f>COUNTA(survey2!AQ4:AQ12)</f>
        <v>9</v>
      </c>
      <c r="S9" s="50">
        <v>5</v>
      </c>
      <c r="T9" s="50">
        <f>R9*S9</f>
        <v>45</v>
      </c>
      <c r="U9" s="55">
        <v>20</v>
      </c>
      <c r="V9" s="54">
        <f>U9*S9</f>
        <v>100</v>
      </c>
    </row>
    <row r="10" spans="1:22" ht="15.75" customHeight="1">
      <c r="A10" s="45"/>
      <c r="B10" s="13" t="s">
        <v>568</v>
      </c>
      <c r="C10" s="9">
        <f>COUNTIF(survey2!AA4:AA34, survey2!AA34 &amp; " is much better than " &amp; survey2!AA35)</f>
        <v>8</v>
      </c>
      <c r="D10" s="10">
        <f>COUNTIF(survey2!AA4:AA34, survey2!AA34 &amp; " is somewhat better than " &amp; survey2!AA35)</f>
        <v>1</v>
      </c>
      <c r="E10" s="10">
        <f>COUNTIF(survey2!AA4:AA34, "Both versions are the same")</f>
        <v>0</v>
      </c>
      <c r="F10" s="10">
        <f>COUNTIF(survey2!AA4:AA34, survey2!AA35 &amp; " is somewhat better than " &amp; survey2!AA34)</f>
        <v>0</v>
      </c>
      <c r="G10" s="11">
        <f>COUNTIF(survey2!AA4:AA34, survey2!AA35 &amp; " is much better than " &amp; survey2!AA34)</f>
        <v>0</v>
      </c>
      <c r="H10" s="9">
        <f>COUNTIF(survey2!AB4:AB34, survey2!AB34 &amp; " is much better than " &amp; survey2!AB35)</f>
        <v>6</v>
      </c>
      <c r="I10" s="10">
        <f>COUNTIF(survey2!AB4:AB34, survey2!AB34 &amp; " is somewhat better than " &amp; survey2!AB35)</f>
        <v>1</v>
      </c>
      <c r="J10" s="10">
        <f>COUNTIF(survey2!AB4:AB34, "Both versions are the same")</f>
        <v>1</v>
      </c>
      <c r="K10" s="10">
        <f>COUNTIF(survey2!AB4:AB34, survey2!AB35 &amp; " is somewhat better than " &amp; survey2!AB34)</f>
        <v>1</v>
      </c>
      <c r="L10" s="11">
        <f>COUNTIF(survey2!AB4:AB34, survey2!AB35 &amp; " is much better than " &amp; survey2!AB34)</f>
        <v>0</v>
      </c>
      <c r="M10" s="9">
        <f>COUNTIF(survey2!AC4:AC34, survey2!AC34 &amp; " is much better than " &amp; survey2!AC35)</f>
        <v>5</v>
      </c>
      <c r="N10" s="10">
        <f>COUNTIF(survey2!AC4:AC34, survey2!AC34 &amp; " is somewhat better than " &amp; survey2!AC35)</f>
        <v>1</v>
      </c>
      <c r="O10" s="10">
        <f>COUNTIF(survey2!AC4:AC34, "Both versions are the same")</f>
        <v>0</v>
      </c>
      <c r="P10" s="10">
        <f>COUNTIF(survey2!AC4:AC34, survey2!AC35 &amp; " is somewhat better than " &amp; survey2!AC34)</f>
        <v>0</v>
      </c>
      <c r="Q10" s="12">
        <f>COUNTIF(survey2!AC4:AC34, survey2!AC35 &amp; " is much better than " &amp; survey2!AC34)</f>
        <v>1</v>
      </c>
      <c r="R10" s="51"/>
      <c r="S10" s="51"/>
      <c r="T10" s="51"/>
      <c r="U10" s="55"/>
      <c r="V10" s="54"/>
    </row>
    <row r="11" spans="1:22" ht="15.75" customHeight="1">
      <c r="A11" s="45"/>
      <c r="B11" s="13" t="s">
        <v>594</v>
      </c>
      <c r="C11" s="9">
        <f>COUNTIF(survey2!AE4:AE34, survey2!AE34 &amp; " is much better than " &amp; survey2!AE35)</f>
        <v>0</v>
      </c>
      <c r="D11" s="10">
        <f>COUNTIF(survey2!AE4:AE34, survey2!AE34 &amp; " is somewhat better than " &amp; survey2!AE35)</f>
        <v>0</v>
      </c>
      <c r="E11" s="10">
        <f>COUNTIF(survey2!AE4:AE34, "Both versions are the same")</f>
        <v>3</v>
      </c>
      <c r="F11" s="10">
        <f>COUNTIF(survey2!AE4:AE34, survey2!AE35 &amp; " is somewhat better than " &amp; survey2!AE34)</f>
        <v>2</v>
      </c>
      <c r="G11" s="11">
        <f>COUNTIF(survey2!AE4:AE34, survey2!AE35 &amp; " is much better than " &amp; survey2!AE34)</f>
        <v>4</v>
      </c>
      <c r="H11" s="9">
        <f>COUNTIF(survey2!AF4:AF34, survey2!AF34 &amp; " is much better than " &amp; survey2!AF35)</f>
        <v>0</v>
      </c>
      <c r="I11" s="10">
        <f>COUNTIF(survey2!AF4:AF34, survey2!AF34 &amp; " is somewhat better than " &amp; survey2!AF35)</f>
        <v>0</v>
      </c>
      <c r="J11" s="10">
        <f>COUNTIF(survey2!AF4:AF34, "Both versions are the same")</f>
        <v>4</v>
      </c>
      <c r="K11" s="10">
        <f>COUNTIF(survey2!AF4:AF34, survey2!AF35 &amp; " is somewhat better than " &amp; survey2!AF34)</f>
        <v>2</v>
      </c>
      <c r="L11" s="11">
        <f>COUNTIF(survey2!AF4:AF34, survey2!AF35 &amp; " is much better than " &amp; survey2!AF34)</f>
        <v>2</v>
      </c>
      <c r="M11" s="9">
        <f>COUNTIF(survey2!AG4:AG34, survey2!AG34 &amp; " is much better than " &amp; survey2!AG35)</f>
        <v>2</v>
      </c>
      <c r="N11" s="10">
        <f>COUNTIF(survey2!AG4:AG34, survey2!AG34 &amp; " is somewhat better than " &amp; survey2!AG35)</f>
        <v>0</v>
      </c>
      <c r="O11" s="10">
        <f>COUNTIF(survey2!AG4:AG34, "Both versions are the same")</f>
        <v>1</v>
      </c>
      <c r="P11" s="10">
        <f>COUNTIF(survey2!AG4:AG34, survey2!AG35 &amp; " is somewhat better than " &amp; survey2!AG34)</f>
        <v>2</v>
      </c>
      <c r="Q11" s="12">
        <f>COUNTIF(survey2!AG4:AG34, survey2!AG35 &amp; " is much better than " &amp; survey2!AG34)</f>
        <v>3</v>
      </c>
      <c r="R11" s="51"/>
      <c r="S11" s="51"/>
      <c r="T11" s="51"/>
      <c r="U11" s="55"/>
      <c r="V11" s="54"/>
    </row>
    <row r="12" spans="1:22" ht="15.75" customHeight="1">
      <c r="A12" s="45"/>
      <c r="B12" s="13" t="s">
        <v>595</v>
      </c>
      <c r="C12" s="9">
        <f>COUNTIF(survey2!AI4:AI34, survey2!AI34 &amp; " is much better than " &amp; survey2!AI35)</f>
        <v>1</v>
      </c>
      <c r="D12" s="10">
        <f>COUNTIF(survey2!AI4:AI34, survey2!AI34 &amp; " is somewhat better than " &amp; survey2!AI35)</f>
        <v>2</v>
      </c>
      <c r="E12" s="10">
        <f>COUNTIF(survey2!AI4:AI34, "Both versions are the same")</f>
        <v>3</v>
      </c>
      <c r="F12" s="10">
        <f>COUNTIF(survey2!AI4:AI34, survey2!AI35 &amp; " is somewhat better than " &amp; survey2!AI34)</f>
        <v>2</v>
      </c>
      <c r="G12" s="11">
        <f>COUNTIF(survey2!AI4:AI34, survey2!AI35 &amp; " is much better than " &amp; survey2!AI34)</f>
        <v>1</v>
      </c>
      <c r="H12" s="9">
        <f>COUNTIF(survey2!AJ4:AJ34, survey2!AJ34 &amp; " is much better than " &amp; survey2!AJ35)</f>
        <v>2</v>
      </c>
      <c r="I12" s="10">
        <f>COUNTIF(survey2!AJ4:AJ34, survey2!AJ34 &amp; " is somewhat better than " &amp; survey2!AJ35)</f>
        <v>4</v>
      </c>
      <c r="J12" s="10">
        <f>COUNTIF(survey2!AJ4:AJ34, "Both versions are the same")</f>
        <v>0</v>
      </c>
      <c r="K12" s="10">
        <f>COUNTIF(survey2!AJ4:AJ34, survey2!AJ35 &amp; " is somewhat better than " &amp; survey2!AJ34)</f>
        <v>3</v>
      </c>
      <c r="L12" s="11">
        <f>COUNTIF(survey2!AJ4:AJ34, survey2!AJ35 &amp; " is much better than " &amp; survey2!AJ34)</f>
        <v>0</v>
      </c>
      <c r="M12" s="9">
        <f>COUNTIF(survey2!AK4:AK34, survey2!AK34 &amp; " is much better than " &amp; survey2!AK35)</f>
        <v>0</v>
      </c>
      <c r="N12" s="10">
        <f>COUNTIF(survey2!AK4:AK34, survey2!AK34 &amp; " is somewhat better than " &amp; survey2!AK35)</f>
        <v>1</v>
      </c>
      <c r="O12" s="10">
        <f>COUNTIF(survey2!AK4:AK34, "Both versions are the same")</f>
        <v>2</v>
      </c>
      <c r="P12" s="10">
        <f>COUNTIF(survey2!AK4:AK34, survey2!AK35 &amp; " is somewhat better than " &amp; survey2!AK34)</f>
        <v>2</v>
      </c>
      <c r="Q12" s="12">
        <f>COUNTIF(survey2!AK4:AK34, survey2!AK35 &amp; " is much better than " &amp; survey2!AK34)</f>
        <v>4</v>
      </c>
      <c r="R12" s="51"/>
      <c r="S12" s="51"/>
      <c r="T12" s="51"/>
      <c r="U12" s="55"/>
      <c r="V12" s="54"/>
    </row>
    <row r="13" spans="1:22" ht="15.75" customHeight="1">
      <c r="A13" s="45"/>
      <c r="B13" s="13" t="s">
        <v>640</v>
      </c>
      <c r="C13" s="9">
        <f>COUNTIF(survey2!AM4:AM34, survey2!AM34 &amp; " is much better than " &amp; survey2!AM35)</f>
        <v>7</v>
      </c>
      <c r="D13" s="10">
        <f>COUNTIF(survey2!AM4:AM34, survey2!AM34 &amp; " is somewhat better than " &amp; survey2!AM35)</f>
        <v>1</v>
      </c>
      <c r="E13" s="10">
        <f>COUNTIF(survey2!AM4:AM34, "Both versions are the same")</f>
        <v>0</v>
      </c>
      <c r="F13" s="10">
        <f>COUNTIF(survey2!AM4:AM34, survey2!AM35 &amp; " is somewhat better than " &amp; survey2!AM34)</f>
        <v>1</v>
      </c>
      <c r="G13" s="11">
        <f>COUNTIF(survey2!AM4:AM34, survey2!AM35 &amp; " is much better than " &amp; survey2!AM34)</f>
        <v>0</v>
      </c>
      <c r="H13" s="9">
        <f>COUNTIF(survey2!AN4:AN34, survey2!AN34 &amp; " is much better than " &amp; survey2!AN35)</f>
        <v>6</v>
      </c>
      <c r="I13" s="10">
        <f>COUNTIF(survey2!AN4:AN34, survey2!AN34 &amp; " is somewhat better than " &amp; survey2!AN35)</f>
        <v>2</v>
      </c>
      <c r="J13" s="10">
        <f>COUNTIF(survey2!AN4:AN34, "Both versions are the same")</f>
        <v>1</v>
      </c>
      <c r="K13" s="10">
        <f>COUNTIF(survey2!AN4:AN34, survey2!AN35 &amp; " is somewhat better than " &amp; survey2!AN34)</f>
        <v>0</v>
      </c>
      <c r="L13" s="11">
        <f>COUNTIF(survey2!AN4:AN34, survey2!AN35 &amp; " is much better than " &amp; survey2!AN34)</f>
        <v>0</v>
      </c>
      <c r="M13" s="9">
        <f>COUNTIF(survey2!AO4:AO34, survey2!AO34 &amp; " is much better than " &amp; survey2!AO35)</f>
        <v>5</v>
      </c>
      <c r="N13" s="10">
        <f>COUNTIF(survey2!AO4:AO34, survey2!AO34 &amp; " is somewhat better than " &amp; survey2!AO35)</f>
        <v>1</v>
      </c>
      <c r="O13" s="10">
        <f>COUNTIF(survey2!AO4:AO34, "Both versions are the same")</f>
        <v>1</v>
      </c>
      <c r="P13" s="10">
        <f>COUNTIF(survey2!AO4:AO34, survey2!AO35 &amp; " is somewhat better than " &amp; survey2!AO34)</f>
        <v>2</v>
      </c>
      <c r="Q13" s="12">
        <f>COUNTIF(survey2!AO4:AO34, survey2!AO35 &amp; " is much better than " &amp; survey2!AO34)</f>
        <v>0</v>
      </c>
      <c r="R13" s="52"/>
      <c r="S13" s="52"/>
      <c r="T13" s="52"/>
      <c r="U13" s="55"/>
      <c r="V13" s="54"/>
    </row>
    <row r="14" spans="1:22" ht="15.75" customHeight="1">
      <c r="A14" s="44" t="s">
        <v>711</v>
      </c>
      <c r="B14" s="8" t="s">
        <v>713</v>
      </c>
      <c r="C14" s="9">
        <f>COUNTIF(survey3!W4:W34, survey3!W34 &amp; " is much better than " &amp; survey3!W35)</f>
        <v>13</v>
      </c>
      <c r="D14" s="10">
        <f>COUNTIF(survey3!W4:W34, survey3!W34 &amp; " is somewhat better than " &amp; survey3!W35)</f>
        <v>6</v>
      </c>
      <c r="E14" s="10">
        <f>COUNTIF(survey3!W4:W34, "Both versions are the same")</f>
        <v>3</v>
      </c>
      <c r="F14" s="10">
        <f>COUNTIF(survey3!W4:W34, survey3!W35 &amp; " is somewhat better than " &amp; survey3!W34)</f>
        <v>1</v>
      </c>
      <c r="G14" s="11">
        <f>COUNTIF(survey3!W4:W34, survey3!W35 &amp; " is much better than " &amp; survey3!W34)</f>
        <v>4</v>
      </c>
      <c r="H14" s="9">
        <f>COUNTIF(survey3!X4:X34, survey3!X34 &amp; " is much better than " &amp; survey3!X35)</f>
        <v>6</v>
      </c>
      <c r="I14" s="10">
        <f>COUNTIF(survey3!X4:X34, survey3!X34 &amp; " is somewhat better than " &amp; survey3!X35)</f>
        <v>7</v>
      </c>
      <c r="J14" s="10">
        <f>COUNTIF(survey3!X4:X34, "Both versions are the same")</f>
        <v>9</v>
      </c>
      <c r="K14" s="10">
        <f>COUNTIF(survey3!X4:X34, survey3!X35 &amp; " is somewhat better than " &amp; survey3!X34)</f>
        <v>2</v>
      </c>
      <c r="L14" s="11">
        <f>COUNTIF(survey3!X4:X34, survey3!X35 &amp; " is much better than " &amp; survey3!X34)</f>
        <v>2</v>
      </c>
      <c r="M14" s="9">
        <f>COUNTIF(survey3!Y4:Y34, survey3!Y34 &amp; " is much better than " &amp; survey3!Y35)</f>
        <v>11</v>
      </c>
      <c r="N14" s="10">
        <f>COUNTIF(survey3!Y4:Y34, survey3!Y34 &amp; " is somewhat better than " &amp; survey3!Y35)</f>
        <v>6</v>
      </c>
      <c r="O14" s="10">
        <f>COUNTIF(survey3!Y4:Y34, "Both versions are the same")</f>
        <v>6</v>
      </c>
      <c r="P14" s="10">
        <f>COUNTIF(survey3!Y4:Y34, survey3!Y35 &amp; " is somewhat better than " &amp; survey3!Y34)</f>
        <v>1</v>
      </c>
      <c r="Q14" s="12">
        <f>COUNTIF(survey3!Y4:Y34, survey3!Y35 &amp; " is much better than " &amp; survey3!Y34)</f>
        <v>3</v>
      </c>
      <c r="R14" s="38">
        <f>COUNTA(survey3!AU4:AU31)</f>
        <v>28</v>
      </c>
      <c r="S14" s="38">
        <v>6</v>
      </c>
      <c r="T14" s="38">
        <f>R14*S14</f>
        <v>168</v>
      </c>
      <c r="U14" s="55">
        <v>40</v>
      </c>
      <c r="V14" s="54"/>
    </row>
    <row r="15" spans="1:22" ht="15.75" customHeight="1">
      <c r="A15" s="45"/>
      <c r="B15" s="8" t="s">
        <v>780</v>
      </c>
      <c r="C15" s="9">
        <f>COUNTIF(survey3!AA4:AA34, survey3!AA34 &amp; " is much better than " &amp; survey3!AA35)</f>
        <v>6</v>
      </c>
      <c r="D15" s="10">
        <f>COUNTIF(survey3!AA4:AA34, survey3!AA34 &amp; " is somewhat better than " &amp; survey3!AA35)</f>
        <v>11</v>
      </c>
      <c r="E15" s="10">
        <f>COUNTIF(survey3!AA4:AA34, "Both versions are the same")</f>
        <v>4</v>
      </c>
      <c r="F15" s="10">
        <f>COUNTIF(survey3!AA4:AA34, survey3!AA35 &amp; " is somewhat better than " &amp; survey3!AA34)</f>
        <v>3</v>
      </c>
      <c r="G15" s="11">
        <f>COUNTIF(survey3!AA4:AA34, survey3!AA35 &amp; " is much better than " &amp; survey3!AA34)</f>
        <v>3</v>
      </c>
      <c r="H15" s="9">
        <f>COUNTIF(survey3!AB4:AB34, survey3!AB34 &amp; " is much better than " &amp; survey3!AB35)</f>
        <v>3</v>
      </c>
      <c r="I15" s="10">
        <f>COUNTIF(survey3!AB4:AB34, survey3!AB34 &amp; " is somewhat better than " &amp; survey3!AB35)</f>
        <v>9</v>
      </c>
      <c r="J15" s="10">
        <f>COUNTIF(survey3!AB4:AB34, "Both versions are the same")</f>
        <v>8</v>
      </c>
      <c r="K15" s="10">
        <f>COUNTIF(survey3!AB4:AB34, survey3!AB35 &amp; " is somewhat better than " &amp; survey3!AB34)</f>
        <v>2</v>
      </c>
      <c r="L15" s="11">
        <f>COUNTIF(survey3!AB4:AB34, survey3!AB35 &amp; " is much better than " &amp; survey3!AB34)</f>
        <v>5</v>
      </c>
      <c r="M15" s="9">
        <f>COUNTIF(survey3!AC4:AC34, survey3!AC34 &amp; " is much better than " &amp; survey3!AC35)</f>
        <v>7</v>
      </c>
      <c r="N15" s="10">
        <f>COUNTIF(survey3!AC4:AC34, survey3!AC34 &amp; " is somewhat better than " &amp; survey3!AC35)</f>
        <v>7</v>
      </c>
      <c r="O15" s="10">
        <f>COUNTIF(survey3!AC4:AC34, "Both versions are the same")</f>
        <v>7</v>
      </c>
      <c r="P15" s="10">
        <f>COUNTIF(survey3!AC4:AC34, survey3!AC35 &amp; " is somewhat better than " &amp; survey3!AC34)</f>
        <v>2</v>
      </c>
      <c r="Q15" s="12">
        <f>COUNTIF(survey3!AC4:AC34, survey3!AC35 &amp; " is much better than " &amp; survey3!AC34)</f>
        <v>4</v>
      </c>
      <c r="R15" s="39"/>
      <c r="S15" s="39"/>
      <c r="T15" s="39"/>
      <c r="U15" s="55"/>
      <c r="V15" s="54"/>
    </row>
    <row r="16" spans="1:22" ht="15.75" customHeight="1">
      <c r="A16" s="45"/>
      <c r="B16" s="8" t="s">
        <v>872</v>
      </c>
      <c r="C16" s="9">
        <f>COUNTIF(survey3!AE4:AE34, survey3!AE34 &amp; " is much better than " &amp; survey3!AE35)</f>
        <v>3</v>
      </c>
      <c r="D16" s="10">
        <f>COUNTIF(survey3!AE4:AE34, survey3!AE34 &amp; " is somewhat better than " &amp; survey3!AE35)</f>
        <v>8</v>
      </c>
      <c r="E16" s="10">
        <f>COUNTIF(survey3!AE4:AE34, "Both versions are the same")</f>
        <v>6</v>
      </c>
      <c r="F16" s="10">
        <f>COUNTIF(survey3!AE4:AE34, survey3!AE35 &amp; " is somewhat better than " &amp; survey3!AE34)</f>
        <v>6</v>
      </c>
      <c r="G16" s="11">
        <f>COUNTIF(survey3!AE4:AE34, survey3!AE35 &amp; " is much better than " &amp; survey3!AE34)</f>
        <v>4</v>
      </c>
      <c r="H16" s="9">
        <f>COUNTIF(survey3!AF4:AF34, survey3!AF34 &amp; " is much better than " &amp; survey3!AF35)</f>
        <v>1</v>
      </c>
      <c r="I16" s="10">
        <f>COUNTIF(survey3!AF4:AF34, survey3!AF34 &amp; " is somewhat better than " &amp; survey3!AF35)</f>
        <v>6</v>
      </c>
      <c r="J16" s="10">
        <f>COUNTIF(survey3!AF4:AF34, "Both versions are the same")</f>
        <v>13</v>
      </c>
      <c r="K16" s="10">
        <f>COUNTIF(survey3!AF4:AF34, survey3!AF35 &amp; " is somewhat better than " &amp; survey3!AF34)</f>
        <v>2</v>
      </c>
      <c r="L16" s="11">
        <f>COUNTIF(survey3!AF4:AF34, survey3!AF35 &amp; " is much better than " &amp; survey3!AF34)</f>
        <v>5</v>
      </c>
      <c r="M16" s="9">
        <f>COUNTIF(survey3!AG4:AG34, survey3!AG34 &amp; " is much better than " &amp; survey3!AG35)</f>
        <v>3</v>
      </c>
      <c r="N16" s="10">
        <f>COUNTIF(survey3!AG4:AG34, survey3!AG34 &amp; " is somewhat better than " &amp; survey3!AG35)</f>
        <v>7</v>
      </c>
      <c r="O16" s="10">
        <f>COUNTIF(survey3!AG4:AG34, "Both versions are the same")</f>
        <v>11</v>
      </c>
      <c r="P16" s="10">
        <f>COUNTIF(survey3!AG4:AG34, survey3!AG35 &amp; " is somewhat better than " &amp; survey3!AG34)</f>
        <v>3</v>
      </c>
      <c r="Q16" s="12">
        <f>COUNTIF(survey3!AG4:AG34, survey3!AG35 &amp; " is much better than " &amp; survey3!AG34)</f>
        <v>3</v>
      </c>
      <c r="R16" s="39"/>
      <c r="S16" s="39"/>
      <c r="T16" s="39"/>
      <c r="U16" s="55"/>
      <c r="V16" s="54"/>
    </row>
    <row r="17" spans="1:22" ht="15.75" customHeight="1">
      <c r="A17" s="45"/>
      <c r="B17" s="8" t="s">
        <v>958</v>
      </c>
      <c r="C17" s="9">
        <f>COUNTIF(survey3!AI4:AI34, survey3!AI34 &amp; " is much better than " &amp; survey3!AI35)</f>
        <v>3</v>
      </c>
      <c r="D17" s="10">
        <f>COUNTIF(survey3!AI4:AI34, survey3!AI34 &amp; " is somewhat better than " &amp; survey3!AI35)</f>
        <v>5</v>
      </c>
      <c r="E17" s="10">
        <f>COUNTIF(survey3!AI4:AI34, "Both versions are the same")</f>
        <v>3</v>
      </c>
      <c r="F17" s="10">
        <f>COUNTIF(survey3!AI4:AI34, survey3!AI35 &amp; " is somewhat better than " &amp; survey3!AI34)</f>
        <v>5</v>
      </c>
      <c r="G17" s="11">
        <f>COUNTIF(survey3!AI4:AI34, survey3!AI35 &amp; " is much better than " &amp; survey3!AI34)</f>
        <v>11</v>
      </c>
      <c r="H17" s="9">
        <f>COUNTIF(survey3!AJ4:AJ34, survey3!AJ34 &amp; " is much better than " &amp; survey3!AJ35)</f>
        <v>1</v>
      </c>
      <c r="I17" s="10">
        <f>COUNTIF(survey3!AJ4:AJ34, survey3!AJ34 &amp; " is somewhat better than " &amp; survey3!AJ35)</f>
        <v>2</v>
      </c>
      <c r="J17" s="10">
        <f>COUNTIF(survey3!AJ4:AJ34, "Both versions are the same")</f>
        <v>5</v>
      </c>
      <c r="K17" s="10">
        <f>COUNTIF(survey3!AJ4:AJ34, survey3!AJ35 &amp; " is somewhat better than " &amp; survey3!AJ34)</f>
        <v>7</v>
      </c>
      <c r="L17" s="11">
        <f>COUNTIF(survey3!AJ4:AJ34, survey3!AJ35 &amp; " is much better than " &amp; survey3!AJ34)</f>
        <v>12</v>
      </c>
      <c r="M17" s="9">
        <f>COUNTIF(survey3!AK4:AK34, survey3!AK34 &amp; " is much better than " &amp; survey3!AK35)</f>
        <v>0</v>
      </c>
      <c r="N17" s="10">
        <f>COUNTIF(survey3!AK4:AK34, survey3!AK34 &amp; " is somewhat better than " &amp; survey3!AK35)</f>
        <v>6</v>
      </c>
      <c r="O17" s="10">
        <f>COUNTIF(survey3!AK4:AK34, "Both versions are the same")</f>
        <v>7</v>
      </c>
      <c r="P17" s="10">
        <f>COUNTIF(survey3!AK4:AK34, survey3!AK35 &amp; " is somewhat better than " &amp; survey3!AK34)</f>
        <v>4</v>
      </c>
      <c r="Q17" s="12">
        <f>COUNTIF(survey3!AK4:AK34, survey3!AK35 &amp; " is much better than " &amp; survey3!AK34)</f>
        <v>10</v>
      </c>
      <c r="R17" s="39"/>
      <c r="S17" s="39"/>
      <c r="T17" s="39"/>
      <c r="U17" s="55"/>
      <c r="V17" s="54"/>
    </row>
    <row r="18" spans="1:22" ht="15.75" customHeight="1">
      <c r="A18" s="45"/>
      <c r="B18" s="8" t="s">
        <v>1004</v>
      </c>
      <c r="C18" s="9">
        <f>COUNTIF(survey3!AM4:AM34, survey3!AM34 &amp; " is much better than " &amp; survey3!AM35)</f>
        <v>1</v>
      </c>
      <c r="D18" s="10">
        <f>COUNTIF(survey3!AM4:AM34, survey3!AM34 &amp; " is somewhat better than " &amp; survey3!AM35)</f>
        <v>5</v>
      </c>
      <c r="E18" s="10">
        <f>COUNTIF(survey3!AM4:AM34, "Both versions are the same")</f>
        <v>5</v>
      </c>
      <c r="F18" s="10">
        <f>COUNTIF(survey3!AM4:AM34, survey3!AM35 &amp; " is somewhat better than " &amp; survey3!AM34)</f>
        <v>10</v>
      </c>
      <c r="G18" s="11">
        <f>COUNTIF(survey3!AM4:AM34, survey3!AM35 &amp; " is much better than " &amp; survey3!AM34)</f>
        <v>5</v>
      </c>
      <c r="H18" s="9">
        <f>COUNTIF(survey3!AN4:AN34, survey3!AN34 &amp; " is much better than " &amp; survey3!AN35)</f>
        <v>2</v>
      </c>
      <c r="I18" s="10">
        <f>COUNTIF(survey3!AN4:AN34, survey3!AN34 &amp; " is somewhat better than " &amp; survey3!AN35)</f>
        <v>3</v>
      </c>
      <c r="J18" s="10">
        <f>COUNTIF(survey3!AN4:AN34, "Both versions are the same")</f>
        <v>4</v>
      </c>
      <c r="K18" s="10">
        <f>COUNTIF(survey3!AN4:AN34, survey3!AN35 &amp; " is somewhat better than " &amp; survey3!AN34)</f>
        <v>10</v>
      </c>
      <c r="L18" s="11">
        <f>COUNTIF(survey3!AN4:AN34, survey3!AN35 &amp; " is much better than " &amp; survey3!AN34)</f>
        <v>7</v>
      </c>
      <c r="M18" s="9">
        <f>COUNTIF(survey3!AO4:AO34, survey3!AO34 &amp; " is much better than " &amp; survey3!AO35)</f>
        <v>1</v>
      </c>
      <c r="N18" s="10">
        <f>COUNTIF(survey3!AO4:AO34, survey3!AO34 &amp; " is somewhat better than " &amp; survey3!AO35)</f>
        <v>2</v>
      </c>
      <c r="O18" s="10">
        <f>COUNTIF(survey3!AO4:AO34, "Both versions are the same")</f>
        <v>5</v>
      </c>
      <c r="P18" s="10">
        <f>COUNTIF(survey3!AO4:AO34, survey3!AO35 &amp; " is somewhat better than " &amp; survey3!AO34)</f>
        <v>11</v>
      </c>
      <c r="Q18" s="12">
        <f>COUNTIF(survey3!AO4:AO34, survey3!AO35 &amp; " is much better than " &amp; survey3!AO34)</f>
        <v>7</v>
      </c>
      <c r="R18" s="39"/>
      <c r="S18" s="39"/>
      <c r="T18" s="39"/>
      <c r="U18" s="55"/>
      <c r="V18" s="54"/>
    </row>
    <row r="19" spans="1:22" ht="15.75" customHeight="1">
      <c r="A19" s="45"/>
      <c r="B19" s="8" t="s">
        <v>1005</v>
      </c>
      <c r="C19" s="9">
        <f>COUNTIF(survey3!AQ4:AQ34, survey3!AQ34 &amp; " is much better than " &amp; survey3!AQ35)</f>
        <v>3</v>
      </c>
      <c r="D19" s="10">
        <f>COUNTIF(survey3!AQ4:AQ34, survey3!AQ34 &amp; " is somewhat better than " &amp; survey3!AQ35)</f>
        <v>4</v>
      </c>
      <c r="E19" s="10">
        <f>COUNTIF(survey3!AQ4:AQ34, "Both versions are the same")</f>
        <v>5</v>
      </c>
      <c r="F19" s="10">
        <f>COUNTIF(survey3!AQ4:AQ34, survey3!AQ35 &amp; " is somewhat better than " &amp; survey3!AQ34)</f>
        <v>9</v>
      </c>
      <c r="G19" s="11">
        <f>COUNTIF(survey3!AQ4:AQ34, survey3!AQ35 &amp; " is much better than " &amp; survey3!AQ34)</f>
        <v>6</v>
      </c>
      <c r="H19" s="9">
        <f>COUNTIF(survey3!AR4:AR34, survey3!AR34 &amp; " is much better than " &amp; survey3!AR35)</f>
        <v>3</v>
      </c>
      <c r="I19" s="10">
        <f>COUNTIF(survey3!AR4:AR34, survey3!AR34 &amp; " is somewhat better than " &amp; survey3!AR35)</f>
        <v>3</v>
      </c>
      <c r="J19" s="10">
        <f>COUNTIF(survey3!AR4:AR34, "Both versions are the same")</f>
        <v>7</v>
      </c>
      <c r="K19" s="10">
        <f>COUNTIF(survey3!AR4:AR34, survey3!AR35 &amp; " is somewhat better than " &amp; survey3!AR34)</f>
        <v>9</v>
      </c>
      <c r="L19" s="11">
        <f>COUNTIF(survey3!AR4:AR34, survey3!AR35 &amp; " is much better than " &amp; survey3!AR34)</f>
        <v>5</v>
      </c>
      <c r="M19" s="9">
        <f>COUNTIF(survey3!AS4:AS34, survey3!AS34 &amp; " is much better than " &amp; survey3!AS35)</f>
        <v>1</v>
      </c>
      <c r="N19" s="10">
        <f>COUNTIF(survey3!AS4:AS34, survey3!AS34 &amp; " is somewhat better than " &amp; survey3!AS35)</f>
        <v>5</v>
      </c>
      <c r="O19" s="10">
        <f>COUNTIF(survey3!AS4:AS34, "Both versions are the same")</f>
        <v>4</v>
      </c>
      <c r="P19" s="10">
        <f>COUNTIF(survey3!AS4:AS34, survey3!AS35 &amp; " is somewhat better than " &amp; survey3!AS34)</f>
        <v>10</v>
      </c>
      <c r="Q19" s="12">
        <f>COUNTIF(survey3!AS4:AS34, survey3!AS35 &amp; " is much better than " &amp; survey3!AS34)</f>
        <v>7</v>
      </c>
      <c r="R19" s="40"/>
      <c r="S19" s="40"/>
      <c r="T19" s="40"/>
      <c r="U19" s="55"/>
      <c r="V19" s="54"/>
    </row>
    <row r="20" spans="1:22" ht="15.75" customHeight="1">
      <c r="A20" s="48" t="s">
        <v>1006</v>
      </c>
      <c r="B20" s="13" t="s">
        <v>1007</v>
      </c>
      <c r="C20" s="9">
        <f>COUNTIF(survey4!W4:W34, survey4!W34 &amp; " is much better than " &amp; survey4!W35)</f>
        <v>5</v>
      </c>
      <c r="D20" s="10">
        <f>COUNTIF(survey4!W4:W34, survey4!W34 &amp; " is somewhat better than " &amp; survey4!W35)</f>
        <v>4</v>
      </c>
      <c r="E20" s="10">
        <f>COUNTIF(survey4!W4:W34, "Both versions are the same")</f>
        <v>3</v>
      </c>
      <c r="F20" s="10">
        <f>COUNTIF(survey4!W4:W34, survey4!W35 &amp; " is somewhat better than " &amp; survey4!W34)</f>
        <v>4</v>
      </c>
      <c r="G20" s="11">
        <f>COUNTIF(survey4!W4:W34, survey4!W35 &amp; " is much better than " &amp; survey4!W34)</f>
        <v>7</v>
      </c>
      <c r="H20" s="9">
        <f>COUNTIF(survey4!X4:X34, survey4!X34 &amp; " is much better than " &amp; survey4!X35)</f>
        <v>3</v>
      </c>
      <c r="I20" s="10">
        <f>COUNTIF(survey4!X4:X34, survey4!X34 &amp; " is somewhat better than " &amp; survey4!X35)</f>
        <v>6</v>
      </c>
      <c r="J20" s="10">
        <f>COUNTIF(survey4!X4:X34, "Both versions are the same")</f>
        <v>4</v>
      </c>
      <c r="K20" s="10">
        <f>COUNTIF(survey4!X4:X34, survey4!X35 &amp; " is somewhat better than " &amp; survey4!X34)</f>
        <v>5</v>
      </c>
      <c r="L20" s="11">
        <f>COUNTIF(survey4!X4:X34, survey4!X35 &amp; " is much better than " &amp; survey4!X34)</f>
        <v>5</v>
      </c>
      <c r="M20" s="9">
        <f>COUNTIF(survey4!Y4:Y34, survey4!Y34 &amp; " is much better than " &amp; survey4!Y35)</f>
        <v>4</v>
      </c>
      <c r="N20" s="10">
        <f>COUNTIF(survey4!Y4:Y34, survey4!Y34 &amp; " is somewhat better than " &amp; survey4!Y35)</f>
        <v>1</v>
      </c>
      <c r="O20" s="10">
        <f>COUNTIF(survey4!Y4:Y34, "Both versions are the same")</f>
        <v>3</v>
      </c>
      <c r="P20" s="10">
        <f>COUNTIF(survey4!Y4:Y34, survey4!Y35 &amp; " is somewhat better than " &amp; survey4!Y34)</f>
        <v>2</v>
      </c>
      <c r="Q20" s="12">
        <f>COUNTIF(survey4!Y4:Y34, survey4!Y35 &amp; " is much better than " &amp; survey4!Y34)</f>
        <v>13</v>
      </c>
      <c r="R20" s="35">
        <f>COUNTA(survey4!AQ4:AQ27)</f>
        <v>24</v>
      </c>
      <c r="S20" s="35">
        <v>5</v>
      </c>
      <c r="T20" s="35">
        <f>R20*S20</f>
        <v>120</v>
      </c>
      <c r="U20" s="55">
        <v>40</v>
      </c>
      <c r="V20" s="54">
        <f>U20*S20</f>
        <v>200</v>
      </c>
    </row>
    <row r="21" spans="1:22" ht="15.75" customHeight="1">
      <c r="A21" s="45"/>
      <c r="B21" s="13" t="s">
        <v>1008</v>
      </c>
      <c r="C21" s="9">
        <f>COUNTIF(survey4!AA4:AA34, survey4!AA34 &amp; " is much better than " &amp; survey4!AA35)</f>
        <v>5</v>
      </c>
      <c r="D21" s="10">
        <f>COUNTIF(survey4!AA4:AA34, survey4!AA34 &amp; " is somewhat better than " &amp; survey4!AA35)</f>
        <v>6</v>
      </c>
      <c r="E21" s="10">
        <f>COUNTIF(survey4!AA4:AA34, "Both versions are the same")</f>
        <v>2</v>
      </c>
      <c r="F21" s="10">
        <f>COUNTIF(survey4!AA4:AA34, survey4!AA35 &amp; " is somewhat better than " &amp; survey4!AA34)</f>
        <v>4</v>
      </c>
      <c r="G21" s="11">
        <f>COUNTIF(survey4!AA4:AA34, survey4!AA35 &amp; " is much better than " &amp; survey4!AA34)</f>
        <v>7</v>
      </c>
      <c r="H21" s="9">
        <f>COUNTIF(survey4!AB4:AB34, survey4!AB34 &amp; " is much better than " &amp; survey4!AB35)</f>
        <v>2</v>
      </c>
      <c r="I21" s="10">
        <f>COUNTIF(survey4!AB4:AB34, survey4!AB34 &amp; " is somewhat better than " &amp; survey4!AB35)</f>
        <v>2</v>
      </c>
      <c r="J21" s="10">
        <f>COUNTIF(survey4!AB4:AB34, "Both versions are the same")</f>
        <v>4</v>
      </c>
      <c r="K21" s="10">
        <f>COUNTIF(survey4!AB4:AB34, survey4!AB35 &amp; " is somewhat better than " &amp; survey4!AB34)</f>
        <v>7</v>
      </c>
      <c r="L21" s="11">
        <f>COUNTIF(survey4!AB4:AB34, survey4!AB35 &amp; " is much better than " &amp; survey4!AB34)</f>
        <v>8</v>
      </c>
      <c r="M21" s="9">
        <f>COUNTIF(survey4!AC4:AC34, survey4!AC34 &amp; " is much better than " &amp; survey4!AC35)</f>
        <v>2</v>
      </c>
      <c r="N21" s="10">
        <f>COUNTIF(survey4!AC4:AC34, survey4!AC34 &amp; " is somewhat better than " &amp; survey4!AC35)</f>
        <v>2</v>
      </c>
      <c r="O21" s="10">
        <f>COUNTIF(survey4!AC4:AC34, "Both versions are the same")</f>
        <v>1</v>
      </c>
      <c r="P21" s="10">
        <f>COUNTIF(survey4!AC4:AC34, survey4!AC35 &amp; " is somewhat better than " &amp; survey4!AC34)</f>
        <v>7</v>
      </c>
      <c r="Q21" s="12">
        <f>COUNTIF(survey4!AC4:AC34, survey4!AC35 &amp; " is much better than " &amp; survey4!AC34)</f>
        <v>11</v>
      </c>
      <c r="R21" s="36"/>
      <c r="S21" s="36"/>
      <c r="T21" s="36"/>
      <c r="U21" s="55"/>
      <c r="V21" s="54"/>
    </row>
    <row r="22" spans="1:22" ht="15.75" customHeight="1">
      <c r="A22" s="45"/>
      <c r="B22" s="13" t="s">
        <v>1009</v>
      </c>
      <c r="C22" s="9">
        <f>COUNTIF(survey4!AE4:AE34, survey4!AE34 &amp; " is much better than " &amp; survey4!AE35)</f>
        <v>3</v>
      </c>
      <c r="D22" s="10">
        <f>COUNTIF(survey4!AE4:AE34, survey4!AE34 &amp; " is somewhat better than " &amp; survey4!AE35)</f>
        <v>5</v>
      </c>
      <c r="E22" s="10">
        <f>COUNTIF(survey4!AE4:AE34, "Both versions are the same")</f>
        <v>0</v>
      </c>
      <c r="F22" s="10">
        <f>COUNTIF(survey4!AE4:AE34, survey4!AE35 &amp; " is somewhat better than " &amp; survey4!AE34)</f>
        <v>6</v>
      </c>
      <c r="G22" s="11">
        <f>COUNTIF(survey4!AE4:AE34, survey4!AE35 &amp; " is much better than " &amp; survey4!AE34)</f>
        <v>10</v>
      </c>
      <c r="H22" s="9">
        <f>COUNTIF(survey4!AF4:AF34, survey4!AF34 &amp; " is much better than " &amp; survey4!AF35)</f>
        <v>0</v>
      </c>
      <c r="I22" s="10">
        <f>COUNTIF(survey4!AF4:AF34, survey4!AF34 &amp; " is somewhat better than " &amp; survey4!AF35)</f>
        <v>4</v>
      </c>
      <c r="J22" s="10">
        <f>COUNTIF(survey4!AF4:AF34, "Both versions are the same")</f>
        <v>2</v>
      </c>
      <c r="K22" s="10">
        <f>COUNTIF(survey4!AF4:AF34, survey4!AF35 &amp; " is somewhat better than " &amp; survey4!AF34)</f>
        <v>4</v>
      </c>
      <c r="L22" s="11">
        <f>COUNTIF(survey4!AF4:AF34, survey4!AF35 &amp; " is much better than " &amp; survey4!AF34)</f>
        <v>14</v>
      </c>
      <c r="M22" s="9">
        <f>COUNTIF(survey4!AG4:AG34, survey4!AG34 &amp; " is much better than " &amp; survey4!AG35)</f>
        <v>0</v>
      </c>
      <c r="N22" s="10">
        <f>COUNTIF(survey4!AG4:AG34, survey4!AG34 &amp; " is somewhat better than " &amp; survey4!AG35)</f>
        <v>3</v>
      </c>
      <c r="O22" s="10">
        <f>COUNTIF(survey4!AG4:AG34, "Both versions are the same")</f>
        <v>0</v>
      </c>
      <c r="P22" s="10">
        <f>COUNTIF(survey4!AG4:AG34, survey4!AG35 &amp; " is somewhat better than " &amp; survey4!AG34)</f>
        <v>4</v>
      </c>
      <c r="Q22" s="12">
        <f>COUNTIF(survey4!AG4:AG34, survey4!AG35 &amp; " is much better than " &amp; survey4!AG34)</f>
        <v>16</v>
      </c>
      <c r="R22" s="36"/>
      <c r="S22" s="36"/>
      <c r="T22" s="36"/>
      <c r="U22" s="55"/>
      <c r="V22" s="54"/>
    </row>
    <row r="23" spans="1:22" ht="15.75" customHeight="1">
      <c r="A23" s="45"/>
      <c r="B23" s="13" t="s">
        <v>1010</v>
      </c>
      <c r="C23" s="9">
        <f>COUNTIF(survey4!AI4:AI34, survey4!AI34 &amp; " is much better than " &amp; survey4!AI35)</f>
        <v>0</v>
      </c>
      <c r="D23" s="10">
        <f>COUNTIF(survey4!AI4:AI34, survey4!AI34 &amp; " is somewhat better than " &amp; survey4!AI35)</f>
        <v>0</v>
      </c>
      <c r="E23" s="10">
        <f>COUNTIF(survey4!AI4:AI34, "Both versions are the same")</f>
        <v>1</v>
      </c>
      <c r="F23" s="10">
        <f>COUNTIF(survey4!AI4:AI34, survey4!AI35 &amp; " is somewhat better than " &amp; survey4!AI34)</f>
        <v>6</v>
      </c>
      <c r="G23" s="11">
        <f>COUNTIF(survey4!AI4:AI34, survey4!AI35 &amp; " is much better than " &amp; survey4!AI34)</f>
        <v>17</v>
      </c>
      <c r="H23" s="9">
        <f>COUNTIF(survey4!AJ4:AJ34, survey4!AJ34 &amp; " is much better than " &amp; survey4!AJ35)</f>
        <v>1</v>
      </c>
      <c r="I23" s="10">
        <f>COUNTIF(survey4!AJ4:AJ34, survey4!AJ34 &amp; " is somewhat better than " &amp; survey4!AJ35)</f>
        <v>0</v>
      </c>
      <c r="J23" s="10">
        <f>COUNTIF(survey4!AJ4:AJ34, "Both versions are the same")</f>
        <v>1</v>
      </c>
      <c r="K23" s="10">
        <f>COUNTIF(survey4!AJ4:AJ34, survey4!AJ35 &amp; " is somewhat better than " &amp; survey4!AJ34)</f>
        <v>3</v>
      </c>
      <c r="L23" s="11">
        <f>COUNTIF(survey4!AJ4:AJ34, survey4!AJ35 &amp; " is much better than " &amp; survey4!AJ34)</f>
        <v>19</v>
      </c>
      <c r="M23" s="9">
        <f>COUNTIF(survey4!AK4:AK34, survey4!AK34 &amp; " is much better than " &amp; survey4!AK35)</f>
        <v>0</v>
      </c>
      <c r="N23" s="10">
        <f>COUNTIF(survey4!AK4:AK34, survey4!AK34 &amp; " is somewhat better than " &amp; survey4!AK35)</f>
        <v>0</v>
      </c>
      <c r="O23" s="10">
        <f>COUNTIF(survey4!AK4:AK34, "Both versions are the same")</f>
        <v>0</v>
      </c>
      <c r="P23" s="10">
        <f>COUNTIF(survey4!AK4:AK34, survey4!AK35 &amp; " is somewhat better than " &amp; survey4!AK34)</f>
        <v>3</v>
      </c>
      <c r="Q23" s="12">
        <f>COUNTIF(survey4!AK4:AK34, survey4!AK35 &amp; " is much better than " &amp; survey4!AK34)</f>
        <v>20</v>
      </c>
      <c r="R23" s="36"/>
      <c r="S23" s="36"/>
      <c r="T23" s="36"/>
      <c r="U23" s="55"/>
      <c r="V23" s="54"/>
    </row>
    <row r="24" spans="1:22" ht="15.75" customHeight="1">
      <c r="A24" s="45"/>
      <c r="B24" s="13" t="s">
        <v>1011</v>
      </c>
      <c r="C24" s="9">
        <f>COUNTIF(survey4!AM4:AM34, survey4!AM34 &amp; " is much better than " &amp; survey4!AM35)</f>
        <v>3</v>
      </c>
      <c r="D24" s="10">
        <f>COUNTIF(survey4!AM4:AM34, survey4!AM34 &amp; " is somewhat better than " &amp; survey4!AM35)</f>
        <v>11</v>
      </c>
      <c r="E24" s="10">
        <f>COUNTIF(survey4!AM4:AM34, "Both versions are the same")</f>
        <v>1</v>
      </c>
      <c r="F24" s="10">
        <f>COUNTIF(survey4!AM4:AM34, survey4!AM35 &amp; " is somewhat better than " &amp; survey4!AM34)</f>
        <v>4</v>
      </c>
      <c r="G24" s="11">
        <f>COUNTIF(survey4!AM4:AM34, survey4!AM35 &amp; " is much better than " &amp; survey4!AM34)</f>
        <v>5</v>
      </c>
      <c r="H24" s="9">
        <f>COUNTIF(survey4!AN4:AN34, survey4!AN34 &amp; " is much better than " &amp; survey4!AN35)</f>
        <v>1</v>
      </c>
      <c r="I24" s="10">
        <f>COUNTIF(survey4!AN4:AN34, survey4!AN34 &amp; " is somewhat better than " &amp; survey4!AN35)</f>
        <v>10</v>
      </c>
      <c r="J24" s="10">
        <f>COUNTIF(survey4!AN4:AN34, "Both versions are the same")</f>
        <v>3</v>
      </c>
      <c r="K24" s="10">
        <f>COUNTIF(survey4!AN4:AN34, survey4!AN35 &amp; " is somewhat better than " &amp; survey4!AN34)</f>
        <v>5</v>
      </c>
      <c r="L24" s="11">
        <f>COUNTIF(survey4!AN4:AN34, survey4!AN35 &amp; " is much better than " &amp; survey4!AN34)</f>
        <v>4</v>
      </c>
      <c r="M24" s="9">
        <f>COUNTIF(survey4!AO4:AO34, survey4!AO34 &amp; " is much better than " &amp; survey4!AO35)</f>
        <v>2</v>
      </c>
      <c r="N24" s="10">
        <f>COUNTIF(survey4!AO4:AO34, survey4!AO34 &amp; " is somewhat better than " &amp; survey4!AO35)</f>
        <v>6</v>
      </c>
      <c r="O24" s="10">
        <f>COUNTIF(survey4!AO4:AO34, "Both versions are the same")</f>
        <v>2</v>
      </c>
      <c r="P24" s="10">
        <f>COUNTIF(survey4!AO4:AO34, survey4!AO35 &amp; " is somewhat better than " &amp; survey4!AO34)</f>
        <v>7</v>
      </c>
      <c r="Q24" s="12">
        <f>COUNTIF(survey4!AO4:AO34, survey4!AO35 &amp; " is much better than " &amp; survey4!AO34)</f>
        <v>6</v>
      </c>
      <c r="R24" s="37"/>
      <c r="S24" s="37"/>
      <c r="T24" s="37"/>
      <c r="U24" s="55"/>
      <c r="V24" s="54"/>
    </row>
    <row r="25" spans="1:22" ht="15.75" customHeight="1">
      <c r="A25" s="44" t="s">
        <v>1012</v>
      </c>
      <c r="B25" s="8" t="s">
        <v>1013</v>
      </c>
      <c r="C25" s="9">
        <f>COUNTIF(survey5!W4:W34, survey5!W34 &amp; " is much better than " &amp; survey5!W35)</f>
        <v>2</v>
      </c>
      <c r="D25" s="10">
        <f>COUNTIF(survey5!W4:W34, survey5!W34 &amp; " is somewhat better than " &amp; survey5!W35)</f>
        <v>1</v>
      </c>
      <c r="E25" s="10">
        <f>COUNTIF(survey5!W4:W34, "Both versions are the same")</f>
        <v>1</v>
      </c>
      <c r="F25" s="10">
        <f>COUNTIF(survey5!W4:W34, survey5!W35 &amp; " is somewhat better than " &amp; survey5!W34)</f>
        <v>2</v>
      </c>
      <c r="G25" s="11">
        <f>COUNTIF(survey5!W4:W34, survey5!W35 &amp; " is much better than " &amp; survey5!W34)</f>
        <v>4</v>
      </c>
      <c r="H25" s="9">
        <f>COUNTIF(survey5!X4:X34, survey5!X34 &amp; " is much better than " &amp; survey5!X35)</f>
        <v>1</v>
      </c>
      <c r="I25" s="10">
        <f>COUNTIF(survey5!X4:X34, survey5!X34 &amp; " is somewhat better than " &amp; survey5!X35)</f>
        <v>0</v>
      </c>
      <c r="J25" s="10">
        <f>COUNTIF(survey5!X4:X34, "Both versions are the same")</f>
        <v>1</v>
      </c>
      <c r="K25" s="10">
        <f>COUNTIF(survey5!X4:X34, survey5!X35 &amp; " is somewhat better than " &amp; survey5!X34)</f>
        <v>0</v>
      </c>
      <c r="L25" s="11">
        <f>COUNTIF(survey5!X4:X34, survey5!X35 &amp; " is much better than " &amp; survey5!X34)</f>
        <v>8</v>
      </c>
      <c r="M25" s="9">
        <f>COUNTIF(survey5!Y4:Y34, survey5!Y34 &amp; " is much better than " &amp; survey5!Y35)</f>
        <v>2</v>
      </c>
      <c r="N25" s="10">
        <f>COUNTIF(survey5!Y4:Y34, survey5!Y34 &amp; " is somewhat better than " &amp; survey5!Y35)</f>
        <v>0</v>
      </c>
      <c r="O25" s="10">
        <f>COUNTIF(survey5!Y4:Y34, "Both versions are the same")</f>
        <v>1</v>
      </c>
      <c r="P25" s="10">
        <f>COUNTIF(survey5!Y4:Y34, survey5!Y35 &amp; " is somewhat better than " &amp; survey5!Y34)</f>
        <v>1</v>
      </c>
      <c r="Q25" s="12">
        <f>COUNTIF(survey5!Y4:Y34, survey5!Y35 &amp; " is much better than " &amp; survey5!Y34)</f>
        <v>6</v>
      </c>
      <c r="R25" s="38">
        <f>COUNTA(survey5!AU4:AU13)</f>
        <v>10</v>
      </c>
      <c r="S25" s="38">
        <v>6</v>
      </c>
      <c r="T25" s="38">
        <f>R25*S25</f>
        <v>60</v>
      </c>
      <c r="U25" s="55">
        <v>20</v>
      </c>
      <c r="V25" s="54">
        <f>U25*S25</f>
        <v>120</v>
      </c>
    </row>
    <row r="26" spans="1:22" ht="15.75" customHeight="1">
      <c r="A26" s="45"/>
      <c r="B26" s="8" t="s">
        <v>1014</v>
      </c>
      <c r="C26" s="9">
        <f>COUNTIF(survey5!AA4:AA34, survey5!AA34 &amp; " is much better than " &amp; survey5!AA35)</f>
        <v>2</v>
      </c>
      <c r="D26" s="10">
        <f>COUNTIF(survey5!AA4:AA34, survey5!AA34 &amp; " is somewhat better than " &amp; survey5!AA35)</f>
        <v>0</v>
      </c>
      <c r="E26" s="10">
        <f>COUNTIF(survey5!AA4:AA34, "Both versions are the same")</f>
        <v>0</v>
      </c>
      <c r="F26" s="10">
        <f>COUNTIF(survey5!AA4:AA34, survey5!AA35 &amp; " is somewhat better than " &amp; survey5!AA34)</f>
        <v>0</v>
      </c>
      <c r="G26" s="11">
        <f>COUNTIF(survey5!AA4:AA34, survey5!AA35 &amp; " is much better than " &amp; survey5!AA34)</f>
        <v>7</v>
      </c>
      <c r="H26" s="9">
        <f>COUNTIF(survey5!AB4:AB34, survey5!AB34 &amp; " is much better than " &amp; survey5!AB35)</f>
        <v>1</v>
      </c>
      <c r="I26" s="10">
        <f>COUNTIF(survey5!AB4:AB34, survey5!AB34 &amp; " is somewhat better than " &amp; survey5!AB35)</f>
        <v>1</v>
      </c>
      <c r="J26" s="10">
        <f>COUNTIF(survey5!AB4:AB34, "Both versions are the same")</f>
        <v>1</v>
      </c>
      <c r="K26" s="10">
        <f>COUNTIF(survey5!AB4:AB34, survey5!AB35 &amp; " is somewhat better than " &amp; survey5!AB34)</f>
        <v>0</v>
      </c>
      <c r="L26" s="11">
        <f>COUNTIF(survey5!AB4:AB34, survey5!AB35 &amp; " is much better than " &amp; survey5!AB34)</f>
        <v>7</v>
      </c>
      <c r="M26" s="9">
        <f>COUNTIF(survey5!AC4:AC34, survey5!AC34 &amp; " is much better than " &amp; survey5!AC35)</f>
        <v>2</v>
      </c>
      <c r="N26" s="10">
        <f>COUNTIF(survey5!AC4:AC34, survey5!AC34 &amp; " is somewhat better than " &amp; survey5!AC35)</f>
        <v>1</v>
      </c>
      <c r="O26" s="10">
        <f>COUNTIF(survey5!AC4:AC34, "Both versions are the same")</f>
        <v>1</v>
      </c>
      <c r="P26" s="10">
        <f>COUNTIF(survey5!AC4:AC34, survey5!AC35 &amp; " is somewhat better than " &amp; survey5!AC34)</f>
        <v>1</v>
      </c>
      <c r="Q26" s="12">
        <f>COUNTIF(survey5!AC4:AC34, survey5!AC35 &amp; " is much better than " &amp; survey5!AC34)</f>
        <v>5</v>
      </c>
      <c r="R26" s="39"/>
      <c r="S26" s="39"/>
      <c r="T26" s="39"/>
      <c r="U26" s="55"/>
      <c r="V26" s="54"/>
    </row>
    <row r="27" spans="1:22" ht="15.75" customHeight="1">
      <c r="A27" s="45"/>
      <c r="B27" s="8" t="s">
        <v>1015</v>
      </c>
      <c r="C27" s="9">
        <f>COUNTIF(survey5!AE4:AE34, survey5!AE34 &amp; " is much better than " &amp; survey5!AE35)</f>
        <v>2</v>
      </c>
      <c r="D27" s="10">
        <f>COUNTIF(survey5!AE4:AE34, survey5!AE34 &amp; " is somewhat better than " &amp; survey5!AE35)</f>
        <v>1</v>
      </c>
      <c r="E27" s="10">
        <f>COUNTIF(survey5!AE4:AE34, "Both versions are the same")</f>
        <v>0</v>
      </c>
      <c r="F27" s="10">
        <f>COUNTIF(survey5!AE4:AE34, survey5!AE35 &amp; " is somewhat better than " &amp; survey5!AE34)</f>
        <v>0</v>
      </c>
      <c r="G27" s="11">
        <f>COUNTIF(survey5!AE4:AE34, survey5!AE35 &amp; " is much better than " &amp; survey5!AE34)</f>
        <v>7</v>
      </c>
      <c r="H27" s="9">
        <f>COUNTIF(survey5!AF4:AF34, survey5!AF34 &amp; " is much better than " &amp; survey5!AF35)</f>
        <v>1</v>
      </c>
      <c r="I27" s="10">
        <f>COUNTIF(survey5!AF4:AF34, survey5!AF34 &amp; " is somewhat better than " &amp; survey5!AF35)</f>
        <v>1</v>
      </c>
      <c r="J27" s="10">
        <f>COUNTIF(survey5!AF4:AF34, "Both versions are the same")</f>
        <v>1</v>
      </c>
      <c r="K27" s="10">
        <f>COUNTIF(survey5!AF4:AF34, survey5!AF35 &amp; " is somewhat better than " &amp; survey5!AF34)</f>
        <v>1</v>
      </c>
      <c r="L27" s="11">
        <f>COUNTIF(survey5!AF4:AF34, survey5!AF35 &amp; " is much better than " &amp; survey5!AF34)</f>
        <v>6</v>
      </c>
      <c r="M27" s="9">
        <f>COUNTIF(survey5!AG4:AG34, survey5!AG34 &amp; " is much better than " &amp; survey5!AG35)</f>
        <v>2</v>
      </c>
      <c r="N27" s="10">
        <f>COUNTIF(survey5!AG4:AG34, survey5!AG34 &amp; " is somewhat better than " &amp; survey5!AG35)</f>
        <v>2</v>
      </c>
      <c r="O27" s="10">
        <f>COUNTIF(survey5!AG4:AG34, "Both versions are the same")</f>
        <v>1</v>
      </c>
      <c r="P27" s="10">
        <f>COUNTIF(survey5!AG4:AG34, survey5!AG35 &amp; " is somewhat better than " &amp; survey5!AG34)</f>
        <v>0</v>
      </c>
      <c r="Q27" s="12">
        <f>COUNTIF(survey5!AG4:AG34, survey5!AG35 &amp; " is much better than " &amp; survey5!AG34)</f>
        <v>5</v>
      </c>
      <c r="R27" s="39"/>
      <c r="S27" s="39"/>
      <c r="T27" s="39"/>
      <c r="U27" s="55"/>
      <c r="V27" s="54"/>
    </row>
    <row r="28" spans="1:22" ht="15.75" customHeight="1">
      <c r="A28" s="45"/>
      <c r="B28" s="8" t="s">
        <v>1016</v>
      </c>
      <c r="C28" s="9">
        <f>COUNTIF(survey5!AI4:AI34, survey5!AI34 &amp; " is much better than " &amp; survey5!AI35)</f>
        <v>1</v>
      </c>
      <c r="D28" s="10">
        <f>COUNTIF(survey5!AI4:AI34, survey5!AI34 &amp; " is somewhat better than " &amp; survey5!AI35)</f>
        <v>4</v>
      </c>
      <c r="E28" s="10">
        <f>COUNTIF(survey5!AI4:AI34, "Both versions are the same")</f>
        <v>0</v>
      </c>
      <c r="F28" s="10">
        <f>COUNTIF(survey5!AI4:AI34, survey5!AI35 &amp; " is somewhat better than " &amp; survey5!AI34)</f>
        <v>1</v>
      </c>
      <c r="G28" s="11">
        <f>COUNTIF(survey5!AI4:AI34, survey5!AI35 &amp; " is much better than " &amp; survey5!AI34)</f>
        <v>4</v>
      </c>
      <c r="H28" s="9">
        <f>COUNTIF(survey5!AJ4:AJ34, survey5!AJ34 &amp; " is much better than " &amp; survey5!AJ35)</f>
        <v>2</v>
      </c>
      <c r="I28" s="10">
        <f>COUNTIF(survey5!AJ4:AJ34, survey5!AJ34 &amp; " is somewhat better than " &amp; survey5!AJ35)</f>
        <v>0</v>
      </c>
      <c r="J28" s="10">
        <f>COUNTIF(survey5!AJ4:AJ34, "Both versions are the same")</f>
        <v>0</v>
      </c>
      <c r="K28" s="10">
        <f>COUNTIF(survey5!AJ4:AJ34, survey5!AJ35 &amp; " is somewhat better than " &amp; survey5!AJ34)</f>
        <v>0</v>
      </c>
      <c r="L28" s="11">
        <f>COUNTIF(survey5!AJ4:AJ34, survey5!AJ35 &amp; " is much better than " &amp; survey5!AJ34)</f>
        <v>7</v>
      </c>
      <c r="M28" s="9">
        <f>COUNTIF(survey5!AK4:AK34, survey5!AK34 &amp; " is much better than " &amp; survey5!AK35)</f>
        <v>1</v>
      </c>
      <c r="N28" s="10">
        <f>COUNTIF(survey5!AK4:AK34, survey5!AK34 &amp; " is somewhat better than " &amp; survey5!AK35)</f>
        <v>0</v>
      </c>
      <c r="O28" s="10">
        <f>COUNTIF(survey5!AK4:AK34, "Both versions are the same")</f>
        <v>2</v>
      </c>
      <c r="P28" s="10">
        <f>COUNTIF(survey5!AK4:AK34, survey5!AK35 &amp; " is somewhat better than " &amp; survey5!AK34)</f>
        <v>0</v>
      </c>
      <c r="Q28" s="12">
        <f>COUNTIF(survey5!AK4:AK34, survey5!AK35 &amp; " is much better than " &amp; survey5!AK34)</f>
        <v>7</v>
      </c>
      <c r="R28" s="39"/>
      <c r="S28" s="39"/>
      <c r="T28" s="39"/>
      <c r="U28" s="55"/>
      <c r="V28" s="54"/>
    </row>
    <row r="29" spans="1:22" ht="15.75" customHeight="1">
      <c r="A29" s="45"/>
      <c r="B29" s="8" t="s">
        <v>1017</v>
      </c>
      <c r="C29" s="9">
        <f>COUNTIF(survey5!AM4:AM34, survey5!AM34 &amp; " is much better than " &amp; survey5!AM35)</f>
        <v>1</v>
      </c>
      <c r="D29" s="10">
        <f>COUNTIF(survey5!AM4:AM34, survey5!AM34 &amp; " is somewhat better than " &amp; survey5!AM35)</f>
        <v>0</v>
      </c>
      <c r="E29" s="10">
        <f>COUNTIF(survey5!AM4:AM34, "Both versions are the same")</f>
        <v>2</v>
      </c>
      <c r="F29" s="10">
        <f>COUNTIF(survey5!AM4:AM34, survey5!AM35 &amp; " is somewhat better than " &amp; survey5!AM34)</f>
        <v>1</v>
      </c>
      <c r="G29" s="11">
        <f>COUNTIF(survey5!AM4:AM34, survey5!AM35 &amp; " is much better than " &amp; survey5!AM34)</f>
        <v>6</v>
      </c>
      <c r="H29" s="9">
        <f>COUNTIF(survey5!AN4:AN34, survey5!AN34 &amp; " is much better than " &amp; survey5!AN35)</f>
        <v>1</v>
      </c>
      <c r="I29" s="10">
        <f>COUNTIF(survey5!AN4:AN34, survey5!AN34 &amp; " is somewhat better than " &amp; survey5!AN35)</f>
        <v>0</v>
      </c>
      <c r="J29" s="10">
        <f>COUNTIF(survey5!AN4:AN34, "Both versions are the same")</f>
        <v>2</v>
      </c>
      <c r="K29" s="10">
        <f>COUNTIF(survey5!AN4:AN34, survey5!AN35 &amp; " is somewhat better than " &amp; survey5!AN34)</f>
        <v>1</v>
      </c>
      <c r="L29" s="11">
        <f>COUNTIF(survey5!AN4:AN34, survey5!AN35 &amp; " is much better than " &amp; survey5!AN34)</f>
        <v>6</v>
      </c>
      <c r="M29" s="9">
        <f>COUNTIF(survey5!AO4:AO34, survey5!AO34 &amp; " is much better than " &amp; survey5!AO35)</f>
        <v>1</v>
      </c>
      <c r="N29" s="10">
        <f>COUNTIF(survey5!AO4:AO34, survey5!AO34 &amp; " is somewhat better than " &amp; survey5!AO35)</f>
        <v>1</v>
      </c>
      <c r="O29" s="10">
        <f>COUNTIF(survey5!AO4:AO34, "Both versions are the same")</f>
        <v>2</v>
      </c>
      <c r="P29" s="10">
        <f>COUNTIF(survey5!AO4:AO34, survey5!AO35 &amp; " is somewhat better than " &amp; survey5!AO34)</f>
        <v>0</v>
      </c>
      <c r="Q29" s="12">
        <f>COUNTIF(survey5!AO4:AO34, survey5!AO35 &amp; " is much better than " &amp; survey5!AO34)</f>
        <v>6</v>
      </c>
      <c r="R29" s="39"/>
      <c r="S29" s="39"/>
      <c r="T29" s="39"/>
      <c r="U29" s="55"/>
      <c r="V29" s="54"/>
    </row>
    <row r="30" spans="1:22" ht="15.75" customHeight="1">
      <c r="A30" s="45"/>
      <c r="B30" s="8" t="s">
        <v>1018</v>
      </c>
      <c r="C30" s="9">
        <f>COUNTIF(survey5!AQ4:AQ34, survey5!AQ34 &amp; " is much better than " &amp; survey5!AQ35)</f>
        <v>4</v>
      </c>
      <c r="D30" s="10">
        <f>COUNTIF(survey5!AQ4:AQ34, survey5!AQ34 &amp; " is somewhat better than " &amp; survey5!AQ35)</f>
        <v>2</v>
      </c>
      <c r="E30" s="10">
        <f>COUNTIF(survey5!AQ4:AQ34, "Both versions are the same")</f>
        <v>2</v>
      </c>
      <c r="F30" s="10">
        <f>COUNTIF(survey5!AQ4:AQ34, survey5!AQ35 &amp; " is somewhat better than " &amp; survey5!AQ34)</f>
        <v>0</v>
      </c>
      <c r="G30" s="11">
        <f>COUNTIF(survey5!AQ4:AQ34, survey5!AQ35 &amp; " is much better than " &amp; survey5!AQ34)</f>
        <v>1</v>
      </c>
      <c r="H30" s="9">
        <f>COUNTIF(survey5!AR4:AR34, survey5!AR34 &amp; " is much better than " &amp; survey5!AR35)</f>
        <v>5</v>
      </c>
      <c r="I30" s="10">
        <f>COUNTIF(survey5!AR4:AR34, survey5!AR34 &amp; " is somewhat better than " &amp; survey5!AR35)</f>
        <v>1</v>
      </c>
      <c r="J30" s="10">
        <f>COUNTIF(survey5!AR4:AR34, "Both versions are the same")</f>
        <v>2</v>
      </c>
      <c r="K30" s="10">
        <f>COUNTIF(survey5!AR4:AR34, survey5!AR35 &amp; " is somewhat better than " &amp; survey5!AR34)</f>
        <v>1</v>
      </c>
      <c r="L30" s="11">
        <f>COUNTIF(survey5!AR4:AR34, survey5!AR35 &amp; " is much better than " &amp; survey5!AR34)</f>
        <v>0</v>
      </c>
      <c r="M30" s="9">
        <f>COUNTIF(survey5!AS4:AS34, survey5!AS34 &amp; " is much better than " &amp; survey5!AS35)</f>
        <v>4</v>
      </c>
      <c r="N30" s="10">
        <f>COUNTIF(survey5!AS4:AS34, survey5!AS34 &amp; " is somewhat better than " &amp; survey5!AS35)</f>
        <v>2</v>
      </c>
      <c r="O30" s="10">
        <f>COUNTIF(survey5!AS4:AS34, "Both versions are the same")</f>
        <v>2</v>
      </c>
      <c r="P30" s="10">
        <f>COUNTIF(survey5!AS4:AS34, survey5!AS35 &amp; " is somewhat better than " &amp; survey5!AS34)</f>
        <v>0</v>
      </c>
      <c r="Q30" s="12">
        <f>COUNTIF(survey5!AS4:AS34, survey5!AS35 &amp; " is much better than " &amp; survey5!AS34)</f>
        <v>1</v>
      </c>
      <c r="R30" s="40"/>
      <c r="S30" s="40"/>
      <c r="T30" s="40"/>
      <c r="U30" s="55"/>
      <c r="V30" s="54"/>
    </row>
    <row r="31" spans="1:22" ht="15.75" customHeight="1">
      <c r="A31" s="48" t="s">
        <v>1019</v>
      </c>
      <c r="B31" s="13" t="s">
        <v>1020</v>
      </c>
      <c r="C31" s="9">
        <f>COUNTIF(survey6!W4:W34, survey6!W34 &amp; " is much better than " &amp; survey6!W35)</f>
        <v>1</v>
      </c>
      <c r="D31" s="10">
        <f>COUNTIF(survey6!W4:W34, survey6!W34 &amp; " is somewhat better than " &amp; survey6!W35)</f>
        <v>0</v>
      </c>
      <c r="E31" s="10">
        <f>COUNTIF(survey6!W4:W34, "Both versions are the same")</f>
        <v>6</v>
      </c>
      <c r="F31" s="10">
        <f>COUNTIF(survey6!W4:W34, survey6!W35 &amp; " is somewhat better than " &amp; survey6!W34)</f>
        <v>3</v>
      </c>
      <c r="G31" s="11">
        <f>COUNTIF(survey6!W4:W34, survey6!W35 &amp; " is much better than " &amp; survey6!W34)</f>
        <v>3</v>
      </c>
      <c r="H31" s="9">
        <f>COUNTIF(survey6!X4:X34, survey6!X34 &amp; " is much better than " &amp; survey6!X35)</f>
        <v>0</v>
      </c>
      <c r="I31" s="10">
        <f>COUNTIF(survey6!X4:X34, survey6!X34 &amp; " is somewhat better than " &amp; survey6!X35)</f>
        <v>1</v>
      </c>
      <c r="J31" s="10">
        <f>COUNTIF(survey6!X4:X34, "Both versions are the same")</f>
        <v>8</v>
      </c>
      <c r="K31" s="10">
        <f>COUNTIF(survey6!X4:X34, survey6!X35 &amp; " is somewhat better than " &amp; survey6!X34)</f>
        <v>1</v>
      </c>
      <c r="L31" s="11">
        <f>COUNTIF(survey6!X4:X34, survey6!X35 &amp; " is much better than " &amp; survey6!X34)</f>
        <v>2</v>
      </c>
      <c r="M31" s="9">
        <f>COUNTIF(survey6!Y4:Y34, survey6!Y34 &amp; " is much better than " &amp; survey6!Y35)</f>
        <v>0</v>
      </c>
      <c r="N31" s="10">
        <f>COUNTIF(survey6!Y4:Y34, survey6!Y34 &amp; " is somewhat better than " &amp; survey6!Y35)</f>
        <v>3</v>
      </c>
      <c r="O31" s="10">
        <f>COUNTIF(survey6!Y4:Y34, "Both versions are the same")</f>
        <v>6</v>
      </c>
      <c r="P31" s="10">
        <f>COUNTIF(survey6!Y4:Y34, survey6!Y35 &amp; " is somewhat better than " &amp; survey6!Y34)</f>
        <v>2</v>
      </c>
      <c r="Q31" s="12">
        <f>COUNTIF(survey6!Y4:Y34, survey6!Y35 &amp; " is much better than " &amp; survey6!Y34)</f>
        <v>2</v>
      </c>
      <c r="R31" s="35">
        <f>COUNTA(survey6!AU4:AU16)</f>
        <v>13</v>
      </c>
      <c r="S31" s="35">
        <v>6</v>
      </c>
      <c r="T31" s="35">
        <f>R31*S31</f>
        <v>78</v>
      </c>
      <c r="U31" s="55">
        <v>20</v>
      </c>
      <c r="V31" s="54">
        <f>U31*S31</f>
        <v>120</v>
      </c>
    </row>
    <row r="32" spans="1:22" ht="15.75" customHeight="1">
      <c r="A32" s="45"/>
      <c r="B32" s="13" t="s">
        <v>1021</v>
      </c>
      <c r="C32" s="9">
        <f>COUNTIF(survey6!AA4:AA34, survey6!AA34 &amp; " is much better than " &amp; survey6!AA35)</f>
        <v>3</v>
      </c>
      <c r="D32" s="10">
        <f>COUNTIF(survey6!AA4:AA34, survey6!AA34 &amp; " is somewhat better than " &amp; survey6!AA35)</f>
        <v>0</v>
      </c>
      <c r="E32" s="10">
        <f>COUNTIF(survey6!AA4:AA34, "Both versions are the same")</f>
        <v>4</v>
      </c>
      <c r="F32" s="10">
        <f>COUNTIF(survey6!AA4:AA34, survey6!AA35 &amp; " is somewhat better than " &amp; survey6!AA34)</f>
        <v>2</v>
      </c>
      <c r="G32" s="11">
        <f>COUNTIF(survey6!AA4:AA34, survey6!AA35 &amp; " is much better than " &amp; survey6!AA34)</f>
        <v>3</v>
      </c>
      <c r="H32" s="9">
        <f>COUNTIF(survey6!AB4:AB34, survey6!AB34 &amp; " is much better than " &amp; survey6!AB35)</f>
        <v>4</v>
      </c>
      <c r="I32" s="10">
        <f>COUNTIF(survey6!AB4:AB34, survey6!AB34 &amp; " is somewhat better than " &amp; survey6!AB35)</f>
        <v>0</v>
      </c>
      <c r="J32" s="10">
        <f>COUNTIF(survey6!AB4:AB34, "Both versions are the same")</f>
        <v>5</v>
      </c>
      <c r="K32" s="10">
        <f>COUNTIF(survey6!AB4:AB34, survey6!AB35 &amp; " is somewhat better than " &amp; survey6!AB34)</f>
        <v>2</v>
      </c>
      <c r="L32" s="11">
        <f>COUNTIF(survey6!AB4:AB34, survey6!AB35 &amp; " is much better than " &amp; survey6!AB34)</f>
        <v>1</v>
      </c>
      <c r="M32" s="9">
        <f>COUNTIF(survey6!AC4:AC34, survey6!AC34 &amp; " is much better than " &amp; survey6!AC35)</f>
        <v>3</v>
      </c>
      <c r="N32" s="10">
        <f>COUNTIF(survey6!AC4:AC34, survey6!AC34 &amp; " is somewhat better than " &amp; survey6!AC35)</f>
        <v>1</v>
      </c>
      <c r="O32" s="10">
        <f>COUNTIF(survey6!AC4:AC34, "Both versions are the same")</f>
        <v>4</v>
      </c>
      <c r="P32" s="10">
        <f>COUNTIF(survey6!AC4:AC34, survey6!AC35 &amp; " is somewhat better than " &amp; survey6!AC34)</f>
        <v>1</v>
      </c>
      <c r="Q32" s="12">
        <f>COUNTIF(survey6!AC4:AC34, survey6!AC35 &amp; " is much better than " &amp; survey6!AC34)</f>
        <v>3</v>
      </c>
      <c r="R32" s="36"/>
      <c r="S32" s="36"/>
      <c r="T32" s="36"/>
      <c r="U32" s="55"/>
      <c r="V32" s="54"/>
    </row>
    <row r="33" spans="1:22" ht="15.75" customHeight="1">
      <c r="A33" s="45"/>
      <c r="B33" s="13" t="s">
        <v>1022</v>
      </c>
      <c r="C33" s="9">
        <f>COUNTIF(survey6!AE4:AE34, survey6!AE34 &amp; " is much better than " &amp; survey6!AE35)</f>
        <v>0</v>
      </c>
      <c r="D33" s="10">
        <f>COUNTIF(survey6!AE4:AE34, survey6!AE34 &amp; " is somewhat better than " &amp; survey6!AE35)</f>
        <v>2</v>
      </c>
      <c r="E33" s="10">
        <f>COUNTIF(survey6!AE4:AE34, "Both versions are the same")</f>
        <v>1</v>
      </c>
      <c r="F33" s="10">
        <f>COUNTIF(survey6!AE4:AE34, survey6!AE35 &amp; " is somewhat better than " &amp; survey6!AE34)</f>
        <v>4</v>
      </c>
      <c r="G33" s="11">
        <f>COUNTIF(survey6!AE4:AE34, survey6!AE35 &amp; " is much better than " &amp; survey6!AE34)</f>
        <v>4</v>
      </c>
      <c r="H33" s="9">
        <f>COUNTIF(survey6!AF4:AF34, survey6!AF34 &amp; " is much better than " &amp; survey6!AF35)</f>
        <v>2</v>
      </c>
      <c r="I33" s="10">
        <f>COUNTIF(survey6!AF4:AF34, survey6!AF34 &amp; " is somewhat better than " &amp; survey6!AF35)</f>
        <v>0</v>
      </c>
      <c r="J33" s="10">
        <f>COUNTIF(survey6!AF4:AF34, "Both versions are the same")</f>
        <v>1</v>
      </c>
      <c r="K33" s="10">
        <f>COUNTIF(survey6!AF4:AF34, survey6!AF35 &amp; " is somewhat better than " &amp; survey6!AF34)</f>
        <v>4</v>
      </c>
      <c r="L33" s="11">
        <f>COUNTIF(survey6!AF4:AF34, survey6!AF35 &amp; " is much better than " &amp; survey6!AF34)</f>
        <v>5</v>
      </c>
      <c r="M33" s="9">
        <f>COUNTIF(survey6!AG4:AG34, survey6!AG34 &amp; " is much better than " &amp; survey6!AG35)</f>
        <v>1</v>
      </c>
      <c r="N33" s="10">
        <f>COUNTIF(survey6!AG4:AG34, survey6!AG34 &amp; " is somewhat better than " &amp; survey6!AG35)</f>
        <v>0</v>
      </c>
      <c r="O33" s="10">
        <f>COUNTIF(survey6!AG4:AG34, "Both versions are the same")</f>
        <v>0</v>
      </c>
      <c r="P33" s="10">
        <f>COUNTIF(survey6!AG4:AG34, survey6!AG35 &amp; " is somewhat better than " &amp; survey6!AG34)</f>
        <v>4</v>
      </c>
      <c r="Q33" s="12">
        <f>COUNTIF(survey6!AG4:AG34, survey6!AG35 &amp; " is much better than " &amp; survey6!AG34)</f>
        <v>7</v>
      </c>
      <c r="R33" s="36"/>
      <c r="S33" s="36"/>
      <c r="T33" s="36"/>
      <c r="U33" s="55"/>
      <c r="V33" s="54"/>
    </row>
    <row r="34" spans="1:22" ht="15.75" customHeight="1">
      <c r="A34" s="45"/>
      <c r="B34" s="13" t="s">
        <v>1023</v>
      </c>
      <c r="C34" s="9">
        <f>COUNTIF(survey6!AI4:AI34, survey6!AI34 &amp; " is much better than " &amp; survey6!AI35)</f>
        <v>1</v>
      </c>
      <c r="D34" s="10">
        <f>COUNTIF(survey6!AI4:AI34, survey6!AI34 &amp; " is somewhat better than " &amp; survey6!AI35)</f>
        <v>2</v>
      </c>
      <c r="E34" s="10">
        <f>COUNTIF(survey6!AI4:AI34, "Both versions are the same")</f>
        <v>3</v>
      </c>
      <c r="F34" s="10">
        <f>COUNTIF(survey6!AI4:AI34, survey6!AI35 &amp; " is somewhat better than " &amp; survey6!AI34)</f>
        <v>2</v>
      </c>
      <c r="G34" s="11">
        <f>COUNTIF(survey6!AI4:AI34, survey6!AI35 &amp; " is much better than " &amp; survey6!AI34)</f>
        <v>4</v>
      </c>
      <c r="H34" s="9">
        <f>COUNTIF(survey6!AJ4:AJ34, survey6!AJ34 &amp; " is much better than " &amp; survey6!AJ35)</f>
        <v>0</v>
      </c>
      <c r="I34" s="10">
        <f>COUNTIF(survey6!AJ4:AJ34, survey6!AJ34 &amp; " is somewhat better than " &amp; survey6!AJ35)</f>
        <v>1</v>
      </c>
      <c r="J34" s="10">
        <f>COUNTIF(survey6!AJ4:AJ34, "Both versions are the same")</f>
        <v>3</v>
      </c>
      <c r="K34" s="10">
        <f>COUNTIF(survey6!AJ4:AJ34, survey6!AJ35 &amp; " is somewhat better than " &amp; survey6!AJ34)</f>
        <v>2</v>
      </c>
      <c r="L34" s="11">
        <f>COUNTIF(survey6!AJ4:AJ34, survey6!AJ35 &amp; " is much better than " &amp; survey6!AJ34)</f>
        <v>6</v>
      </c>
      <c r="M34" s="9">
        <f>COUNTIF(survey6!AK4:AK34, survey6!AK34 &amp; " is much better than " &amp; survey6!AK35)</f>
        <v>1</v>
      </c>
      <c r="N34" s="10">
        <f>COUNTIF(survey6!AK4:AK34, survey6!AK34 &amp; " is somewhat better than " &amp; survey6!AK35)</f>
        <v>1</v>
      </c>
      <c r="O34" s="10">
        <f>COUNTIF(survey6!AK4:AK34, "Both versions are the same")</f>
        <v>2</v>
      </c>
      <c r="P34" s="10">
        <f>COUNTIF(survey6!AK4:AK34, survey6!AK35 &amp; " is somewhat better than " &amp; survey6!AK34)</f>
        <v>2</v>
      </c>
      <c r="Q34" s="12">
        <f>COUNTIF(survey6!AK4:AK34, survey6!AK35 &amp; " is much better than " &amp; survey6!AK34)</f>
        <v>6</v>
      </c>
      <c r="R34" s="36"/>
      <c r="S34" s="36"/>
      <c r="T34" s="36"/>
      <c r="U34" s="55"/>
      <c r="V34" s="54"/>
    </row>
    <row r="35" spans="1:22" ht="15.75" customHeight="1">
      <c r="A35" s="45"/>
      <c r="B35" s="13" t="s">
        <v>1024</v>
      </c>
      <c r="C35" s="9">
        <f>COUNTIF(survey6!AM4:AM34, survey6!AM34 &amp; " is much better than " &amp; survey6!AM35)</f>
        <v>0</v>
      </c>
      <c r="D35" s="10">
        <f>COUNTIF(survey6!AM4:AM34, survey6!AM34 &amp; " is somewhat better than " &amp; survey6!AM35)</f>
        <v>1</v>
      </c>
      <c r="E35" s="10">
        <f>COUNTIF(survey6!AM4:AM34, "Both versions are the same")</f>
        <v>0</v>
      </c>
      <c r="F35" s="10">
        <f>COUNTIF(survey6!AM4:AM34, survey6!AM35 &amp; " is somewhat better than " &amp; survey6!AM34)</f>
        <v>2</v>
      </c>
      <c r="G35" s="11">
        <f>COUNTIF(survey6!AM4:AM34, survey6!AM35 &amp; " is much better than " &amp; survey6!AM34)</f>
        <v>10</v>
      </c>
      <c r="H35" s="9">
        <f>COUNTIF(survey6!AN4:AN34, survey6!AN34 &amp; " is much better than " &amp; survey6!AN35)</f>
        <v>0</v>
      </c>
      <c r="I35" s="10">
        <f>COUNTIF(survey6!AN4:AN34, survey6!AN34 &amp; " is somewhat better than " &amp; survey6!AN35)</f>
        <v>0</v>
      </c>
      <c r="J35" s="10">
        <f>COUNTIF(survey6!AN4:AN34, "Both versions are the same")</f>
        <v>0</v>
      </c>
      <c r="K35" s="10">
        <f>COUNTIF(survey6!AN4:AN34, survey6!AN35 &amp; " is somewhat better than " &amp; survey6!AN34)</f>
        <v>1</v>
      </c>
      <c r="L35" s="11">
        <f>COUNTIF(survey6!AN4:AN34, survey6!AN35 &amp; " is much better than " &amp; survey6!AN34)</f>
        <v>12</v>
      </c>
      <c r="M35" s="9">
        <f>COUNTIF(survey6!AO4:AO34, survey6!AO34 &amp; " is much better than " &amp; survey6!AO35)</f>
        <v>0</v>
      </c>
      <c r="N35" s="10">
        <f>COUNTIF(survey6!AO4:AO34, survey6!AO34 &amp; " is somewhat better than " &amp; survey6!AO35)</f>
        <v>0</v>
      </c>
      <c r="O35" s="10">
        <f>COUNTIF(survey6!AO4:AO34, "Both versions are the same")</f>
        <v>2</v>
      </c>
      <c r="P35" s="10">
        <f>COUNTIF(survey6!AO4:AO34, survey6!AO35 &amp; " is somewhat better than " &amp; survey6!AO34)</f>
        <v>3</v>
      </c>
      <c r="Q35" s="12">
        <f>COUNTIF(survey6!AO4:AO34, survey6!AO35 &amp; " is much better than " &amp; survey6!AO34)</f>
        <v>8</v>
      </c>
      <c r="R35" s="36"/>
      <c r="S35" s="36"/>
      <c r="T35" s="36"/>
      <c r="U35" s="55"/>
      <c r="V35" s="54"/>
    </row>
    <row r="36" spans="1:22" ht="15.75" customHeight="1">
      <c r="A36" s="45"/>
      <c r="B36" s="13" t="s">
        <v>1025</v>
      </c>
      <c r="C36" s="9">
        <f>COUNTIF(survey6!AQ4:AQ34, survey6!AQ34 &amp; " is much better than " &amp; survey6!AQ35)</f>
        <v>9</v>
      </c>
      <c r="D36" s="10">
        <f>COUNTIF(survey6!AQ4:AQ34, survey6!AQ34 &amp; " is somewhat better than " &amp; survey6!AQ35)</f>
        <v>2</v>
      </c>
      <c r="E36" s="10">
        <f>COUNTIF(survey6!AQ4:AQ34, "Both versions are the same")</f>
        <v>0</v>
      </c>
      <c r="F36" s="10">
        <f>COUNTIF(survey6!AQ4:AQ34, survey6!AQ35 &amp; " is somewhat better than " &amp; survey6!AQ34)</f>
        <v>0</v>
      </c>
      <c r="G36" s="11">
        <f>COUNTIF(survey6!AQ4:AQ34, survey6!AQ35 &amp; " is much better than " &amp; survey6!AQ34)</f>
        <v>0</v>
      </c>
      <c r="H36" s="9">
        <f>COUNTIF(survey6!AR4:AR34, survey6!AR34 &amp; " is much better than " &amp; survey6!AR35)</f>
        <v>9</v>
      </c>
      <c r="I36" s="10">
        <f>COUNTIF(survey6!AR4:AR34, survey6!AR34 &amp; " is somewhat better than " &amp; survey6!AR35)</f>
        <v>2</v>
      </c>
      <c r="J36" s="10">
        <f>COUNTIF(survey6!AR4:AR34, "Both versions are the same")</f>
        <v>0</v>
      </c>
      <c r="K36" s="10">
        <f>COUNTIF(survey6!AR4:AR34, survey6!AR35 &amp; " is somewhat better than " &amp; survey6!AR34)</f>
        <v>0</v>
      </c>
      <c r="L36" s="11">
        <f>COUNTIF(survey6!AR4:AR34, survey6!AR35 &amp; " is much better than " &amp; survey6!AR34)</f>
        <v>0</v>
      </c>
      <c r="M36" s="9">
        <f>COUNTIF(survey6!AS4:AS34, survey6!AS34 &amp; " is much better than " &amp; survey6!AS35)</f>
        <v>10</v>
      </c>
      <c r="N36" s="10">
        <f>COUNTIF(survey6!AS4:AS34, survey6!AS34 &amp; " is somewhat better than " &amp; survey6!AS35)</f>
        <v>1</v>
      </c>
      <c r="O36" s="10">
        <f>COUNTIF(survey6!AS4:AS34, "Both versions are the same")</f>
        <v>0</v>
      </c>
      <c r="P36" s="10">
        <f>COUNTIF(survey6!AS4:AS34, survey6!AS35 &amp; " is somewhat better than " &amp; survey6!AS34)</f>
        <v>0</v>
      </c>
      <c r="Q36" s="12">
        <f>COUNTIF(survey6!AS4:AS34, survey6!AS35 &amp; " is much better than " &amp; survey6!AS34)</f>
        <v>0</v>
      </c>
      <c r="R36" s="37"/>
      <c r="S36" s="37"/>
      <c r="T36" s="37"/>
      <c r="U36" s="55"/>
      <c r="V36" s="54"/>
    </row>
    <row r="37" spans="1:22" ht="15.75" customHeight="1">
      <c r="A37" s="44" t="s">
        <v>1026</v>
      </c>
      <c r="B37" s="8" t="s">
        <v>1027</v>
      </c>
      <c r="C37" s="9">
        <f>COUNTIF(survey7!W4:W34, survey7!W34 &amp; " is much better than " &amp; survey7!W35)</f>
        <v>0</v>
      </c>
      <c r="D37" s="10">
        <f>COUNTIF(survey7!W4:W34, survey7!W34 &amp; " is somewhat better than " &amp; survey7!W35)</f>
        <v>2</v>
      </c>
      <c r="E37" s="10">
        <f>COUNTIF(survey7!W4:W34, "Both versions are the same")</f>
        <v>5</v>
      </c>
      <c r="F37" s="10">
        <f>COUNTIF(survey7!W4:W34, survey7!W35 &amp; " is somewhat better than " &amp; survey7!W34)</f>
        <v>1</v>
      </c>
      <c r="G37" s="11">
        <f>COUNTIF(survey7!W4:W34, survey7!W35 &amp; " is much better than " &amp; survey7!W34)</f>
        <v>4</v>
      </c>
      <c r="H37" s="9">
        <f>COUNTIF(survey7!X4:X34, survey7!X34 &amp; " is much better than " &amp; survey7!X35)</f>
        <v>0</v>
      </c>
      <c r="I37" s="10">
        <f>COUNTIF(survey7!X4:X34, survey7!X34 &amp; " is somewhat better than " &amp; survey7!X35)</f>
        <v>0</v>
      </c>
      <c r="J37" s="10">
        <f>COUNTIF(survey7!X4:X34, "Both versions are the same")</f>
        <v>5</v>
      </c>
      <c r="K37" s="10">
        <f>COUNTIF(survey7!X4:X34, survey7!X35 &amp; " is somewhat better than " &amp; survey7!X34)</f>
        <v>6</v>
      </c>
      <c r="L37" s="11">
        <f>COUNTIF(survey7!X4:X34, survey7!X35 &amp; " is much better than " &amp; survey7!X34)</f>
        <v>1</v>
      </c>
      <c r="M37" s="9">
        <f>COUNTIF(survey7!Y4:Y34, survey7!Y34 &amp; " is much better than " &amp; survey7!Y35)</f>
        <v>1</v>
      </c>
      <c r="N37" s="10">
        <f>COUNTIF(survey7!Y4:Y34, survey7!Y34 &amp; " is somewhat better than " &amp; survey7!Y35)</f>
        <v>1</v>
      </c>
      <c r="O37" s="10">
        <f>COUNTIF(survey7!Y4:Y34, "Both versions are the same")</f>
        <v>4</v>
      </c>
      <c r="P37" s="10">
        <f>COUNTIF(survey7!Y4:Y34, survey7!Y35 &amp; " is somewhat better than " &amp; survey7!Y34)</f>
        <v>4</v>
      </c>
      <c r="Q37" s="12">
        <f>COUNTIF(survey7!Y4:Y34, survey7!Y35 &amp; " is much better than " &amp; survey7!Y34)</f>
        <v>2</v>
      </c>
      <c r="R37" s="38">
        <f>COUNTA(survey7!AU4:AU16)</f>
        <v>13</v>
      </c>
      <c r="S37" s="38">
        <v>6</v>
      </c>
      <c r="T37" s="38">
        <f>R37*S37</f>
        <v>78</v>
      </c>
      <c r="U37" s="55">
        <v>20</v>
      </c>
      <c r="V37" s="54">
        <f>U37*S37</f>
        <v>120</v>
      </c>
    </row>
    <row r="38" spans="1:22" ht="15.75" customHeight="1">
      <c r="A38" s="45"/>
      <c r="B38" s="8" t="s">
        <v>1028</v>
      </c>
      <c r="C38" s="9">
        <f>COUNTIF(survey7!AA4:AA34, survey7!AA34 &amp; " is much better than " &amp; survey7!AA35)</f>
        <v>1</v>
      </c>
      <c r="D38" s="10">
        <f>COUNTIF(survey7!AA4:AA34, survey7!AA34 &amp; " is somewhat better than " &amp; survey7!AA35)</f>
        <v>2</v>
      </c>
      <c r="E38" s="10">
        <f>COUNTIF(survey7!AA4:AA34, "Both versions are the same")</f>
        <v>3</v>
      </c>
      <c r="F38" s="10">
        <f>COUNTIF(survey7!AA4:AA34, survey7!AA35 &amp; " is somewhat better than " &amp; survey7!AA34)</f>
        <v>4</v>
      </c>
      <c r="G38" s="11">
        <f>COUNTIF(survey7!AA4:AA34, survey7!AA35 &amp; " is much better than " &amp; survey7!AA34)</f>
        <v>3</v>
      </c>
      <c r="H38" s="9">
        <f>COUNTIF(survey7!AB4:AB34, survey7!AB34 &amp; " is much better than " &amp; survey7!AB35)</f>
        <v>3</v>
      </c>
      <c r="I38" s="10">
        <f>COUNTIF(survey7!AB4:AB34, survey7!AB34 &amp; " is somewhat better than " &amp; survey7!AB35)</f>
        <v>0</v>
      </c>
      <c r="J38" s="10">
        <f>COUNTIF(survey7!AB4:AB34, "Both versions are the same")</f>
        <v>1</v>
      </c>
      <c r="K38" s="10">
        <f>COUNTIF(survey7!AB4:AB34, survey7!AB35 &amp; " is somewhat better than " &amp; survey7!AB34)</f>
        <v>1</v>
      </c>
      <c r="L38" s="11">
        <f>COUNTIF(survey7!AB4:AB34, survey7!AB35 &amp; " is much better than " &amp; survey7!AB34)</f>
        <v>8</v>
      </c>
      <c r="M38" s="9">
        <f>COUNTIF(survey7!AC4:AC34, survey7!AC34 &amp; " is much better than " &amp; survey7!AC35)</f>
        <v>1</v>
      </c>
      <c r="N38" s="10">
        <f>COUNTIF(survey7!AC4:AC34, survey7!AC34 &amp; " is somewhat better than " &amp; survey7!AC35)</f>
        <v>0</v>
      </c>
      <c r="O38" s="10">
        <f>COUNTIF(survey7!AC4:AC34, "Both versions are the same")</f>
        <v>1</v>
      </c>
      <c r="P38" s="10">
        <f>COUNTIF(survey7!AC4:AC34, survey7!AC35 &amp; " is somewhat better than " &amp; survey7!AC34)</f>
        <v>2</v>
      </c>
      <c r="Q38" s="12">
        <f>COUNTIF(survey7!AC4:AC34, survey7!AC35 &amp; " is much better than " &amp; survey7!AC34)</f>
        <v>9</v>
      </c>
      <c r="R38" s="39"/>
      <c r="S38" s="39"/>
      <c r="T38" s="39"/>
      <c r="U38" s="55"/>
      <c r="V38" s="54"/>
    </row>
    <row r="39" spans="1:22" ht="15.75" customHeight="1">
      <c r="A39" s="45"/>
      <c r="B39" s="8" t="s">
        <v>1029</v>
      </c>
      <c r="C39" s="9">
        <f>COUNTIF(survey7!AE4:AE34, survey7!AE34 &amp; " is much better than " &amp; survey7!AE35)</f>
        <v>3</v>
      </c>
      <c r="D39" s="10">
        <f>COUNTIF(survey7!AE4:AE34, survey7!AE34 &amp; " is somewhat better than " &amp; survey7!AE35)</f>
        <v>4</v>
      </c>
      <c r="E39" s="10">
        <f>COUNTIF(survey7!AE4:AE34, "Both versions are the same")</f>
        <v>0</v>
      </c>
      <c r="F39" s="10">
        <f>COUNTIF(survey7!AE4:AE34, survey7!AE35 &amp; " is somewhat better than " &amp; survey7!AE34)</f>
        <v>3</v>
      </c>
      <c r="G39" s="11">
        <f>COUNTIF(survey7!AE4:AE34, survey7!AE35 &amp; " is much better than " &amp; survey7!AE34)</f>
        <v>3</v>
      </c>
      <c r="H39" s="9">
        <f>COUNTIF(survey7!AF4:AF34, survey7!AF34 &amp; " is much better than " &amp; survey7!AF35)</f>
        <v>0</v>
      </c>
      <c r="I39" s="10">
        <f>COUNTIF(survey7!AF4:AF34, survey7!AF34 &amp; " is somewhat better than " &amp; survey7!AF35)</f>
        <v>3</v>
      </c>
      <c r="J39" s="10">
        <f>COUNTIF(survey7!AF4:AF34, "Both versions are the same")</f>
        <v>1</v>
      </c>
      <c r="K39" s="10">
        <f>COUNTIF(survey7!AF4:AF34, survey7!AF35 &amp; " is somewhat better than " &amp; survey7!AF34)</f>
        <v>4</v>
      </c>
      <c r="L39" s="11">
        <f>COUNTIF(survey7!AF4:AF34, survey7!AF35 &amp; " is much better than " &amp; survey7!AF34)</f>
        <v>5</v>
      </c>
      <c r="M39" s="9">
        <f>COUNTIF(survey7!AG4:AG34, survey7!AG34 &amp; " is much better than " &amp; survey7!AG35)</f>
        <v>0</v>
      </c>
      <c r="N39" s="10">
        <f>COUNTIF(survey7!AG4:AG34, survey7!AG34 &amp; " is somewhat better than " &amp; survey7!AG35)</f>
        <v>2</v>
      </c>
      <c r="O39" s="10">
        <f>COUNTIF(survey7!AG4:AG34, "Both versions are the same")</f>
        <v>1</v>
      </c>
      <c r="P39" s="10">
        <f>COUNTIF(survey7!AG4:AG34, survey7!AG35 &amp; " is somewhat better than " &amp; survey7!AG34)</f>
        <v>3</v>
      </c>
      <c r="Q39" s="12">
        <f>COUNTIF(survey7!AG4:AG34, survey7!AG35 &amp; " is much better than " &amp; survey7!AG34)</f>
        <v>7</v>
      </c>
      <c r="R39" s="39"/>
      <c r="S39" s="39"/>
      <c r="T39" s="39"/>
      <c r="U39" s="55"/>
      <c r="V39" s="54"/>
    </row>
    <row r="40" spans="1:22" ht="15.75" customHeight="1">
      <c r="A40" s="45"/>
      <c r="B40" s="8" t="s">
        <v>1030</v>
      </c>
      <c r="C40" s="9">
        <f>COUNTIF(survey7!AI4:AI34, survey7!AI34 &amp; " is much better than " &amp; survey7!AI35)</f>
        <v>2</v>
      </c>
      <c r="D40" s="10">
        <f>COUNTIF(survey7!AI4:AI34, survey7!AI34 &amp; " is somewhat better than " &amp; survey7!AI35)</f>
        <v>2</v>
      </c>
      <c r="E40" s="10">
        <f>COUNTIF(survey7!AI4:AI34, "Both versions are the same")</f>
        <v>2</v>
      </c>
      <c r="F40" s="10">
        <f>COUNTIF(survey7!AI4:AI34, survey7!AI35 &amp; " is somewhat better than " &amp; survey7!AI34)</f>
        <v>5</v>
      </c>
      <c r="G40" s="11">
        <f>COUNTIF(survey7!AI4:AI34, survey7!AI35 &amp; " is much better than " &amp; survey7!AI34)</f>
        <v>1</v>
      </c>
      <c r="H40" s="9">
        <f>COUNTIF(survey7!AJ4:AJ34, survey7!AJ34 &amp; " is much better than " &amp; survey7!AJ35)</f>
        <v>0</v>
      </c>
      <c r="I40" s="10">
        <f>COUNTIF(survey7!AJ4:AJ34, survey7!AJ34 &amp; " is somewhat better than " &amp; survey7!AJ35)</f>
        <v>4</v>
      </c>
      <c r="J40" s="10">
        <f>COUNTIF(survey7!AJ4:AJ34, "Both versions are the same")</f>
        <v>3</v>
      </c>
      <c r="K40" s="10">
        <f>COUNTIF(survey7!AJ4:AJ34, survey7!AJ35 &amp; " is somewhat better than " &amp; survey7!AJ34)</f>
        <v>5</v>
      </c>
      <c r="L40" s="11">
        <f>COUNTIF(survey7!AJ4:AJ34, survey7!AJ35 &amp; " is much better than " &amp; survey7!AJ34)</f>
        <v>0</v>
      </c>
      <c r="M40" s="9">
        <f>COUNTIF(survey7!AK4:AK34, survey7!AK34 &amp; " is much better than " &amp; survey7!AK35)</f>
        <v>0</v>
      </c>
      <c r="N40" s="10">
        <f>COUNTIF(survey7!AK4:AK34, survey7!AK34 &amp; " is somewhat better than " &amp; survey7!AK35)</f>
        <v>2</v>
      </c>
      <c r="O40" s="10">
        <f>COUNTIF(survey7!AK4:AK34, "Both versions are the same")</f>
        <v>4</v>
      </c>
      <c r="P40" s="10">
        <f>COUNTIF(survey7!AK4:AK34, survey7!AK35 &amp; " is somewhat better than " &amp; survey7!AK34)</f>
        <v>6</v>
      </c>
      <c r="Q40" s="12">
        <f>COUNTIF(survey7!AK4:AK34, survey7!AK35 &amp; " is much better than " &amp; survey7!AK34)</f>
        <v>0</v>
      </c>
      <c r="R40" s="39"/>
      <c r="S40" s="39"/>
      <c r="T40" s="39"/>
      <c r="U40" s="55"/>
      <c r="V40" s="54"/>
    </row>
    <row r="41" spans="1:22" ht="15.75" customHeight="1">
      <c r="A41" s="45"/>
      <c r="B41" s="8" t="s">
        <v>1031</v>
      </c>
      <c r="C41" s="9">
        <f>COUNTIF(survey7!AM4:AM34, survey7!AM34 &amp; " is much better than " &amp; survey7!AM35)</f>
        <v>5</v>
      </c>
      <c r="D41" s="10">
        <f>COUNTIF(survey7!AM4:AM34, survey7!AM34 &amp; " is somewhat better than " &amp; survey7!AM35)</f>
        <v>4</v>
      </c>
      <c r="E41" s="10">
        <f>COUNTIF(survey7!AM4:AM34, "Both versions are the same")</f>
        <v>1</v>
      </c>
      <c r="F41" s="10">
        <f>COUNTIF(survey7!AM4:AM34, survey7!AM35 &amp; " is somewhat better than " &amp; survey7!AM34)</f>
        <v>2</v>
      </c>
      <c r="G41" s="11">
        <f>COUNTIF(survey7!AM4:AM34, survey7!AM35 &amp; " is much better than " &amp; survey7!AM34)</f>
        <v>1</v>
      </c>
      <c r="H41" s="9">
        <f>COUNTIF(survey7!AN4:AN34, survey7!AN34 &amp; " is much better than " &amp; survey7!AN35)</f>
        <v>3</v>
      </c>
      <c r="I41" s="10">
        <f>COUNTIF(survey7!AN4:AN34, survey7!AN34 &amp; " is somewhat better than " &amp; survey7!AN35)</f>
        <v>1</v>
      </c>
      <c r="J41" s="10">
        <f>COUNTIF(survey7!AN4:AN34, "Both versions are the same")</f>
        <v>1</v>
      </c>
      <c r="K41" s="10">
        <f>COUNTIF(survey7!AN4:AN34, survey7!AN35 &amp; " is somewhat better than " &amp; survey7!AN34)</f>
        <v>4</v>
      </c>
      <c r="L41" s="11">
        <f>COUNTIF(survey7!AN4:AN34, survey7!AN35 &amp; " is much better than " &amp; survey7!AN34)</f>
        <v>4</v>
      </c>
      <c r="M41" s="9">
        <f>COUNTIF(survey7!AO4:AO34, survey7!AO34 &amp; " is much better than " &amp; survey7!AO35)</f>
        <v>3</v>
      </c>
      <c r="N41" s="10">
        <f>COUNTIF(survey7!AO4:AO34, survey7!AO34 &amp; " is somewhat better than " &amp; survey7!AO35)</f>
        <v>4</v>
      </c>
      <c r="O41" s="10">
        <f>COUNTIF(survey7!AO4:AO34, "Both versions are the same")</f>
        <v>0</v>
      </c>
      <c r="P41" s="10">
        <f>COUNTIF(survey7!AO4:AO34, survey7!AO35 &amp; " is somewhat better than " &amp; survey7!AO34)</f>
        <v>2</v>
      </c>
      <c r="Q41" s="12">
        <f>COUNTIF(survey7!AO4:AO34, survey7!AO35 &amp; " is much better than " &amp; survey7!AO34)</f>
        <v>4</v>
      </c>
      <c r="R41" s="39"/>
      <c r="S41" s="39"/>
      <c r="T41" s="39"/>
      <c r="U41" s="55"/>
      <c r="V41" s="54"/>
    </row>
    <row r="42" spans="1:22" ht="15.75" customHeight="1">
      <c r="A42" s="45"/>
      <c r="B42" s="8" t="s">
        <v>1032</v>
      </c>
      <c r="C42" s="9">
        <f>COUNTIF(survey7!AQ4:AQ34, survey7!AQ34 &amp; " is much better than " &amp; survey7!AQ35)</f>
        <v>0</v>
      </c>
      <c r="D42" s="10">
        <f>COUNTIF(survey7!AQ4:AQ34, survey7!AQ34 &amp; " is somewhat better than " &amp; survey7!AQ35)</f>
        <v>0</v>
      </c>
      <c r="E42" s="10">
        <f>COUNTIF(survey7!AQ4:AQ34, "Both versions are the same")</f>
        <v>5</v>
      </c>
      <c r="F42" s="10">
        <f>COUNTIF(survey7!AQ4:AQ34, survey7!AQ35 &amp; " is somewhat better than " &amp; survey7!AQ34)</f>
        <v>5</v>
      </c>
      <c r="G42" s="11">
        <f>COUNTIF(survey7!AQ4:AQ34, survey7!AQ35 &amp; " is much better than " &amp; survey7!AQ34)</f>
        <v>1</v>
      </c>
      <c r="H42" s="9">
        <f>COUNTIF(survey7!AR4:AR34, survey7!AR34 &amp; " is much better than " &amp; survey7!AR35)</f>
        <v>0</v>
      </c>
      <c r="I42" s="10">
        <f>COUNTIF(survey7!AR4:AR34, survey7!AR34 &amp; " is somewhat better than " &amp; survey7!AR35)</f>
        <v>0</v>
      </c>
      <c r="J42" s="10">
        <f>COUNTIF(survey7!AR4:AR34, "Both versions are the same")</f>
        <v>3</v>
      </c>
      <c r="K42" s="10">
        <f>COUNTIF(survey7!AR4:AR34, survey7!AR35 &amp; " is somewhat better than " &amp; survey7!AR34)</f>
        <v>3</v>
      </c>
      <c r="L42" s="11">
        <f>COUNTIF(survey7!AR4:AR34, survey7!AR35 &amp; " is much better than " &amp; survey7!AR34)</f>
        <v>5</v>
      </c>
      <c r="M42" s="9">
        <f>COUNTIF(survey7!AS4:AS34, survey7!AS34 &amp; " is much better than " &amp; survey7!AS35)</f>
        <v>0</v>
      </c>
      <c r="N42" s="10">
        <f>COUNTIF(survey7!AS4:AS34, survey7!AS34 &amp; " is somewhat better than " &amp; survey7!AS35)</f>
        <v>1</v>
      </c>
      <c r="O42" s="10">
        <f>COUNTIF(survey7!AS4:AS34, "Both versions are the same")</f>
        <v>1</v>
      </c>
      <c r="P42" s="10">
        <f>COUNTIF(survey7!AS4:AS34, survey7!AS35 &amp; " is somewhat better than " &amp; survey7!AS34)</f>
        <v>2</v>
      </c>
      <c r="Q42" s="12">
        <f>COUNTIF(survey7!AS4:AS34, survey7!AS35 &amp; " is much better than " &amp; survey7!AS34)</f>
        <v>7</v>
      </c>
      <c r="R42" s="40"/>
      <c r="S42" s="40"/>
      <c r="T42" s="40"/>
      <c r="U42" s="55"/>
      <c r="V42" s="54"/>
    </row>
    <row r="43" spans="1:22" ht="15.75" customHeight="1">
      <c r="A43" s="48" t="s">
        <v>1033</v>
      </c>
      <c r="B43" s="13" t="s">
        <v>1034</v>
      </c>
      <c r="C43" s="9">
        <f>COUNTIF(survey8!W4:W34, survey8!W34 &amp; " is much better than " &amp; survey8!W35)</f>
        <v>2</v>
      </c>
      <c r="D43" s="10">
        <f>COUNTIF(survey8!W4:W34, survey8!W34 &amp; " is somewhat better than " &amp; survey8!W35)</f>
        <v>2</v>
      </c>
      <c r="E43" s="10">
        <f>COUNTIF(survey8!W4:W34, "Both versions are the same")</f>
        <v>5</v>
      </c>
      <c r="F43" s="10">
        <f>COUNTIF(survey8!W4:W34, survey8!W35 &amp; " is somewhat better than " &amp; survey8!W34)</f>
        <v>1</v>
      </c>
      <c r="G43" s="11">
        <f>COUNTIF(survey8!W4:W34, survey8!W35 &amp; " is much better than " &amp; survey8!W34)</f>
        <v>5</v>
      </c>
      <c r="H43" s="9">
        <f>COUNTIF(survey8!X4:X34, survey8!X34 &amp; " is much better than " &amp; survey8!X35)</f>
        <v>3</v>
      </c>
      <c r="I43" s="10">
        <f>COUNTIF(survey8!X4:X34, survey8!X34 &amp; " is somewhat better than " &amp; survey8!X35)</f>
        <v>1</v>
      </c>
      <c r="J43" s="10">
        <f>COUNTIF(survey8!X4:X34, "Both versions are the same")</f>
        <v>0</v>
      </c>
      <c r="K43" s="10">
        <f>COUNTIF(survey8!X4:X34, survey8!X35 &amp; " is somewhat better than " &amp; survey8!X34)</f>
        <v>2</v>
      </c>
      <c r="L43" s="11">
        <f>COUNTIF(survey8!X4:X34, survey8!X35 &amp; " is much better than " &amp; survey8!X34)</f>
        <v>9</v>
      </c>
      <c r="M43" s="9">
        <f>COUNTIF(survey8!Y4:Y34, survey8!Y34 &amp; " is much better than " &amp; survey8!Y35)</f>
        <v>0</v>
      </c>
      <c r="N43" s="10">
        <f>COUNTIF(survey8!Y4:Y34, survey8!Y34 &amp; " is somewhat better than " &amp; survey8!Y35)</f>
        <v>3</v>
      </c>
      <c r="O43" s="10">
        <f>COUNTIF(survey8!Y4:Y34, "Both versions are the same")</f>
        <v>0</v>
      </c>
      <c r="P43" s="10">
        <f>COUNTIF(survey8!Y4:Y34, survey8!Y35 &amp; " is somewhat better than " &amp; survey8!Y34)</f>
        <v>2</v>
      </c>
      <c r="Q43" s="12">
        <f>COUNTIF(survey8!Y4:Y34, survey8!Y35 &amp; " is much better than " &amp; survey8!Y34)</f>
        <v>10</v>
      </c>
      <c r="R43" s="35">
        <f>COUNTA(survey8!AU4:AU18)</f>
        <v>15</v>
      </c>
      <c r="S43" s="35">
        <v>6</v>
      </c>
      <c r="T43" s="35">
        <f>R43*S43</f>
        <v>90</v>
      </c>
      <c r="U43" s="55">
        <v>20</v>
      </c>
      <c r="V43" s="54">
        <f>U49*S49</f>
        <v>120</v>
      </c>
    </row>
    <row r="44" spans="1:22" ht="15.75" customHeight="1">
      <c r="A44" s="45"/>
      <c r="B44" s="13" t="s">
        <v>1035</v>
      </c>
      <c r="C44" s="9">
        <f>COUNTIF(survey8!AA4:AA34, survey8!AA34 &amp; " is much better than " &amp; survey8!AA35)</f>
        <v>5</v>
      </c>
      <c r="D44" s="10">
        <f>COUNTIF(survey8!AA4:AA34, survey8!AA34 &amp; " is somewhat better than " &amp; survey8!AA35)</f>
        <v>2</v>
      </c>
      <c r="E44" s="10">
        <f>COUNTIF(survey8!AA4:AA34, "Both versions are the same")</f>
        <v>2</v>
      </c>
      <c r="F44" s="10">
        <f>COUNTIF(survey8!AA4:AA34, survey8!AA35 &amp; " is somewhat better than " &amp; survey8!AA34)</f>
        <v>3</v>
      </c>
      <c r="G44" s="11">
        <f>COUNTIF(survey8!AA4:AA34, survey8!AA35 &amp; " is much better than " &amp; survey8!AA34)</f>
        <v>3</v>
      </c>
      <c r="H44" s="9">
        <f>COUNTIF(survey8!AB4:AB34, survey8!AB34 &amp; " is much better than " &amp; survey8!AB35)</f>
        <v>2</v>
      </c>
      <c r="I44" s="10">
        <f>COUNTIF(survey8!AB4:AB34, survey8!AB34 &amp; " is somewhat better than " &amp; survey8!AB35)</f>
        <v>2</v>
      </c>
      <c r="J44" s="10">
        <f>COUNTIF(survey8!AB4:AB34, "Both versions are the same")</f>
        <v>0</v>
      </c>
      <c r="K44" s="10">
        <f>COUNTIF(survey8!AB4:AB34, survey8!AB35 &amp; " is somewhat better than " &amp; survey8!AB34)</f>
        <v>2</v>
      </c>
      <c r="L44" s="11">
        <f>COUNTIF(survey8!AB4:AB34, survey8!AB35 &amp; " is much better than " &amp; survey8!AB34)</f>
        <v>9</v>
      </c>
      <c r="M44" s="9">
        <f>COUNTIF(survey8!AC4:AC34, survey8!AC34 &amp; " is much better than " &amp; survey8!AC35)</f>
        <v>4</v>
      </c>
      <c r="N44" s="10">
        <f>COUNTIF(survey8!AC4:AC34, survey8!AC34 &amp; " is somewhat better than " &amp; survey8!AC35)</f>
        <v>2</v>
      </c>
      <c r="O44" s="10">
        <f>COUNTIF(survey8!AC4:AC34, "Both versions are the same")</f>
        <v>0</v>
      </c>
      <c r="P44" s="10">
        <f>COUNTIF(survey8!AC4:AC34, survey8!AC35 &amp; " is somewhat better than " &amp; survey8!AC34)</f>
        <v>2</v>
      </c>
      <c r="Q44" s="12">
        <f>COUNTIF(survey8!AC4:AC34, survey8!AC35 &amp; " is much better than " &amp; survey8!AC34)</f>
        <v>7</v>
      </c>
      <c r="R44" s="36"/>
      <c r="S44" s="36"/>
      <c r="T44" s="36"/>
      <c r="U44" s="55"/>
      <c r="V44" s="54"/>
    </row>
    <row r="45" spans="1:22" ht="15.75" customHeight="1">
      <c r="A45" s="45"/>
      <c r="B45" s="13" t="s">
        <v>1036</v>
      </c>
      <c r="C45" s="9">
        <f>COUNTIF(survey8!AE4:AE34, survey8!AE34 &amp; " is much better than " &amp; survey8!AE35)</f>
        <v>4</v>
      </c>
      <c r="D45" s="10">
        <f>COUNTIF(survey8!AE4:AE34, survey8!AE34 &amp; " is somewhat better than " &amp; survey8!AE35)</f>
        <v>1</v>
      </c>
      <c r="E45" s="10">
        <f>COUNTIF(survey8!AE4:AE34, "Both versions are the same")</f>
        <v>1</v>
      </c>
      <c r="F45" s="10">
        <f>COUNTIF(survey8!AE4:AE34, survey8!AE35 &amp; " is somewhat better than " &amp; survey8!AE34)</f>
        <v>4</v>
      </c>
      <c r="G45" s="11">
        <f>COUNTIF(survey8!AE4:AE34, survey8!AE35 &amp; " is much better than " &amp; survey8!AE34)</f>
        <v>5</v>
      </c>
      <c r="H45" s="9">
        <f>COUNTIF(survey8!AF4:AF34, survey8!AF34 &amp; " is much better than " &amp; survey8!AF35)</f>
        <v>3</v>
      </c>
      <c r="I45" s="10">
        <f>COUNTIF(survey8!AF4:AF34, survey8!AF34 &amp; " is somewhat better than " &amp; survey8!AF35)</f>
        <v>1</v>
      </c>
      <c r="J45" s="10">
        <f>COUNTIF(survey8!AF4:AF34, "Both versions are the same")</f>
        <v>1</v>
      </c>
      <c r="K45" s="10">
        <f>COUNTIF(survey8!AF4:AF34, survey8!AF35 &amp; " is somewhat better than " &amp; survey8!AF34)</f>
        <v>3</v>
      </c>
      <c r="L45" s="11">
        <f>COUNTIF(survey8!AF4:AF34, survey8!AF35 &amp; " is much better than " &amp; survey8!AF34)</f>
        <v>7</v>
      </c>
      <c r="M45" s="9">
        <f>COUNTIF(survey8!AG4:AG34, survey8!AG34 &amp; " is much better than " &amp; survey8!AG35)</f>
        <v>3</v>
      </c>
      <c r="N45" s="10">
        <f>COUNTIF(survey8!AG4:AG34, survey8!AG34 &amp; " is somewhat better than " &amp; survey8!AG35)</f>
        <v>1</v>
      </c>
      <c r="O45" s="10">
        <f>COUNTIF(survey8!AG4:AG34, "Both versions are the same")</f>
        <v>1</v>
      </c>
      <c r="P45" s="10">
        <f>COUNTIF(survey8!AG4:AG34, survey8!AG35 &amp; " is somewhat better than " &amp; survey8!AG34)</f>
        <v>2</v>
      </c>
      <c r="Q45" s="12">
        <f>COUNTIF(survey8!AG4:AG34, survey8!AG35 &amp; " is much better than " &amp; survey8!AG34)</f>
        <v>7</v>
      </c>
      <c r="R45" s="36"/>
      <c r="S45" s="36"/>
      <c r="T45" s="36"/>
      <c r="U45" s="55"/>
      <c r="V45" s="54"/>
    </row>
    <row r="46" spans="1:22" ht="15.75" customHeight="1">
      <c r="A46" s="45"/>
      <c r="B46" s="13" t="s">
        <v>1037</v>
      </c>
      <c r="C46" s="9">
        <f>COUNTIF(survey8!AI4:AI34, survey8!AI34 &amp; " is much better than " &amp; survey8!AI35)</f>
        <v>5</v>
      </c>
      <c r="D46" s="10">
        <f>COUNTIF(survey8!AI4:AI34, survey8!AI34 &amp; " is somewhat better than " &amp; survey8!AI35)</f>
        <v>2</v>
      </c>
      <c r="E46" s="10">
        <f>COUNTIF(survey8!AI4:AI34, "Both versions are the same")</f>
        <v>1</v>
      </c>
      <c r="F46" s="10">
        <f>COUNTIF(survey8!AI4:AI34, survey8!AI35 &amp; " is somewhat better than " &amp; survey8!AI34)</f>
        <v>1</v>
      </c>
      <c r="G46" s="11">
        <f>COUNTIF(survey8!AI4:AI34, survey8!AI35 &amp; " is much better than " &amp; survey8!AI34)</f>
        <v>6</v>
      </c>
      <c r="H46" s="9">
        <f>COUNTIF(survey8!AJ4:AJ34, survey8!AJ34 &amp; " is much better than " &amp; survey8!AJ35)</f>
        <v>2</v>
      </c>
      <c r="I46" s="10">
        <f>COUNTIF(survey8!AJ4:AJ34, survey8!AJ34 &amp; " is somewhat better than " &amp; survey8!AJ35)</f>
        <v>2</v>
      </c>
      <c r="J46" s="10">
        <f>COUNTIF(survey8!AJ4:AJ34, "Both versions are the same")</f>
        <v>2</v>
      </c>
      <c r="K46" s="10">
        <f>COUNTIF(survey8!AJ4:AJ34, survey8!AJ35 &amp; " is somewhat better than " &amp; survey8!AJ34)</f>
        <v>1</v>
      </c>
      <c r="L46" s="11">
        <f>COUNTIF(survey8!AJ4:AJ34, survey8!AJ35 &amp; " is much better than " &amp; survey8!AJ34)</f>
        <v>8</v>
      </c>
      <c r="M46" s="9">
        <f>COUNTIF(survey8!AK4:AK34, survey8!AK34 &amp; " is much better than " &amp; survey8!AK35)</f>
        <v>3</v>
      </c>
      <c r="N46" s="10">
        <f>COUNTIF(survey8!AK4:AK34, survey8!AK34 &amp; " is somewhat better than " &amp; survey8!AK35)</f>
        <v>2</v>
      </c>
      <c r="O46" s="10">
        <f>COUNTIF(survey8!AK4:AK34, "Both versions are the same")</f>
        <v>1</v>
      </c>
      <c r="P46" s="10">
        <f>COUNTIF(survey8!AK4:AK34, survey8!AK35 &amp; " is somewhat better than " &amp; survey8!AK34)</f>
        <v>1</v>
      </c>
      <c r="Q46" s="12">
        <f>COUNTIF(survey8!AK4:AK34, survey8!AK35 &amp; " is much better than " &amp; survey8!AK34)</f>
        <v>7</v>
      </c>
      <c r="R46" s="36"/>
      <c r="S46" s="36"/>
      <c r="T46" s="36"/>
      <c r="U46" s="55"/>
      <c r="V46" s="54"/>
    </row>
    <row r="47" spans="1:22" ht="15.75" customHeight="1">
      <c r="A47" s="45"/>
      <c r="B47" s="13" t="s">
        <v>1038</v>
      </c>
      <c r="C47" s="9">
        <f>COUNTIF(survey8!AM4:AM34, survey8!AM34 &amp; " is much better than " &amp; survey8!AM35)</f>
        <v>4</v>
      </c>
      <c r="D47" s="10">
        <f>COUNTIF(survey8!AM4:AM34, survey8!AM34 &amp; " is somewhat better than " &amp; survey8!AM35)</f>
        <v>0</v>
      </c>
      <c r="E47" s="10">
        <f>COUNTIF(survey8!AM4:AM34, "Both versions are the same")</f>
        <v>2</v>
      </c>
      <c r="F47" s="10">
        <f>COUNTIF(survey8!AM4:AM34, survey8!AM35 &amp; " is somewhat better than " &amp; survey8!AM34)</f>
        <v>2</v>
      </c>
      <c r="G47" s="11">
        <f>COUNTIF(survey8!AM4:AM34, survey8!AM35 &amp; " is much better than " &amp; survey8!AM34)</f>
        <v>7</v>
      </c>
      <c r="H47" s="9">
        <f>COUNTIF(survey8!AN4:AN34, survey8!AN34 &amp; " is much better than " &amp; survey8!AN35)</f>
        <v>3</v>
      </c>
      <c r="I47" s="10">
        <f>COUNTIF(survey8!AN4:AN34, survey8!AN34 &amp; " is somewhat better than " &amp; survey8!AN35)</f>
        <v>0</v>
      </c>
      <c r="J47" s="10">
        <f>COUNTIF(survey8!AN4:AN34, "Both versions are the same")</f>
        <v>0</v>
      </c>
      <c r="K47" s="10">
        <f>COUNTIF(survey8!AN4:AN34, survey8!AN35 &amp; " is somewhat better than " &amp; survey8!AN34)</f>
        <v>1</v>
      </c>
      <c r="L47" s="11">
        <f>COUNTIF(survey8!AN4:AN34, survey8!AN35 &amp; " is much better than " &amp; survey8!AN34)</f>
        <v>11</v>
      </c>
      <c r="M47" s="9">
        <f>COUNTIF(survey8!AO4:AO34, survey8!AO34 &amp; " is much better than " &amp; survey8!AO35)</f>
        <v>3</v>
      </c>
      <c r="N47" s="10">
        <f>COUNTIF(survey8!AO4:AO34, survey8!AO34 &amp; " is somewhat better than " &amp; survey8!AO35)</f>
        <v>2</v>
      </c>
      <c r="O47" s="10">
        <f>COUNTIF(survey8!AO4:AO34, "Both versions are the same")</f>
        <v>0</v>
      </c>
      <c r="P47" s="10">
        <f>COUNTIF(survey8!AO4:AO34, survey8!AO35 &amp; " is somewhat better than " &amp; survey8!AO34)</f>
        <v>0</v>
      </c>
      <c r="Q47" s="12">
        <f>COUNTIF(survey8!AO4:AO34, survey8!AO35 &amp; " is much better than " &amp; survey8!AO34)</f>
        <v>10</v>
      </c>
      <c r="R47" s="36"/>
      <c r="S47" s="36"/>
      <c r="T47" s="36"/>
      <c r="U47" s="55"/>
      <c r="V47" s="54"/>
    </row>
    <row r="48" spans="1:22" ht="15.75" customHeight="1">
      <c r="A48" s="45"/>
      <c r="B48" s="13" t="s">
        <v>1039</v>
      </c>
      <c r="C48" s="9">
        <f>COUNTIF(survey8!AQ4:AQ34, survey8!AQ34 &amp; " is much better than " &amp; survey8!AQ35)</f>
        <v>1</v>
      </c>
      <c r="D48" s="10">
        <f>COUNTIF(survey8!AQ4:AQ34, survey8!AQ34 &amp; " is somewhat better than " &amp; survey8!AQ35)</f>
        <v>1</v>
      </c>
      <c r="E48" s="10">
        <f>COUNTIF(survey8!AQ4:AQ34, "Both versions are the same")</f>
        <v>2</v>
      </c>
      <c r="F48" s="10">
        <f>COUNTIF(survey8!AQ4:AQ34, survey8!AQ35 &amp; " is somewhat better than " &amp; survey8!AQ34)</f>
        <v>1</v>
      </c>
      <c r="G48" s="11">
        <f>COUNTIF(survey8!AQ4:AQ34, survey8!AQ35 &amp; " is much better than " &amp; survey8!AQ34)</f>
        <v>10</v>
      </c>
      <c r="H48" s="9">
        <f>COUNTIF(survey8!AR4:AR34, survey8!AR34 &amp; " is much better than " &amp; survey8!AR35)</f>
        <v>1</v>
      </c>
      <c r="I48" s="10">
        <f>COUNTIF(survey8!AR4:AR34, survey8!AR34 &amp; " is somewhat better than " &amp; survey8!AR35)</f>
        <v>1</v>
      </c>
      <c r="J48" s="10">
        <f>COUNTIF(survey8!AR4:AR34, "Both versions are the same")</f>
        <v>2</v>
      </c>
      <c r="K48" s="10">
        <f>COUNTIF(survey8!AR4:AR34, survey8!AR35 &amp; " is somewhat better than " &amp; survey8!AR34)</f>
        <v>0</v>
      </c>
      <c r="L48" s="11">
        <f>COUNTIF(survey8!AR4:AR34, survey8!AR35 &amp; " is much better than " &amp; survey8!AR34)</f>
        <v>11</v>
      </c>
      <c r="M48" s="9">
        <f>COUNTIF(survey8!AS4:AS34, survey8!AS34 &amp; " is much better than " &amp; survey8!AS35)</f>
        <v>0</v>
      </c>
      <c r="N48" s="10">
        <f>COUNTIF(survey8!AS4:AS34, survey8!AS34 &amp; " is somewhat better than " &amp; survey8!AS35)</f>
        <v>0</v>
      </c>
      <c r="O48" s="10">
        <f>COUNTIF(survey8!AS4:AS34, "Both versions are the same")</f>
        <v>1</v>
      </c>
      <c r="P48" s="10">
        <f>COUNTIF(survey8!AS4:AS34, survey8!AS35 &amp; " is somewhat better than " &amp; survey8!AS34)</f>
        <v>2</v>
      </c>
      <c r="Q48" s="12">
        <f>COUNTIF(survey8!AS4:AS34, survey8!AS35 &amp; " is much better than " &amp; survey8!AS34)</f>
        <v>12</v>
      </c>
      <c r="R48" s="37"/>
      <c r="S48" s="37"/>
      <c r="T48" s="37"/>
      <c r="U48" s="55"/>
      <c r="V48" s="54"/>
    </row>
    <row r="49" spans="1:22" ht="15.75" customHeight="1">
      <c r="A49" s="44" t="s">
        <v>1040</v>
      </c>
      <c r="B49" s="8" t="s">
        <v>1041</v>
      </c>
      <c r="C49" s="9">
        <f>COUNTIF(survey9!W4:W34, survey9!W34 &amp; " is much better than " &amp; survey9!W35)</f>
        <v>0</v>
      </c>
      <c r="D49" s="10">
        <f>COUNTIF(survey9!W4:W34, survey9!W34 &amp; " is somewhat better than " &amp; survey9!W35)</f>
        <v>2</v>
      </c>
      <c r="E49" s="10">
        <f>COUNTIF(survey9!W4:W34, "Both versions are the same")</f>
        <v>6</v>
      </c>
      <c r="F49" s="10">
        <f>COUNTIF(survey9!W4:W34, survey9!W35 &amp; " is somewhat better than " &amp; survey9!W34)</f>
        <v>3</v>
      </c>
      <c r="G49" s="11">
        <f>COUNTIF(survey9!W4:W34, survey9!W35 &amp; " is much better than " &amp; survey9!W34)</f>
        <v>5</v>
      </c>
      <c r="H49" s="9">
        <f>COUNTIF(survey9!X4:X34, survey9!X34 &amp; " is much better than " &amp; survey9!X35)</f>
        <v>2</v>
      </c>
      <c r="I49" s="10">
        <f>COUNTIF(survey9!X4:X34, survey9!X34 &amp; " is somewhat better than " &amp; survey9!X35)</f>
        <v>0</v>
      </c>
      <c r="J49" s="10">
        <f>COUNTIF(survey9!X4:X34, "Both versions are the same")</f>
        <v>0</v>
      </c>
      <c r="K49" s="10">
        <f>COUNTIF(survey9!X4:X34, survey9!X35 &amp; " is somewhat better than " &amp; survey9!X34)</f>
        <v>5</v>
      </c>
      <c r="L49" s="11">
        <f>COUNTIF(survey9!X4:X34, survey9!X35 &amp; " is much better than " &amp; survey9!X34)</f>
        <v>9</v>
      </c>
      <c r="M49" s="9">
        <f>COUNTIF(survey9!Y4:Y34, survey9!Y34 &amp; " is much better than " &amp; survey9!Y35)</f>
        <v>0</v>
      </c>
      <c r="N49" s="10">
        <f>COUNTIF(survey9!Y4:Y34, survey9!Y34 &amp; " is somewhat better than " &amp; survey9!Y35)</f>
        <v>1</v>
      </c>
      <c r="O49" s="10">
        <f>COUNTIF(survey9!Y4:Y34, "Both versions are the same")</f>
        <v>3</v>
      </c>
      <c r="P49" s="10">
        <f>COUNTIF(survey9!Y4:Y34, survey9!Y35 &amp; " is somewhat better than " &amp; survey9!Y34)</f>
        <v>2</v>
      </c>
      <c r="Q49" s="12">
        <f>COUNTIF(survey9!Y4:Y34, survey9!Y35 &amp; " is much better than " &amp; survey9!Y34)</f>
        <v>10</v>
      </c>
      <c r="R49" s="38">
        <f>COUNTA(survey9!AU4:AU19)</f>
        <v>16</v>
      </c>
      <c r="S49" s="38">
        <v>6</v>
      </c>
      <c r="T49" s="38">
        <f>R49*S49</f>
        <v>96</v>
      </c>
      <c r="U49" s="55">
        <v>20</v>
      </c>
      <c r="V49" s="54">
        <f>U49*S49</f>
        <v>120</v>
      </c>
    </row>
    <row r="50" spans="1:22" ht="15.75" customHeight="1">
      <c r="A50" s="45"/>
      <c r="B50" s="8" t="s">
        <v>1042</v>
      </c>
      <c r="C50" s="9">
        <f>COUNTIF(survey9!AA4:AA34, survey9!AA34 &amp; " is much better than " &amp; survey9!AA35)</f>
        <v>1</v>
      </c>
      <c r="D50" s="10">
        <f>COUNTIF(survey9!AA4:AA34, survey9!AA34 &amp; " is somewhat better than " &amp; survey9!AA35)</f>
        <v>4</v>
      </c>
      <c r="E50" s="10">
        <f>COUNTIF(survey9!AA4:AA34, "Both versions are the same")</f>
        <v>5</v>
      </c>
      <c r="F50" s="10">
        <f>COUNTIF(survey9!AA4:AA34, survey9!AA35 &amp; " is somewhat better than " &amp; survey9!AA34)</f>
        <v>3</v>
      </c>
      <c r="G50" s="11">
        <f>COUNTIF(survey9!AA4:AA34, survey9!AA35 &amp; " is much better than " &amp; survey9!AA34)</f>
        <v>2</v>
      </c>
      <c r="H50" s="9">
        <f>COUNTIF(survey9!AB4:AB34, survey9!AB34 &amp; " is much better than " &amp; survey9!AB35)</f>
        <v>3</v>
      </c>
      <c r="I50" s="10">
        <f>COUNTIF(survey9!AB4:AB34, survey9!AB34 &amp; " is somewhat better than " &amp; survey9!AB35)</f>
        <v>1</v>
      </c>
      <c r="J50" s="10">
        <f>COUNTIF(survey9!AB4:AB34, "Both versions are the same")</f>
        <v>1</v>
      </c>
      <c r="K50" s="10">
        <f>COUNTIF(survey9!AB4:AB34, survey9!AB35 &amp; " is somewhat better than " &amp; survey9!AB34)</f>
        <v>6</v>
      </c>
      <c r="L50" s="11">
        <f>COUNTIF(survey9!AB4:AB34, survey9!AB35 &amp; " is much better than " &amp; survey9!AB34)</f>
        <v>5</v>
      </c>
      <c r="M50" s="9">
        <f>COUNTIF(survey9!AC4:AC34, survey9!AC34 &amp; " is much better than " &amp; survey9!AC35)</f>
        <v>2</v>
      </c>
      <c r="N50" s="10">
        <f>COUNTIF(survey9!AC4:AC34, survey9!AC34 &amp; " is somewhat better than " &amp; survey9!AC35)</f>
        <v>1</v>
      </c>
      <c r="O50" s="10">
        <f>COUNTIF(survey9!AC4:AC34, "Both versions are the same")</f>
        <v>2</v>
      </c>
      <c r="P50" s="10">
        <f>COUNTIF(survey9!AC4:AC34, survey9!AC35 &amp; " is somewhat better than " &amp; survey9!AC34)</f>
        <v>3</v>
      </c>
      <c r="Q50" s="12">
        <f>COUNTIF(survey9!AC4:AC34, survey9!AC35 &amp; " is much better than " &amp; survey9!AC34)</f>
        <v>8</v>
      </c>
      <c r="R50" s="39"/>
      <c r="S50" s="39"/>
      <c r="T50" s="39"/>
      <c r="U50" s="55"/>
      <c r="V50" s="54"/>
    </row>
    <row r="51" spans="1:22" ht="15.75" customHeight="1">
      <c r="A51" s="45"/>
      <c r="B51" s="8" t="s">
        <v>1043</v>
      </c>
      <c r="C51" s="9">
        <f>COUNTIF(survey9!AE4:AE34, survey9!AE34 &amp; " is much better than " &amp; survey9!AE35)</f>
        <v>1</v>
      </c>
      <c r="D51" s="10">
        <f>COUNTIF(survey9!AE4:AE34, survey9!AE34 &amp; " is somewhat better than " &amp; survey9!AE35)</f>
        <v>0</v>
      </c>
      <c r="E51" s="10">
        <f>COUNTIF(survey9!AE4:AE34, "Both versions are the same")</f>
        <v>6</v>
      </c>
      <c r="F51" s="10">
        <f>COUNTIF(survey9!AE4:AE34, survey9!AE35 &amp; " is somewhat better than " &amp; survey9!AE34)</f>
        <v>2</v>
      </c>
      <c r="G51" s="11">
        <f>COUNTIF(survey9!AE4:AE34, survey9!AE35 &amp; " is much better than " &amp; survey9!AE34)</f>
        <v>6</v>
      </c>
      <c r="H51" s="9">
        <f>COUNTIF(survey9!AF4:AF34, survey9!AF34 &amp; " is much better than " &amp; survey9!AF35)</f>
        <v>2</v>
      </c>
      <c r="I51" s="10">
        <f>COUNTIF(survey9!AF4:AF34, survey9!AF34 &amp; " is somewhat better than " &amp; survey9!AF35)</f>
        <v>0</v>
      </c>
      <c r="J51" s="10">
        <f>COUNTIF(survey9!AF4:AF34, "Both versions are the same")</f>
        <v>1</v>
      </c>
      <c r="K51" s="10">
        <f>COUNTIF(survey9!AF4:AF34, survey9!AF35 &amp; " is somewhat better than " &amp; survey9!AF34)</f>
        <v>2</v>
      </c>
      <c r="L51" s="11">
        <f>COUNTIF(survey9!AF4:AF34, survey9!AF35 &amp; " is much better than " &amp; survey9!AF34)</f>
        <v>11</v>
      </c>
      <c r="M51" s="9">
        <f>COUNTIF(survey9!AG4:AG34, survey9!AG34 &amp; " is much better than " &amp; survey9!AG35)</f>
        <v>1</v>
      </c>
      <c r="N51" s="10">
        <f>COUNTIF(survey9!AG4:AG34, survey9!AG34 &amp; " is somewhat better than " &amp; survey9!AG35)</f>
        <v>1</v>
      </c>
      <c r="O51" s="10">
        <f>COUNTIF(survey9!AG4:AG34, "Both versions are the same")</f>
        <v>1</v>
      </c>
      <c r="P51" s="10">
        <f>COUNTIF(survey9!AG4:AG34, survey9!AG35 &amp; " is somewhat better than " &amp; survey9!AG34)</f>
        <v>2</v>
      </c>
      <c r="Q51" s="12">
        <f>COUNTIF(survey9!AG4:AG34, survey9!AG35 &amp; " is much better than " &amp; survey9!AG34)</f>
        <v>11</v>
      </c>
      <c r="R51" s="39"/>
      <c r="S51" s="39"/>
      <c r="T51" s="39"/>
      <c r="U51" s="55"/>
      <c r="V51" s="54"/>
    </row>
    <row r="52" spans="1:22" ht="15.75" customHeight="1">
      <c r="A52" s="45"/>
      <c r="B52" s="8" t="s">
        <v>1044</v>
      </c>
      <c r="C52" s="9">
        <f>COUNTIF(survey9!AI4:AI34, survey9!AI34 &amp; " is much better than " &amp; survey9!AI35)</f>
        <v>3</v>
      </c>
      <c r="D52" s="10">
        <f>COUNTIF(survey9!AI4:AI34, survey9!AI34 &amp; " is somewhat better than " &amp; survey9!AI35)</f>
        <v>1</v>
      </c>
      <c r="E52" s="10">
        <f>COUNTIF(survey9!AI4:AI34, "Both versions are the same")</f>
        <v>6</v>
      </c>
      <c r="F52" s="10">
        <f>COUNTIF(survey9!AI4:AI34, survey9!AI35 &amp; " is somewhat better than " &amp; survey9!AI34)</f>
        <v>3</v>
      </c>
      <c r="G52" s="11">
        <f>COUNTIF(survey9!AI4:AI34, survey9!AI35 &amp; " is much better than " &amp; survey9!AI34)</f>
        <v>2</v>
      </c>
      <c r="H52" s="9">
        <f>COUNTIF(survey9!AJ4:AJ34, survey9!AJ34 &amp; " is much better than " &amp; survey9!AJ35)</f>
        <v>1</v>
      </c>
      <c r="I52" s="10">
        <f>COUNTIF(survey9!AJ4:AJ34, survey9!AJ34 &amp; " is somewhat better than " &amp; survey9!AJ35)</f>
        <v>2</v>
      </c>
      <c r="J52" s="10">
        <f>COUNTIF(survey9!AJ4:AJ34, "Both versions are the same")</f>
        <v>9</v>
      </c>
      <c r="K52" s="10">
        <f>COUNTIF(survey9!AJ4:AJ34, survey9!AJ35 &amp; " is somewhat better than " &amp; survey9!AJ34)</f>
        <v>3</v>
      </c>
      <c r="L52" s="11">
        <f>COUNTIF(survey9!AJ4:AJ34, survey9!AJ35 &amp; " is much better than " &amp; survey9!AJ34)</f>
        <v>1</v>
      </c>
      <c r="M52" s="9">
        <f>COUNTIF(survey9!AK4:AK34, survey9!AK34 &amp; " is much better than " &amp; survey9!AK35)</f>
        <v>2</v>
      </c>
      <c r="N52" s="10">
        <f>COUNTIF(survey9!AK4:AK34, survey9!AK34 &amp; " is somewhat better than " &amp; survey9!AK35)</f>
        <v>4</v>
      </c>
      <c r="O52" s="10">
        <f>COUNTIF(survey9!AK4:AK34, "Both versions are the same")</f>
        <v>6</v>
      </c>
      <c r="P52" s="10">
        <f>COUNTIF(survey9!AK4:AK34, survey9!AK35 &amp; " is somewhat better than " &amp; survey9!AK34)</f>
        <v>1</v>
      </c>
      <c r="Q52" s="12">
        <f>COUNTIF(survey9!AK4:AK34, survey9!AK35 &amp; " is much better than " &amp; survey9!AK34)</f>
        <v>3</v>
      </c>
      <c r="R52" s="39"/>
      <c r="S52" s="39"/>
      <c r="T52" s="39"/>
      <c r="U52" s="55"/>
      <c r="V52" s="54"/>
    </row>
    <row r="53" spans="1:22" ht="15.75" customHeight="1">
      <c r="A53" s="45"/>
      <c r="B53" s="8" t="s">
        <v>1045</v>
      </c>
      <c r="C53" s="9">
        <f>COUNTIF(survey9!AM4:AM34, survey9!AM34 &amp; " is much better than " &amp; survey9!AM35)</f>
        <v>2</v>
      </c>
      <c r="D53" s="10">
        <f>COUNTIF(survey9!AM4:AM34, survey9!AM34 &amp; " is somewhat better than " &amp; survey9!AM35)</f>
        <v>2</v>
      </c>
      <c r="E53" s="10">
        <f>COUNTIF(survey9!AM4:AM34, "Both versions are the same")</f>
        <v>4</v>
      </c>
      <c r="F53" s="10">
        <f>COUNTIF(survey9!AM4:AM34, survey9!AM35 &amp; " is somewhat better than " &amp; survey9!AM34)</f>
        <v>2</v>
      </c>
      <c r="G53" s="11">
        <f>COUNTIF(survey9!AM4:AM34, survey9!AM35 &amp; " is much better than " &amp; survey9!AM34)</f>
        <v>4</v>
      </c>
      <c r="H53" s="9">
        <f>COUNTIF(survey9!AN4:AN34, survey9!AN34 &amp; " is much better than " &amp; survey9!AN35)</f>
        <v>2</v>
      </c>
      <c r="I53" s="10">
        <f>COUNTIF(survey9!AN4:AN34, survey9!AN34 &amp; " is somewhat better than " &amp; survey9!AN35)</f>
        <v>2</v>
      </c>
      <c r="J53" s="10">
        <f>COUNTIF(survey9!AN4:AN34, "Both versions are the same")</f>
        <v>2</v>
      </c>
      <c r="K53" s="10">
        <f>COUNTIF(survey9!AN4:AN34, survey9!AN35 &amp; " is somewhat better than " &amp; survey9!AN34)</f>
        <v>7</v>
      </c>
      <c r="L53" s="11">
        <f>COUNTIF(survey9!AN4:AN34, survey9!AN35 &amp; " is much better than " &amp; survey9!AN34)</f>
        <v>2</v>
      </c>
      <c r="M53" s="9">
        <f>COUNTIF(survey9!AO4:AO34, survey9!AO34 &amp; " is much better than " &amp; survey9!AO35)</f>
        <v>5</v>
      </c>
      <c r="N53" s="10">
        <f>COUNTIF(survey9!AO4:AO34, survey9!AO34 &amp; " is somewhat better than " &amp; survey9!AO35)</f>
        <v>3</v>
      </c>
      <c r="O53" s="10">
        <f>COUNTIF(survey9!AO4:AO34, "Both versions are the same")</f>
        <v>2</v>
      </c>
      <c r="P53" s="10">
        <f>COUNTIF(survey9!AO4:AO34, survey9!AO35 &amp; " is somewhat better than " &amp; survey9!AO34)</f>
        <v>3</v>
      </c>
      <c r="Q53" s="12">
        <f>COUNTIF(survey9!AO4:AO34, survey9!AO35 &amp; " is much better than " &amp; survey9!AO34)</f>
        <v>2</v>
      </c>
      <c r="R53" s="39"/>
      <c r="S53" s="39"/>
      <c r="T53" s="39"/>
      <c r="U53" s="55"/>
      <c r="V53" s="54"/>
    </row>
    <row r="54" spans="1:22" ht="15.75" customHeight="1">
      <c r="A54" s="45"/>
      <c r="B54" s="8" t="s">
        <v>1046</v>
      </c>
      <c r="C54" s="9">
        <f>COUNTIF(survey9!AQ4:AQ34, survey9!AQ34 &amp; " is much better than " &amp; survey9!AQ35)</f>
        <v>0</v>
      </c>
      <c r="D54" s="10">
        <f>COUNTIF(survey9!AQ4:AQ34, survey9!AQ34 &amp; " is somewhat better than " &amp; survey9!AQ35)</f>
        <v>0</v>
      </c>
      <c r="E54" s="10">
        <f>COUNTIF(survey9!AQ4:AQ34, "Both versions are the same")</f>
        <v>4</v>
      </c>
      <c r="F54" s="10">
        <f>COUNTIF(survey9!AQ4:AQ34, survey9!AQ35 &amp; " is somewhat better than " &amp; survey9!AQ34)</f>
        <v>7</v>
      </c>
      <c r="G54" s="11">
        <f>COUNTIF(survey9!AQ4:AQ34, survey9!AQ35 &amp; " is much better than " &amp; survey9!AQ34)</f>
        <v>5</v>
      </c>
      <c r="H54" s="9">
        <f>COUNTIF(survey9!AR4:AR34, survey9!AR34 &amp; " is much better than " &amp; survey9!AR35)</f>
        <v>0</v>
      </c>
      <c r="I54" s="10">
        <f>COUNTIF(survey9!AR4:AR34, survey9!AR34 &amp; " is somewhat better than " &amp; survey9!AR35)</f>
        <v>0</v>
      </c>
      <c r="J54" s="10">
        <f>COUNTIF(survey9!AR4:AR34, "Both versions are the same")</f>
        <v>5</v>
      </c>
      <c r="K54" s="10">
        <f>COUNTIF(survey9!AR4:AR34, survey9!AR35 &amp; " is somewhat better than " &amp; survey9!AR34)</f>
        <v>5</v>
      </c>
      <c r="L54" s="11">
        <f>COUNTIF(survey9!AR4:AR34, survey9!AR35 &amp; " is much better than " &amp; survey9!AR34)</f>
        <v>6</v>
      </c>
      <c r="M54" s="9">
        <f>COUNTIF(survey9!AS4:AS34, survey9!AS34 &amp; " is much better than " &amp; survey9!AS35)</f>
        <v>0</v>
      </c>
      <c r="N54" s="10">
        <f>COUNTIF(survey9!AS4:AS34, survey9!AS34 &amp; " is somewhat better than " &amp; survey9!AS35)</f>
        <v>0</v>
      </c>
      <c r="O54" s="10">
        <f>COUNTIF(survey9!AS4:AS34, "Both versions are the same")</f>
        <v>3</v>
      </c>
      <c r="P54" s="10">
        <f>COUNTIF(survey9!AS4:AS34, survey9!AS35 &amp; " is somewhat better than " &amp; survey9!AS34)</f>
        <v>7</v>
      </c>
      <c r="Q54" s="12">
        <f>COUNTIF(survey9!AS4:AS34, survey9!AS35 &amp; " is much better than " &amp; survey9!AS34)</f>
        <v>6</v>
      </c>
      <c r="R54" s="40"/>
      <c r="S54" s="40"/>
      <c r="T54" s="40"/>
      <c r="U54" s="55"/>
      <c r="V54" s="54"/>
    </row>
    <row r="55" spans="1:22" ht="15.75" customHeight="1">
      <c r="A55" s="48" t="s">
        <v>1047</v>
      </c>
      <c r="B55" s="13" t="s">
        <v>1048</v>
      </c>
      <c r="C55" s="9">
        <f>COUNTIF(survey10!W4:W34, survey10!W34 &amp; " is much better than " &amp; survey10!W35)</f>
        <v>2</v>
      </c>
      <c r="D55" s="10">
        <f>COUNTIF(survey10!W4:W34, survey10!W34 &amp; " is somewhat better than " &amp; survey10!W35)</f>
        <v>5</v>
      </c>
      <c r="E55" s="10">
        <f>COUNTIF(survey10!W4:W34, "Both versions are the same")</f>
        <v>1</v>
      </c>
      <c r="F55" s="10">
        <f>COUNTIF(survey10!W4:W34, survey10!W35 &amp; " is somewhat better than " &amp; survey10!W34)</f>
        <v>4</v>
      </c>
      <c r="G55" s="11">
        <f>COUNTIF(survey10!W4:W34, survey10!W35 &amp; " is much better than " &amp; survey10!W34)</f>
        <v>5</v>
      </c>
      <c r="H55" s="9">
        <f>COUNTIF(survey10!X4:X34, survey10!X34 &amp; " is much better than " &amp; survey10!X35)</f>
        <v>2</v>
      </c>
      <c r="I55" s="10">
        <f>COUNTIF(survey10!X4:X34, survey10!X34 &amp; " is somewhat better than " &amp; survey10!X35)</f>
        <v>2</v>
      </c>
      <c r="J55" s="10">
        <f>COUNTIF(survey10!X4:X34, "Both versions are the same")</f>
        <v>1</v>
      </c>
      <c r="K55" s="10">
        <f>COUNTIF(survey10!X4:X34, survey10!X35 &amp; " is somewhat better than " &amp; survey10!X34)</f>
        <v>4</v>
      </c>
      <c r="L55" s="11">
        <f>COUNTIF(survey10!X4:X34, survey10!X35 &amp; " is much better than " &amp; survey10!X34)</f>
        <v>8</v>
      </c>
      <c r="M55" s="9">
        <f>COUNTIF(survey10!Y4:Y34, survey10!Y34 &amp; " is much better than " &amp; survey10!Y35)</f>
        <v>3</v>
      </c>
      <c r="N55" s="10">
        <f>COUNTIF(survey10!Y4:Y34, survey10!Y34 &amp; " is somewhat better than " &amp; survey10!Y35)</f>
        <v>2</v>
      </c>
      <c r="O55" s="10">
        <f>COUNTIF(survey10!Y4:Y34, "Both versions are the same")</f>
        <v>0</v>
      </c>
      <c r="P55" s="10">
        <f>COUNTIF(survey10!Y4:Y34, survey10!Y35 &amp; " is somewhat better than " &amp; survey10!Y34)</f>
        <v>2</v>
      </c>
      <c r="Q55" s="12">
        <f>COUNTIF(survey10!Y4:Y34, survey10!Y35 &amp; " is much better than " &amp; survey10!Y34)</f>
        <v>10</v>
      </c>
      <c r="R55" s="35">
        <f>COUNTA(survey10!AU4:AU20)</f>
        <v>17</v>
      </c>
      <c r="S55" s="35">
        <v>6</v>
      </c>
      <c r="T55" s="35">
        <f>R55*S55</f>
        <v>102</v>
      </c>
      <c r="U55" s="55">
        <v>20</v>
      </c>
      <c r="V55" s="54">
        <f>U55*S55</f>
        <v>120</v>
      </c>
    </row>
    <row r="56" spans="1:22" ht="15.75" customHeight="1">
      <c r="A56" s="45"/>
      <c r="B56" s="13" t="s">
        <v>1049</v>
      </c>
      <c r="C56" s="9">
        <f>COUNTIF(survey10!AA4:AA34, survey10!AA34 &amp; " is much better than " &amp; survey10!AA35)</f>
        <v>4</v>
      </c>
      <c r="D56" s="10">
        <f>COUNTIF(survey10!AA4:AA34, survey10!AA34 &amp; " is somewhat better than " &amp; survey10!AA35)</f>
        <v>7</v>
      </c>
      <c r="E56" s="10">
        <f>COUNTIF(survey10!AA4:AA34, "Both versions are the same")</f>
        <v>2</v>
      </c>
      <c r="F56" s="10">
        <f>COUNTIF(survey10!AA4:AA34, survey10!AA35 &amp; " is somewhat better than " &amp; survey10!AA34)</f>
        <v>1</v>
      </c>
      <c r="G56" s="11">
        <f>COUNTIF(survey10!AA4:AA34, survey10!AA35 &amp; " is much better than " &amp; survey10!AA34)</f>
        <v>1</v>
      </c>
      <c r="H56" s="9">
        <f>COUNTIF(survey10!AB4:AB34, survey10!AB34 &amp; " is much better than " &amp; survey10!AB35)</f>
        <v>3</v>
      </c>
      <c r="I56" s="10">
        <f>COUNTIF(survey10!AB4:AB34, survey10!AB34 &amp; " is somewhat better than " &amp; survey10!AB35)</f>
        <v>2</v>
      </c>
      <c r="J56" s="10">
        <f>COUNTIF(survey10!AB4:AB34, "Both versions are the same")</f>
        <v>6</v>
      </c>
      <c r="K56" s="10">
        <f>COUNTIF(survey10!AB4:AB34, survey10!AB35 &amp; " is somewhat better than " &amp; survey10!AB34)</f>
        <v>3</v>
      </c>
      <c r="L56" s="11">
        <f>COUNTIF(survey10!AB4:AB34, survey10!AB35 &amp; " is much better than " &amp; survey10!AB34)</f>
        <v>3</v>
      </c>
      <c r="M56" s="9">
        <f>COUNTIF(survey10!AC4:AC34, survey10!AC34 &amp; " is much better than " &amp; survey10!AC35)</f>
        <v>3</v>
      </c>
      <c r="N56" s="10">
        <f>COUNTIF(survey10!AC4:AC34, survey10!AC34 &amp; " is somewhat better than " &amp; survey10!AC35)</f>
        <v>2</v>
      </c>
      <c r="O56" s="10">
        <f>COUNTIF(survey10!AC4:AC34, "Both versions are the same")</f>
        <v>2</v>
      </c>
      <c r="P56" s="10">
        <f>COUNTIF(survey10!AC4:AC34, survey10!AC35 &amp; " is somewhat better than " &amp; survey10!AC34)</f>
        <v>4</v>
      </c>
      <c r="Q56" s="12">
        <f>COUNTIF(survey10!AC4:AC34, survey10!AC35 &amp; " is much better than " &amp; survey10!AC34)</f>
        <v>6</v>
      </c>
      <c r="R56" s="36"/>
      <c r="S56" s="36"/>
      <c r="T56" s="36"/>
      <c r="U56" s="55"/>
      <c r="V56" s="54"/>
    </row>
    <row r="57" spans="1:22" ht="15.75" customHeight="1">
      <c r="A57" s="45"/>
      <c r="B57" s="13" t="s">
        <v>1050</v>
      </c>
      <c r="C57" s="9">
        <f>COUNTIF(survey10!AE4:AE34, survey10!AE34 &amp; " is much better than " &amp; survey10!AE35)</f>
        <v>1</v>
      </c>
      <c r="D57" s="10">
        <f>COUNTIF(survey10!AE4:AE34, survey10!AE34 &amp; " is somewhat better than " &amp; survey10!AE35)</f>
        <v>4</v>
      </c>
      <c r="E57" s="10">
        <f>COUNTIF(survey10!AE4:AE34, "Both versions are the same")</f>
        <v>5</v>
      </c>
      <c r="F57" s="10">
        <f>COUNTIF(survey10!AE4:AE34, survey10!AE35 &amp; " is somewhat better than " &amp; survey10!AE34)</f>
        <v>0</v>
      </c>
      <c r="G57" s="11">
        <f>COUNTIF(survey10!AE4:AE34, survey10!AE35 &amp; " is much better than " &amp; survey10!AE34)</f>
        <v>7</v>
      </c>
      <c r="H57" s="9">
        <f>COUNTIF(survey10!AF4:AF34, survey10!AF34 &amp; " is much better than " &amp; survey10!AF35)</f>
        <v>0</v>
      </c>
      <c r="I57" s="10">
        <f>COUNTIF(survey10!AF4:AF34, survey10!AF34 &amp; " is somewhat better than " &amp; survey10!AF35)</f>
        <v>3</v>
      </c>
      <c r="J57" s="10">
        <f>COUNTIF(survey10!AF4:AF34, "Both versions are the same")</f>
        <v>6</v>
      </c>
      <c r="K57" s="10">
        <f>COUNTIF(survey10!AF4:AF34, survey10!AF35 &amp; " is somewhat better than " &amp; survey10!AF34)</f>
        <v>0</v>
      </c>
      <c r="L57" s="11">
        <f>COUNTIF(survey10!AF4:AF34, survey10!AF35 &amp; " is much better than " &amp; survey10!AF34)</f>
        <v>8</v>
      </c>
      <c r="M57" s="9">
        <f>COUNTIF(survey10!AG4:AG34, survey10!AG34 &amp; " is much better than " &amp; survey10!AG35)</f>
        <v>0</v>
      </c>
      <c r="N57" s="10">
        <f>COUNTIF(survey10!AG4:AG34, survey10!AG34 &amp; " is somewhat better than " &amp; survey10!AG35)</f>
        <v>5</v>
      </c>
      <c r="O57" s="10">
        <f>COUNTIF(survey10!AG4:AG34, "Both versions are the same")</f>
        <v>5</v>
      </c>
      <c r="P57" s="10">
        <f>COUNTIF(survey10!AG4:AG34, survey10!AG35 &amp; " is somewhat better than " &amp; survey10!AG34)</f>
        <v>1</v>
      </c>
      <c r="Q57" s="12">
        <f>COUNTIF(survey10!AG4:AG34, survey10!AG35 &amp; " is much better than " &amp; survey10!AG34)</f>
        <v>6</v>
      </c>
      <c r="R57" s="36"/>
      <c r="S57" s="36"/>
      <c r="T57" s="36"/>
      <c r="U57" s="55"/>
      <c r="V57" s="54"/>
    </row>
    <row r="58" spans="1:22" ht="15.75" customHeight="1">
      <c r="A58" s="45"/>
      <c r="B58" s="13" t="s">
        <v>1051</v>
      </c>
      <c r="C58" s="9">
        <f>COUNTIF(survey10!AI4:AI34, survey10!AI34 &amp; " is much better than " &amp; survey10!AI35)</f>
        <v>2</v>
      </c>
      <c r="D58" s="10">
        <f>COUNTIF(survey10!AI4:AI34, survey10!AI34 &amp; " is somewhat better than " &amp; survey10!AI35)</f>
        <v>4</v>
      </c>
      <c r="E58" s="10">
        <f>COUNTIF(survey10!AI4:AI34, "Both versions are the same")</f>
        <v>3</v>
      </c>
      <c r="F58" s="10">
        <f>COUNTIF(survey10!AI4:AI34, survey10!AI35 &amp; " is somewhat better than " &amp; survey10!AI34)</f>
        <v>4</v>
      </c>
      <c r="G58" s="11">
        <f>COUNTIF(survey10!AI4:AI34, survey10!AI35 &amp; " is much better than " &amp; survey10!AI34)</f>
        <v>4</v>
      </c>
      <c r="H58" s="9">
        <f>COUNTIF(survey10!AJ4:AJ34, survey10!AJ34 &amp; " is much better than " &amp; survey10!AJ35)</f>
        <v>2</v>
      </c>
      <c r="I58" s="10">
        <f>COUNTIF(survey10!AJ4:AJ34, survey10!AJ34 &amp; " is somewhat better than " &amp; survey10!AJ35)</f>
        <v>1</v>
      </c>
      <c r="J58" s="10">
        <f>COUNTIF(survey10!AJ4:AJ34, "Both versions are the same")</f>
        <v>3</v>
      </c>
      <c r="K58" s="10">
        <f>COUNTIF(survey10!AJ4:AJ34, survey10!AJ35 &amp; " is somewhat better than " &amp; survey10!AJ34)</f>
        <v>5</v>
      </c>
      <c r="L58" s="11">
        <f>COUNTIF(survey10!AJ4:AJ34, survey10!AJ35 &amp; " is much better than " &amp; survey10!AJ34)</f>
        <v>6</v>
      </c>
      <c r="M58" s="9">
        <f>COUNTIF(survey10!AK4:AK34, survey10!AK34 &amp; " is much better than " &amp; survey10!AK35)</f>
        <v>3</v>
      </c>
      <c r="N58" s="10">
        <f>COUNTIF(survey10!AK4:AK34, survey10!AK34 &amp; " is somewhat better than " &amp; survey10!AK35)</f>
        <v>2</v>
      </c>
      <c r="O58" s="10">
        <f>COUNTIF(survey10!AK4:AK34, "Both versions are the same")</f>
        <v>0</v>
      </c>
      <c r="P58" s="10">
        <f>COUNTIF(survey10!AK4:AK34, survey10!AK35 &amp; " is somewhat better than " &amp; survey10!AK34)</f>
        <v>4</v>
      </c>
      <c r="Q58" s="12">
        <f>COUNTIF(survey10!AK4:AK34, survey10!AK35 &amp; " is much better than " &amp; survey10!AK34)</f>
        <v>8</v>
      </c>
      <c r="R58" s="36"/>
      <c r="S58" s="36"/>
      <c r="T58" s="36"/>
      <c r="U58" s="55"/>
      <c r="V58" s="54"/>
    </row>
    <row r="59" spans="1:22" ht="15.75" customHeight="1">
      <c r="A59" s="45"/>
      <c r="B59" s="13" t="s">
        <v>1052</v>
      </c>
      <c r="C59" s="9">
        <f>COUNTIF(survey10!AM4:AM34, survey10!AM34 &amp; " is much better than " &amp; survey10!AM35)</f>
        <v>2</v>
      </c>
      <c r="D59" s="10">
        <f>COUNTIF(survey10!AM4:AM34, survey10!AM34 &amp; " is somewhat better than " &amp; survey10!AM35)</f>
        <v>7</v>
      </c>
      <c r="E59" s="10">
        <f>COUNTIF(survey10!AM4:AM34, "Both versions are the same")</f>
        <v>4</v>
      </c>
      <c r="F59" s="10">
        <f>COUNTIF(survey10!AM4:AM34, survey10!AM35 &amp; " is somewhat better than " &amp; survey10!AM34)</f>
        <v>3</v>
      </c>
      <c r="G59" s="11">
        <f>COUNTIF(survey10!AM4:AM34, survey10!AM35 &amp; " is much better than " &amp; survey10!AM34)</f>
        <v>1</v>
      </c>
      <c r="H59" s="9">
        <f>COUNTIF(survey10!AN4:AN34, survey10!AN34 &amp; " is much better than " &amp; survey10!AN35)</f>
        <v>2</v>
      </c>
      <c r="I59" s="10">
        <f>COUNTIF(survey10!AN4:AN34, survey10!AN34 &amp; " is somewhat better than " &amp; survey10!AN35)</f>
        <v>5</v>
      </c>
      <c r="J59" s="10">
        <f>COUNTIF(survey10!AN4:AN34, "Both versions are the same")</f>
        <v>3</v>
      </c>
      <c r="K59" s="10">
        <f>COUNTIF(survey10!AN4:AN34, survey10!AN35 &amp; " is somewhat better than " &amp; survey10!AN34)</f>
        <v>3</v>
      </c>
      <c r="L59" s="11">
        <f>COUNTIF(survey10!AN4:AN34, survey10!AN35 &amp; " is much better than " &amp; survey10!AN34)</f>
        <v>3</v>
      </c>
      <c r="M59" s="9">
        <f>COUNTIF(survey10!AO4:AO34, survey10!AO34 &amp; " is much better than " &amp; survey10!AO35)</f>
        <v>2</v>
      </c>
      <c r="N59" s="10">
        <f>COUNTIF(survey10!AO4:AO34, survey10!AO34 &amp; " is somewhat better than " &amp; survey10!AO35)</f>
        <v>7</v>
      </c>
      <c r="O59" s="10">
        <f>COUNTIF(survey10!AO4:AO34, "Both versions are the same")</f>
        <v>5</v>
      </c>
      <c r="P59" s="10">
        <f>COUNTIF(survey10!AO4:AO34, survey10!AO35 &amp; " is somewhat better than " &amp; survey10!AO34)</f>
        <v>1</v>
      </c>
      <c r="Q59" s="12">
        <f>COUNTIF(survey10!AO4:AO34, survey10!AO35 &amp; " is much better than " &amp; survey10!AO34)</f>
        <v>1</v>
      </c>
      <c r="R59" s="36"/>
      <c r="S59" s="36"/>
      <c r="T59" s="36"/>
      <c r="U59" s="55"/>
      <c r="V59" s="54"/>
    </row>
    <row r="60" spans="1:22" ht="15.75" customHeight="1">
      <c r="A60" s="45"/>
      <c r="B60" s="13" t="s">
        <v>1053</v>
      </c>
      <c r="C60" s="9">
        <f>COUNTIF(survey10!AQ4:AQ34, survey10!AQ34 &amp; " is much better than " &amp; survey10!AQ35)</f>
        <v>0</v>
      </c>
      <c r="D60" s="10">
        <f>COUNTIF(survey10!AQ4:AQ34, survey10!AQ34 &amp; " is somewhat better than " &amp; survey10!AQ35)</f>
        <v>1</v>
      </c>
      <c r="E60" s="10">
        <f>COUNTIF(survey10!AQ4:AQ34, "Both versions are the same")</f>
        <v>6</v>
      </c>
      <c r="F60" s="10">
        <f>COUNTIF(survey10!AQ4:AQ34, survey10!AQ35 &amp; " is somewhat better than " &amp; survey10!AQ34)</f>
        <v>1</v>
      </c>
      <c r="G60" s="11">
        <f>COUNTIF(survey10!AQ4:AQ34, survey10!AQ35 &amp; " is much better than " &amp; survey10!AQ34)</f>
        <v>9</v>
      </c>
      <c r="H60" s="9">
        <f>COUNTIF(survey10!AR4:AR34, survey10!AR34 &amp; " is much better than " &amp; survey10!AR35)</f>
        <v>0</v>
      </c>
      <c r="I60" s="10">
        <f>COUNTIF(survey10!AR4:AR34, survey10!AR34 &amp; " is somewhat better than " &amp; survey10!AR35)</f>
        <v>0</v>
      </c>
      <c r="J60" s="10">
        <f>COUNTIF(survey10!AR4:AR34, "Both versions are the same")</f>
        <v>7</v>
      </c>
      <c r="K60" s="10">
        <f>COUNTIF(survey10!AR4:AR34, survey10!AR35 &amp; " is somewhat better than " &amp; survey10!AR34)</f>
        <v>3</v>
      </c>
      <c r="L60" s="11">
        <f>COUNTIF(survey10!AR4:AR34, survey10!AR35 &amp; " is much better than " &amp; survey10!AR34)</f>
        <v>7</v>
      </c>
      <c r="M60" s="9">
        <f>COUNTIF(survey10!AS4:AS34, survey10!AS34 &amp; " is much better than " &amp; survey10!AS35)</f>
        <v>0</v>
      </c>
      <c r="N60" s="10">
        <f>COUNTIF(survey10!AS4:AS34, survey10!AS34 &amp; " is somewhat better than " &amp; survey10!AS35)</f>
        <v>0</v>
      </c>
      <c r="O60" s="10">
        <f>COUNTIF(survey10!AS4:AS34, "Both versions are the same")</f>
        <v>6</v>
      </c>
      <c r="P60" s="10">
        <f>COUNTIF(survey10!AS4:AS34, survey10!AS35 &amp; " is somewhat better than " &amp; survey10!AS34)</f>
        <v>3</v>
      </c>
      <c r="Q60" s="12">
        <f>COUNTIF(survey10!AS4:AS34, survey10!AS35 &amp; " is much better than " &amp; survey10!AS34)</f>
        <v>7</v>
      </c>
      <c r="R60" s="37"/>
      <c r="S60" s="37"/>
      <c r="T60" s="37"/>
      <c r="U60" s="55"/>
      <c r="V60" s="54"/>
    </row>
    <row r="61" spans="1:22" ht="15.75" customHeight="1">
      <c r="A61" s="44" t="s">
        <v>1054</v>
      </c>
      <c r="B61" s="8" t="s">
        <v>1055</v>
      </c>
      <c r="C61" s="9">
        <f>COUNTIF(survey11!W4:W34, survey11!W34 &amp; " is much better than " &amp; survey11!W35)</f>
        <v>3</v>
      </c>
      <c r="D61" s="10">
        <f>COUNTIF(survey11!W4:W34, survey11!W34 &amp; " is somewhat better than " &amp; survey11!W35)</f>
        <v>4</v>
      </c>
      <c r="E61" s="10">
        <f>COUNTIF(survey11!W4:W34, "Both versions are the same")</f>
        <v>0</v>
      </c>
      <c r="F61" s="10">
        <f>COUNTIF(survey11!W4:W34, survey11!W35 &amp; " is somewhat better than " &amp; survey11!W34)</f>
        <v>3</v>
      </c>
      <c r="G61" s="11">
        <f>COUNTIF(survey11!W4:W34, survey11!W35 &amp; " is much better than " &amp; survey11!W34)</f>
        <v>2</v>
      </c>
      <c r="H61" s="9">
        <f>COUNTIF(survey11!X4:X34, survey11!X34 &amp; " is much better than " &amp; survey11!X35)</f>
        <v>2</v>
      </c>
      <c r="I61" s="10">
        <f>COUNTIF(survey11!X4:X34, survey11!X34 &amp; " is somewhat better than " &amp; survey11!X35)</f>
        <v>1</v>
      </c>
      <c r="J61" s="10">
        <f>COUNTIF(survey11!X4:X34, "Both versions are the same")</f>
        <v>3</v>
      </c>
      <c r="K61" s="10">
        <f>COUNTIF(survey11!X4:X34, survey11!X35 &amp; " is somewhat better than " &amp; survey11!X34)</f>
        <v>2</v>
      </c>
      <c r="L61" s="11">
        <f>COUNTIF(survey11!X4:X34, survey11!X35 &amp; " is much better than " &amp; survey11!X34)</f>
        <v>4</v>
      </c>
      <c r="M61" s="9">
        <f>COUNTIF(survey11!Y4:Y34, survey11!Y34 &amp; " is much better than " &amp; survey11!Y35)</f>
        <v>2</v>
      </c>
      <c r="N61" s="10">
        <f>COUNTIF(survey11!Y4:Y34, survey11!Y34 &amp; " is somewhat better than " &amp; survey11!Y35)</f>
        <v>3</v>
      </c>
      <c r="O61" s="10">
        <f>COUNTIF(survey11!Y4:Y34, "Both versions are the same")</f>
        <v>0</v>
      </c>
      <c r="P61" s="10">
        <f>COUNTIF(survey11!Y4:Y34, survey11!Y35 &amp; " is somewhat better than " &amp; survey11!Y34)</f>
        <v>3</v>
      </c>
      <c r="Q61" s="12">
        <f>COUNTIF(survey11!Y4:Y34, survey11!Y35 &amp; " is much better than " &amp; survey11!Y34)</f>
        <v>4</v>
      </c>
      <c r="R61" s="38">
        <f>COUNTA(survey11!AU4:AU15)</f>
        <v>12</v>
      </c>
      <c r="S61" s="38">
        <v>6</v>
      </c>
      <c r="T61" s="38">
        <f>R61*S61</f>
        <v>72</v>
      </c>
      <c r="U61" s="55">
        <v>20</v>
      </c>
      <c r="V61" s="54">
        <f>U61*S61</f>
        <v>120</v>
      </c>
    </row>
    <row r="62" spans="1:22" ht="15.75" customHeight="1">
      <c r="A62" s="45"/>
      <c r="B62" s="8" t="s">
        <v>1056</v>
      </c>
      <c r="C62" s="9">
        <f>COUNTIF(survey11!AA4:AA34, survey11!AA34 &amp; " is much better than " &amp; survey11!AA35)</f>
        <v>1</v>
      </c>
      <c r="D62" s="10">
        <f>COUNTIF(survey11!AA4:AA34, survey11!AA34 &amp; " is somewhat better than " &amp; survey11!AA35)</f>
        <v>3</v>
      </c>
      <c r="E62" s="10">
        <f>COUNTIF(survey11!AA4:AA34, "Both versions are the same")</f>
        <v>2</v>
      </c>
      <c r="F62" s="10">
        <f>COUNTIF(survey11!AA4:AA34, survey11!AA35 &amp; " is somewhat better than " &amp; survey11!AA34)</f>
        <v>2</v>
      </c>
      <c r="G62" s="11">
        <f>COUNTIF(survey11!AA4:AA34, survey11!AA35 &amp; " is much better than " &amp; survey11!AA34)</f>
        <v>4</v>
      </c>
      <c r="H62" s="9">
        <f>COUNTIF(survey11!AB4:AB34, survey11!AB34 &amp; " is much better than " &amp; survey11!AB35)</f>
        <v>1</v>
      </c>
      <c r="I62" s="10">
        <f>COUNTIF(survey11!AB4:AB34, survey11!AB34 &amp; " is somewhat better than " &amp; survey11!AB35)</f>
        <v>2</v>
      </c>
      <c r="J62" s="10">
        <f>COUNTIF(survey11!AB4:AB34, "Both versions are the same")</f>
        <v>4</v>
      </c>
      <c r="K62" s="10">
        <f>COUNTIF(survey11!AB4:AB34, survey11!AB35 &amp; " is somewhat better than " &amp; survey11!AB34)</f>
        <v>1</v>
      </c>
      <c r="L62" s="11">
        <f>COUNTIF(survey11!AB4:AB34, survey11!AB35 &amp; " is much better than " &amp; survey11!AB34)</f>
        <v>4</v>
      </c>
      <c r="M62" s="9">
        <f>COUNTIF(survey11!AC4:AC34, survey11!AC34 &amp; " is much better than " &amp; survey11!AC35)</f>
        <v>1</v>
      </c>
      <c r="N62" s="10">
        <f>COUNTIF(survey11!AC4:AC34, survey11!AC34 &amp; " is somewhat better than " &amp; survey11!AC35)</f>
        <v>2</v>
      </c>
      <c r="O62" s="10">
        <f>COUNTIF(survey11!AC4:AC34, "Both versions are the same")</f>
        <v>2</v>
      </c>
      <c r="P62" s="10">
        <f>COUNTIF(survey11!AC4:AC34, survey11!AC35 &amp; " is somewhat better than " &amp; survey11!AC34)</f>
        <v>2</v>
      </c>
      <c r="Q62" s="12">
        <f>COUNTIF(survey11!AC4:AC34, survey11!AC35 &amp; " is much better than " &amp; survey11!AC34)</f>
        <v>5</v>
      </c>
      <c r="R62" s="39"/>
      <c r="S62" s="39"/>
      <c r="T62" s="39"/>
      <c r="U62" s="55"/>
      <c r="V62" s="54"/>
    </row>
    <row r="63" spans="1:22" ht="15.75" customHeight="1">
      <c r="A63" s="45"/>
      <c r="B63" s="8" t="s">
        <v>1057</v>
      </c>
      <c r="C63" s="9">
        <f>COUNTIF(survey11!AE4:AE34, survey11!AE34 &amp; " is much better than " &amp; survey11!AE35)</f>
        <v>1</v>
      </c>
      <c r="D63" s="10">
        <f>COUNTIF(survey11!AE4:AE34, survey11!AE34 &amp; " is somewhat better than " &amp; survey11!AE35)</f>
        <v>1</v>
      </c>
      <c r="E63" s="10">
        <f>COUNTIF(survey11!AE4:AE34, "Both versions are the same")</f>
        <v>3</v>
      </c>
      <c r="F63" s="10">
        <f>COUNTIF(survey11!AE4:AE34, survey11!AE35 &amp; " is somewhat better than " &amp; survey11!AE34)</f>
        <v>3</v>
      </c>
      <c r="G63" s="11">
        <f>COUNTIF(survey11!AE4:AE34, survey11!AE35 &amp; " is much better than " &amp; survey11!AE34)</f>
        <v>3</v>
      </c>
      <c r="H63" s="9">
        <f>COUNTIF(survey11!AF4:AF34, survey11!AF34 &amp; " is much better than " &amp; survey11!AF35)</f>
        <v>1</v>
      </c>
      <c r="I63" s="10">
        <f>COUNTIF(survey11!AF4:AF34, survey11!AF34 &amp; " is somewhat better than " &amp; survey11!AF35)</f>
        <v>0</v>
      </c>
      <c r="J63" s="10">
        <f>COUNTIF(survey11!AF4:AF34, "Both versions are the same")</f>
        <v>3</v>
      </c>
      <c r="K63" s="10">
        <f>COUNTIF(survey11!AF4:AF34, survey11!AF35 &amp; " is somewhat better than " &amp; survey11!AF34)</f>
        <v>3</v>
      </c>
      <c r="L63" s="11">
        <f>COUNTIF(survey11!AF4:AF34, survey11!AF35 &amp; " is much better than " &amp; survey11!AF34)</f>
        <v>4</v>
      </c>
      <c r="M63" s="9">
        <f>COUNTIF(survey11!AG4:AG34, survey11!AG34 &amp; " is much better than " &amp; survey11!AG35)</f>
        <v>1</v>
      </c>
      <c r="N63" s="10">
        <f>COUNTIF(survey11!AG4:AG34, survey11!AG34 &amp; " is somewhat better than " &amp; survey11!AG35)</f>
        <v>0</v>
      </c>
      <c r="O63" s="10">
        <f>COUNTIF(survey11!AG4:AG34, "Both versions are the same")</f>
        <v>2</v>
      </c>
      <c r="P63" s="10">
        <f>COUNTIF(survey11!AG4:AG34, survey11!AG35 &amp; " is somewhat better than " &amp; survey11!AG34)</f>
        <v>3</v>
      </c>
      <c r="Q63" s="12">
        <f>COUNTIF(survey11!AG4:AG34, survey11!AG35 &amp; " is much better than " &amp; survey11!AG34)</f>
        <v>5</v>
      </c>
      <c r="R63" s="39"/>
      <c r="S63" s="39"/>
      <c r="T63" s="39"/>
      <c r="U63" s="55"/>
      <c r="V63" s="54"/>
    </row>
    <row r="64" spans="1:22" ht="15.75" customHeight="1">
      <c r="A64" s="45"/>
      <c r="B64" s="8" t="s">
        <v>1058</v>
      </c>
      <c r="C64" s="9">
        <f>COUNTIF(survey11!AI4:AI34, survey11!AI34 &amp; " is much better than " &amp; survey11!AI35)</f>
        <v>2</v>
      </c>
      <c r="D64" s="10">
        <f>COUNTIF(survey11!AI4:AI34, survey11!AI34 &amp; " is somewhat better than " &amp; survey11!AI35)</f>
        <v>5</v>
      </c>
      <c r="E64" s="10">
        <f>COUNTIF(survey11!AI4:AI34, "Both versions are the same")</f>
        <v>1</v>
      </c>
      <c r="F64" s="10">
        <f>COUNTIF(survey11!AI4:AI34, survey11!AI35 &amp; " is somewhat better than " &amp; survey11!AI34)</f>
        <v>1</v>
      </c>
      <c r="G64" s="11">
        <f>COUNTIF(survey11!AI4:AI34, survey11!AI35 &amp; " is much better than " &amp; survey11!AI34)</f>
        <v>3</v>
      </c>
      <c r="H64" s="9">
        <f>COUNTIF(survey11!AJ4:AJ34, survey11!AJ34 &amp; " is much better than " &amp; survey11!AJ35)</f>
        <v>2</v>
      </c>
      <c r="I64" s="10">
        <f>COUNTIF(survey11!AJ4:AJ34, survey11!AJ34 &amp; " is somewhat better than " &amp; survey11!AJ35)</f>
        <v>2</v>
      </c>
      <c r="J64" s="10">
        <f>COUNTIF(survey11!AJ4:AJ34, "Both versions are the same")</f>
        <v>5</v>
      </c>
      <c r="K64" s="10">
        <f>COUNTIF(survey11!AJ4:AJ34, survey11!AJ35 &amp; " is somewhat better than " &amp; survey11!AJ34)</f>
        <v>1</v>
      </c>
      <c r="L64" s="11">
        <f>COUNTIF(survey11!AJ4:AJ34, survey11!AJ35 &amp; " is much better than " &amp; survey11!AJ34)</f>
        <v>2</v>
      </c>
      <c r="M64" s="9">
        <f>COUNTIF(survey11!AK4:AK34, survey11!AK34 &amp; " is much better than " &amp; survey11!AK35)</f>
        <v>2</v>
      </c>
      <c r="N64" s="10">
        <f>COUNTIF(survey11!AK4:AK34, survey11!AK34 &amp; " is somewhat better than " &amp; survey11!AK35)</f>
        <v>3</v>
      </c>
      <c r="O64" s="10">
        <f>COUNTIF(survey11!AK4:AK34, "Both versions are the same")</f>
        <v>3</v>
      </c>
      <c r="P64" s="10">
        <f>COUNTIF(survey11!AK4:AK34, survey11!AK35 &amp; " is somewhat better than " &amp; survey11!AK34)</f>
        <v>3</v>
      </c>
      <c r="Q64" s="12">
        <f>COUNTIF(survey11!AK4:AK34, survey11!AK35 &amp; " is much better than " &amp; survey11!AK34)</f>
        <v>1</v>
      </c>
      <c r="R64" s="39"/>
      <c r="S64" s="39"/>
      <c r="T64" s="39"/>
      <c r="U64" s="55"/>
      <c r="V64" s="54"/>
    </row>
    <row r="65" spans="1:22" ht="15.75" customHeight="1">
      <c r="A65" s="45"/>
      <c r="B65" s="8" t="s">
        <v>1059</v>
      </c>
      <c r="C65" s="9">
        <f>COUNTIF(survey11!AM4:AM34, survey11!AM34 &amp; " is much better than " &amp; survey11!AM35)</f>
        <v>0</v>
      </c>
      <c r="D65" s="10">
        <f>COUNTIF(survey11!AM4:AM34, survey11!AM34 &amp; " is somewhat better than " &amp; survey11!AM35)</f>
        <v>1</v>
      </c>
      <c r="E65" s="10">
        <f>COUNTIF(survey11!AM4:AM34, "Both versions are the same")</f>
        <v>1</v>
      </c>
      <c r="F65" s="10">
        <f>COUNTIF(survey11!AM4:AM34, survey11!AM35 &amp; " is somewhat better than " &amp; survey11!AM34)</f>
        <v>1</v>
      </c>
      <c r="G65" s="11">
        <f>COUNTIF(survey11!AM4:AM34, survey11!AM35 &amp; " is much better than " &amp; survey11!AM34)</f>
        <v>9</v>
      </c>
      <c r="H65" s="9">
        <f>COUNTIF(survey11!AN4:AN34, survey11!AN34 &amp; " is much better than " &amp; survey11!AN35)</f>
        <v>0</v>
      </c>
      <c r="I65" s="10">
        <f>COUNTIF(survey11!AN4:AN34, survey11!AN34 &amp; " is somewhat better than " &amp; survey11!AN35)</f>
        <v>1</v>
      </c>
      <c r="J65" s="10">
        <f>COUNTIF(survey11!AN4:AN34, "Both versions are the same")</f>
        <v>0</v>
      </c>
      <c r="K65" s="10">
        <f>COUNTIF(survey11!AN4:AN34, survey11!AN35 &amp; " is somewhat better than " &amp; survey11!AN34)</f>
        <v>1</v>
      </c>
      <c r="L65" s="11">
        <f>COUNTIF(survey11!AN4:AN34, survey11!AN35 &amp; " is much better than " &amp; survey11!AN34)</f>
        <v>10</v>
      </c>
      <c r="M65" s="9">
        <f>COUNTIF(survey11!AO4:AO34, survey11!AO34 &amp; " is much better than " &amp; survey11!AO35)</f>
        <v>1</v>
      </c>
      <c r="N65" s="10">
        <f>COUNTIF(survey11!AO4:AO34, survey11!AO34 &amp; " is somewhat better than " &amp; survey11!AO35)</f>
        <v>0</v>
      </c>
      <c r="O65" s="10">
        <f>COUNTIF(survey11!AO4:AO34, "Both versions are the same")</f>
        <v>0</v>
      </c>
      <c r="P65" s="10">
        <f>COUNTIF(survey11!AO4:AO34, survey11!AO35 &amp; " is somewhat better than " &amp; survey11!AO34)</f>
        <v>1</v>
      </c>
      <c r="Q65" s="12">
        <f>COUNTIF(survey11!AO4:AO34, survey11!AO35 &amp; " is much better than " &amp; survey11!AO34)</f>
        <v>10</v>
      </c>
      <c r="R65" s="39"/>
      <c r="S65" s="39"/>
      <c r="T65" s="39"/>
      <c r="U65" s="55"/>
      <c r="V65" s="54"/>
    </row>
    <row r="66" spans="1:22" ht="15.75" customHeight="1" thickBot="1">
      <c r="A66" s="45"/>
      <c r="B66" s="8" t="s">
        <v>1060</v>
      </c>
      <c r="C66" s="9">
        <f>COUNTIF(survey11!AQ4:AQ34, survey11!AQ34 &amp; " is much better than " &amp; survey11!AQ35)</f>
        <v>0</v>
      </c>
      <c r="D66" s="10">
        <f>COUNTIF(survey11!AQ4:AQ34, survey11!AQ34 &amp; " is somewhat better than " &amp; survey11!AQ35)</f>
        <v>0</v>
      </c>
      <c r="E66" s="10">
        <f>COUNTIF(survey11!AQ4:AQ34, "Both versions are the same")</f>
        <v>1</v>
      </c>
      <c r="F66" s="10">
        <f>COUNTIF(survey11!AQ4:AQ34, survey11!AQ35 &amp; " is somewhat better than " &amp; survey11!AQ34)</f>
        <v>4</v>
      </c>
      <c r="G66" s="11">
        <f>COUNTIF(survey11!AQ4:AQ34, survey11!AQ35 &amp; " is much better than " &amp; survey11!AQ34)</f>
        <v>6</v>
      </c>
      <c r="H66" s="9">
        <f>COUNTIF(survey11!AR4:AR34, survey11!AR34 &amp; " is much better than " &amp; survey11!AR35)</f>
        <v>0</v>
      </c>
      <c r="I66" s="10">
        <f>COUNTIF(survey11!AR4:AR34, survey11!AR34 &amp; " is somewhat better than " &amp; survey11!AR35)</f>
        <v>0</v>
      </c>
      <c r="J66" s="10">
        <f>COUNTIF(survey11!AR4:AR34, "Both versions are the same")</f>
        <v>1</v>
      </c>
      <c r="K66" s="10">
        <f>COUNTIF(survey11!AR4:AR34, survey11!AR35 &amp; " is somewhat better than " &amp; survey11!AR34)</f>
        <v>4</v>
      </c>
      <c r="L66" s="11">
        <f>COUNTIF(survey11!AR4:AR34, survey11!AR35 &amp; " is much better than " &amp; survey11!AR34)</f>
        <v>6</v>
      </c>
      <c r="M66" s="9">
        <f>COUNTIF(survey11!AS4:AS34, survey11!AS34 &amp; " is much better than " &amp; survey11!AS35)</f>
        <v>0</v>
      </c>
      <c r="N66" s="10">
        <f>COUNTIF(survey11!AS4:AS34, survey11!AS34 &amp; " is somewhat better than " &amp; survey11!AS35)</f>
        <v>0</v>
      </c>
      <c r="O66" s="10">
        <f>COUNTIF(survey11!AS4:AS34, "Both versions are the same")</f>
        <v>1</v>
      </c>
      <c r="P66" s="10">
        <f>COUNTIF(survey11!AS4:AS34, survey11!AS35 &amp; " is somewhat better than " &amp; survey11!AS34)</f>
        <v>3</v>
      </c>
      <c r="Q66" s="12">
        <f>COUNTIF(survey11!AS4:AS34, survey11!AS35 &amp; " is much better than " &amp; survey11!AS34)</f>
        <v>7</v>
      </c>
      <c r="R66" s="40"/>
      <c r="S66" s="40"/>
      <c r="T66" s="40"/>
      <c r="U66" s="55"/>
      <c r="V66" s="54"/>
    </row>
    <row r="67" spans="1:22" ht="15.75" customHeight="1">
      <c r="C67" s="17"/>
      <c r="D67" s="18"/>
      <c r="E67" s="18"/>
      <c r="F67" s="18"/>
      <c r="G67" s="19"/>
      <c r="H67" s="17"/>
      <c r="I67" s="18"/>
      <c r="J67" s="18"/>
      <c r="K67" s="18"/>
      <c r="L67" s="19"/>
      <c r="M67" s="17"/>
      <c r="N67" s="18"/>
      <c r="O67" s="18"/>
      <c r="P67" s="18"/>
      <c r="Q67" s="19"/>
    </row>
    <row r="68" spans="1:22" ht="15.75" customHeight="1">
      <c r="B68" t="s">
        <v>1061</v>
      </c>
      <c r="C68" s="20">
        <f>SUM(C3:C66)</f>
        <v>170</v>
      </c>
      <c r="D68" s="16">
        <f t="shared" ref="D68:Q68" si="0">SUM(D3:D66)</f>
        <v>173</v>
      </c>
      <c r="E68" s="16">
        <f t="shared" si="0"/>
        <v>169</v>
      </c>
      <c r="F68" s="16">
        <f t="shared" si="0"/>
        <v>186</v>
      </c>
      <c r="G68" s="21">
        <f t="shared" si="0"/>
        <v>321</v>
      </c>
      <c r="H68" s="20">
        <f t="shared" si="0"/>
        <v>123</v>
      </c>
      <c r="I68" s="16">
        <f t="shared" si="0"/>
        <v>129</v>
      </c>
      <c r="J68" s="16">
        <f t="shared" si="0"/>
        <v>181</v>
      </c>
      <c r="K68" s="16">
        <f t="shared" si="0"/>
        <v>204</v>
      </c>
      <c r="L68" s="21">
        <f t="shared" si="0"/>
        <v>386</v>
      </c>
      <c r="M68" s="20">
        <f t="shared" si="0"/>
        <v>133</v>
      </c>
      <c r="N68" s="16">
        <f t="shared" si="0"/>
        <v>134</v>
      </c>
      <c r="O68" s="16">
        <f t="shared" si="0"/>
        <v>144</v>
      </c>
      <c r="P68" s="16">
        <f t="shared" si="0"/>
        <v>182</v>
      </c>
      <c r="Q68" s="21">
        <f t="shared" si="0"/>
        <v>421</v>
      </c>
      <c r="R68">
        <f>SUM(R3:R66)</f>
        <v>181</v>
      </c>
      <c r="S68">
        <f>SUM(S3:S66)</f>
        <v>64</v>
      </c>
      <c r="T68">
        <f>SUM(T3:T66)</f>
        <v>1053</v>
      </c>
      <c r="U68">
        <f>SUM(U3:U66)</f>
        <v>277</v>
      </c>
      <c r="V68">
        <f>SUM(V3:V66)</f>
        <v>1362</v>
      </c>
    </row>
    <row r="69" spans="1:22" ht="15.75" customHeight="1">
      <c r="B69" t="s">
        <v>1062</v>
      </c>
      <c r="C69" s="20">
        <f>(C68/$T$70)*100</f>
        <v>16.683022571148186</v>
      </c>
      <c r="D69" s="20">
        <f t="shared" ref="D69:Q69" si="1">(D68/$T$70)*100</f>
        <v>16.977428851815503</v>
      </c>
      <c r="E69" s="20">
        <f t="shared" si="1"/>
        <v>16.584887144259078</v>
      </c>
      <c r="F69" s="20">
        <f t="shared" si="1"/>
        <v>18.253189401373895</v>
      </c>
      <c r="G69" s="20">
        <f t="shared" si="1"/>
        <v>31.501472031403338</v>
      </c>
      <c r="H69" s="20">
        <f>(H68/$T$71)*100</f>
        <v>12.023460410557185</v>
      </c>
      <c r="I69" s="20">
        <f t="shared" ref="I69:L69" si="2">(I68/$T$71)*100</f>
        <v>12.609970674486803</v>
      </c>
      <c r="J69" s="20">
        <f t="shared" si="2"/>
        <v>17.693059628543502</v>
      </c>
      <c r="K69" s="20">
        <f t="shared" si="2"/>
        <v>19.941348973607038</v>
      </c>
      <c r="L69" s="20">
        <f t="shared" si="2"/>
        <v>37.732160312805476</v>
      </c>
      <c r="M69" s="20">
        <f>(M68/$T$72)*100</f>
        <v>13.116370808678502</v>
      </c>
      <c r="N69" s="20">
        <f t="shared" ref="N69:Q69" si="3">(N68/$T$72)*100</f>
        <v>13.214990138067062</v>
      </c>
      <c r="O69" s="20">
        <f t="shared" si="3"/>
        <v>14.201183431952662</v>
      </c>
      <c r="P69" s="20">
        <f t="shared" si="3"/>
        <v>17.948717948717949</v>
      </c>
      <c r="Q69" s="20">
        <f t="shared" si="3"/>
        <v>41.518737672583825</v>
      </c>
    </row>
    <row r="70" spans="1:22" ht="15.75" customHeight="1">
      <c r="C70" s="20"/>
      <c r="D70" s="16"/>
      <c r="E70" s="16"/>
      <c r="F70" s="16"/>
      <c r="G70" s="21"/>
      <c r="H70" s="20"/>
      <c r="I70" s="16"/>
      <c r="J70" s="16"/>
      <c r="K70" s="16"/>
      <c r="L70" s="21"/>
      <c r="M70" s="20"/>
      <c r="N70" s="16"/>
      <c r="O70" s="16"/>
      <c r="P70" s="16"/>
      <c r="Q70" s="21"/>
      <c r="R70" t="s">
        <v>1137</v>
      </c>
      <c r="S70" t="s">
        <v>238</v>
      </c>
      <c r="T70">
        <f>SUM($C$68:$G$68)</f>
        <v>1019</v>
      </c>
    </row>
    <row r="71" spans="1:22" ht="15.75" customHeight="1">
      <c r="B71" t="s">
        <v>1061</v>
      </c>
      <c r="C71" s="33">
        <f>C68+D68</f>
        <v>343</v>
      </c>
      <c r="D71" s="29"/>
      <c r="E71" s="16">
        <f>E68</f>
        <v>169</v>
      </c>
      <c r="F71" s="29">
        <f>F68+G68</f>
        <v>507</v>
      </c>
      <c r="G71" s="30"/>
      <c r="H71" s="33">
        <f>H68+I68</f>
        <v>252</v>
      </c>
      <c r="I71" s="29"/>
      <c r="J71" s="16">
        <f>J68</f>
        <v>181</v>
      </c>
      <c r="K71" s="29">
        <f>K68+L68</f>
        <v>590</v>
      </c>
      <c r="L71" s="30"/>
      <c r="M71" s="33">
        <f>M68+N68</f>
        <v>267</v>
      </c>
      <c r="N71" s="29"/>
      <c r="O71" s="16">
        <f>O68</f>
        <v>144</v>
      </c>
      <c r="P71" s="29">
        <f>P68+Q68</f>
        <v>603</v>
      </c>
      <c r="Q71" s="30"/>
      <c r="S71" t="s">
        <v>1140</v>
      </c>
      <c r="T71">
        <f>SUM(H68:L68)</f>
        <v>1023</v>
      </c>
    </row>
    <row r="72" spans="1:22" ht="15.75" customHeight="1" thickBot="1">
      <c r="B72" t="s">
        <v>1062</v>
      </c>
      <c r="C72" s="34">
        <f>C69+D69</f>
        <v>33.660451422963689</v>
      </c>
      <c r="D72" s="31"/>
      <c r="E72" s="22">
        <f>E69</f>
        <v>16.584887144259078</v>
      </c>
      <c r="F72" s="31">
        <f>F69+G69</f>
        <v>49.754661432777233</v>
      </c>
      <c r="G72" s="32"/>
      <c r="H72" s="34">
        <f>H69+I69</f>
        <v>24.633431085043988</v>
      </c>
      <c r="I72" s="31"/>
      <c r="J72" s="22">
        <f>J69</f>
        <v>17.693059628543502</v>
      </c>
      <c r="K72" s="31">
        <f>K69+L69</f>
        <v>57.673509286412511</v>
      </c>
      <c r="L72" s="32"/>
      <c r="M72" s="34">
        <f>M69+N69</f>
        <v>26.331360946745562</v>
      </c>
      <c r="N72" s="31"/>
      <c r="O72" s="22">
        <f>O69</f>
        <v>14.201183431952662</v>
      </c>
      <c r="P72" s="31">
        <f>P69+Q69</f>
        <v>59.467455621301774</v>
      </c>
      <c r="Q72" s="32"/>
      <c r="S72" t="s">
        <v>240</v>
      </c>
      <c r="T72">
        <f>SUM(M68:Q68)</f>
        <v>1014</v>
      </c>
    </row>
  </sheetData>
  <mergeCells count="81">
    <mergeCell ref="U61:U66"/>
    <mergeCell ref="V3:V8"/>
    <mergeCell ref="V9:V13"/>
    <mergeCell ref="V14:V19"/>
    <mergeCell ref="V20:V24"/>
    <mergeCell ref="V25:V30"/>
    <mergeCell ref="V31:V36"/>
    <mergeCell ref="V37:V42"/>
    <mergeCell ref="V43:V48"/>
    <mergeCell ref="V49:V54"/>
    <mergeCell ref="V55:V60"/>
    <mergeCell ref="V61:V66"/>
    <mergeCell ref="U31:U36"/>
    <mergeCell ref="U37:U42"/>
    <mergeCell ref="U43:U48"/>
    <mergeCell ref="U49:U54"/>
    <mergeCell ref="U55:U60"/>
    <mergeCell ref="U3:U8"/>
    <mergeCell ref="U9:U13"/>
    <mergeCell ref="U14:U19"/>
    <mergeCell ref="U20:U24"/>
    <mergeCell ref="U25:U30"/>
    <mergeCell ref="A43:A48"/>
    <mergeCell ref="A49:A54"/>
    <mergeCell ref="A55:A60"/>
    <mergeCell ref="A61:A66"/>
    <mergeCell ref="A3:A8"/>
    <mergeCell ref="A9:A13"/>
    <mergeCell ref="A14:A19"/>
    <mergeCell ref="A20:A24"/>
    <mergeCell ref="A25:A30"/>
    <mergeCell ref="T3:T8"/>
    <mergeCell ref="S3:S8"/>
    <mergeCell ref="R9:R13"/>
    <mergeCell ref="S9:S13"/>
    <mergeCell ref="T9:T13"/>
    <mergeCell ref="C1:G1"/>
    <mergeCell ref="H1:L1"/>
    <mergeCell ref="M1:Q1"/>
    <mergeCell ref="A37:A42"/>
    <mergeCell ref="R3:R8"/>
    <mergeCell ref="R14:R19"/>
    <mergeCell ref="A31:A36"/>
    <mergeCell ref="R31:R36"/>
    <mergeCell ref="T14:T19"/>
    <mergeCell ref="R20:R24"/>
    <mergeCell ref="S20:S24"/>
    <mergeCell ref="T20:T24"/>
    <mergeCell ref="R25:R30"/>
    <mergeCell ref="S25:S30"/>
    <mergeCell ref="T25:T30"/>
    <mergeCell ref="S14:S19"/>
    <mergeCell ref="S31:S36"/>
    <mergeCell ref="T31:T36"/>
    <mergeCell ref="R37:R42"/>
    <mergeCell ref="S37:S42"/>
    <mergeCell ref="T37:T42"/>
    <mergeCell ref="R43:R48"/>
    <mergeCell ref="S43:S48"/>
    <mergeCell ref="T43:T48"/>
    <mergeCell ref="R49:R54"/>
    <mergeCell ref="S49:S54"/>
    <mergeCell ref="T49:T54"/>
    <mergeCell ref="R55:R60"/>
    <mergeCell ref="S55:S60"/>
    <mergeCell ref="T55:T60"/>
    <mergeCell ref="R61:R66"/>
    <mergeCell ref="S61:S66"/>
    <mergeCell ref="T61:T66"/>
    <mergeCell ref="C71:D71"/>
    <mergeCell ref="C72:D72"/>
    <mergeCell ref="F71:G71"/>
    <mergeCell ref="F72:G72"/>
    <mergeCell ref="H71:I71"/>
    <mergeCell ref="H72:I72"/>
    <mergeCell ref="K71:L71"/>
    <mergeCell ref="K72:L72"/>
    <mergeCell ref="M71:N71"/>
    <mergeCell ref="M72:N72"/>
    <mergeCell ref="P71:Q71"/>
    <mergeCell ref="P72:Q7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U35"/>
  <sheetViews>
    <sheetView topLeftCell="AI1" workbookViewId="0">
      <selection activeCell="AL16" sqref="AL16"/>
    </sheetView>
  </sheetViews>
  <sheetFormatPr baseColWidth="10" defaultColWidth="14.5" defaultRowHeight="15.75" customHeight="1" x14ac:dyDescent="0"/>
  <cols>
    <col min="30" max="30" width="37.1640625" customWidth="1"/>
  </cols>
  <sheetData>
    <row r="1" spans="1:47"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22</v>
      </c>
      <c r="AB1" s="1" t="s">
        <v>23</v>
      </c>
      <c r="AC1" s="1" t="s">
        <v>24</v>
      </c>
      <c r="AD1" s="1" t="s">
        <v>25</v>
      </c>
      <c r="AE1" s="1" t="s">
        <v>22</v>
      </c>
      <c r="AF1" s="1" t="s">
        <v>23</v>
      </c>
      <c r="AG1" s="1" t="s">
        <v>24</v>
      </c>
      <c r="AH1" s="1" t="s">
        <v>25</v>
      </c>
      <c r="AI1" s="1" t="s">
        <v>22</v>
      </c>
      <c r="AJ1" s="1" t="s">
        <v>23</v>
      </c>
      <c r="AK1" s="1" t="s">
        <v>24</v>
      </c>
      <c r="AL1" s="1" t="s">
        <v>25</v>
      </c>
      <c r="AM1" s="1" t="s">
        <v>22</v>
      </c>
      <c r="AN1" s="1" t="s">
        <v>23</v>
      </c>
      <c r="AO1" s="1" t="s">
        <v>24</v>
      </c>
      <c r="AP1" s="1" t="s">
        <v>25</v>
      </c>
      <c r="AQ1" s="1" t="s">
        <v>22</v>
      </c>
      <c r="AR1" s="1" t="s">
        <v>23</v>
      </c>
      <c r="AS1" s="1" t="s">
        <v>24</v>
      </c>
      <c r="AT1" s="1" t="s">
        <v>25</v>
      </c>
      <c r="AU1" s="1" t="s">
        <v>26</v>
      </c>
    </row>
    <row r="2" spans="1:47" ht="15.75" customHeight="1">
      <c r="A2" s="1" t="s">
        <v>27</v>
      </c>
      <c r="B2" s="1" t="s">
        <v>28</v>
      </c>
      <c r="C2" s="1" t="s">
        <v>29</v>
      </c>
      <c r="D2" s="1" t="s">
        <v>30</v>
      </c>
      <c r="E2" s="1" t="s">
        <v>4</v>
      </c>
      <c r="F2" s="1" t="s">
        <v>5</v>
      </c>
      <c r="G2" s="1" t="s">
        <v>6</v>
      </c>
      <c r="H2" s="1" t="s">
        <v>31</v>
      </c>
      <c r="I2" s="1" t="s">
        <v>32</v>
      </c>
      <c r="J2" s="1" t="s">
        <v>33</v>
      </c>
      <c r="K2" s="1" t="s">
        <v>34</v>
      </c>
      <c r="L2" s="1" t="s">
        <v>35</v>
      </c>
      <c r="M2" s="1" t="s">
        <v>36</v>
      </c>
      <c r="N2" s="1" t="s">
        <v>37</v>
      </c>
      <c r="O2" s="1" t="s">
        <v>38</v>
      </c>
      <c r="P2" s="1" t="s">
        <v>39</v>
      </c>
      <c r="Q2" s="1" t="s">
        <v>40</v>
      </c>
      <c r="R2" s="1" t="s">
        <v>41</v>
      </c>
      <c r="S2" s="1" t="s">
        <v>42</v>
      </c>
      <c r="T2" s="1" t="s">
        <v>43</v>
      </c>
      <c r="U2" s="1" t="s">
        <v>44</v>
      </c>
      <c r="V2" s="1" t="s">
        <v>45</v>
      </c>
      <c r="W2" s="1" t="s">
        <v>46</v>
      </c>
      <c r="X2" s="1" t="s">
        <v>47</v>
      </c>
      <c r="Y2" s="1" t="s">
        <v>48</v>
      </c>
      <c r="Z2" s="1" t="s">
        <v>49</v>
      </c>
      <c r="AA2" s="1" t="s">
        <v>50</v>
      </c>
      <c r="AB2" s="1" t="s">
        <v>51</v>
      </c>
      <c r="AC2" s="1" t="s">
        <v>52</v>
      </c>
      <c r="AD2" s="1" t="s">
        <v>49</v>
      </c>
      <c r="AE2" s="1" t="s">
        <v>46</v>
      </c>
      <c r="AF2" s="1" t="s">
        <v>47</v>
      </c>
      <c r="AG2" s="1" t="s">
        <v>48</v>
      </c>
      <c r="AH2" s="1" t="s">
        <v>49</v>
      </c>
      <c r="AI2" s="1" t="s">
        <v>50</v>
      </c>
      <c r="AJ2" s="1" t="s">
        <v>51</v>
      </c>
      <c r="AK2" s="1" t="s">
        <v>52</v>
      </c>
      <c r="AL2" s="1" t="s">
        <v>49</v>
      </c>
      <c r="AM2" s="1" t="s">
        <v>46</v>
      </c>
      <c r="AN2" s="1" t="s">
        <v>47</v>
      </c>
      <c r="AO2" s="1" t="s">
        <v>48</v>
      </c>
      <c r="AP2" s="1" t="s">
        <v>49</v>
      </c>
      <c r="AQ2" s="1" t="s">
        <v>50</v>
      </c>
      <c r="AR2" s="1" t="s">
        <v>51</v>
      </c>
      <c r="AS2" s="1" t="s">
        <v>52</v>
      </c>
      <c r="AT2" s="1" t="s">
        <v>49</v>
      </c>
      <c r="AU2" s="1" t="s">
        <v>26</v>
      </c>
    </row>
    <row r="3" spans="1:47" ht="15.75" customHeight="1">
      <c r="A3" s="1" t="s">
        <v>53</v>
      </c>
      <c r="B3" s="1" t="s">
        <v>54</v>
      </c>
      <c r="C3" s="1" t="s">
        <v>55</v>
      </c>
      <c r="D3" s="1" t="s">
        <v>56</v>
      </c>
      <c r="E3" s="1" t="s">
        <v>57</v>
      </c>
      <c r="F3" s="1" t="s">
        <v>58</v>
      </c>
      <c r="G3" s="1" t="s">
        <v>59</v>
      </c>
      <c r="H3" s="1" t="s">
        <v>60</v>
      </c>
      <c r="I3" s="1" t="s">
        <v>61</v>
      </c>
      <c r="J3" s="1" t="s">
        <v>62</v>
      </c>
      <c r="K3" s="1" t="s">
        <v>63</v>
      </c>
      <c r="L3" s="1" t="s">
        <v>64</v>
      </c>
      <c r="M3" s="1" t="s">
        <v>65</v>
      </c>
      <c r="N3" s="1" t="s">
        <v>66</v>
      </c>
      <c r="O3" s="1" t="s">
        <v>67</v>
      </c>
      <c r="P3" s="1" t="s">
        <v>68</v>
      </c>
      <c r="Q3" s="1" t="s">
        <v>69</v>
      </c>
      <c r="R3" s="1" t="s">
        <v>70</v>
      </c>
      <c r="S3" s="1" t="s">
        <v>71</v>
      </c>
      <c r="T3" s="1" t="s">
        <v>72</v>
      </c>
      <c r="U3" s="1" t="s">
        <v>73</v>
      </c>
      <c r="V3" s="1" t="s">
        <v>74</v>
      </c>
      <c r="W3" s="1" t="s">
        <v>75</v>
      </c>
      <c r="X3" s="1" t="s">
        <v>76</v>
      </c>
      <c r="Y3" s="1" t="s">
        <v>77</v>
      </c>
      <c r="Z3" s="1" t="s">
        <v>78</v>
      </c>
      <c r="AA3" s="1" t="s">
        <v>79</v>
      </c>
      <c r="AB3" s="1" t="s">
        <v>80</v>
      </c>
      <c r="AC3" s="1" t="s">
        <v>81</v>
      </c>
      <c r="AD3" s="1" t="s">
        <v>82</v>
      </c>
      <c r="AE3" s="1" t="s">
        <v>83</v>
      </c>
      <c r="AF3" s="1" t="s">
        <v>84</v>
      </c>
      <c r="AG3" s="1" t="s">
        <v>85</v>
      </c>
      <c r="AH3" s="1" t="s">
        <v>86</v>
      </c>
      <c r="AI3" s="1" t="s">
        <v>87</v>
      </c>
      <c r="AJ3" s="1" t="s">
        <v>88</v>
      </c>
      <c r="AK3" s="1" t="s">
        <v>89</v>
      </c>
      <c r="AL3" s="1" t="s">
        <v>90</v>
      </c>
      <c r="AM3" s="1" t="s">
        <v>91</v>
      </c>
      <c r="AN3" s="1" t="s">
        <v>92</v>
      </c>
      <c r="AO3" s="1" t="s">
        <v>93</v>
      </c>
      <c r="AP3" s="1" t="s">
        <v>94</v>
      </c>
      <c r="AQ3" s="1" t="s">
        <v>95</v>
      </c>
      <c r="AR3" s="1" t="s">
        <v>96</v>
      </c>
      <c r="AS3" s="1" t="s">
        <v>97</v>
      </c>
      <c r="AT3" s="1" t="s">
        <v>98</v>
      </c>
      <c r="AU3" s="1" t="s">
        <v>99</v>
      </c>
    </row>
    <row r="4" spans="1:47" ht="15.75" customHeight="1">
      <c r="A4" s="2">
        <v>43506.858252314814</v>
      </c>
      <c r="B4" s="2">
        <v>43506.861226851855</v>
      </c>
      <c r="C4" s="1" t="s">
        <v>30</v>
      </c>
      <c r="D4" s="1" t="s">
        <v>100</v>
      </c>
      <c r="E4" s="1">
        <v>100</v>
      </c>
      <c r="F4" s="1">
        <v>257</v>
      </c>
      <c r="G4" s="1" t="b">
        <v>1</v>
      </c>
      <c r="H4" s="2">
        <v>43506.861238425925</v>
      </c>
      <c r="I4" s="1" t="s">
        <v>101</v>
      </c>
      <c r="N4" s="1">
        <v>10.9499969482421</v>
      </c>
      <c r="O4" s="1">
        <v>78.083312988281193</v>
      </c>
      <c r="P4" s="1" t="s">
        <v>102</v>
      </c>
      <c r="Q4" s="1" t="s">
        <v>103</v>
      </c>
      <c r="R4" s="1" t="s">
        <v>104</v>
      </c>
      <c r="S4" s="1" t="s">
        <v>105</v>
      </c>
      <c r="T4" s="1" t="s">
        <v>106</v>
      </c>
      <c r="U4" s="1" t="s">
        <v>107</v>
      </c>
      <c r="V4" s="1" t="s">
        <v>108</v>
      </c>
      <c r="W4" s="1" t="s">
        <v>109</v>
      </c>
      <c r="X4" s="1" t="s">
        <v>110</v>
      </c>
      <c r="Y4" s="1" t="s">
        <v>109</v>
      </c>
      <c r="Z4" s="1" t="s">
        <v>111</v>
      </c>
      <c r="AA4" s="1" t="s">
        <v>110</v>
      </c>
      <c r="AB4" s="1" t="s">
        <v>110</v>
      </c>
      <c r="AC4" s="1" t="s">
        <v>110</v>
      </c>
      <c r="AE4" s="1" t="s">
        <v>110</v>
      </c>
      <c r="AF4" s="1" t="s">
        <v>110</v>
      </c>
      <c r="AG4" s="1" t="s">
        <v>110</v>
      </c>
      <c r="AI4" s="1" t="s">
        <v>109</v>
      </c>
      <c r="AJ4" s="1" t="s">
        <v>109</v>
      </c>
      <c r="AK4" s="1" t="s">
        <v>109</v>
      </c>
      <c r="AM4" s="1" t="s">
        <v>112</v>
      </c>
      <c r="AN4" s="1" t="s">
        <v>112</v>
      </c>
      <c r="AO4" s="1" t="s">
        <v>112</v>
      </c>
      <c r="AQ4" s="1" t="s">
        <v>110</v>
      </c>
      <c r="AR4" s="1" t="s">
        <v>110</v>
      </c>
      <c r="AS4" s="1" t="s">
        <v>110</v>
      </c>
      <c r="AU4" s="1">
        <v>51796</v>
      </c>
    </row>
    <row r="5" spans="1:47" ht="15.75" customHeight="1">
      <c r="A5" s="2">
        <v>43506.857905092591</v>
      </c>
      <c r="B5" s="2">
        <v>43506.864259259259</v>
      </c>
      <c r="C5" s="1" t="s">
        <v>30</v>
      </c>
      <c r="D5" s="1" t="s">
        <v>113</v>
      </c>
      <c r="E5" s="1">
        <v>100</v>
      </c>
      <c r="F5" s="1">
        <v>549</v>
      </c>
      <c r="G5" s="1" t="b">
        <v>1</v>
      </c>
      <c r="H5" s="2">
        <v>43506.864270833335</v>
      </c>
      <c r="I5" s="1" t="s">
        <v>114</v>
      </c>
      <c r="N5" s="1">
        <v>45.3215942382812</v>
      </c>
      <c r="O5" s="1">
        <v>8.4199066162109304</v>
      </c>
      <c r="P5" s="1" t="s">
        <v>102</v>
      </c>
      <c r="Q5" s="1" t="s">
        <v>103</v>
      </c>
      <c r="R5" s="1" t="s">
        <v>104</v>
      </c>
      <c r="S5" s="1" t="s">
        <v>115</v>
      </c>
      <c r="T5" s="1" t="s">
        <v>106</v>
      </c>
      <c r="U5" s="1" t="s">
        <v>116</v>
      </c>
      <c r="V5" s="1" t="s">
        <v>108</v>
      </c>
      <c r="W5" s="1" t="s">
        <v>117</v>
      </c>
      <c r="X5" s="1" t="s">
        <v>117</v>
      </c>
      <c r="Y5" s="1" t="s">
        <v>110</v>
      </c>
      <c r="Z5" s="1" t="s">
        <v>118</v>
      </c>
      <c r="AA5" s="1" t="s">
        <v>110</v>
      </c>
      <c r="AB5" s="1" t="s">
        <v>117</v>
      </c>
      <c r="AC5" s="1" t="s">
        <v>109</v>
      </c>
      <c r="AE5" s="1" t="s">
        <v>117</v>
      </c>
      <c r="AF5" s="1" t="s">
        <v>117</v>
      </c>
      <c r="AG5" s="1" t="s">
        <v>117</v>
      </c>
      <c r="AI5" s="1" t="s">
        <v>112</v>
      </c>
      <c r="AJ5" s="1" t="s">
        <v>112</v>
      </c>
      <c r="AK5" s="1" t="s">
        <v>112</v>
      </c>
      <c r="AM5" s="1" t="s">
        <v>109</v>
      </c>
      <c r="AN5" s="1" t="s">
        <v>109</v>
      </c>
      <c r="AO5" s="1" t="s">
        <v>112</v>
      </c>
      <c r="AQ5" s="1" t="s">
        <v>117</v>
      </c>
      <c r="AR5" s="1" t="s">
        <v>117</v>
      </c>
      <c r="AS5" s="1" t="s">
        <v>110</v>
      </c>
      <c r="AU5" s="1">
        <v>15494</v>
      </c>
    </row>
    <row r="6" spans="1:47" ht="15.75" customHeight="1">
      <c r="A6" s="2">
        <v>43507.023761574077</v>
      </c>
      <c r="B6" s="2">
        <v>43507.026307870372</v>
      </c>
      <c r="C6" s="1" t="s">
        <v>30</v>
      </c>
      <c r="D6" s="1" t="s">
        <v>119</v>
      </c>
      <c r="E6" s="1">
        <v>100</v>
      </c>
      <c r="F6" s="1">
        <v>219</v>
      </c>
      <c r="G6" s="1" t="b">
        <v>1</v>
      </c>
      <c r="H6" s="2">
        <v>43507.026307870372</v>
      </c>
      <c r="I6" s="1" t="s">
        <v>120</v>
      </c>
      <c r="N6" s="1">
        <v>39.099700927734297</v>
      </c>
      <c r="O6" s="1">
        <v>-94.578598022460895</v>
      </c>
      <c r="P6" s="1" t="s">
        <v>102</v>
      </c>
      <c r="Q6" s="1" t="s">
        <v>103</v>
      </c>
      <c r="R6" s="1" t="s">
        <v>104</v>
      </c>
      <c r="S6" s="1" t="s">
        <v>115</v>
      </c>
      <c r="T6" s="1" t="s">
        <v>121</v>
      </c>
      <c r="U6" s="1" t="s">
        <v>116</v>
      </c>
      <c r="V6" s="1" t="s">
        <v>108</v>
      </c>
      <c r="W6" s="1" t="s">
        <v>122</v>
      </c>
      <c r="X6" s="1" t="s">
        <v>109</v>
      </c>
      <c r="Y6" s="1" t="s">
        <v>117</v>
      </c>
      <c r="Z6" s="1" t="s">
        <v>123</v>
      </c>
      <c r="AA6" s="1" t="s">
        <v>112</v>
      </c>
      <c r="AB6" s="1" t="s">
        <v>122</v>
      </c>
      <c r="AC6" s="1" t="s">
        <v>110</v>
      </c>
      <c r="AD6" s="1" t="s">
        <v>123</v>
      </c>
      <c r="AE6" s="1" t="s">
        <v>122</v>
      </c>
      <c r="AF6" s="1" t="s">
        <v>109</v>
      </c>
      <c r="AG6" s="1" t="s">
        <v>110</v>
      </c>
      <c r="AH6" s="1" t="s">
        <v>123</v>
      </c>
      <c r="AI6" s="1" t="s">
        <v>112</v>
      </c>
      <c r="AJ6" s="1" t="s">
        <v>122</v>
      </c>
      <c r="AK6" s="1" t="s">
        <v>110</v>
      </c>
      <c r="AL6" s="1" t="s">
        <v>123</v>
      </c>
      <c r="AM6" s="1" t="s">
        <v>117</v>
      </c>
      <c r="AN6" s="1" t="s">
        <v>109</v>
      </c>
      <c r="AO6" s="1" t="s">
        <v>110</v>
      </c>
      <c r="AP6" s="1" t="s">
        <v>123</v>
      </c>
      <c r="AQ6" s="1" t="s">
        <v>122</v>
      </c>
      <c r="AR6" s="1" t="s">
        <v>110</v>
      </c>
      <c r="AS6" s="1" t="s">
        <v>109</v>
      </c>
      <c r="AT6" s="1" t="s">
        <v>123</v>
      </c>
      <c r="AU6" s="1">
        <v>68847</v>
      </c>
    </row>
    <row r="7" spans="1:47" ht="15.75" customHeight="1">
      <c r="A7" s="2">
        <v>43507.027048611111</v>
      </c>
      <c r="B7" s="2">
        <v>43507.027916666666</v>
      </c>
      <c r="C7" s="1" t="s">
        <v>30</v>
      </c>
      <c r="D7" s="1" t="s">
        <v>124</v>
      </c>
      <c r="E7" s="1">
        <v>100</v>
      </c>
      <c r="F7" s="1">
        <v>75</v>
      </c>
      <c r="G7" s="1" t="b">
        <v>1</v>
      </c>
      <c r="H7" s="2">
        <v>43507.027928240743</v>
      </c>
      <c r="I7" s="1" t="s">
        <v>125</v>
      </c>
      <c r="N7" s="1">
        <v>11.3500061035156</v>
      </c>
      <c r="O7" s="1">
        <v>77.733306884765597</v>
      </c>
      <c r="P7" s="1" t="s">
        <v>102</v>
      </c>
      <c r="Q7" s="1" t="s">
        <v>103</v>
      </c>
      <c r="R7" s="1" t="s">
        <v>104</v>
      </c>
      <c r="S7" s="1" t="s">
        <v>115</v>
      </c>
      <c r="T7" s="1" t="s">
        <v>106</v>
      </c>
      <c r="U7" s="1" t="s">
        <v>116</v>
      </c>
      <c r="V7" s="1" t="s">
        <v>108</v>
      </c>
      <c r="W7" s="1" t="s">
        <v>126</v>
      </c>
      <c r="X7" s="1" t="s">
        <v>109</v>
      </c>
      <c r="Y7" s="1" t="s">
        <v>122</v>
      </c>
      <c r="AA7" s="1" t="s">
        <v>122</v>
      </c>
      <c r="AB7" s="1" t="s">
        <v>117</v>
      </c>
      <c r="AC7" s="1" t="s">
        <v>109</v>
      </c>
      <c r="AE7" s="1" t="s">
        <v>122</v>
      </c>
      <c r="AF7" s="1" t="s">
        <v>112</v>
      </c>
      <c r="AG7" s="1" t="s">
        <v>109</v>
      </c>
      <c r="AI7" s="1" t="s">
        <v>110</v>
      </c>
      <c r="AJ7" s="1" t="s">
        <v>117</v>
      </c>
      <c r="AK7" s="1" t="s">
        <v>109</v>
      </c>
      <c r="AM7" s="1" t="s">
        <v>110</v>
      </c>
      <c r="AN7" s="1" t="s">
        <v>122</v>
      </c>
      <c r="AO7" s="1" t="s">
        <v>117</v>
      </c>
      <c r="AQ7" s="1" t="s">
        <v>110</v>
      </c>
      <c r="AR7" s="1" t="s">
        <v>117</v>
      </c>
      <c r="AS7" s="1" t="s">
        <v>109</v>
      </c>
      <c r="AU7" s="1">
        <v>82977</v>
      </c>
    </row>
    <row r="8" spans="1:47" ht="15.75" customHeight="1">
      <c r="A8" s="2">
        <v>43507.045115740744</v>
      </c>
      <c r="B8" s="2">
        <v>43507.046006944445</v>
      </c>
      <c r="C8" s="1" t="s">
        <v>30</v>
      </c>
      <c r="D8" s="1" t="s">
        <v>127</v>
      </c>
      <c r="E8" s="1">
        <v>100</v>
      </c>
      <c r="F8" s="1">
        <v>76</v>
      </c>
      <c r="G8" s="1" t="b">
        <v>1</v>
      </c>
      <c r="H8" s="2">
        <v>43507.046018518522</v>
      </c>
      <c r="I8" s="1" t="s">
        <v>128</v>
      </c>
      <c r="N8" s="1">
        <v>11.3500061035156</v>
      </c>
      <c r="O8" s="1">
        <v>77.733306884765597</v>
      </c>
      <c r="P8" s="1" t="s">
        <v>102</v>
      </c>
      <c r="Q8" s="1" t="s">
        <v>103</v>
      </c>
      <c r="R8" s="1" t="s">
        <v>104</v>
      </c>
      <c r="S8" s="1" t="s">
        <v>115</v>
      </c>
      <c r="T8" s="1" t="s">
        <v>106</v>
      </c>
      <c r="U8" s="1" t="s">
        <v>116</v>
      </c>
      <c r="V8" s="1" t="s">
        <v>108</v>
      </c>
      <c r="W8" s="1" t="s">
        <v>110</v>
      </c>
      <c r="X8" s="1" t="s">
        <v>117</v>
      </c>
      <c r="Y8" s="1" t="s">
        <v>109</v>
      </c>
      <c r="AA8" s="1" t="s">
        <v>117</v>
      </c>
      <c r="AB8" s="1" t="s">
        <v>122</v>
      </c>
      <c r="AC8" s="1" t="s">
        <v>109</v>
      </c>
      <c r="AE8" s="1" t="s">
        <v>110</v>
      </c>
      <c r="AF8" s="1" t="s">
        <v>117</v>
      </c>
      <c r="AG8" s="1" t="s">
        <v>109</v>
      </c>
      <c r="AI8" s="1" t="s">
        <v>110</v>
      </c>
      <c r="AJ8" s="1" t="s">
        <v>117</v>
      </c>
      <c r="AK8" s="1" t="s">
        <v>122</v>
      </c>
      <c r="AM8" s="1" t="s">
        <v>110</v>
      </c>
      <c r="AN8" s="1" t="s">
        <v>117</v>
      </c>
      <c r="AO8" s="1" t="s">
        <v>122</v>
      </c>
      <c r="AQ8" s="1" t="s">
        <v>110</v>
      </c>
      <c r="AR8" s="1" t="s">
        <v>117</v>
      </c>
      <c r="AS8" s="1" t="s">
        <v>122</v>
      </c>
      <c r="AU8" s="1">
        <v>67863</v>
      </c>
    </row>
    <row r="9" spans="1:47" ht="15.75" customHeight="1">
      <c r="A9" s="2">
        <v>43507.045624999999</v>
      </c>
      <c r="B9" s="2">
        <v>43507.047523148147</v>
      </c>
      <c r="C9" s="1" t="s">
        <v>30</v>
      </c>
      <c r="D9" s="1" t="s">
        <v>129</v>
      </c>
      <c r="E9" s="1">
        <v>100</v>
      </c>
      <c r="F9" s="1">
        <v>163</v>
      </c>
      <c r="G9" s="1" t="b">
        <v>1</v>
      </c>
      <c r="H9" s="2">
        <v>43507.047523148147</v>
      </c>
      <c r="I9" s="1" t="s">
        <v>130</v>
      </c>
      <c r="N9" s="1">
        <v>11.3500061035156</v>
      </c>
      <c r="O9" s="1">
        <v>77.733306884765597</v>
      </c>
      <c r="P9" s="1" t="s">
        <v>102</v>
      </c>
      <c r="Q9" s="1" t="s">
        <v>103</v>
      </c>
      <c r="R9" s="1" t="s">
        <v>104</v>
      </c>
      <c r="S9" s="1" t="s">
        <v>115</v>
      </c>
      <c r="T9" s="1" t="s">
        <v>106</v>
      </c>
      <c r="U9" s="1" t="s">
        <v>116</v>
      </c>
      <c r="V9" s="1" t="s">
        <v>108</v>
      </c>
      <c r="W9" s="1" t="s">
        <v>126</v>
      </c>
      <c r="X9" s="1" t="s">
        <v>112</v>
      </c>
      <c r="Y9" s="1" t="s">
        <v>109</v>
      </c>
      <c r="AA9" s="1" t="s">
        <v>117</v>
      </c>
      <c r="AB9" s="1" t="s">
        <v>112</v>
      </c>
      <c r="AC9" s="1" t="s">
        <v>109</v>
      </c>
      <c r="AE9" s="1" t="s">
        <v>109</v>
      </c>
      <c r="AF9" s="1" t="s">
        <v>110</v>
      </c>
      <c r="AG9" s="1" t="s">
        <v>126</v>
      </c>
      <c r="AI9" s="1" t="s">
        <v>117</v>
      </c>
      <c r="AJ9" s="1" t="s">
        <v>110</v>
      </c>
      <c r="AK9" s="1" t="s">
        <v>109</v>
      </c>
      <c r="AM9" s="1" t="s">
        <v>110</v>
      </c>
      <c r="AN9" s="1" t="s">
        <v>126</v>
      </c>
      <c r="AO9" s="1" t="s">
        <v>122</v>
      </c>
      <c r="AQ9" s="1" t="s">
        <v>117</v>
      </c>
      <c r="AR9" s="1" t="s">
        <v>109</v>
      </c>
      <c r="AS9" s="1" t="s">
        <v>117</v>
      </c>
      <c r="AU9" s="1">
        <v>17293</v>
      </c>
    </row>
    <row r="10" spans="1:47" ht="15.75" customHeight="1">
      <c r="A10" s="2">
        <v>43507.047800925924</v>
      </c>
      <c r="B10" s="2">
        <v>43507.048530092594</v>
      </c>
      <c r="C10" s="1" t="s">
        <v>30</v>
      </c>
      <c r="D10" s="1" t="s">
        <v>131</v>
      </c>
      <c r="E10" s="1">
        <v>100</v>
      </c>
      <c r="F10" s="1">
        <v>63</v>
      </c>
      <c r="G10" s="1" t="b">
        <v>1</v>
      </c>
      <c r="H10" s="2">
        <v>43507.048530092594</v>
      </c>
      <c r="I10" s="1" t="s">
        <v>132</v>
      </c>
      <c r="N10" s="1">
        <v>10.3500061035156</v>
      </c>
      <c r="O10" s="1">
        <v>77.950012207031193</v>
      </c>
      <c r="P10" s="1" t="s">
        <v>102</v>
      </c>
      <c r="Q10" s="1" t="s">
        <v>103</v>
      </c>
      <c r="R10" s="1" t="s">
        <v>104</v>
      </c>
      <c r="S10" s="1" t="s">
        <v>115</v>
      </c>
      <c r="T10" s="1" t="s">
        <v>106</v>
      </c>
      <c r="U10" s="1" t="s">
        <v>116</v>
      </c>
      <c r="V10" s="1" t="s">
        <v>108</v>
      </c>
      <c r="W10" s="1" t="s">
        <v>110</v>
      </c>
      <c r="X10" s="1" t="s">
        <v>109</v>
      </c>
      <c r="Y10" s="1" t="s">
        <v>126</v>
      </c>
      <c r="AA10" s="1" t="s">
        <v>109</v>
      </c>
      <c r="AB10" s="1" t="s">
        <v>110</v>
      </c>
      <c r="AC10" s="1" t="s">
        <v>126</v>
      </c>
      <c r="AE10" s="1" t="s">
        <v>117</v>
      </c>
      <c r="AF10" s="1" t="s">
        <v>117</v>
      </c>
      <c r="AG10" s="1" t="s">
        <v>126</v>
      </c>
      <c r="AI10" s="1" t="s">
        <v>110</v>
      </c>
      <c r="AJ10" s="1" t="s">
        <v>109</v>
      </c>
      <c r="AK10" s="1" t="s">
        <v>109</v>
      </c>
      <c r="AM10" s="1" t="s">
        <v>110</v>
      </c>
      <c r="AN10" s="1" t="s">
        <v>122</v>
      </c>
      <c r="AO10" s="1" t="s">
        <v>109</v>
      </c>
      <c r="AQ10" s="1" t="s">
        <v>110</v>
      </c>
      <c r="AR10" s="1" t="s">
        <v>117</v>
      </c>
      <c r="AS10" s="1" t="s">
        <v>126</v>
      </c>
      <c r="AU10" s="1">
        <v>57252</v>
      </c>
    </row>
    <row r="11" spans="1:47" ht="15.75" customHeight="1">
      <c r="A11" s="2">
        <v>43507.054097222222</v>
      </c>
      <c r="B11" s="2">
        <v>43507.060416666667</v>
      </c>
      <c r="C11" s="1" t="s">
        <v>30</v>
      </c>
      <c r="D11" s="1" t="s">
        <v>133</v>
      </c>
      <c r="E11" s="1">
        <v>100</v>
      </c>
      <c r="F11" s="1">
        <v>546</v>
      </c>
      <c r="G11" s="1" t="b">
        <v>1</v>
      </c>
      <c r="H11" s="2">
        <v>43507.060416666667</v>
      </c>
      <c r="I11" s="1" t="s">
        <v>134</v>
      </c>
      <c r="N11" s="1">
        <v>41.890396118163999</v>
      </c>
      <c r="O11" s="1">
        <v>12.5124053955078</v>
      </c>
      <c r="P11" s="1" t="s">
        <v>102</v>
      </c>
      <c r="Q11" s="1" t="s">
        <v>103</v>
      </c>
      <c r="R11" s="1" t="s">
        <v>135</v>
      </c>
      <c r="S11" s="1">
        <v>65</v>
      </c>
      <c r="T11" s="1" t="s">
        <v>136</v>
      </c>
      <c r="U11" s="1" t="s">
        <v>137</v>
      </c>
      <c r="V11" s="1" t="s">
        <v>108</v>
      </c>
      <c r="W11" s="1" t="s">
        <v>110</v>
      </c>
      <c r="X11" s="1" t="s">
        <v>110</v>
      </c>
      <c r="Y11" s="1" t="s">
        <v>110</v>
      </c>
      <c r="Z11" s="1" t="s">
        <v>138</v>
      </c>
      <c r="AA11" s="1" t="s">
        <v>109</v>
      </c>
      <c r="AB11" s="1" t="s">
        <v>109</v>
      </c>
      <c r="AC11" s="1" t="s">
        <v>109</v>
      </c>
      <c r="AD11" s="1" t="s">
        <v>139</v>
      </c>
      <c r="AE11" s="1" t="s">
        <v>112</v>
      </c>
      <c r="AF11" s="1" t="s">
        <v>112</v>
      </c>
      <c r="AG11" s="1" t="s">
        <v>112</v>
      </c>
      <c r="AH11" s="1" t="s">
        <v>140</v>
      </c>
      <c r="AI11" s="1" t="s">
        <v>110</v>
      </c>
      <c r="AJ11" s="1" t="s">
        <v>110</v>
      </c>
      <c r="AK11" s="1" t="s">
        <v>110</v>
      </c>
      <c r="AL11" s="1" t="s">
        <v>141</v>
      </c>
      <c r="AM11" s="1" t="s">
        <v>112</v>
      </c>
      <c r="AN11" s="1" t="s">
        <v>112</v>
      </c>
      <c r="AO11" s="1" t="s">
        <v>112</v>
      </c>
      <c r="AP11" s="1" t="s">
        <v>142</v>
      </c>
      <c r="AQ11" s="1" t="s">
        <v>110</v>
      </c>
      <c r="AR11" s="1" t="s">
        <v>110</v>
      </c>
      <c r="AS11" s="1" t="s">
        <v>110</v>
      </c>
      <c r="AT11" s="1" t="s">
        <v>143</v>
      </c>
      <c r="AU11" s="1">
        <v>79675</v>
      </c>
    </row>
    <row r="12" spans="1:47" ht="15.75" customHeight="1">
      <c r="A12" s="2">
        <v>43507.725254629629</v>
      </c>
      <c r="B12" s="2">
        <v>43507.727916666663</v>
      </c>
      <c r="C12" s="1" t="s">
        <v>30</v>
      </c>
      <c r="D12" s="1" t="s">
        <v>144</v>
      </c>
      <c r="E12" s="1">
        <v>100</v>
      </c>
      <c r="F12" s="1">
        <v>229</v>
      </c>
      <c r="G12" s="1" t="b">
        <v>1</v>
      </c>
      <c r="H12" s="2">
        <v>43507.727916666663</v>
      </c>
      <c r="I12" s="1" t="s">
        <v>145</v>
      </c>
      <c r="N12" s="1">
        <v>35.311904907226499</v>
      </c>
      <c r="O12" s="1">
        <v>-81.030601501464801</v>
      </c>
      <c r="P12" s="1" t="s">
        <v>102</v>
      </c>
      <c r="Q12" s="1" t="s">
        <v>103</v>
      </c>
      <c r="R12" s="1" t="s">
        <v>146</v>
      </c>
      <c r="S12" s="1" t="s">
        <v>147</v>
      </c>
      <c r="T12" s="1" t="s">
        <v>148</v>
      </c>
      <c r="U12" s="1" t="s">
        <v>149</v>
      </c>
      <c r="V12" s="1" t="s">
        <v>108</v>
      </c>
      <c r="W12" s="1" t="s">
        <v>110</v>
      </c>
      <c r="X12" s="1" t="s">
        <v>110</v>
      </c>
      <c r="Y12" s="1" t="s">
        <v>110</v>
      </c>
      <c r="Z12" s="1" t="s">
        <v>150</v>
      </c>
      <c r="AA12" s="1" t="s">
        <v>110</v>
      </c>
      <c r="AB12" s="1" t="s">
        <v>110</v>
      </c>
      <c r="AC12" s="1" t="s">
        <v>110</v>
      </c>
      <c r="AE12" s="1" t="s">
        <v>110</v>
      </c>
      <c r="AF12" s="1" t="s">
        <v>110</v>
      </c>
      <c r="AG12" s="1" t="s">
        <v>110</v>
      </c>
      <c r="AI12" s="1" t="s">
        <v>112</v>
      </c>
      <c r="AJ12" s="1" t="s">
        <v>112</v>
      </c>
      <c r="AK12" s="1" t="s">
        <v>112</v>
      </c>
      <c r="AM12" s="1" t="s">
        <v>112</v>
      </c>
      <c r="AN12" s="1" t="s">
        <v>112</v>
      </c>
      <c r="AO12" s="1" t="s">
        <v>112</v>
      </c>
      <c r="AQ12" s="1" t="s">
        <v>110</v>
      </c>
      <c r="AR12" s="1" t="s">
        <v>110</v>
      </c>
      <c r="AS12" s="1" t="s">
        <v>110</v>
      </c>
      <c r="AU12" s="1">
        <v>21368</v>
      </c>
    </row>
    <row r="13" spans="1:47" ht="15.75" customHeight="1">
      <c r="A13" s="2">
        <v>43507.728009259263</v>
      </c>
      <c r="B13" s="2">
        <v>43507.730868055558</v>
      </c>
      <c r="C13" s="1" t="s">
        <v>30</v>
      </c>
      <c r="D13" s="1" t="s">
        <v>151</v>
      </c>
      <c r="E13" s="1">
        <v>100</v>
      </c>
      <c r="F13" s="1">
        <v>247</v>
      </c>
      <c r="G13" s="1" t="b">
        <v>1</v>
      </c>
      <c r="H13" s="2">
        <v>43507.730868055558</v>
      </c>
      <c r="I13" s="1" t="s">
        <v>152</v>
      </c>
      <c r="N13" s="1">
        <v>28.601394653320298</v>
      </c>
      <c r="O13" s="1">
        <v>77.198913574218693</v>
      </c>
      <c r="P13" s="1" t="s">
        <v>102</v>
      </c>
      <c r="Q13" s="1" t="s">
        <v>103</v>
      </c>
      <c r="R13" s="1" t="s">
        <v>104</v>
      </c>
      <c r="S13" s="1" t="s">
        <v>115</v>
      </c>
      <c r="T13" s="1" t="s">
        <v>106</v>
      </c>
      <c r="U13" s="1" t="s">
        <v>116</v>
      </c>
      <c r="V13" s="1" t="s">
        <v>108</v>
      </c>
      <c r="W13" s="1" t="s">
        <v>126</v>
      </c>
      <c r="X13" s="1" t="s">
        <v>109</v>
      </c>
      <c r="Y13" s="1" t="s">
        <v>112</v>
      </c>
      <c r="AA13" s="1" t="s">
        <v>126</v>
      </c>
      <c r="AB13" s="1" t="s">
        <v>122</v>
      </c>
      <c r="AC13" s="1" t="s">
        <v>117</v>
      </c>
      <c r="AE13" s="1" t="s">
        <v>110</v>
      </c>
      <c r="AF13" s="1" t="s">
        <v>117</v>
      </c>
      <c r="AG13" s="1" t="s">
        <v>109</v>
      </c>
      <c r="AI13" s="1" t="s">
        <v>110</v>
      </c>
      <c r="AJ13" s="1" t="s">
        <v>109</v>
      </c>
      <c r="AK13" s="1" t="s">
        <v>122</v>
      </c>
      <c r="AM13" s="1" t="s">
        <v>110</v>
      </c>
      <c r="AN13" s="1" t="s">
        <v>109</v>
      </c>
      <c r="AO13" s="1" t="s">
        <v>117</v>
      </c>
      <c r="AQ13" s="1" t="s">
        <v>110</v>
      </c>
      <c r="AR13" s="1" t="s">
        <v>109</v>
      </c>
      <c r="AS13" s="1" t="s">
        <v>117</v>
      </c>
      <c r="AU13" s="1">
        <v>76885</v>
      </c>
    </row>
    <row r="14" spans="1:47" ht="15.75" customHeight="1">
      <c r="A14" s="2">
        <v>43507.725324074076</v>
      </c>
      <c r="B14" s="2">
        <v>43507.734340277777</v>
      </c>
      <c r="C14" s="1" t="s">
        <v>30</v>
      </c>
      <c r="D14" s="1" t="s">
        <v>153</v>
      </c>
      <c r="E14" s="1">
        <v>100</v>
      </c>
      <c r="F14" s="1">
        <v>779</v>
      </c>
      <c r="G14" s="1" t="b">
        <v>1</v>
      </c>
      <c r="H14" s="2">
        <v>43507.734351851854</v>
      </c>
      <c r="I14" s="1" t="s">
        <v>154</v>
      </c>
      <c r="N14" s="1">
        <v>41.625503540038999</v>
      </c>
      <c r="O14" s="1">
        <v>-93.673599243164006</v>
      </c>
      <c r="P14" s="1" t="s">
        <v>102</v>
      </c>
      <c r="Q14" s="1" t="s">
        <v>103</v>
      </c>
      <c r="R14" s="1" t="s">
        <v>104</v>
      </c>
      <c r="S14" s="1" t="s">
        <v>115</v>
      </c>
      <c r="T14" s="1" t="s">
        <v>121</v>
      </c>
      <c r="U14" s="1" t="s">
        <v>155</v>
      </c>
      <c r="V14" s="1" t="s">
        <v>108</v>
      </c>
      <c r="W14" s="1" t="s">
        <v>109</v>
      </c>
      <c r="X14" s="1" t="s">
        <v>109</v>
      </c>
      <c r="Y14" s="1" t="s">
        <v>112</v>
      </c>
      <c r="Z14" s="1" t="s">
        <v>156</v>
      </c>
      <c r="AA14" s="1" t="s">
        <v>109</v>
      </c>
      <c r="AB14" s="1" t="s">
        <v>117</v>
      </c>
      <c r="AC14" s="1" t="s">
        <v>126</v>
      </c>
      <c r="AD14" s="1" t="s">
        <v>157</v>
      </c>
      <c r="AE14" s="1" t="s">
        <v>110</v>
      </c>
      <c r="AF14" s="1" t="s">
        <v>117</v>
      </c>
      <c r="AG14" s="1" t="s">
        <v>110</v>
      </c>
      <c r="AH14" s="1" t="s">
        <v>158</v>
      </c>
      <c r="AI14" s="1" t="s">
        <v>109</v>
      </c>
      <c r="AJ14" s="1" t="s">
        <v>112</v>
      </c>
      <c r="AK14" s="1" t="s">
        <v>112</v>
      </c>
      <c r="AL14" s="1" t="s">
        <v>159</v>
      </c>
      <c r="AM14" s="1" t="s">
        <v>109</v>
      </c>
      <c r="AN14" s="1" t="s">
        <v>109</v>
      </c>
      <c r="AO14" s="1" t="s">
        <v>112</v>
      </c>
      <c r="AP14" s="1" t="s">
        <v>160</v>
      </c>
      <c r="AQ14" s="1" t="s">
        <v>110</v>
      </c>
      <c r="AR14" s="1" t="s">
        <v>110</v>
      </c>
      <c r="AS14" s="1" t="s">
        <v>110</v>
      </c>
      <c r="AT14" s="1" t="s">
        <v>161</v>
      </c>
      <c r="AU14" s="1">
        <v>88562</v>
      </c>
    </row>
    <row r="15" spans="1:47" ht="15.75" customHeight="1">
      <c r="A15" s="2">
        <v>43507.7344212963</v>
      </c>
      <c r="B15" s="2">
        <v>43507.738715277781</v>
      </c>
      <c r="C15" s="1" t="s">
        <v>30</v>
      </c>
      <c r="D15" s="1" t="s">
        <v>162</v>
      </c>
      <c r="E15" s="1">
        <v>100</v>
      </c>
      <c r="F15" s="1">
        <v>370</v>
      </c>
      <c r="G15" s="1" t="b">
        <v>1</v>
      </c>
      <c r="H15" s="2">
        <v>43507.738715277781</v>
      </c>
      <c r="I15" s="1" t="s">
        <v>163</v>
      </c>
      <c r="N15" s="1">
        <v>43.665496826171797</v>
      </c>
      <c r="O15" s="1">
        <v>-79.420402526855398</v>
      </c>
      <c r="P15" s="1" t="s">
        <v>102</v>
      </c>
      <c r="Q15" s="1" t="s">
        <v>103</v>
      </c>
      <c r="R15" s="1" t="s">
        <v>104</v>
      </c>
      <c r="S15" s="1" t="s">
        <v>115</v>
      </c>
      <c r="T15" s="1" t="s">
        <v>106</v>
      </c>
      <c r="U15" s="1" t="s">
        <v>164</v>
      </c>
      <c r="V15" s="1" t="s">
        <v>108</v>
      </c>
      <c r="W15" s="1" t="s">
        <v>112</v>
      </c>
      <c r="X15" s="1" t="s">
        <v>117</v>
      </c>
      <c r="Y15" s="1" t="s">
        <v>122</v>
      </c>
      <c r="Z15" s="1" t="s">
        <v>165</v>
      </c>
      <c r="AA15" s="1" t="s">
        <v>110</v>
      </c>
      <c r="AB15" s="1" t="s">
        <v>117</v>
      </c>
      <c r="AC15" s="1" t="s">
        <v>122</v>
      </c>
      <c r="AE15" s="1" t="s">
        <v>112</v>
      </c>
      <c r="AF15" s="1" t="s">
        <v>122</v>
      </c>
      <c r="AG15" s="1" t="s">
        <v>110</v>
      </c>
      <c r="AI15" s="1" t="s">
        <v>110</v>
      </c>
      <c r="AJ15" s="1" t="s">
        <v>112</v>
      </c>
      <c r="AK15" s="1" t="s">
        <v>109</v>
      </c>
      <c r="AM15" s="1" t="s">
        <v>122</v>
      </c>
      <c r="AN15" s="1" t="s">
        <v>112</v>
      </c>
      <c r="AO15" s="1" t="s">
        <v>109</v>
      </c>
      <c r="AQ15" s="1" t="s">
        <v>110</v>
      </c>
      <c r="AR15" s="1" t="s">
        <v>117</v>
      </c>
      <c r="AS15" s="1" t="s">
        <v>126</v>
      </c>
      <c r="AU15" s="1">
        <v>76432</v>
      </c>
    </row>
    <row r="16" spans="1:47" ht="15.75" customHeight="1">
      <c r="A16" s="2">
        <v>43507.737835648149</v>
      </c>
      <c r="B16" s="2">
        <v>43507.742488425924</v>
      </c>
      <c r="C16" s="1" t="s">
        <v>30</v>
      </c>
      <c r="D16" s="1" t="s">
        <v>166</v>
      </c>
      <c r="E16" s="1">
        <v>100</v>
      </c>
      <c r="F16" s="1">
        <v>401</v>
      </c>
      <c r="G16" s="1" t="b">
        <v>1</v>
      </c>
      <c r="H16" s="2">
        <v>43507.7425</v>
      </c>
      <c r="I16" s="1" t="s">
        <v>167</v>
      </c>
      <c r="N16" s="1">
        <v>41.336105346679602</v>
      </c>
      <c r="O16" s="1">
        <v>-87.789703369140597</v>
      </c>
      <c r="P16" s="1" t="s">
        <v>102</v>
      </c>
      <c r="Q16" s="1" t="s">
        <v>103</v>
      </c>
      <c r="R16" s="1" t="s">
        <v>104</v>
      </c>
      <c r="S16" s="1" t="s">
        <v>115</v>
      </c>
      <c r="T16" s="1" t="s">
        <v>121</v>
      </c>
      <c r="U16" s="1" t="s">
        <v>107</v>
      </c>
      <c r="V16" s="1" t="s">
        <v>108</v>
      </c>
      <c r="W16" s="1" t="s">
        <v>122</v>
      </c>
      <c r="X16" s="1" t="s">
        <v>122</v>
      </c>
      <c r="Y16" s="1" t="s">
        <v>122</v>
      </c>
      <c r="Z16" s="1" t="s">
        <v>168</v>
      </c>
      <c r="AA16" s="1" t="s">
        <v>109</v>
      </c>
      <c r="AB16" s="1" t="s">
        <v>117</v>
      </c>
      <c r="AC16" s="1" t="s">
        <v>122</v>
      </c>
      <c r="AD16" s="1" t="s">
        <v>169</v>
      </c>
      <c r="AE16" s="1" t="s">
        <v>110</v>
      </c>
      <c r="AF16" s="1" t="s">
        <v>110</v>
      </c>
      <c r="AG16" s="1" t="s">
        <v>110</v>
      </c>
      <c r="AH16" s="1" t="s">
        <v>170</v>
      </c>
      <c r="AI16" s="1" t="s">
        <v>112</v>
      </c>
      <c r="AJ16" s="1" t="s">
        <v>112</v>
      </c>
      <c r="AK16" s="1" t="s">
        <v>112</v>
      </c>
      <c r="AL16" s="1" t="s">
        <v>171</v>
      </c>
      <c r="AM16" s="1" t="s">
        <v>112</v>
      </c>
      <c r="AN16" s="1" t="s">
        <v>112</v>
      </c>
      <c r="AO16" s="1" t="s">
        <v>112</v>
      </c>
      <c r="AP16" s="1" t="s">
        <v>172</v>
      </c>
      <c r="AQ16" s="1" t="s">
        <v>110</v>
      </c>
      <c r="AR16" s="1" t="s">
        <v>110</v>
      </c>
      <c r="AS16" s="1" t="s">
        <v>110</v>
      </c>
      <c r="AT16" s="1" t="s">
        <v>173</v>
      </c>
      <c r="AU16" s="1">
        <v>64052</v>
      </c>
    </row>
    <row r="17" spans="1:47" ht="15.75" customHeight="1">
      <c r="A17" s="2">
        <v>43507.73609953704</v>
      </c>
      <c r="B17" s="2">
        <v>43507.742835648147</v>
      </c>
      <c r="C17" s="1" t="s">
        <v>30</v>
      </c>
      <c r="D17" s="1" t="s">
        <v>174</v>
      </c>
      <c r="E17" s="1">
        <v>100</v>
      </c>
      <c r="F17" s="1">
        <v>582</v>
      </c>
      <c r="G17" s="1" t="b">
        <v>1</v>
      </c>
      <c r="H17" s="2">
        <v>43507.742835648147</v>
      </c>
      <c r="I17" s="1" t="s">
        <v>175</v>
      </c>
      <c r="N17" s="1">
        <v>39.037002563476499</v>
      </c>
      <c r="O17" s="1">
        <v>-77.041198730468693</v>
      </c>
      <c r="P17" s="1" t="s">
        <v>102</v>
      </c>
      <c r="Q17" s="1" t="s">
        <v>103</v>
      </c>
      <c r="R17" s="1" t="s">
        <v>104</v>
      </c>
      <c r="S17" s="1" t="s">
        <v>115</v>
      </c>
      <c r="T17" s="1" t="s">
        <v>121</v>
      </c>
      <c r="U17" s="1" t="s">
        <v>116</v>
      </c>
      <c r="V17" s="1" t="s">
        <v>108</v>
      </c>
      <c r="W17" s="1" t="s">
        <v>110</v>
      </c>
      <c r="X17" s="1" t="s">
        <v>110</v>
      </c>
      <c r="Y17" s="1" t="s">
        <v>110</v>
      </c>
      <c r="Z17" s="1" t="s">
        <v>176</v>
      </c>
      <c r="AA17" s="1" t="s">
        <v>110</v>
      </c>
      <c r="AB17" s="1" t="s">
        <v>110</v>
      </c>
      <c r="AC17" s="1" t="s">
        <v>110</v>
      </c>
      <c r="AE17" s="1" t="s">
        <v>110</v>
      </c>
      <c r="AF17" s="1" t="s">
        <v>110</v>
      </c>
      <c r="AG17" s="1" t="s">
        <v>110</v>
      </c>
      <c r="AI17" s="1" t="s">
        <v>112</v>
      </c>
      <c r="AJ17" s="1" t="s">
        <v>112</v>
      </c>
      <c r="AK17" s="1" t="s">
        <v>112</v>
      </c>
      <c r="AM17" s="1" t="s">
        <v>112</v>
      </c>
      <c r="AN17" s="1" t="s">
        <v>112</v>
      </c>
      <c r="AO17" s="1" t="s">
        <v>112</v>
      </c>
      <c r="AQ17" s="1" t="s">
        <v>110</v>
      </c>
      <c r="AR17" s="1" t="s">
        <v>110</v>
      </c>
      <c r="AS17" s="1" t="s">
        <v>110</v>
      </c>
      <c r="AU17" s="1">
        <v>35546</v>
      </c>
    </row>
    <row r="18" spans="1:47" ht="15.75" customHeight="1">
      <c r="A18" s="2">
        <v>43507.740208333336</v>
      </c>
      <c r="B18" s="2">
        <v>43507.743634259263</v>
      </c>
      <c r="C18" s="1" t="s">
        <v>30</v>
      </c>
      <c r="D18" s="1" t="s">
        <v>177</v>
      </c>
      <c r="E18" s="1">
        <v>100</v>
      </c>
      <c r="F18" s="1">
        <v>296</v>
      </c>
      <c r="G18" s="1" t="b">
        <v>1</v>
      </c>
      <c r="H18" s="2">
        <v>43507.743645833332</v>
      </c>
      <c r="I18" s="1" t="s">
        <v>178</v>
      </c>
      <c r="N18" s="1">
        <v>40.769607543945298</v>
      </c>
      <c r="O18" s="1">
        <v>-74.207702636718693</v>
      </c>
      <c r="P18" s="1" t="s">
        <v>102</v>
      </c>
      <c r="Q18" s="1" t="s">
        <v>103</v>
      </c>
      <c r="R18" s="1" t="s">
        <v>104</v>
      </c>
      <c r="S18" s="1" t="s">
        <v>179</v>
      </c>
      <c r="T18" s="1" t="s">
        <v>180</v>
      </c>
      <c r="U18" s="1" t="s">
        <v>116</v>
      </c>
      <c r="V18" s="1" t="s">
        <v>108</v>
      </c>
      <c r="W18" s="1" t="s">
        <v>122</v>
      </c>
      <c r="X18" s="1" t="s">
        <v>122</v>
      </c>
      <c r="Y18" s="1" t="s">
        <v>122</v>
      </c>
      <c r="Z18" s="1" t="s">
        <v>181</v>
      </c>
      <c r="AA18" s="1" t="s">
        <v>112</v>
      </c>
      <c r="AB18" s="1" t="s">
        <v>112</v>
      </c>
      <c r="AC18" s="1" t="s">
        <v>112</v>
      </c>
      <c r="AD18" s="1" t="s">
        <v>182</v>
      </c>
      <c r="AE18" s="1" t="s">
        <v>110</v>
      </c>
      <c r="AF18" s="1" t="s">
        <v>110</v>
      </c>
      <c r="AG18" s="1" t="s">
        <v>110</v>
      </c>
      <c r="AH18" s="1" t="s">
        <v>183</v>
      </c>
      <c r="AI18" s="1" t="s">
        <v>112</v>
      </c>
      <c r="AJ18" s="1" t="s">
        <v>112</v>
      </c>
      <c r="AK18" s="1" t="s">
        <v>112</v>
      </c>
      <c r="AL18" s="1" t="s">
        <v>184</v>
      </c>
      <c r="AM18" s="1" t="s">
        <v>112</v>
      </c>
      <c r="AN18" s="1" t="s">
        <v>112</v>
      </c>
      <c r="AO18" s="1" t="s">
        <v>112</v>
      </c>
      <c r="AP18" s="1" t="s">
        <v>185</v>
      </c>
      <c r="AQ18" s="1" t="s">
        <v>110</v>
      </c>
      <c r="AR18" s="1" t="s">
        <v>110</v>
      </c>
      <c r="AS18" s="1" t="s">
        <v>110</v>
      </c>
      <c r="AT18" s="1" t="s">
        <v>186</v>
      </c>
      <c r="AU18" s="1">
        <v>71926</v>
      </c>
    </row>
    <row r="19" spans="1:47" ht="15.75" customHeight="1">
      <c r="A19" s="2">
        <v>43507.737268518518</v>
      </c>
      <c r="B19" s="2">
        <v>43507.745115740741</v>
      </c>
      <c r="C19" s="1" t="s">
        <v>30</v>
      </c>
      <c r="D19" s="1" t="s">
        <v>187</v>
      </c>
      <c r="E19" s="1">
        <v>100</v>
      </c>
      <c r="F19" s="1">
        <v>677</v>
      </c>
      <c r="G19" s="1" t="b">
        <v>1</v>
      </c>
      <c r="H19" s="2">
        <v>43507.745115740741</v>
      </c>
      <c r="I19" s="1" t="s">
        <v>188</v>
      </c>
      <c r="N19" s="1">
        <v>29.639602661132798</v>
      </c>
      <c r="O19" s="1">
        <v>-95.650001525878906</v>
      </c>
      <c r="P19" s="1" t="s">
        <v>102</v>
      </c>
      <c r="Q19" s="1" t="s">
        <v>103</v>
      </c>
      <c r="R19" s="1" t="s">
        <v>135</v>
      </c>
      <c r="S19" s="1">
        <v>65</v>
      </c>
      <c r="T19" s="1" t="s">
        <v>121</v>
      </c>
      <c r="U19" s="1" t="s">
        <v>155</v>
      </c>
      <c r="V19" s="1" t="s">
        <v>108</v>
      </c>
      <c r="W19" s="1" t="s">
        <v>109</v>
      </c>
      <c r="X19" s="1" t="s">
        <v>117</v>
      </c>
      <c r="Y19" s="1" t="s">
        <v>109</v>
      </c>
      <c r="Z19" s="1" t="s">
        <v>189</v>
      </c>
      <c r="AA19" s="1" t="s">
        <v>117</v>
      </c>
      <c r="AB19" s="1" t="s">
        <v>109</v>
      </c>
      <c r="AC19" s="1" t="s">
        <v>122</v>
      </c>
      <c r="AD19" s="1" t="s">
        <v>190</v>
      </c>
      <c r="AE19" s="1" t="s">
        <v>109</v>
      </c>
      <c r="AF19" s="1" t="s">
        <v>112</v>
      </c>
      <c r="AG19" s="1" t="s">
        <v>112</v>
      </c>
      <c r="AH19" s="1" t="s">
        <v>191</v>
      </c>
      <c r="AI19" s="1" t="s">
        <v>112</v>
      </c>
      <c r="AJ19" s="1" t="s">
        <v>112</v>
      </c>
      <c r="AK19" s="1" t="s">
        <v>109</v>
      </c>
      <c r="AL19" s="1" t="s">
        <v>192</v>
      </c>
      <c r="AM19" s="1" t="s">
        <v>109</v>
      </c>
      <c r="AN19" s="1" t="s">
        <v>112</v>
      </c>
      <c r="AO19" s="1" t="s">
        <v>112</v>
      </c>
      <c r="AP19" s="1" t="s">
        <v>193</v>
      </c>
      <c r="AQ19" s="1" t="s">
        <v>117</v>
      </c>
      <c r="AR19" s="1" t="s">
        <v>110</v>
      </c>
      <c r="AS19" s="1" t="s">
        <v>110</v>
      </c>
      <c r="AU19" s="1">
        <v>64623</v>
      </c>
    </row>
    <row r="20" spans="1:47" ht="15.75" customHeight="1">
      <c r="A20" s="2">
        <v>43507.743969907409</v>
      </c>
      <c r="B20" s="2">
        <v>43507.748136574075</v>
      </c>
      <c r="C20" s="1" t="s">
        <v>30</v>
      </c>
      <c r="D20" s="1" t="s">
        <v>194</v>
      </c>
      <c r="E20" s="1">
        <v>100</v>
      </c>
      <c r="F20" s="1">
        <v>359</v>
      </c>
      <c r="G20" s="1" t="b">
        <v>1</v>
      </c>
      <c r="H20" s="2">
        <v>43507.748136574075</v>
      </c>
      <c r="I20" s="1" t="s">
        <v>195</v>
      </c>
      <c r="N20" s="1">
        <v>19.9794006347656</v>
      </c>
      <c r="O20" s="1">
        <v>-102.280097961425</v>
      </c>
      <c r="P20" s="1" t="s">
        <v>102</v>
      </c>
      <c r="Q20" s="1" t="s">
        <v>103</v>
      </c>
      <c r="R20" s="1" t="s">
        <v>104</v>
      </c>
      <c r="S20" s="1" t="s">
        <v>115</v>
      </c>
      <c r="T20" s="1" t="s">
        <v>121</v>
      </c>
      <c r="U20" s="1" t="s">
        <v>116</v>
      </c>
      <c r="V20" s="1" t="s">
        <v>108</v>
      </c>
      <c r="W20" s="1" t="s">
        <v>110</v>
      </c>
      <c r="X20" s="1" t="s">
        <v>110</v>
      </c>
      <c r="Y20" s="1" t="s">
        <v>110</v>
      </c>
      <c r="AA20" s="1" t="s">
        <v>112</v>
      </c>
      <c r="AB20" s="1" t="s">
        <v>110</v>
      </c>
      <c r="AC20" s="1" t="s">
        <v>110</v>
      </c>
      <c r="AE20" s="1" t="s">
        <v>110</v>
      </c>
      <c r="AF20" s="1" t="s">
        <v>110</v>
      </c>
      <c r="AG20" s="1" t="s">
        <v>110</v>
      </c>
      <c r="AI20" s="1" t="s">
        <v>112</v>
      </c>
      <c r="AJ20" s="1" t="s">
        <v>117</v>
      </c>
      <c r="AK20" s="1" t="s">
        <v>109</v>
      </c>
      <c r="AM20" s="1" t="s">
        <v>112</v>
      </c>
      <c r="AN20" s="1" t="s">
        <v>112</v>
      </c>
      <c r="AO20" s="1" t="s">
        <v>112</v>
      </c>
      <c r="AQ20" s="1" t="s">
        <v>110</v>
      </c>
      <c r="AR20" s="1" t="s">
        <v>110</v>
      </c>
      <c r="AS20" s="1" t="s">
        <v>110</v>
      </c>
      <c r="AU20" s="1">
        <v>92112</v>
      </c>
    </row>
    <row r="21" spans="1:47" ht="15.75" customHeight="1">
      <c r="A21" s="2">
        <v>43507.742743055554</v>
      </c>
      <c r="B21" s="2">
        <v>43507.750914351855</v>
      </c>
      <c r="C21" s="1" t="s">
        <v>30</v>
      </c>
      <c r="D21" s="1" t="s">
        <v>196</v>
      </c>
      <c r="E21" s="1">
        <v>100</v>
      </c>
      <c r="F21" s="1">
        <v>705</v>
      </c>
      <c r="G21" s="1" t="b">
        <v>1</v>
      </c>
      <c r="H21" s="2">
        <v>43507.750925925924</v>
      </c>
      <c r="I21" s="1" t="s">
        <v>197</v>
      </c>
      <c r="N21" s="1">
        <v>8.50689697265625</v>
      </c>
      <c r="O21" s="1">
        <v>76.9569091796875</v>
      </c>
      <c r="P21" s="1" t="s">
        <v>102</v>
      </c>
      <c r="Q21" s="1" t="s">
        <v>103</v>
      </c>
      <c r="R21" s="1" t="s">
        <v>104</v>
      </c>
      <c r="S21" s="1" t="s">
        <v>115</v>
      </c>
      <c r="T21" s="1" t="s">
        <v>106</v>
      </c>
      <c r="U21" s="1" t="s">
        <v>116</v>
      </c>
      <c r="V21" s="1" t="s">
        <v>108</v>
      </c>
      <c r="W21" s="1" t="s">
        <v>110</v>
      </c>
      <c r="X21" s="1" t="s">
        <v>110</v>
      </c>
      <c r="Y21" s="1" t="s">
        <v>110</v>
      </c>
      <c r="Z21" s="1" t="s">
        <v>198</v>
      </c>
      <c r="AA21" s="1" t="s">
        <v>110</v>
      </c>
      <c r="AB21" s="1" t="s">
        <v>110</v>
      </c>
      <c r="AC21" s="1" t="s">
        <v>110</v>
      </c>
      <c r="AD21" s="1" t="s">
        <v>199</v>
      </c>
      <c r="AE21" s="1" t="s">
        <v>110</v>
      </c>
      <c r="AF21" s="1" t="s">
        <v>110</v>
      </c>
      <c r="AG21" s="1" t="s">
        <v>110</v>
      </c>
      <c r="AH21" s="1" t="s">
        <v>200</v>
      </c>
      <c r="AI21" s="1" t="s">
        <v>112</v>
      </c>
      <c r="AJ21" s="1" t="s">
        <v>112</v>
      </c>
      <c r="AK21" s="1" t="s">
        <v>112</v>
      </c>
      <c r="AL21" s="1" t="s">
        <v>201</v>
      </c>
      <c r="AM21" s="1" t="s">
        <v>112</v>
      </c>
      <c r="AN21" s="1" t="s">
        <v>112</v>
      </c>
      <c r="AO21" s="1" t="s">
        <v>112</v>
      </c>
      <c r="AP21" s="1" t="s">
        <v>201</v>
      </c>
      <c r="AQ21" s="1" t="s">
        <v>110</v>
      </c>
      <c r="AR21" s="1" t="s">
        <v>110</v>
      </c>
      <c r="AS21" s="1" t="s">
        <v>110</v>
      </c>
      <c r="AT21" s="1" t="s">
        <v>202</v>
      </c>
      <c r="AU21" s="1">
        <v>33019</v>
      </c>
    </row>
    <row r="22" spans="1:47" ht="15.75" customHeight="1">
      <c r="A22" s="2">
        <v>43507.75917824074</v>
      </c>
      <c r="B22" s="2">
        <v>43507.761238425926</v>
      </c>
      <c r="C22" s="1" t="s">
        <v>30</v>
      </c>
      <c r="D22" s="1" t="s">
        <v>203</v>
      </c>
      <c r="E22" s="1">
        <v>100</v>
      </c>
      <c r="F22" s="1">
        <v>178</v>
      </c>
      <c r="G22" s="1" t="b">
        <v>1</v>
      </c>
      <c r="H22" s="2">
        <v>43507.761250000003</v>
      </c>
      <c r="I22" s="1" t="s">
        <v>204</v>
      </c>
      <c r="N22" s="1">
        <v>41.140396118163999</v>
      </c>
      <c r="O22" s="1">
        <v>-81.8583984375</v>
      </c>
      <c r="P22" s="1" t="s">
        <v>102</v>
      </c>
      <c r="Q22" s="1" t="s">
        <v>103</v>
      </c>
      <c r="R22" s="1" t="s">
        <v>135</v>
      </c>
      <c r="S22" s="1">
        <v>65</v>
      </c>
      <c r="T22" s="1" t="s">
        <v>136</v>
      </c>
      <c r="U22" s="1" t="s">
        <v>164</v>
      </c>
      <c r="V22" s="1" t="s">
        <v>108</v>
      </c>
      <c r="W22" s="1" t="s">
        <v>117</v>
      </c>
      <c r="X22" s="1" t="s">
        <v>122</v>
      </c>
      <c r="Y22" s="1" t="s">
        <v>122</v>
      </c>
      <c r="Z22" s="1" t="s">
        <v>205</v>
      </c>
      <c r="AA22" s="1" t="s">
        <v>122</v>
      </c>
      <c r="AB22" s="1" t="s">
        <v>110</v>
      </c>
      <c r="AC22" s="1" t="s">
        <v>110</v>
      </c>
      <c r="AE22" s="1" t="s">
        <v>122</v>
      </c>
      <c r="AF22" s="1" t="s">
        <v>117</v>
      </c>
      <c r="AG22" s="1" t="s">
        <v>110</v>
      </c>
      <c r="AI22" s="1" t="s">
        <v>112</v>
      </c>
      <c r="AJ22" s="1" t="s">
        <v>112</v>
      </c>
      <c r="AK22" s="1" t="s">
        <v>112</v>
      </c>
      <c r="AM22" s="1" t="s">
        <v>122</v>
      </c>
      <c r="AN22" s="1" t="s">
        <v>112</v>
      </c>
      <c r="AO22" s="1" t="s">
        <v>112</v>
      </c>
      <c r="AQ22" s="1" t="s">
        <v>117</v>
      </c>
      <c r="AR22" s="1" t="s">
        <v>110</v>
      </c>
      <c r="AS22" s="1" t="s">
        <v>110</v>
      </c>
      <c r="AU22" s="1">
        <v>73989</v>
      </c>
    </row>
    <row r="23" spans="1:47" ht="15.75" customHeight="1">
      <c r="A23" s="2">
        <v>43507.758032407408</v>
      </c>
      <c r="B23" s="2">
        <v>43507.764907407407</v>
      </c>
      <c r="C23" s="1" t="s">
        <v>30</v>
      </c>
      <c r="D23" s="1" t="s">
        <v>206</v>
      </c>
      <c r="E23" s="1">
        <v>100</v>
      </c>
      <c r="F23" s="1">
        <v>593</v>
      </c>
      <c r="G23" s="1" t="b">
        <v>1</v>
      </c>
      <c r="H23" s="2">
        <v>43507.764907407407</v>
      </c>
      <c r="I23" s="1" t="s">
        <v>207</v>
      </c>
      <c r="N23" s="1">
        <v>36.7149047851562</v>
      </c>
      <c r="O23" s="1">
        <v>-87.150199890136705</v>
      </c>
      <c r="P23" s="1" t="s">
        <v>102</v>
      </c>
      <c r="Q23" s="1" t="s">
        <v>103</v>
      </c>
      <c r="R23" s="1" t="s">
        <v>104</v>
      </c>
      <c r="S23" s="1" t="s">
        <v>115</v>
      </c>
      <c r="T23" s="1" t="s">
        <v>121</v>
      </c>
      <c r="U23" s="1" t="s">
        <v>208</v>
      </c>
      <c r="V23" s="1" t="s">
        <v>108</v>
      </c>
      <c r="W23" s="1" t="s">
        <v>117</v>
      </c>
      <c r="X23" s="1" t="s">
        <v>110</v>
      </c>
      <c r="Y23" s="1" t="s">
        <v>109</v>
      </c>
      <c r="Z23" s="1" t="s">
        <v>209</v>
      </c>
      <c r="AA23" s="1" t="s">
        <v>109</v>
      </c>
      <c r="AB23" s="1" t="s">
        <v>117</v>
      </c>
      <c r="AC23" s="1" t="s">
        <v>117</v>
      </c>
      <c r="AD23" s="1" t="s">
        <v>210</v>
      </c>
      <c r="AE23" s="1" t="s">
        <v>122</v>
      </c>
      <c r="AF23" s="1" t="s">
        <v>117</v>
      </c>
      <c r="AG23" s="1" t="s">
        <v>110</v>
      </c>
      <c r="AI23" s="1" t="s">
        <v>109</v>
      </c>
      <c r="AJ23" s="1" t="s">
        <v>109</v>
      </c>
      <c r="AK23" s="1" t="s">
        <v>109</v>
      </c>
      <c r="AM23" s="1" t="s">
        <v>122</v>
      </c>
      <c r="AN23" s="1" t="s">
        <v>109</v>
      </c>
      <c r="AO23" s="1" t="s">
        <v>109</v>
      </c>
      <c r="AQ23" s="1" t="s">
        <v>117</v>
      </c>
      <c r="AR23" s="1" t="s">
        <v>110</v>
      </c>
      <c r="AS23" s="1" t="s">
        <v>110</v>
      </c>
      <c r="AU23" s="1">
        <v>59064</v>
      </c>
    </row>
    <row r="24" spans="1:47" ht="15.75" customHeight="1">
      <c r="A24" s="2">
        <v>43507.761689814812</v>
      </c>
      <c r="B24" s="2">
        <v>43507.766145833331</v>
      </c>
      <c r="C24" s="1" t="s">
        <v>30</v>
      </c>
      <c r="D24" s="1" t="s">
        <v>211</v>
      </c>
      <c r="E24" s="1">
        <v>100</v>
      </c>
      <c r="F24" s="1">
        <v>384</v>
      </c>
      <c r="G24" s="1" t="b">
        <v>1</v>
      </c>
      <c r="H24" s="2">
        <v>43507.766145833331</v>
      </c>
      <c r="I24" s="1" t="s">
        <v>212</v>
      </c>
      <c r="N24" s="1">
        <v>40.1072998046875</v>
      </c>
      <c r="O24" s="1">
        <v>-88.278800964355398</v>
      </c>
      <c r="P24" s="1" t="s">
        <v>102</v>
      </c>
      <c r="Q24" s="1" t="s">
        <v>103</v>
      </c>
      <c r="R24" s="1" t="s">
        <v>104</v>
      </c>
      <c r="S24" s="1" t="s">
        <v>179</v>
      </c>
      <c r="T24" s="1" t="s">
        <v>213</v>
      </c>
      <c r="U24" s="1" t="s">
        <v>116</v>
      </c>
      <c r="V24" s="1" t="s">
        <v>108</v>
      </c>
      <c r="W24" s="1" t="s">
        <v>122</v>
      </c>
      <c r="X24" s="1" t="s">
        <v>112</v>
      </c>
      <c r="Y24" s="1" t="s">
        <v>112</v>
      </c>
      <c r="Z24" s="1" t="s">
        <v>214</v>
      </c>
      <c r="AA24" s="1" t="s">
        <v>117</v>
      </c>
      <c r="AB24" s="1" t="s">
        <v>110</v>
      </c>
      <c r="AC24" s="1" t="s">
        <v>117</v>
      </c>
      <c r="AD24" s="1" t="s">
        <v>215</v>
      </c>
      <c r="AE24" s="1" t="s">
        <v>122</v>
      </c>
      <c r="AF24" s="1" t="s">
        <v>110</v>
      </c>
      <c r="AG24" s="1" t="s">
        <v>110</v>
      </c>
      <c r="AH24" s="1" t="s">
        <v>216</v>
      </c>
      <c r="AI24" s="1" t="s">
        <v>112</v>
      </c>
      <c r="AJ24" s="1" t="s">
        <v>112</v>
      </c>
      <c r="AK24" s="1" t="s">
        <v>112</v>
      </c>
      <c r="AL24" s="1" t="s">
        <v>217</v>
      </c>
      <c r="AM24" s="1" t="s">
        <v>122</v>
      </c>
      <c r="AN24" s="1" t="s">
        <v>117</v>
      </c>
      <c r="AO24" s="1" t="s">
        <v>117</v>
      </c>
      <c r="AQ24" s="1" t="s">
        <v>117</v>
      </c>
      <c r="AR24" s="1" t="s">
        <v>110</v>
      </c>
      <c r="AS24" s="1" t="s">
        <v>110</v>
      </c>
      <c r="AU24" s="1">
        <v>71599</v>
      </c>
    </row>
    <row r="25" spans="1:47" ht="15.75" customHeight="1">
      <c r="A25" s="2">
        <v>43507.770324074074</v>
      </c>
      <c r="B25" s="2">
        <v>43507.778402777774</v>
      </c>
      <c r="C25" s="1" t="s">
        <v>30</v>
      </c>
      <c r="D25" s="1" t="s">
        <v>218</v>
      </c>
      <c r="E25" s="1">
        <v>100</v>
      </c>
      <c r="F25" s="1">
        <v>697</v>
      </c>
      <c r="G25" s="1" t="b">
        <v>1</v>
      </c>
      <c r="H25" s="2">
        <v>43507.778402777774</v>
      </c>
      <c r="I25" s="1" t="s">
        <v>219</v>
      </c>
      <c r="N25" s="1">
        <v>34.114700317382798</v>
      </c>
      <c r="O25" s="1">
        <v>-117.38449859619099</v>
      </c>
      <c r="P25" s="1" t="s">
        <v>102</v>
      </c>
      <c r="Q25" s="1" t="s">
        <v>103</v>
      </c>
      <c r="R25" s="1" t="s">
        <v>104</v>
      </c>
      <c r="S25" s="1" t="s">
        <v>220</v>
      </c>
      <c r="T25" s="1" t="s">
        <v>121</v>
      </c>
      <c r="U25" s="1" t="s">
        <v>116</v>
      </c>
      <c r="V25" s="1" t="s">
        <v>108</v>
      </c>
      <c r="W25" s="1" t="s">
        <v>109</v>
      </c>
      <c r="X25" s="1" t="s">
        <v>109</v>
      </c>
      <c r="Y25" s="1" t="s">
        <v>109</v>
      </c>
      <c r="Z25" s="1" t="s">
        <v>221</v>
      </c>
      <c r="AA25" s="1" t="s">
        <v>122</v>
      </c>
      <c r="AB25" s="1" t="s">
        <v>109</v>
      </c>
      <c r="AC25" s="1" t="s">
        <v>109</v>
      </c>
      <c r="AD25" s="1" t="s">
        <v>222</v>
      </c>
      <c r="AE25" s="1" t="s">
        <v>112</v>
      </c>
      <c r="AF25" s="1" t="s">
        <v>109</v>
      </c>
      <c r="AG25" s="1" t="s">
        <v>117</v>
      </c>
      <c r="AI25" s="1" t="s">
        <v>109</v>
      </c>
      <c r="AJ25" s="1" t="s">
        <v>109</v>
      </c>
      <c r="AK25" s="1" t="s">
        <v>109</v>
      </c>
      <c r="AM25" s="1" t="s">
        <v>109</v>
      </c>
      <c r="AN25" s="1" t="s">
        <v>109</v>
      </c>
      <c r="AO25" s="1" t="s">
        <v>109</v>
      </c>
      <c r="AQ25" s="1" t="s">
        <v>110</v>
      </c>
      <c r="AR25" s="1" t="s">
        <v>117</v>
      </c>
      <c r="AS25" s="1" t="s">
        <v>117</v>
      </c>
      <c r="AU25" s="1">
        <v>94189</v>
      </c>
    </row>
    <row r="26" spans="1:47" ht="15.75" customHeight="1">
      <c r="A26" s="2">
        <v>43507.781435185185</v>
      </c>
      <c r="B26" s="2">
        <v>43507.782418981478</v>
      </c>
      <c r="C26" s="1" t="s">
        <v>30</v>
      </c>
      <c r="D26" s="1" t="s">
        <v>223</v>
      </c>
      <c r="E26" s="1">
        <v>100</v>
      </c>
      <c r="F26" s="1">
        <v>84</v>
      </c>
      <c r="G26" s="1" t="b">
        <v>1</v>
      </c>
      <c r="H26" s="2">
        <v>43507.782418981478</v>
      </c>
      <c r="I26" s="1" t="s">
        <v>224</v>
      </c>
      <c r="N26" s="1">
        <v>39.136093139648402</v>
      </c>
      <c r="O26" s="1">
        <v>-77.282402038574205</v>
      </c>
      <c r="P26" s="1" t="s">
        <v>102</v>
      </c>
      <c r="Q26" s="1" t="s">
        <v>103</v>
      </c>
      <c r="R26" s="1" t="s">
        <v>104</v>
      </c>
      <c r="S26" s="1" t="s">
        <v>225</v>
      </c>
      <c r="T26" s="1" t="s">
        <v>121</v>
      </c>
      <c r="U26" s="1" t="s">
        <v>116</v>
      </c>
      <c r="V26" s="1" t="s">
        <v>108</v>
      </c>
      <c r="W26" s="1" t="s">
        <v>122</v>
      </c>
      <c r="X26" s="1" t="s">
        <v>109</v>
      </c>
      <c r="Y26" s="1" t="s">
        <v>109</v>
      </c>
      <c r="AA26" s="1" t="s">
        <v>117</v>
      </c>
      <c r="AB26" s="1" t="s">
        <v>109</v>
      </c>
      <c r="AC26" s="1" t="s">
        <v>112</v>
      </c>
      <c r="AE26" s="1" t="s">
        <v>117</v>
      </c>
      <c r="AF26" s="1" t="s">
        <v>112</v>
      </c>
      <c r="AG26" s="1" t="s">
        <v>112</v>
      </c>
      <c r="AI26" s="1" t="s">
        <v>122</v>
      </c>
      <c r="AJ26" s="1" t="s">
        <v>112</v>
      </c>
      <c r="AK26" s="1" t="s">
        <v>112</v>
      </c>
      <c r="AM26" s="1" t="s">
        <v>117</v>
      </c>
      <c r="AN26" s="1" t="s">
        <v>109</v>
      </c>
      <c r="AO26" s="1" t="s">
        <v>109</v>
      </c>
      <c r="AQ26" s="1" t="s">
        <v>117</v>
      </c>
      <c r="AR26" s="1" t="s">
        <v>109</v>
      </c>
      <c r="AS26" s="1" t="s">
        <v>109</v>
      </c>
      <c r="AU26" s="1">
        <v>27340</v>
      </c>
    </row>
    <row r="27" spans="1:47" ht="15.75" customHeight="1">
      <c r="A27" s="2">
        <v>43507.778252314813</v>
      </c>
      <c r="B27" s="2">
        <v>43507.784722222219</v>
      </c>
      <c r="C27" s="1" t="s">
        <v>30</v>
      </c>
      <c r="D27" s="1" t="s">
        <v>226</v>
      </c>
      <c r="E27" s="1">
        <v>100</v>
      </c>
      <c r="F27" s="1">
        <v>558</v>
      </c>
      <c r="G27" s="1" t="b">
        <v>1</v>
      </c>
      <c r="H27" s="2">
        <v>43507.784722222219</v>
      </c>
      <c r="I27" s="1" t="s">
        <v>227</v>
      </c>
      <c r="N27" s="1">
        <v>37.751007080078097</v>
      </c>
      <c r="O27" s="1">
        <v>-97.821998596191406</v>
      </c>
      <c r="P27" s="1" t="s">
        <v>102</v>
      </c>
      <c r="Q27" s="1" t="s">
        <v>103</v>
      </c>
      <c r="R27" s="1" t="s">
        <v>104</v>
      </c>
      <c r="S27" s="1" t="s">
        <v>105</v>
      </c>
      <c r="T27" s="1" t="s">
        <v>136</v>
      </c>
      <c r="U27" s="1" t="s">
        <v>137</v>
      </c>
      <c r="V27" s="1" t="s">
        <v>108</v>
      </c>
      <c r="W27" s="1" t="s">
        <v>126</v>
      </c>
      <c r="X27" s="1" t="s">
        <v>112</v>
      </c>
      <c r="Y27" s="1" t="s">
        <v>112</v>
      </c>
      <c r="Z27" s="1" t="s">
        <v>228</v>
      </c>
      <c r="AA27" s="1" t="s">
        <v>110</v>
      </c>
      <c r="AB27" s="1" t="s">
        <v>126</v>
      </c>
      <c r="AC27" s="1" t="s">
        <v>109</v>
      </c>
      <c r="AD27" s="1" t="s">
        <v>229</v>
      </c>
      <c r="AE27" s="1" t="s">
        <v>110</v>
      </c>
      <c r="AF27" s="1" t="s">
        <v>110</v>
      </c>
      <c r="AG27" s="1" t="s">
        <v>110</v>
      </c>
      <c r="AH27" s="1" t="s">
        <v>230</v>
      </c>
      <c r="AI27" s="1" t="s">
        <v>112</v>
      </c>
      <c r="AJ27" s="1" t="s">
        <v>112</v>
      </c>
      <c r="AK27" s="1" t="s">
        <v>112</v>
      </c>
      <c r="AL27" s="1" t="s">
        <v>231</v>
      </c>
      <c r="AM27" s="1" t="s">
        <v>112</v>
      </c>
      <c r="AN27" s="1" t="s">
        <v>112</v>
      </c>
      <c r="AO27" s="1" t="s">
        <v>112</v>
      </c>
      <c r="AP27" s="1" t="s">
        <v>232</v>
      </c>
      <c r="AQ27" s="1" t="s">
        <v>110</v>
      </c>
      <c r="AR27" s="1" t="s">
        <v>110</v>
      </c>
      <c r="AS27" s="1" t="s">
        <v>110</v>
      </c>
      <c r="AT27" s="1" t="s">
        <v>233</v>
      </c>
      <c r="AU27" s="1">
        <v>10643</v>
      </c>
    </row>
    <row r="34" spans="22:45" ht="15.75" customHeight="1">
      <c r="V34" s="1" t="s">
        <v>234</v>
      </c>
      <c r="W34" s="1" t="s">
        <v>235</v>
      </c>
      <c r="X34" s="1" t="s">
        <v>235</v>
      </c>
      <c r="Y34" s="1" t="s">
        <v>235</v>
      </c>
      <c r="AA34" s="1" t="s">
        <v>236</v>
      </c>
      <c r="AB34" s="1" t="s">
        <v>236</v>
      </c>
      <c r="AC34" s="1" t="s">
        <v>236</v>
      </c>
      <c r="AE34" s="1" t="s">
        <v>236</v>
      </c>
      <c r="AF34" s="1" t="s">
        <v>236</v>
      </c>
      <c r="AG34" s="1" t="s">
        <v>236</v>
      </c>
      <c r="AI34" s="1" t="s">
        <v>235</v>
      </c>
      <c r="AJ34" s="1" t="s">
        <v>235</v>
      </c>
      <c r="AK34" s="1" t="s">
        <v>235</v>
      </c>
      <c r="AM34" s="1" t="s">
        <v>235</v>
      </c>
      <c r="AN34" s="1" t="s">
        <v>235</v>
      </c>
      <c r="AO34" s="1" t="s">
        <v>235</v>
      </c>
      <c r="AQ34" s="1" t="s">
        <v>236</v>
      </c>
      <c r="AR34" s="1" t="s">
        <v>236</v>
      </c>
      <c r="AS34" s="1" t="s">
        <v>236</v>
      </c>
    </row>
    <row r="35" spans="22:45" ht="15.75" customHeight="1">
      <c r="V35" s="1" t="s">
        <v>237</v>
      </c>
      <c r="W35" s="1" t="s">
        <v>236</v>
      </c>
      <c r="X35" s="1" t="s">
        <v>236</v>
      </c>
      <c r="Y35" s="1" t="s">
        <v>236</v>
      </c>
      <c r="AA35" s="1" t="s">
        <v>235</v>
      </c>
      <c r="AB35" s="1" t="s">
        <v>235</v>
      </c>
      <c r="AC35" s="1" t="s">
        <v>235</v>
      </c>
      <c r="AE35" s="1" t="s">
        <v>235</v>
      </c>
      <c r="AF35" s="1" t="s">
        <v>235</v>
      </c>
      <c r="AG35" s="1" t="s">
        <v>235</v>
      </c>
      <c r="AI35" s="1" t="s">
        <v>236</v>
      </c>
      <c r="AJ35" s="1" t="s">
        <v>236</v>
      </c>
      <c r="AK35" s="1" t="s">
        <v>236</v>
      </c>
      <c r="AM35" s="1" t="s">
        <v>236</v>
      </c>
      <c r="AN35" s="1" t="s">
        <v>236</v>
      </c>
      <c r="AO35" s="1" t="s">
        <v>236</v>
      </c>
      <c r="AQ35" s="1" t="s">
        <v>235</v>
      </c>
      <c r="AR35" s="1" t="s">
        <v>235</v>
      </c>
      <c r="AS35" s="1" t="s">
        <v>235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Q41"/>
  <sheetViews>
    <sheetView topLeftCell="AF1" workbookViewId="0">
      <selection activeCell="AP5" sqref="AP5"/>
    </sheetView>
  </sheetViews>
  <sheetFormatPr baseColWidth="10" defaultColWidth="14.5" defaultRowHeight="15.75" customHeight="1" x14ac:dyDescent="0"/>
  <sheetData>
    <row r="1" spans="1:43"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22</v>
      </c>
      <c r="AB1" s="1" t="s">
        <v>23</v>
      </c>
      <c r="AC1" s="1" t="s">
        <v>24</v>
      </c>
      <c r="AD1" s="1" t="s">
        <v>25</v>
      </c>
      <c r="AE1" s="1" t="s">
        <v>22</v>
      </c>
      <c r="AF1" s="1" t="s">
        <v>23</v>
      </c>
      <c r="AG1" s="1" t="s">
        <v>24</v>
      </c>
      <c r="AH1" s="1" t="s">
        <v>25</v>
      </c>
      <c r="AI1" s="1" t="s">
        <v>22</v>
      </c>
      <c r="AJ1" s="1" t="s">
        <v>23</v>
      </c>
      <c r="AK1" s="1" t="s">
        <v>24</v>
      </c>
      <c r="AL1" s="1" t="s">
        <v>25</v>
      </c>
      <c r="AM1" s="1" t="s">
        <v>22</v>
      </c>
      <c r="AN1" s="1" t="s">
        <v>23</v>
      </c>
      <c r="AO1" s="1" t="s">
        <v>24</v>
      </c>
      <c r="AP1" s="1" t="s">
        <v>25</v>
      </c>
      <c r="AQ1" s="1" t="s">
        <v>26</v>
      </c>
    </row>
    <row r="2" spans="1:43" ht="15.75" customHeight="1">
      <c r="A2" s="1" t="s">
        <v>27</v>
      </c>
      <c r="B2" s="1" t="s">
        <v>28</v>
      </c>
      <c r="C2" s="1" t="s">
        <v>29</v>
      </c>
      <c r="D2" s="1" t="s">
        <v>30</v>
      </c>
      <c r="E2" s="1" t="s">
        <v>4</v>
      </c>
      <c r="F2" s="1" t="s">
        <v>5</v>
      </c>
      <c r="G2" s="1" t="s">
        <v>6</v>
      </c>
      <c r="H2" s="1" t="s">
        <v>31</v>
      </c>
      <c r="I2" s="1" t="s">
        <v>32</v>
      </c>
      <c r="J2" s="1" t="s">
        <v>33</v>
      </c>
      <c r="K2" s="1" t="s">
        <v>34</v>
      </c>
      <c r="L2" s="1" t="s">
        <v>35</v>
      </c>
      <c r="M2" s="1" t="s">
        <v>36</v>
      </c>
      <c r="N2" s="1" t="s">
        <v>37</v>
      </c>
      <c r="O2" s="1" t="s">
        <v>38</v>
      </c>
      <c r="P2" s="1" t="s">
        <v>39</v>
      </c>
      <c r="Q2" s="1" t="s">
        <v>40</v>
      </c>
      <c r="R2" s="1" t="s">
        <v>41</v>
      </c>
      <c r="S2" s="1" t="s">
        <v>42</v>
      </c>
      <c r="T2" s="1" t="s">
        <v>43</v>
      </c>
      <c r="U2" s="1" t="s">
        <v>44</v>
      </c>
      <c r="V2" s="1" t="s">
        <v>45</v>
      </c>
      <c r="W2" s="1" t="s">
        <v>50</v>
      </c>
      <c r="X2" s="1" t="s">
        <v>51</v>
      </c>
      <c r="Y2" s="1" t="s">
        <v>52</v>
      </c>
      <c r="Z2" s="1" t="s">
        <v>49</v>
      </c>
      <c r="AA2" s="1" t="s">
        <v>46</v>
      </c>
      <c r="AB2" s="1" t="s">
        <v>47</v>
      </c>
      <c r="AC2" s="1" t="s">
        <v>48</v>
      </c>
      <c r="AD2" s="1" t="s">
        <v>49</v>
      </c>
      <c r="AE2" s="1" t="s">
        <v>50</v>
      </c>
      <c r="AF2" s="1" t="s">
        <v>51</v>
      </c>
      <c r="AG2" s="1" t="s">
        <v>52</v>
      </c>
      <c r="AH2" s="1" t="s">
        <v>49</v>
      </c>
      <c r="AI2" s="1" t="s">
        <v>50</v>
      </c>
      <c r="AJ2" s="1" t="s">
        <v>51</v>
      </c>
      <c r="AK2" s="1" t="s">
        <v>52</v>
      </c>
      <c r="AL2" s="1" t="s">
        <v>49</v>
      </c>
      <c r="AM2" s="1" t="s">
        <v>46</v>
      </c>
      <c r="AN2" s="1" t="s">
        <v>47</v>
      </c>
      <c r="AO2" s="1" t="s">
        <v>48</v>
      </c>
      <c r="AP2" s="1" t="s">
        <v>49</v>
      </c>
      <c r="AQ2" s="1" t="s">
        <v>26</v>
      </c>
    </row>
    <row r="3" spans="1:43" ht="15.75" customHeight="1">
      <c r="A3" s="1" t="s">
        <v>53</v>
      </c>
      <c r="B3" s="1" t="s">
        <v>54</v>
      </c>
      <c r="C3" s="1" t="s">
        <v>55</v>
      </c>
      <c r="D3" s="1" t="s">
        <v>56</v>
      </c>
      <c r="E3" s="1" t="s">
        <v>57</v>
      </c>
      <c r="F3" s="1" t="s">
        <v>58</v>
      </c>
      <c r="G3" s="1" t="s">
        <v>59</v>
      </c>
      <c r="H3" s="1" t="s">
        <v>60</v>
      </c>
      <c r="I3" s="1" t="s">
        <v>61</v>
      </c>
      <c r="J3" s="1" t="s">
        <v>62</v>
      </c>
      <c r="K3" s="1" t="s">
        <v>63</v>
      </c>
      <c r="L3" s="1" t="s">
        <v>64</v>
      </c>
      <c r="M3" s="1" t="s">
        <v>65</v>
      </c>
      <c r="N3" s="1" t="s">
        <v>66</v>
      </c>
      <c r="O3" s="1" t="s">
        <v>67</v>
      </c>
      <c r="P3" s="1" t="s">
        <v>68</v>
      </c>
      <c r="Q3" s="1" t="s">
        <v>69</v>
      </c>
      <c r="R3" s="1" t="s">
        <v>70</v>
      </c>
      <c r="S3" s="1" t="s">
        <v>71</v>
      </c>
      <c r="T3" s="1" t="s">
        <v>72</v>
      </c>
      <c r="U3" s="1" t="s">
        <v>73</v>
      </c>
      <c r="V3" s="1" t="s">
        <v>74</v>
      </c>
      <c r="W3" s="1" t="s">
        <v>75</v>
      </c>
      <c r="X3" s="1" t="s">
        <v>76</v>
      </c>
      <c r="Y3" s="1" t="s">
        <v>77</v>
      </c>
      <c r="Z3" s="1" t="s">
        <v>78</v>
      </c>
      <c r="AA3" s="1" t="s">
        <v>79</v>
      </c>
      <c r="AB3" s="1" t="s">
        <v>80</v>
      </c>
      <c r="AC3" s="1" t="s">
        <v>81</v>
      </c>
      <c r="AD3" s="1" t="s">
        <v>82</v>
      </c>
      <c r="AE3" s="1" t="s">
        <v>83</v>
      </c>
      <c r="AF3" s="1" t="s">
        <v>84</v>
      </c>
      <c r="AG3" s="1" t="s">
        <v>85</v>
      </c>
      <c r="AH3" s="1" t="s">
        <v>86</v>
      </c>
      <c r="AI3" s="1" t="s">
        <v>87</v>
      </c>
      <c r="AJ3" s="1" t="s">
        <v>88</v>
      </c>
      <c r="AK3" s="1" t="s">
        <v>89</v>
      </c>
      <c r="AL3" s="1" t="s">
        <v>90</v>
      </c>
      <c r="AM3" s="1" t="s">
        <v>91</v>
      </c>
      <c r="AN3" s="1" t="s">
        <v>92</v>
      </c>
      <c r="AO3" s="1" t="s">
        <v>93</v>
      </c>
      <c r="AP3" s="1" t="s">
        <v>94</v>
      </c>
      <c r="AQ3" s="1" t="s">
        <v>99</v>
      </c>
    </row>
    <row r="4" spans="1:43" ht="15.75" customHeight="1">
      <c r="A4" s="2">
        <v>43507.822372685187</v>
      </c>
      <c r="B4" s="2">
        <v>43507.823981481481</v>
      </c>
      <c r="C4" s="1" t="s">
        <v>30</v>
      </c>
      <c r="D4" s="1" t="s">
        <v>245</v>
      </c>
      <c r="E4" s="1">
        <v>100</v>
      </c>
      <c r="F4" s="1">
        <v>138</v>
      </c>
      <c r="G4" s="1" t="b">
        <v>1</v>
      </c>
      <c r="H4" s="2">
        <v>43507.823981481481</v>
      </c>
      <c r="I4" s="1" t="s">
        <v>249</v>
      </c>
      <c r="N4" s="1">
        <v>37.751007080078097</v>
      </c>
      <c r="O4" s="1">
        <v>-97.821998596191406</v>
      </c>
      <c r="P4" s="1" t="s">
        <v>102</v>
      </c>
      <c r="Q4" s="1" t="s">
        <v>103</v>
      </c>
      <c r="R4" s="1" t="s">
        <v>104</v>
      </c>
      <c r="S4" s="1" t="s">
        <v>115</v>
      </c>
      <c r="T4" s="1" t="s">
        <v>106</v>
      </c>
      <c r="U4" s="1" t="s">
        <v>155</v>
      </c>
      <c r="V4" s="1" t="s">
        <v>108</v>
      </c>
      <c r="W4" s="1" t="s">
        <v>122</v>
      </c>
      <c r="X4" s="1" t="s">
        <v>109</v>
      </c>
      <c r="Y4" s="1" t="s">
        <v>117</v>
      </c>
      <c r="AA4" s="1" t="s">
        <v>110</v>
      </c>
      <c r="AB4" s="1" t="s">
        <v>109</v>
      </c>
      <c r="AC4" s="1" t="s">
        <v>110</v>
      </c>
      <c r="AE4" s="1" t="s">
        <v>110</v>
      </c>
      <c r="AF4" s="1" t="s">
        <v>122</v>
      </c>
      <c r="AG4" s="1" t="s">
        <v>112</v>
      </c>
      <c r="AI4" s="1" t="s">
        <v>110</v>
      </c>
      <c r="AJ4" s="1" t="s">
        <v>109</v>
      </c>
      <c r="AK4" s="1" t="s">
        <v>122</v>
      </c>
      <c r="AM4" s="1" t="s">
        <v>109</v>
      </c>
      <c r="AN4" s="1" t="s">
        <v>117</v>
      </c>
      <c r="AO4" s="1" t="s">
        <v>109</v>
      </c>
      <c r="AQ4" s="1">
        <v>49221</v>
      </c>
    </row>
    <row r="5" spans="1:43" ht="15.75" customHeight="1">
      <c r="A5" s="2">
        <v>43507.820023148146</v>
      </c>
      <c r="B5" s="2">
        <v>43507.824548611112</v>
      </c>
      <c r="C5" s="1" t="s">
        <v>30</v>
      </c>
      <c r="D5" s="1" t="s">
        <v>252</v>
      </c>
      <c r="E5" s="1">
        <v>100</v>
      </c>
      <c r="F5" s="1">
        <v>391</v>
      </c>
      <c r="G5" s="1" t="b">
        <v>1</v>
      </c>
      <c r="H5" s="2">
        <v>43507.824548611112</v>
      </c>
      <c r="I5" s="1" t="s">
        <v>253</v>
      </c>
      <c r="N5" s="1">
        <v>39.650497436523402</v>
      </c>
      <c r="O5" s="1">
        <v>-79.944000244140597</v>
      </c>
      <c r="P5" s="1" t="s">
        <v>102</v>
      </c>
      <c r="Q5" s="1" t="s">
        <v>103</v>
      </c>
      <c r="R5" s="1" t="s">
        <v>104</v>
      </c>
      <c r="S5" s="1" t="s">
        <v>115</v>
      </c>
      <c r="T5" s="1" t="s">
        <v>254</v>
      </c>
      <c r="U5" s="1" t="s">
        <v>107</v>
      </c>
      <c r="V5" s="1" t="s">
        <v>108</v>
      </c>
      <c r="W5" s="1" t="s">
        <v>110</v>
      </c>
      <c r="X5" s="1" t="s">
        <v>117</v>
      </c>
      <c r="Y5" s="1" t="s">
        <v>110</v>
      </c>
      <c r="Z5" s="1" t="s">
        <v>255</v>
      </c>
      <c r="AA5" s="1" t="s">
        <v>110</v>
      </c>
      <c r="AB5" s="1" t="s">
        <v>110</v>
      </c>
      <c r="AC5" s="1" t="s">
        <v>110</v>
      </c>
      <c r="AD5" s="1" t="s">
        <v>256</v>
      </c>
      <c r="AE5" s="1" t="s">
        <v>110</v>
      </c>
      <c r="AF5" s="1" t="s">
        <v>110</v>
      </c>
      <c r="AG5" s="1" t="s">
        <v>110</v>
      </c>
      <c r="AH5" s="1" t="s">
        <v>257</v>
      </c>
      <c r="AI5" s="1" t="s">
        <v>117</v>
      </c>
      <c r="AJ5" s="1" t="s">
        <v>117</v>
      </c>
      <c r="AK5" s="1" t="s">
        <v>117</v>
      </c>
      <c r="AL5" s="1" t="s">
        <v>258</v>
      </c>
      <c r="AM5" s="1" t="s">
        <v>110</v>
      </c>
      <c r="AN5" s="1" t="s">
        <v>110</v>
      </c>
      <c r="AO5" s="1" t="s">
        <v>110</v>
      </c>
      <c r="AP5" s="1" t="s">
        <v>259</v>
      </c>
      <c r="AQ5" s="1">
        <v>78526</v>
      </c>
    </row>
    <row r="6" spans="1:43" ht="15.75" customHeight="1">
      <c r="A6" s="2">
        <v>43507.820532407408</v>
      </c>
      <c r="B6" s="2">
        <v>43507.824907407405</v>
      </c>
      <c r="C6" s="1" t="s">
        <v>30</v>
      </c>
      <c r="D6" s="1" t="s">
        <v>260</v>
      </c>
      <c r="E6" s="1">
        <v>100</v>
      </c>
      <c r="F6" s="1">
        <v>378</v>
      </c>
      <c r="G6" s="1" t="b">
        <v>1</v>
      </c>
      <c r="H6" s="2">
        <v>43507.824918981481</v>
      </c>
      <c r="I6" s="1" t="s">
        <v>261</v>
      </c>
      <c r="N6" s="1">
        <v>33.332199096679602</v>
      </c>
      <c r="O6" s="1">
        <v>-111.99420166015599</v>
      </c>
      <c r="P6" s="1" t="s">
        <v>102</v>
      </c>
      <c r="Q6" s="1" t="s">
        <v>103</v>
      </c>
      <c r="R6" s="1" t="s">
        <v>104</v>
      </c>
      <c r="S6" s="1" t="s">
        <v>105</v>
      </c>
      <c r="T6" s="1" t="s">
        <v>121</v>
      </c>
      <c r="U6" s="1" t="s">
        <v>262</v>
      </c>
      <c r="V6" s="1" t="s">
        <v>108</v>
      </c>
      <c r="W6" s="1" t="s">
        <v>122</v>
      </c>
      <c r="X6" s="1" t="s">
        <v>109</v>
      </c>
      <c r="Y6" s="1" t="s">
        <v>117</v>
      </c>
      <c r="Z6" s="1" t="s">
        <v>263</v>
      </c>
      <c r="AA6" s="1" t="s">
        <v>110</v>
      </c>
      <c r="AB6" s="1" t="s">
        <v>110</v>
      </c>
      <c r="AC6" s="1" t="s">
        <v>117</v>
      </c>
      <c r="AD6" s="1" t="s">
        <v>264</v>
      </c>
      <c r="AE6" s="1" t="s">
        <v>122</v>
      </c>
      <c r="AF6" s="1" t="s">
        <v>122</v>
      </c>
      <c r="AG6" s="1" t="s">
        <v>112</v>
      </c>
      <c r="AH6" s="1" t="s">
        <v>265</v>
      </c>
      <c r="AI6" s="1" t="s">
        <v>122</v>
      </c>
      <c r="AJ6" s="1" t="s">
        <v>109</v>
      </c>
      <c r="AK6" s="1" t="s">
        <v>110</v>
      </c>
      <c r="AL6" s="1" t="s">
        <v>266</v>
      </c>
      <c r="AM6" s="1" t="s">
        <v>110</v>
      </c>
      <c r="AN6" s="1" t="s">
        <v>110</v>
      </c>
      <c r="AO6" s="1" t="s">
        <v>122</v>
      </c>
      <c r="AP6" s="1" t="s">
        <v>267</v>
      </c>
      <c r="AQ6" s="1">
        <v>44838</v>
      </c>
    </row>
    <row r="7" spans="1:43" ht="15.75" customHeight="1">
      <c r="A7" s="2">
        <v>43507.821932870371</v>
      </c>
      <c r="B7" s="2">
        <v>43507.824988425928</v>
      </c>
      <c r="C7" s="1" t="s">
        <v>30</v>
      </c>
      <c r="D7" s="1" t="s">
        <v>268</v>
      </c>
      <c r="E7" s="1">
        <v>100</v>
      </c>
      <c r="F7" s="1">
        <v>263</v>
      </c>
      <c r="G7" s="1" t="b">
        <v>1</v>
      </c>
      <c r="H7" s="2">
        <v>43507.824988425928</v>
      </c>
      <c r="I7" s="1" t="s">
        <v>269</v>
      </c>
      <c r="N7" s="1">
        <v>42.208404541015597</v>
      </c>
      <c r="O7" s="1">
        <v>-83.161598205566406</v>
      </c>
      <c r="P7" s="1" t="s">
        <v>102</v>
      </c>
      <c r="Q7" s="1" t="s">
        <v>103</v>
      </c>
      <c r="R7" s="1" t="s">
        <v>104</v>
      </c>
      <c r="S7" s="1" t="s">
        <v>115</v>
      </c>
      <c r="T7" s="1" t="s">
        <v>136</v>
      </c>
      <c r="U7" s="1" t="s">
        <v>208</v>
      </c>
      <c r="V7" s="1" t="s">
        <v>108</v>
      </c>
      <c r="W7" s="1" t="s">
        <v>122</v>
      </c>
      <c r="X7" s="1" t="s">
        <v>109</v>
      </c>
      <c r="Y7" s="1" t="s">
        <v>122</v>
      </c>
      <c r="Z7" s="1" t="s">
        <v>270</v>
      </c>
      <c r="AA7" s="1" t="s">
        <v>117</v>
      </c>
      <c r="AB7" s="1" t="s">
        <v>117</v>
      </c>
      <c r="AC7" s="1" t="s">
        <v>126</v>
      </c>
      <c r="AD7" s="1" t="s">
        <v>271</v>
      </c>
      <c r="AE7" s="1" t="s">
        <v>122</v>
      </c>
      <c r="AF7" s="1" t="s">
        <v>122</v>
      </c>
      <c r="AG7" s="1" t="s">
        <v>122</v>
      </c>
      <c r="AH7" s="1" t="s">
        <v>272</v>
      </c>
      <c r="AI7" s="1" t="s">
        <v>117</v>
      </c>
      <c r="AJ7" s="1" t="s">
        <v>117</v>
      </c>
      <c r="AK7" s="1" t="s">
        <v>122</v>
      </c>
      <c r="AL7" s="1" t="s">
        <v>273</v>
      </c>
      <c r="AM7" s="1" t="s">
        <v>117</v>
      </c>
      <c r="AN7" s="1" t="s">
        <v>117</v>
      </c>
      <c r="AO7" s="1" t="s">
        <v>117</v>
      </c>
      <c r="AP7" s="1" t="s">
        <v>274</v>
      </c>
      <c r="AQ7" s="1">
        <v>86181</v>
      </c>
    </row>
    <row r="8" spans="1:43" ht="15.75" customHeight="1">
      <c r="A8" s="2">
        <v>43507.829618055555</v>
      </c>
      <c r="B8" s="2">
        <v>43507.832291666666</v>
      </c>
      <c r="C8" s="1" t="s">
        <v>30</v>
      </c>
      <c r="D8" s="1" t="s">
        <v>275</v>
      </c>
      <c r="E8" s="1">
        <v>100</v>
      </c>
      <c r="F8" s="1">
        <v>230</v>
      </c>
      <c r="G8" s="1" t="b">
        <v>1</v>
      </c>
      <c r="H8" s="2">
        <v>43507.832291666666</v>
      </c>
      <c r="I8" s="1" t="s">
        <v>276</v>
      </c>
      <c r="N8" s="1">
        <v>34.107803344726499</v>
      </c>
      <c r="O8" s="1">
        <v>-84.502601623535099</v>
      </c>
      <c r="P8" s="1" t="s">
        <v>102</v>
      </c>
      <c r="Q8" s="1" t="s">
        <v>103</v>
      </c>
      <c r="R8" s="1" t="s">
        <v>104</v>
      </c>
      <c r="S8" s="1" t="s">
        <v>115</v>
      </c>
      <c r="T8" s="1" t="s">
        <v>121</v>
      </c>
      <c r="U8" s="1" t="s">
        <v>208</v>
      </c>
      <c r="V8" s="1" t="s">
        <v>108</v>
      </c>
      <c r="W8" s="1" t="s">
        <v>112</v>
      </c>
      <c r="X8" s="1" t="s">
        <v>109</v>
      </c>
      <c r="Y8" s="1" t="s">
        <v>109</v>
      </c>
      <c r="AA8" s="1" t="s">
        <v>110</v>
      </c>
      <c r="AB8" s="1" t="s">
        <v>110</v>
      </c>
      <c r="AC8" s="1" t="s">
        <v>110</v>
      </c>
      <c r="AE8" s="1" t="s">
        <v>117</v>
      </c>
      <c r="AF8" s="1" t="s">
        <v>117</v>
      </c>
      <c r="AG8" s="1" t="s">
        <v>117</v>
      </c>
      <c r="AI8" s="1" t="s">
        <v>109</v>
      </c>
      <c r="AJ8" s="1" t="s">
        <v>109</v>
      </c>
      <c r="AK8" s="1" t="s">
        <v>109</v>
      </c>
      <c r="AM8" s="1" t="s">
        <v>110</v>
      </c>
      <c r="AN8" s="1" t="s">
        <v>110</v>
      </c>
      <c r="AO8" s="1" t="s">
        <v>110</v>
      </c>
      <c r="AQ8" s="1">
        <v>84441</v>
      </c>
    </row>
    <row r="9" spans="1:43" ht="15.75" customHeight="1">
      <c r="A9" s="2">
        <v>43507.827743055554</v>
      </c>
      <c r="B9" s="2">
        <v>43507.832858796297</v>
      </c>
      <c r="C9" s="1" t="s">
        <v>30</v>
      </c>
      <c r="D9" s="1" t="s">
        <v>277</v>
      </c>
      <c r="E9" s="1">
        <v>100</v>
      </c>
      <c r="F9" s="1">
        <v>441</v>
      </c>
      <c r="G9" s="1" t="b">
        <v>1</v>
      </c>
      <c r="H9" s="2">
        <v>43507.832858796297</v>
      </c>
      <c r="I9" s="1" t="s">
        <v>278</v>
      </c>
      <c r="N9" s="1">
        <v>33.092803955078097</v>
      </c>
      <c r="O9" s="1">
        <v>-96.645401000976506</v>
      </c>
      <c r="P9" s="1" t="s">
        <v>102</v>
      </c>
      <c r="Q9" s="1" t="s">
        <v>103</v>
      </c>
      <c r="R9" s="1" t="s">
        <v>104</v>
      </c>
      <c r="S9" s="1" t="s">
        <v>115</v>
      </c>
      <c r="T9" s="1" t="s">
        <v>121</v>
      </c>
      <c r="U9" s="1" t="s">
        <v>116</v>
      </c>
      <c r="V9" s="1" t="s">
        <v>108</v>
      </c>
      <c r="W9" s="1" t="s">
        <v>109</v>
      </c>
      <c r="X9" s="1" t="s">
        <v>122</v>
      </c>
      <c r="Y9" s="1" t="s">
        <v>112</v>
      </c>
      <c r="Z9" s="1" t="s">
        <v>279</v>
      </c>
      <c r="AA9" s="1" t="s">
        <v>110</v>
      </c>
      <c r="AB9" s="1" t="s">
        <v>110</v>
      </c>
      <c r="AC9" s="1" t="s">
        <v>110</v>
      </c>
      <c r="AD9" s="1" t="s">
        <v>280</v>
      </c>
      <c r="AE9" s="1" t="s">
        <v>117</v>
      </c>
      <c r="AF9" s="1" t="s">
        <v>117</v>
      </c>
      <c r="AG9" s="1" t="s">
        <v>117</v>
      </c>
      <c r="AH9" s="1" t="s">
        <v>281</v>
      </c>
      <c r="AI9" s="1" t="s">
        <v>122</v>
      </c>
      <c r="AJ9" s="1" t="s">
        <v>117</v>
      </c>
      <c r="AK9" s="1" t="s">
        <v>117</v>
      </c>
      <c r="AL9" s="1" t="s">
        <v>282</v>
      </c>
      <c r="AM9" s="1" t="s">
        <v>110</v>
      </c>
      <c r="AN9" s="1" t="s">
        <v>110</v>
      </c>
      <c r="AO9" s="1" t="s">
        <v>110</v>
      </c>
      <c r="AP9" s="1" t="s">
        <v>283</v>
      </c>
      <c r="AQ9" s="1">
        <v>23485</v>
      </c>
    </row>
    <row r="10" spans="1:43" ht="15.75" customHeight="1">
      <c r="A10" s="2">
        <v>43507.828136574077</v>
      </c>
      <c r="B10" s="2">
        <v>43507.833090277774</v>
      </c>
      <c r="C10" s="1" t="s">
        <v>30</v>
      </c>
      <c r="D10" s="1" t="s">
        <v>284</v>
      </c>
      <c r="E10" s="1">
        <v>100</v>
      </c>
      <c r="F10" s="1">
        <v>427</v>
      </c>
      <c r="G10" s="1" t="b">
        <v>1</v>
      </c>
      <c r="H10" s="2">
        <v>43507.833090277774</v>
      </c>
      <c r="I10" s="1" t="s">
        <v>285</v>
      </c>
      <c r="N10" s="1">
        <v>39.961196899413999</v>
      </c>
      <c r="O10" s="1">
        <v>-75.230300903320298</v>
      </c>
      <c r="P10" s="1" t="s">
        <v>102</v>
      </c>
      <c r="Q10" s="1" t="s">
        <v>103</v>
      </c>
      <c r="R10" s="1" t="s">
        <v>104</v>
      </c>
      <c r="S10" s="1" t="s">
        <v>286</v>
      </c>
      <c r="T10" s="1" t="s">
        <v>287</v>
      </c>
      <c r="U10" s="1" t="s">
        <v>288</v>
      </c>
      <c r="V10" s="1" t="s">
        <v>108</v>
      </c>
      <c r="W10" s="1" t="s">
        <v>112</v>
      </c>
      <c r="X10" s="1" t="s">
        <v>122</v>
      </c>
      <c r="Y10" s="1" t="s">
        <v>112</v>
      </c>
      <c r="AA10" s="1" t="s">
        <v>110</v>
      </c>
      <c r="AB10" s="1" t="s">
        <v>122</v>
      </c>
      <c r="AC10" s="1" t="s">
        <v>112</v>
      </c>
      <c r="AE10" s="1" t="s">
        <v>122</v>
      </c>
      <c r="AF10" s="1" t="s">
        <v>122</v>
      </c>
      <c r="AG10" s="1" t="s">
        <v>110</v>
      </c>
      <c r="AI10" s="1" t="s">
        <v>122</v>
      </c>
      <c r="AJ10" s="1" t="s">
        <v>112</v>
      </c>
      <c r="AK10" s="1" t="s">
        <v>110</v>
      </c>
      <c r="AM10" s="1" t="s">
        <v>110</v>
      </c>
      <c r="AN10" s="1" t="s">
        <v>122</v>
      </c>
      <c r="AO10" s="1" t="s">
        <v>110</v>
      </c>
      <c r="AQ10" s="1">
        <v>80006</v>
      </c>
    </row>
    <row r="11" spans="1:43" ht="15.75" customHeight="1">
      <c r="A11" s="2">
        <v>43507.827916666669</v>
      </c>
      <c r="B11" s="2">
        <v>43507.834027777775</v>
      </c>
      <c r="C11" s="1" t="s">
        <v>30</v>
      </c>
      <c r="D11" s="1" t="s">
        <v>289</v>
      </c>
      <c r="E11" s="1">
        <v>100</v>
      </c>
      <c r="F11" s="1">
        <v>528</v>
      </c>
      <c r="G11" s="1" t="b">
        <v>1</v>
      </c>
      <c r="H11" s="2">
        <v>43507.834039351852</v>
      </c>
      <c r="I11" s="1" t="s">
        <v>290</v>
      </c>
      <c r="N11" s="1">
        <v>16.416397094726499</v>
      </c>
      <c r="O11" s="1">
        <v>120.59310913085901</v>
      </c>
      <c r="P11" s="1" t="s">
        <v>102</v>
      </c>
      <c r="Q11" s="1" t="s">
        <v>103</v>
      </c>
      <c r="R11" s="1" t="s">
        <v>104</v>
      </c>
      <c r="S11" s="1" t="s">
        <v>115</v>
      </c>
      <c r="T11" s="1" t="s">
        <v>121</v>
      </c>
      <c r="U11" s="1" t="s">
        <v>116</v>
      </c>
      <c r="V11" s="1" t="s">
        <v>108</v>
      </c>
      <c r="W11" s="1" t="s">
        <v>109</v>
      </c>
      <c r="X11" s="1" t="s">
        <v>109</v>
      </c>
      <c r="Y11" s="1" t="s">
        <v>117</v>
      </c>
      <c r="Z11" s="1" t="s">
        <v>291</v>
      </c>
      <c r="AA11" s="1" t="s">
        <v>110</v>
      </c>
      <c r="AB11" s="1" t="s">
        <v>110</v>
      </c>
      <c r="AC11" s="1" t="s">
        <v>110</v>
      </c>
      <c r="AD11" s="1" t="s">
        <v>292</v>
      </c>
      <c r="AE11" s="1" t="s">
        <v>110</v>
      </c>
      <c r="AF11" s="1" t="s">
        <v>110</v>
      </c>
      <c r="AG11" s="1" t="s">
        <v>110</v>
      </c>
      <c r="AH11" s="1" t="s">
        <v>293</v>
      </c>
      <c r="AI11" s="1" t="s">
        <v>109</v>
      </c>
      <c r="AJ11" s="1" t="s">
        <v>109</v>
      </c>
      <c r="AK11" s="1" t="s">
        <v>110</v>
      </c>
      <c r="AL11" s="1" t="s">
        <v>294</v>
      </c>
      <c r="AM11" s="1" t="s">
        <v>110</v>
      </c>
      <c r="AN11" s="1" t="s">
        <v>110</v>
      </c>
      <c r="AO11" s="1" t="s">
        <v>110</v>
      </c>
      <c r="AP11" s="1" t="s">
        <v>295</v>
      </c>
      <c r="AQ11" s="1">
        <v>29730</v>
      </c>
    </row>
    <row r="12" spans="1:43" ht="15.75" customHeight="1">
      <c r="A12" s="2">
        <v>43507.848854166667</v>
      </c>
      <c r="B12" s="2">
        <v>43507.85355324074</v>
      </c>
      <c r="C12" s="1" t="s">
        <v>30</v>
      </c>
      <c r="D12" s="1" t="s">
        <v>296</v>
      </c>
      <c r="E12" s="1">
        <v>100</v>
      </c>
      <c r="F12" s="1">
        <v>406</v>
      </c>
      <c r="G12" s="1" t="b">
        <v>1</v>
      </c>
      <c r="H12" s="2">
        <v>43507.85355324074</v>
      </c>
      <c r="I12" s="1" t="s">
        <v>297</v>
      </c>
      <c r="N12" s="1">
        <v>40.054702758788999</v>
      </c>
      <c r="O12" s="1">
        <v>-75.186599731445298</v>
      </c>
      <c r="P12" s="1" t="s">
        <v>102</v>
      </c>
      <c r="Q12" s="1" t="s">
        <v>103</v>
      </c>
      <c r="R12" s="1" t="s">
        <v>104</v>
      </c>
      <c r="S12" s="1" t="s">
        <v>115</v>
      </c>
      <c r="T12" s="1" t="s">
        <v>121</v>
      </c>
      <c r="U12" s="1" t="s">
        <v>208</v>
      </c>
      <c r="V12" s="1" t="s">
        <v>108</v>
      </c>
      <c r="W12" s="1" t="s">
        <v>109</v>
      </c>
      <c r="X12" s="1" t="s">
        <v>109</v>
      </c>
      <c r="Y12" s="1" t="s">
        <v>112</v>
      </c>
      <c r="Z12" s="1" t="s">
        <v>298</v>
      </c>
      <c r="AA12" s="1" t="s">
        <v>110</v>
      </c>
      <c r="AB12" s="1" t="s">
        <v>110</v>
      </c>
      <c r="AC12" s="1" t="s">
        <v>126</v>
      </c>
      <c r="AD12" s="1" t="s">
        <v>299</v>
      </c>
      <c r="AE12" s="1" t="s">
        <v>110</v>
      </c>
      <c r="AF12" s="1" t="s">
        <v>126</v>
      </c>
      <c r="AG12" s="1" t="s">
        <v>126</v>
      </c>
      <c r="AH12" s="1" t="s">
        <v>300</v>
      </c>
      <c r="AI12" s="1" t="s">
        <v>112</v>
      </c>
      <c r="AJ12" s="1" t="s">
        <v>112</v>
      </c>
      <c r="AK12" s="1" t="s">
        <v>110</v>
      </c>
      <c r="AL12" s="1" t="s">
        <v>301</v>
      </c>
      <c r="AM12" s="1" t="s">
        <v>110</v>
      </c>
      <c r="AN12" s="1" t="s">
        <v>110</v>
      </c>
      <c r="AO12" s="1" t="s">
        <v>109</v>
      </c>
      <c r="AQ12" s="1">
        <v>67928</v>
      </c>
    </row>
    <row r="21" spans="22:41" ht="15.75" customHeight="1">
      <c r="V21" s="1"/>
      <c r="W21" s="1"/>
      <c r="X21" s="1"/>
      <c r="Y21" s="1"/>
      <c r="AA21" s="1"/>
      <c r="AB21" s="1"/>
      <c r="AC21" s="1"/>
      <c r="AE21" s="1"/>
      <c r="AF21" s="1"/>
      <c r="AG21" s="1"/>
      <c r="AI21" s="1"/>
      <c r="AJ21" s="1"/>
      <c r="AK21" s="1"/>
      <c r="AM21" s="1"/>
      <c r="AN21" s="1"/>
      <c r="AO21" s="1"/>
    </row>
    <row r="22" spans="22:41" ht="15.75" customHeight="1">
      <c r="V22" s="1"/>
      <c r="W22" s="1"/>
      <c r="X22" s="1"/>
      <c r="Y22" s="1"/>
      <c r="AA22" s="1"/>
      <c r="AB22" s="1"/>
      <c r="AC22" s="1"/>
      <c r="AE22" s="1"/>
      <c r="AF22" s="1"/>
      <c r="AG22" s="1"/>
      <c r="AI22" s="1"/>
      <c r="AJ22" s="1"/>
      <c r="AK22" s="1"/>
      <c r="AM22" s="1"/>
      <c r="AN22" s="1"/>
      <c r="AO22" s="1"/>
    </row>
    <row r="23" spans="22:41" ht="15.75" customHeight="1">
      <c r="V23" s="1"/>
      <c r="W23" s="1"/>
      <c r="X23" s="1"/>
      <c r="Y23" s="1"/>
      <c r="AA23" s="1"/>
      <c r="AB23" s="1"/>
      <c r="AC23" s="1"/>
      <c r="AE23" s="1"/>
      <c r="AF23" s="1"/>
      <c r="AG23" s="1"/>
      <c r="AI23" s="1"/>
      <c r="AJ23" s="1"/>
      <c r="AK23" s="1"/>
      <c r="AM23" s="1"/>
      <c r="AN23" s="1"/>
      <c r="AO23" s="1"/>
    </row>
    <row r="24" spans="22:41" ht="15.75" customHeight="1">
      <c r="V24" s="1"/>
      <c r="W24" s="1"/>
      <c r="X24" s="1"/>
      <c r="Y24" s="1"/>
      <c r="AA24" s="1"/>
      <c r="AB24" s="1"/>
      <c r="AC24" s="1"/>
      <c r="AE24" s="1"/>
      <c r="AF24" s="1"/>
      <c r="AG24" s="1"/>
      <c r="AI24" s="1"/>
      <c r="AJ24" s="1"/>
      <c r="AK24" s="1"/>
      <c r="AM24" s="1"/>
      <c r="AN24" s="1"/>
      <c r="AO24" s="1"/>
    </row>
    <row r="25" spans="22:41" ht="15.75" customHeight="1">
      <c r="V25" s="1"/>
      <c r="W25" s="1"/>
      <c r="X25" s="1"/>
      <c r="Y25" s="1"/>
      <c r="AA25" s="1"/>
      <c r="AB25" s="1"/>
      <c r="AC25" s="1"/>
      <c r="AE25" s="1"/>
      <c r="AF25" s="1"/>
      <c r="AG25" s="1"/>
      <c r="AI25" s="1"/>
      <c r="AJ25" s="1"/>
      <c r="AK25" s="1"/>
      <c r="AM25" s="1"/>
      <c r="AN25" s="1"/>
      <c r="AO25" s="1"/>
    </row>
    <row r="26" spans="22:41" ht="15.75" customHeight="1">
      <c r="V26" s="1"/>
      <c r="W26" s="1"/>
      <c r="X26" s="1"/>
      <c r="Y26" s="1"/>
      <c r="AA26" s="1"/>
      <c r="AB26" s="1"/>
      <c r="AC26" s="1"/>
      <c r="AE26" s="1"/>
      <c r="AF26" s="1"/>
      <c r="AG26" s="1"/>
      <c r="AI26" s="1"/>
      <c r="AJ26" s="1"/>
      <c r="AK26" s="1"/>
      <c r="AM26" s="1"/>
      <c r="AN26" s="1"/>
      <c r="AO26" s="1"/>
    </row>
    <row r="27" spans="22:41" ht="15.75" customHeight="1">
      <c r="V27" s="1"/>
      <c r="W27" s="1"/>
      <c r="X27" s="1"/>
      <c r="Y27" s="1"/>
      <c r="AA27" s="1"/>
      <c r="AB27" s="1"/>
      <c r="AC27" s="1"/>
      <c r="AE27" s="1"/>
      <c r="AF27" s="1"/>
      <c r="AG27" s="1"/>
      <c r="AI27" s="1"/>
      <c r="AJ27" s="1"/>
      <c r="AK27" s="1"/>
      <c r="AM27" s="1"/>
      <c r="AN27" s="1"/>
      <c r="AO27" s="1"/>
    </row>
    <row r="28" spans="22:41" ht="15.75" customHeight="1">
      <c r="V28" s="1"/>
      <c r="W28" s="1"/>
      <c r="X28" s="1"/>
      <c r="Y28" s="1"/>
      <c r="AA28" s="1"/>
      <c r="AB28" s="1"/>
      <c r="AC28" s="1"/>
      <c r="AE28" s="1"/>
      <c r="AF28" s="1"/>
      <c r="AG28" s="1"/>
      <c r="AI28" s="1"/>
      <c r="AJ28" s="1"/>
      <c r="AK28" s="1"/>
      <c r="AM28" s="1"/>
      <c r="AN28" s="1"/>
      <c r="AO28" s="1"/>
    </row>
    <row r="29" spans="22:41" ht="15.75" customHeight="1">
      <c r="V29" s="1"/>
      <c r="W29" s="1"/>
      <c r="X29" s="1"/>
      <c r="Y29" s="1"/>
      <c r="AA29" s="1"/>
      <c r="AB29" s="1"/>
      <c r="AC29" s="1"/>
      <c r="AE29" s="1"/>
      <c r="AF29" s="1"/>
      <c r="AG29" s="1"/>
      <c r="AI29" s="1"/>
      <c r="AJ29" s="1"/>
      <c r="AK29" s="1"/>
      <c r="AM29" s="1"/>
      <c r="AN29" s="1"/>
      <c r="AO29" s="1"/>
    </row>
    <row r="30" spans="22:41" ht="15.75" customHeight="1">
      <c r="V30" s="1"/>
      <c r="W30" s="1"/>
      <c r="X30" s="1"/>
      <c r="Y30" s="1"/>
      <c r="AA30" s="1"/>
      <c r="AB30" s="1"/>
      <c r="AC30" s="1"/>
      <c r="AE30" s="1"/>
      <c r="AF30" s="1"/>
      <c r="AG30" s="1"/>
      <c r="AI30" s="1"/>
      <c r="AJ30" s="1"/>
      <c r="AK30" s="1"/>
      <c r="AM30" s="1"/>
      <c r="AN30" s="1"/>
      <c r="AO30" s="1"/>
    </row>
    <row r="31" spans="22:41" ht="15.75" customHeight="1">
      <c r="V31" s="1"/>
      <c r="W31" s="1"/>
      <c r="X31" s="1"/>
      <c r="Y31" s="1"/>
      <c r="AA31" s="1"/>
      <c r="AB31" s="1"/>
      <c r="AC31" s="1"/>
      <c r="AE31" s="1"/>
      <c r="AF31" s="1"/>
      <c r="AG31" s="1"/>
      <c r="AI31" s="1"/>
      <c r="AJ31" s="1"/>
      <c r="AK31" s="1"/>
      <c r="AM31" s="1"/>
      <c r="AN31" s="1"/>
      <c r="AO31" s="1"/>
    </row>
    <row r="32" spans="22:41" ht="15.75" customHeight="1">
      <c r="V32" s="1"/>
      <c r="W32" s="1"/>
      <c r="X32" s="1"/>
      <c r="Y32" s="1"/>
      <c r="AA32" s="1"/>
      <c r="AB32" s="1"/>
      <c r="AC32" s="1"/>
      <c r="AE32" s="1"/>
      <c r="AF32" s="1"/>
      <c r="AG32" s="1"/>
      <c r="AI32" s="1"/>
      <c r="AJ32" s="1"/>
      <c r="AK32" s="1"/>
      <c r="AM32" s="1"/>
      <c r="AN32" s="1"/>
      <c r="AO32" s="1"/>
    </row>
    <row r="33" spans="22:41" ht="15.75" customHeight="1">
      <c r="V33" s="1"/>
      <c r="W33" s="1"/>
      <c r="X33" s="1"/>
      <c r="Y33" s="1"/>
      <c r="AA33" s="1"/>
      <c r="AB33" s="1"/>
      <c r="AC33" s="1"/>
      <c r="AE33" s="1"/>
      <c r="AF33" s="1"/>
      <c r="AG33" s="1"/>
      <c r="AI33" s="1"/>
      <c r="AJ33" s="1"/>
      <c r="AK33" s="1"/>
      <c r="AM33" s="1"/>
      <c r="AN33" s="1"/>
      <c r="AO33" s="1"/>
    </row>
    <row r="34" spans="22:41" ht="15.75" customHeight="1">
      <c r="V34" s="1" t="s">
        <v>234</v>
      </c>
      <c r="W34" s="1" t="s">
        <v>236</v>
      </c>
      <c r="X34" s="1" t="s">
        <v>236</v>
      </c>
      <c r="Y34" s="1" t="s">
        <v>236</v>
      </c>
      <c r="AA34" s="1" t="s">
        <v>235</v>
      </c>
      <c r="AB34" s="1" t="s">
        <v>235</v>
      </c>
      <c r="AC34" s="1" t="s">
        <v>235</v>
      </c>
      <c r="AE34" s="1" t="s">
        <v>236</v>
      </c>
      <c r="AF34" s="1" t="s">
        <v>236</v>
      </c>
      <c r="AG34" s="1" t="s">
        <v>236</v>
      </c>
      <c r="AI34" s="1" t="s">
        <v>236</v>
      </c>
      <c r="AJ34" s="1" t="s">
        <v>236</v>
      </c>
      <c r="AK34" s="1" t="s">
        <v>236</v>
      </c>
      <c r="AM34" s="1" t="s">
        <v>235</v>
      </c>
      <c r="AN34" s="1" t="s">
        <v>235</v>
      </c>
      <c r="AO34" s="1" t="s">
        <v>235</v>
      </c>
    </row>
    <row r="35" spans="22:41" ht="15.75" customHeight="1">
      <c r="V35" s="1" t="s">
        <v>237</v>
      </c>
      <c r="W35" s="1" t="s">
        <v>235</v>
      </c>
      <c r="X35" s="1" t="s">
        <v>235</v>
      </c>
      <c r="Y35" s="1" t="s">
        <v>235</v>
      </c>
      <c r="AA35" s="1" t="s">
        <v>236</v>
      </c>
      <c r="AB35" s="1" t="s">
        <v>236</v>
      </c>
      <c r="AC35" s="1" t="s">
        <v>236</v>
      </c>
      <c r="AE35" s="1" t="s">
        <v>235</v>
      </c>
      <c r="AF35" s="1" t="s">
        <v>235</v>
      </c>
      <c r="AG35" s="1" t="s">
        <v>235</v>
      </c>
      <c r="AI35" s="1" t="s">
        <v>235</v>
      </c>
      <c r="AJ35" s="1" t="s">
        <v>235</v>
      </c>
      <c r="AK35" s="1" t="s">
        <v>235</v>
      </c>
      <c r="AM35" s="1" t="s">
        <v>236</v>
      </c>
      <c r="AN35" s="1" t="s">
        <v>236</v>
      </c>
      <c r="AO35" s="1" t="s">
        <v>236</v>
      </c>
    </row>
    <row r="36" spans="22:41" ht="15.75" customHeight="1">
      <c r="V36" s="1"/>
      <c r="W36" s="1"/>
      <c r="X36" s="1"/>
      <c r="Y36" s="1"/>
      <c r="AA36" s="1"/>
      <c r="AB36" s="1"/>
      <c r="AC36" s="1"/>
      <c r="AE36" s="1"/>
      <c r="AF36" s="1"/>
      <c r="AG36" s="1"/>
      <c r="AI36" s="1"/>
      <c r="AJ36" s="1"/>
      <c r="AK36" s="1"/>
      <c r="AM36" s="1"/>
      <c r="AN36" s="1"/>
      <c r="AO36" s="1"/>
    </row>
    <row r="37" spans="22:41" ht="15.75" customHeight="1">
      <c r="V37" s="1"/>
      <c r="W37" s="1"/>
      <c r="X37" s="1"/>
      <c r="Y37" s="1"/>
      <c r="AA37" s="1"/>
      <c r="AB37" s="1"/>
      <c r="AC37" s="1"/>
      <c r="AE37" s="1"/>
      <c r="AF37" s="1"/>
      <c r="AG37" s="1"/>
      <c r="AI37" s="1"/>
      <c r="AJ37" s="1"/>
      <c r="AK37" s="1"/>
      <c r="AM37" s="1"/>
      <c r="AN37" s="1"/>
      <c r="AO37" s="1"/>
    </row>
    <row r="38" spans="22:41" ht="15.75" customHeight="1">
      <c r="V38" s="1"/>
      <c r="W38" s="1"/>
      <c r="X38" s="1"/>
      <c r="Y38" s="1"/>
      <c r="AA38" s="1"/>
      <c r="AB38" s="1"/>
      <c r="AC38" s="1"/>
      <c r="AE38" s="1"/>
      <c r="AF38" s="1"/>
      <c r="AG38" s="1"/>
      <c r="AI38" s="1"/>
      <c r="AJ38" s="1"/>
      <c r="AK38" s="1"/>
      <c r="AM38" s="1"/>
      <c r="AN38" s="1"/>
      <c r="AO38" s="1"/>
    </row>
    <row r="39" spans="22:41" ht="15.75" customHeight="1">
      <c r="V39" s="1"/>
      <c r="W39" s="1"/>
      <c r="X39" s="1"/>
      <c r="Y39" s="1"/>
      <c r="AA39" s="1"/>
      <c r="AB39" s="1"/>
      <c r="AC39" s="1"/>
      <c r="AE39" s="1"/>
      <c r="AF39" s="1"/>
      <c r="AG39" s="1"/>
      <c r="AI39" s="1"/>
      <c r="AJ39" s="1"/>
      <c r="AK39" s="1"/>
      <c r="AM39" s="1"/>
      <c r="AN39" s="1"/>
      <c r="AO39" s="1"/>
    </row>
    <row r="40" spans="22:41" ht="15.75" customHeight="1">
      <c r="V40" s="1"/>
      <c r="W40" s="1"/>
      <c r="X40" s="1"/>
      <c r="Y40" s="1"/>
      <c r="AA40" s="1"/>
      <c r="AB40" s="1"/>
      <c r="AC40" s="1"/>
      <c r="AE40" s="1"/>
      <c r="AF40" s="1"/>
      <c r="AG40" s="1"/>
      <c r="AI40" s="1"/>
      <c r="AJ40" s="1"/>
      <c r="AK40" s="1"/>
      <c r="AM40" s="1"/>
      <c r="AN40" s="1"/>
      <c r="AO40" s="1"/>
    </row>
    <row r="41" spans="22:41" ht="15.75" customHeight="1">
      <c r="V41" s="1"/>
      <c r="W41" s="1"/>
      <c r="X41" s="1"/>
      <c r="Y41" s="1"/>
      <c r="AA41" s="1"/>
      <c r="AB41" s="1"/>
      <c r="AC41" s="1"/>
      <c r="AE41" s="1"/>
      <c r="AF41" s="1"/>
      <c r="AG41" s="1"/>
      <c r="AI41" s="1"/>
      <c r="AJ41" s="1"/>
      <c r="AK41" s="1"/>
      <c r="AM41" s="1"/>
      <c r="AN41" s="1"/>
      <c r="AO41" s="1"/>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U38"/>
  <sheetViews>
    <sheetView topLeftCell="Z1" workbookViewId="0">
      <selection activeCell="AH6" sqref="AH6"/>
    </sheetView>
  </sheetViews>
  <sheetFormatPr baseColWidth="10" defaultColWidth="14.5" defaultRowHeight="15.75" customHeight="1" x14ac:dyDescent="0"/>
  <sheetData>
    <row r="1" spans="1:47"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22</v>
      </c>
      <c r="AB1" s="1" t="s">
        <v>23</v>
      </c>
      <c r="AC1" s="1" t="s">
        <v>24</v>
      </c>
      <c r="AD1" s="1" t="s">
        <v>25</v>
      </c>
      <c r="AE1" s="1" t="s">
        <v>22</v>
      </c>
      <c r="AF1" s="1" t="s">
        <v>23</v>
      </c>
      <c r="AG1" s="1" t="s">
        <v>24</v>
      </c>
      <c r="AH1" s="1" t="s">
        <v>25</v>
      </c>
      <c r="AI1" s="1" t="s">
        <v>22</v>
      </c>
      <c r="AJ1" s="1" t="s">
        <v>23</v>
      </c>
      <c r="AK1" s="1" t="s">
        <v>24</v>
      </c>
      <c r="AL1" s="1" t="s">
        <v>25</v>
      </c>
      <c r="AM1" s="1" t="s">
        <v>22</v>
      </c>
      <c r="AN1" s="1" t="s">
        <v>23</v>
      </c>
      <c r="AO1" s="1" t="s">
        <v>24</v>
      </c>
      <c r="AP1" s="1" t="s">
        <v>25</v>
      </c>
      <c r="AQ1" s="1" t="s">
        <v>22</v>
      </c>
      <c r="AR1" s="1" t="s">
        <v>23</v>
      </c>
      <c r="AS1" s="1" t="s">
        <v>24</v>
      </c>
      <c r="AT1" s="1" t="s">
        <v>25</v>
      </c>
      <c r="AU1" s="1" t="s">
        <v>26</v>
      </c>
    </row>
    <row r="2" spans="1:47" ht="15.75" customHeight="1">
      <c r="A2" s="1" t="s">
        <v>27</v>
      </c>
      <c r="B2" s="1" t="s">
        <v>28</v>
      </c>
      <c r="C2" s="1" t="s">
        <v>29</v>
      </c>
      <c r="D2" s="1" t="s">
        <v>30</v>
      </c>
      <c r="E2" s="1" t="s">
        <v>4</v>
      </c>
      <c r="F2" s="1" t="s">
        <v>5</v>
      </c>
      <c r="G2" s="1" t="s">
        <v>6</v>
      </c>
      <c r="H2" s="1" t="s">
        <v>31</v>
      </c>
      <c r="I2" s="1" t="s">
        <v>32</v>
      </c>
      <c r="J2" s="1" t="s">
        <v>33</v>
      </c>
      <c r="K2" s="1" t="s">
        <v>34</v>
      </c>
      <c r="L2" s="1" t="s">
        <v>35</v>
      </c>
      <c r="M2" s="1" t="s">
        <v>36</v>
      </c>
      <c r="N2" s="1" t="s">
        <v>37</v>
      </c>
      <c r="O2" s="1" t="s">
        <v>38</v>
      </c>
      <c r="P2" s="1" t="s">
        <v>39</v>
      </c>
      <c r="Q2" s="1" t="s">
        <v>40</v>
      </c>
      <c r="R2" s="1" t="s">
        <v>41</v>
      </c>
      <c r="S2" s="1" t="s">
        <v>42</v>
      </c>
      <c r="T2" s="1" t="s">
        <v>43</v>
      </c>
      <c r="U2" s="1" t="s">
        <v>44</v>
      </c>
      <c r="V2" s="1" t="s">
        <v>45</v>
      </c>
      <c r="W2" s="1" t="s">
        <v>50</v>
      </c>
      <c r="X2" s="1" t="s">
        <v>51</v>
      </c>
      <c r="Y2" s="1" t="s">
        <v>52</v>
      </c>
      <c r="Z2" s="1" t="s">
        <v>49</v>
      </c>
      <c r="AA2" s="1" t="s">
        <v>50</v>
      </c>
      <c r="AB2" s="1" t="s">
        <v>51</v>
      </c>
      <c r="AC2" s="1" t="s">
        <v>52</v>
      </c>
      <c r="AD2" s="1" t="s">
        <v>49</v>
      </c>
      <c r="AE2" s="1" t="s">
        <v>50</v>
      </c>
      <c r="AF2" s="1" t="s">
        <v>51</v>
      </c>
      <c r="AG2" s="1" t="s">
        <v>52</v>
      </c>
      <c r="AH2" s="1" t="s">
        <v>49</v>
      </c>
      <c r="AI2" s="1" t="s">
        <v>50</v>
      </c>
      <c r="AJ2" s="1" t="s">
        <v>51</v>
      </c>
      <c r="AK2" s="1" t="s">
        <v>52</v>
      </c>
      <c r="AL2" s="1" t="s">
        <v>49</v>
      </c>
      <c r="AM2" s="1" t="s">
        <v>50</v>
      </c>
      <c r="AN2" s="1" t="s">
        <v>51</v>
      </c>
      <c r="AO2" s="1" t="s">
        <v>52</v>
      </c>
      <c r="AP2" s="1" t="s">
        <v>49</v>
      </c>
      <c r="AQ2" s="1" t="s">
        <v>50</v>
      </c>
      <c r="AR2" s="1" t="s">
        <v>51</v>
      </c>
      <c r="AS2" s="1" t="s">
        <v>52</v>
      </c>
      <c r="AT2" s="1" t="s">
        <v>49</v>
      </c>
      <c r="AU2" s="1" t="s">
        <v>26</v>
      </c>
    </row>
    <row r="3" spans="1:47" ht="15.75" customHeight="1">
      <c r="A3" s="1" t="s">
        <v>53</v>
      </c>
      <c r="B3" s="1" t="s">
        <v>54</v>
      </c>
      <c r="C3" s="1" t="s">
        <v>55</v>
      </c>
      <c r="D3" s="1" t="s">
        <v>56</v>
      </c>
      <c r="E3" s="1" t="s">
        <v>57</v>
      </c>
      <c r="F3" s="1" t="s">
        <v>58</v>
      </c>
      <c r="G3" s="1" t="s">
        <v>59</v>
      </c>
      <c r="H3" s="1" t="s">
        <v>60</v>
      </c>
      <c r="I3" s="1" t="s">
        <v>61</v>
      </c>
      <c r="J3" s="1" t="s">
        <v>62</v>
      </c>
      <c r="K3" s="1" t="s">
        <v>63</v>
      </c>
      <c r="L3" s="1" t="s">
        <v>64</v>
      </c>
      <c r="M3" s="1" t="s">
        <v>65</v>
      </c>
      <c r="N3" s="1" t="s">
        <v>66</v>
      </c>
      <c r="O3" s="1" t="s">
        <v>67</v>
      </c>
      <c r="P3" s="1" t="s">
        <v>68</v>
      </c>
      <c r="Q3" s="1" t="s">
        <v>69</v>
      </c>
      <c r="R3" s="1" t="s">
        <v>70</v>
      </c>
      <c r="S3" s="1" t="s">
        <v>71</v>
      </c>
      <c r="T3" s="1" t="s">
        <v>72</v>
      </c>
      <c r="U3" s="1" t="s">
        <v>73</v>
      </c>
      <c r="V3" s="1" t="s">
        <v>74</v>
      </c>
      <c r="W3" s="1" t="s">
        <v>75</v>
      </c>
      <c r="X3" s="1" t="s">
        <v>76</v>
      </c>
      <c r="Y3" s="1" t="s">
        <v>77</v>
      </c>
      <c r="Z3" s="1" t="s">
        <v>78</v>
      </c>
      <c r="AA3" s="1" t="s">
        <v>79</v>
      </c>
      <c r="AB3" s="1" t="s">
        <v>80</v>
      </c>
      <c r="AC3" s="1" t="s">
        <v>81</v>
      </c>
      <c r="AD3" s="1" t="s">
        <v>82</v>
      </c>
      <c r="AE3" s="1" t="s">
        <v>83</v>
      </c>
      <c r="AF3" s="1" t="s">
        <v>84</v>
      </c>
      <c r="AG3" s="1" t="s">
        <v>85</v>
      </c>
      <c r="AH3" s="1" t="s">
        <v>86</v>
      </c>
      <c r="AI3" s="1" t="s">
        <v>87</v>
      </c>
      <c r="AJ3" s="1" t="s">
        <v>88</v>
      </c>
      <c r="AK3" s="1" t="s">
        <v>89</v>
      </c>
      <c r="AL3" s="1" t="s">
        <v>90</v>
      </c>
      <c r="AM3" s="1" t="s">
        <v>91</v>
      </c>
      <c r="AN3" s="1" t="s">
        <v>92</v>
      </c>
      <c r="AO3" s="1" t="s">
        <v>93</v>
      </c>
      <c r="AP3" s="1" t="s">
        <v>94</v>
      </c>
      <c r="AQ3" s="1" t="s">
        <v>95</v>
      </c>
      <c r="AR3" s="1" t="s">
        <v>96</v>
      </c>
      <c r="AS3" s="1" t="s">
        <v>97</v>
      </c>
      <c r="AT3" s="1" t="s">
        <v>98</v>
      </c>
      <c r="AU3" s="1" t="s">
        <v>99</v>
      </c>
    </row>
    <row r="4" spans="1:47" ht="15.75" customHeight="1">
      <c r="A4" s="2">
        <v>43508.528993055559</v>
      </c>
      <c r="B4" s="2">
        <v>43508.5315162037</v>
      </c>
      <c r="C4" s="1" t="s">
        <v>30</v>
      </c>
      <c r="D4" s="1" t="s">
        <v>413</v>
      </c>
      <c r="E4" s="1">
        <v>100</v>
      </c>
      <c r="F4" s="1">
        <v>217</v>
      </c>
      <c r="G4" s="1" t="b">
        <v>1</v>
      </c>
      <c r="H4" s="2">
        <v>43508.531527777777</v>
      </c>
      <c r="I4" s="1" t="s">
        <v>414</v>
      </c>
      <c r="N4" s="1">
        <v>44.898300170898402</v>
      </c>
      <c r="O4" s="1">
        <v>-76.244903564453097</v>
      </c>
      <c r="P4" s="1" t="s">
        <v>102</v>
      </c>
      <c r="Q4" s="1" t="s">
        <v>103</v>
      </c>
      <c r="R4" s="1" t="s">
        <v>104</v>
      </c>
      <c r="S4" s="1" t="s">
        <v>115</v>
      </c>
      <c r="T4" s="1" t="s">
        <v>121</v>
      </c>
      <c r="U4" s="1" t="s">
        <v>208</v>
      </c>
      <c r="V4" s="1" t="s">
        <v>108</v>
      </c>
      <c r="W4" s="1" t="s">
        <v>112</v>
      </c>
      <c r="X4" s="1" t="s">
        <v>109</v>
      </c>
      <c r="Y4" s="1" t="s">
        <v>112</v>
      </c>
      <c r="Z4" s="1" t="s">
        <v>415</v>
      </c>
      <c r="AA4" s="1" t="s">
        <v>112</v>
      </c>
      <c r="AB4" s="1" t="s">
        <v>109</v>
      </c>
      <c r="AC4" s="1" t="s">
        <v>112</v>
      </c>
      <c r="AD4" s="1" t="s">
        <v>416</v>
      </c>
      <c r="AE4" s="1" t="s">
        <v>109</v>
      </c>
      <c r="AF4" s="1" t="s">
        <v>109</v>
      </c>
      <c r="AG4" s="1" t="s">
        <v>109</v>
      </c>
      <c r="AI4" s="1" t="s">
        <v>112</v>
      </c>
      <c r="AJ4" s="1" t="s">
        <v>112</v>
      </c>
      <c r="AK4" s="1" t="s">
        <v>112</v>
      </c>
      <c r="AL4" s="1" t="s">
        <v>417</v>
      </c>
      <c r="AM4" s="1" t="s">
        <v>112</v>
      </c>
      <c r="AN4" s="1" t="s">
        <v>112</v>
      </c>
      <c r="AO4" s="1" t="s">
        <v>112</v>
      </c>
      <c r="AQ4" s="1" t="s">
        <v>112</v>
      </c>
      <c r="AR4" s="1" t="s">
        <v>112</v>
      </c>
      <c r="AS4" s="1" t="s">
        <v>112</v>
      </c>
      <c r="AU4" s="1">
        <v>90771</v>
      </c>
    </row>
    <row r="5" spans="1:47" ht="15.75" customHeight="1">
      <c r="A5" s="2">
        <v>43508.529293981483</v>
      </c>
      <c r="B5" s="2">
        <v>43508.531956018516</v>
      </c>
      <c r="C5" s="1" t="s">
        <v>30</v>
      </c>
      <c r="D5" s="1" t="s">
        <v>418</v>
      </c>
      <c r="E5" s="1">
        <v>100</v>
      </c>
      <c r="F5" s="1">
        <v>230</v>
      </c>
      <c r="G5" s="1" t="b">
        <v>1</v>
      </c>
      <c r="H5" s="2">
        <v>43508.531967592593</v>
      </c>
      <c r="I5" s="1" t="s">
        <v>419</v>
      </c>
      <c r="N5" s="1">
        <v>55.816696166992102</v>
      </c>
      <c r="O5" s="1">
        <v>-4.0166931152343697</v>
      </c>
      <c r="P5" s="1" t="s">
        <v>102</v>
      </c>
      <c r="Q5" s="1" t="s">
        <v>103</v>
      </c>
      <c r="R5" s="1" t="s">
        <v>104</v>
      </c>
      <c r="S5" s="1" t="s">
        <v>105</v>
      </c>
      <c r="T5" s="1" t="s">
        <v>121</v>
      </c>
      <c r="U5" s="1" t="s">
        <v>155</v>
      </c>
      <c r="V5" s="1" t="s">
        <v>108</v>
      </c>
      <c r="W5" s="1" t="s">
        <v>109</v>
      </c>
      <c r="X5" s="1" t="s">
        <v>109</v>
      </c>
      <c r="Y5" s="1" t="s">
        <v>109</v>
      </c>
      <c r="Z5" s="1" t="s">
        <v>420</v>
      </c>
      <c r="AA5" s="1" t="s">
        <v>117</v>
      </c>
      <c r="AB5" s="1" t="s">
        <v>117</v>
      </c>
      <c r="AC5" s="1" t="s">
        <v>117</v>
      </c>
      <c r="AD5" s="1" t="s">
        <v>421</v>
      </c>
      <c r="AE5" s="1" t="s">
        <v>117</v>
      </c>
      <c r="AF5" s="1" t="s">
        <v>117</v>
      </c>
      <c r="AG5" s="1" t="s">
        <v>117</v>
      </c>
      <c r="AH5" s="1" t="s">
        <v>422</v>
      </c>
      <c r="AI5" s="1" t="s">
        <v>109</v>
      </c>
      <c r="AJ5" s="1" t="s">
        <v>109</v>
      </c>
      <c r="AK5" s="1" t="s">
        <v>109</v>
      </c>
      <c r="AL5" s="1" t="s">
        <v>423</v>
      </c>
      <c r="AM5" s="1" t="s">
        <v>109</v>
      </c>
      <c r="AN5" s="1" t="s">
        <v>109</v>
      </c>
      <c r="AO5" s="1" t="s">
        <v>109</v>
      </c>
      <c r="AQ5" s="1" t="s">
        <v>109</v>
      </c>
      <c r="AR5" s="1" t="s">
        <v>109</v>
      </c>
      <c r="AS5" s="1" t="s">
        <v>109</v>
      </c>
      <c r="AU5" s="1">
        <v>23662</v>
      </c>
    </row>
    <row r="6" spans="1:47" ht="15.75" customHeight="1">
      <c r="A6" s="2">
        <v>43508.5312037037</v>
      </c>
      <c r="B6" s="2">
        <v>43508.533437500002</v>
      </c>
      <c r="C6" s="1" t="s">
        <v>30</v>
      </c>
      <c r="D6" s="1" t="s">
        <v>424</v>
      </c>
      <c r="E6" s="1">
        <v>100</v>
      </c>
      <c r="F6" s="1">
        <v>192</v>
      </c>
      <c r="G6" s="1" t="b">
        <v>1</v>
      </c>
      <c r="H6" s="2">
        <v>43508.533449074072</v>
      </c>
      <c r="I6" s="1" t="s">
        <v>425</v>
      </c>
      <c r="N6" s="1">
        <v>42.500900268554602</v>
      </c>
      <c r="O6" s="1">
        <v>-71.068496704101506</v>
      </c>
      <c r="P6" s="1" t="s">
        <v>102</v>
      </c>
      <c r="Q6" s="1" t="s">
        <v>103</v>
      </c>
      <c r="R6" s="1" t="s">
        <v>348</v>
      </c>
      <c r="S6" s="1" t="s">
        <v>426</v>
      </c>
      <c r="T6" s="1" t="s">
        <v>136</v>
      </c>
      <c r="U6" s="1" t="s">
        <v>164</v>
      </c>
      <c r="V6" s="1" t="s">
        <v>108</v>
      </c>
      <c r="W6" s="1" t="s">
        <v>122</v>
      </c>
      <c r="X6" s="1" t="s">
        <v>122</v>
      </c>
      <c r="Y6" s="1" t="s">
        <v>122</v>
      </c>
      <c r="Z6" s="1" t="s">
        <v>427</v>
      </c>
      <c r="AA6" s="1" t="s">
        <v>109</v>
      </c>
      <c r="AB6" s="1" t="s">
        <v>109</v>
      </c>
      <c r="AC6" s="1" t="s">
        <v>109</v>
      </c>
      <c r="AD6" s="1" t="s">
        <v>428</v>
      </c>
      <c r="AE6" s="1" t="s">
        <v>122</v>
      </c>
      <c r="AF6" s="1" t="s">
        <v>122</v>
      </c>
      <c r="AG6" s="1" t="s">
        <v>122</v>
      </c>
      <c r="AH6" s="1" t="s">
        <v>429</v>
      </c>
      <c r="AI6" s="1" t="s">
        <v>122</v>
      </c>
      <c r="AJ6" s="1" t="s">
        <v>122</v>
      </c>
      <c r="AK6" s="1" t="s">
        <v>122</v>
      </c>
      <c r="AL6" s="1" t="s">
        <v>430</v>
      </c>
      <c r="AM6" s="1" t="s">
        <v>122</v>
      </c>
      <c r="AN6" s="1" t="s">
        <v>122</v>
      </c>
      <c r="AO6" s="1" t="s">
        <v>122</v>
      </c>
      <c r="AP6" s="1" t="s">
        <v>430</v>
      </c>
      <c r="AQ6" s="1" t="s">
        <v>122</v>
      </c>
      <c r="AR6" s="1" t="s">
        <v>122</v>
      </c>
      <c r="AS6" s="1" t="s">
        <v>122</v>
      </c>
      <c r="AT6" s="1" t="s">
        <v>430</v>
      </c>
      <c r="AU6" s="1">
        <v>90771</v>
      </c>
    </row>
    <row r="7" spans="1:47" ht="15.75" customHeight="1">
      <c r="A7" s="2">
        <v>43508.532372685186</v>
      </c>
      <c r="B7" s="2">
        <v>43508.533472222225</v>
      </c>
      <c r="C7" s="1" t="s">
        <v>30</v>
      </c>
      <c r="D7" s="1" t="s">
        <v>431</v>
      </c>
      <c r="E7" s="1">
        <v>100</v>
      </c>
      <c r="F7" s="1">
        <v>94</v>
      </c>
      <c r="G7" s="1" t="b">
        <v>1</v>
      </c>
      <c r="H7" s="2">
        <v>43508.533483796295</v>
      </c>
      <c r="I7" s="1" t="s">
        <v>432</v>
      </c>
      <c r="N7" s="1">
        <v>39.972702026367102</v>
      </c>
      <c r="O7" s="1">
        <v>-82.832901000976506</v>
      </c>
      <c r="P7" s="1" t="s">
        <v>102</v>
      </c>
      <c r="Q7" s="1" t="s">
        <v>103</v>
      </c>
      <c r="R7" s="1" t="s">
        <v>104</v>
      </c>
      <c r="S7" s="1" t="s">
        <v>105</v>
      </c>
      <c r="T7" s="1" t="s">
        <v>121</v>
      </c>
      <c r="U7" s="1" t="s">
        <v>208</v>
      </c>
      <c r="V7" s="1" t="s">
        <v>108</v>
      </c>
      <c r="W7" s="1" t="s">
        <v>110</v>
      </c>
      <c r="X7" s="1" t="s">
        <v>117</v>
      </c>
      <c r="Y7" s="1" t="s">
        <v>122</v>
      </c>
      <c r="Z7" s="1" t="s">
        <v>433</v>
      </c>
      <c r="AA7" s="1" t="s">
        <v>122</v>
      </c>
      <c r="AB7" s="1" t="s">
        <v>117</v>
      </c>
      <c r="AC7" s="1" t="s">
        <v>109</v>
      </c>
      <c r="AE7" s="1" t="s">
        <v>122</v>
      </c>
      <c r="AF7" s="1" t="s">
        <v>110</v>
      </c>
      <c r="AG7" s="1" t="s">
        <v>112</v>
      </c>
      <c r="AI7" s="1" t="s">
        <v>117</v>
      </c>
      <c r="AJ7" s="1" t="s">
        <v>109</v>
      </c>
      <c r="AK7" s="1" t="s">
        <v>122</v>
      </c>
      <c r="AL7" s="1" t="s">
        <v>433</v>
      </c>
      <c r="AM7" s="1" t="s">
        <v>117</v>
      </c>
      <c r="AN7" s="1" t="s">
        <v>112</v>
      </c>
      <c r="AO7" s="1" t="s">
        <v>109</v>
      </c>
      <c r="AQ7" s="1" t="s">
        <v>109</v>
      </c>
      <c r="AR7" s="1" t="s">
        <v>117</v>
      </c>
      <c r="AS7" s="1" t="s">
        <v>112</v>
      </c>
      <c r="AU7" s="1">
        <v>74858</v>
      </c>
    </row>
    <row r="8" spans="1:47" ht="15.75" customHeight="1">
      <c r="A8" s="2">
        <v>43508.530462962961</v>
      </c>
      <c r="B8" s="2">
        <v>43508.534074074072</v>
      </c>
      <c r="C8" s="1" t="s">
        <v>30</v>
      </c>
      <c r="D8" s="1" t="s">
        <v>341</v>
      </c>
      <c r="E8" s="1">
        <v>100</v>
      </c>
      <c r="F8" s="1">
        <v>312</v>
      </c>
      <c r="G8" s="1" t="b">
        <v>1</v>
      </c>
      <c r="H8" s="2">
        <v>43508.534085648149</v>
      </c>
      <c r="I8" s="1" t="s">
        <v>434</v>
      </c>
      <c r="N8" s="1">
        <v>39.099700927734297</v>
      </c>
      <c r="O8" s="1">
        <v>-94.578598022460895</v>
      </c>
      <c r="P8" s="1" t="s">
        <v>102</v>
      </c>
      <c r="Q8" s="1" t="s">
        <v>103</v>
      </c>
      <c r="R8" s="1" t="s">
        <v>104</v>
      </c>
      <c r="S8" s="1" t="s">
        <v>105</v>
      </c>
      <c r="T8" s="1" t="s">
        <v>106</v>
      </c>
      <c r="U8" s="1" t="s">
        <v>116</v>
      </c>
      <c r="V8" s="1" t="s">
        <v>108</v>
      </c>
      <c r="W8" s="1" t="s">
        <v>109</v>
      </c>
      <c r="X8" s="1" t="s">
        <v>126</v>
      </c>
      <c r="Y8" s="1" t="s">
        <v>117</v>
      </c>
      <c r="AA8" s="1" t="s">
        <v>126</v>
      </c>
      <c r="AB8" s="1" t="s">
        <v>110</v>
      </c>
      <c r="AC8" s="1" t="s">
        <v>112</v>
      </c>
      <c r="AE8" s="1" t="s">
        <v>117</v>
      </c>
      <c r="AF8" s="1" t="s">
        <v>122</v>
      </c>
      <c r="AG8" s="1" t="s">
        <v>112</v>
      </c>
      <c r="AI8" s="1" t="s">
        <v>110</v>
      </c>
      <c r="AJ8" s="1" t="s">
        <v>109</v>
      </c>
      <c r="AK8" s="1" t="s">
        <v>117</v>
      </c>
      <c r="AM8" s="1" t="s">
        <v>109</v>
      </c>
      <c r="AN8" s="1" t="s">
        <v>110</v>
      </c>
      <c r="AO8" s="1" t="s">
        <v>112</v>
      </c>
      <c r="AQ8" s="1" t="s">
        <v>110</v>
      </c>
      <c r="AR8" s="1" t="s">
        <v>122</v>
      </c>
      <c r="AS8" s="1" t="s">
        <v>112</v>
      </c>
      <c r="AU8" s="1">
        <v>88684</v>
      </c>
    </row>
    <row r="9" spans="1:47" ht="15.75" customHeight="1">
      <c r="A9" s="2">
        <v>43508.5309837963</v>
      </c>
      <c r="B9" s="2">
        <v>43508.535821759258</v>
      </c>
      <c r="C9" s="1" t="s">
        <v>30</v>
      </c>
      <c r="D9" s="1" t="s">
        <v>435</v>
      </c>
      <c r="E9" s="1">
        <v>100</v>
      </c>
      <c r="F9" s="1">
        <v>418</v>
      </c>
      <c r="G9" s="1" t="b">
        <v>1</v>
      </c>
      <c r="H9" s="2">
        <v>43508.535833333335</v>
      </c>
      <c r="I9" s="1" t="s">
        <v>436</v>
      </c>
      <c r="N9" s="1">
        <v>32.859405517578097</v>
      </c>
      <c r="O9" s="1">
        <v>-90.403099060058494</v>
      </c>
      <c r="P9" s="1" t="s">
        <v>102</v>
      </c>
      <c r="Q9" s="1" t="s">
        <v>103</v>
      </c>
      <c r="R9" s="1" t="s">
        <v>104</v>
      </c>
      <c r="S9" s="1" t="s">
        <v>115</v>
      </c>
      <c r="T9" s="1" t="s">
        <v>121</v>
      </c>
      <c r="U9" s="1" t="s">
        <v>262</v>
      </c>
      <c r="V9" s="1" t="s">
        <v>108</v>
      </c>
      <c r="W9" s="1" t="s">
        <v>112</v>
      </c>
      <c r="X9" s="1" t="s">
        <v>122</v>
      </c>
      <c r="Y9" s="1" t="s">
        <v>122</v>
      </c>
      <c r="Z9" s="1" t="s">
        <v>437</v>
      </c>
      <c r="AA9" s="1" t="s">
        <v>122</v>
      </c>
      <c r="AB9" s="1" t="s">
        <v>122</v>
      </c>
      <c r="AC9" s="1" t="s">
        <v>122</v>
      </c>
      <c r="AD9" s="1" t="s">
        <v>438</v>
      </c>
      <c r="AE9" s="1" t="s">
        <v>109</v>
      </c>
      <c r="AF9" s="1" t="s">
        <v>122</v>
      </c>
      <c r="AG9" s="1" t="s">
        <v>122</v>
      </c>
      <c r="AH9" s="1" t="s">
        <v>439</v>
      </c>
      <c r="AI9" s="1" t="s">
        <v>122</v>
      </c>
      <c r="AJ9" s="1" t="s">
        <v>122</v>
      </c>
      <c r="AK9" s="1" t="s">
        <v>122</v>
      </c>
      <c r="AL9" s="1" t="s">
        <v>440</v>
      </c>
      <c r="AM9" s="1" t="s">
        <v>126</v>
      </c>
      <c r="AN9" s="1" t="s">
        <v>126</v>
      </c>
      <c r="AO9" s="1" t="s">
        <v>126</v>
      </c>
      <c r="AQ9" s="1" t="s">
        <v>122</v>
      </c>
      <c r="AR9" s="1" t="s">
        <v>122</v>
      </c>
      <c r="AS9" s="1" t="s">
        <v>122</v>
      </c>
      <c r="AU9" s="1">
        <v>40935</v>
      </c>
    </row>
    <row r="10" spans="1:47" ht="15.75" customHeight="1">
      <c r="A10" s="2">
        <v>43508.534930555557</v>
      </c>
      <c r="B10" s="2">
        <v>43508.536307870374</v>
      </c>
      <c r="C10" s="1" t="s">
        <v>30</v>
      </c>
      <c r="D10" s="1" t="s">
        <v>441</v>
      </c>
      <c r="E10" s="1">
        <v>100</v>
      </c>
      <c r="F10" s="1">
        <v>119</v>
      </c>
      <c r="G10" s="1" t="b">
        <v>1</v>
      </c>
      <c r="H10" s="2">
        <v>43508.536319444444</v>
      </c>
      <c r="I10" s="1" t="s">
        <v>443</v>
      </c>
      <c r="N10" s="1">
        <v>38.9530029296875</v>
      </c>
      <c r="O10" s="1">
        <v>-77.229499816894503</v>
      </c>
      <c r="P10" s="1" t="s">
        <v>102</v>
      </c>
      <c r="Q10" s="1" t="s">
        <v>103</v>
      </c>
      <c r="R10" s="1" t="s">
        <v>135</v>
      </c>
      <c r="S10" s="1">
        <v>65</v>
      </c>
      <c r="T10" s="1" t="s">
        <v>121</v>
      </c>
      <c r="U10" s="1" t="s">
        <v>208</v>
      </c>
      <c r="V10" s="1" t="s">
        <v>108</v>
      </c>
      <c r="W10" s="1" t="s">
        <v>112</v>
      </c>
      <c r="X10" s="1" t="s">
        <v>112</v>
      </c>
      <c r="Y10" s="1" t="s">
        <v>112</v>
      </c>
      <c r="Z10" s="1" t="s">
        <v>444</v>
      </c>
      <c r="AA10" s="1" t="s">
        <v>112</v>
      </c>
      <c r="AB10" s="1" t="s">
        <v>112</v>
      </c>
      <c r="AC10" s="1" t="s">
        <v>112</v>
      </c>
      <c r="AD10" s="1" t="s">
        <v>445</v>
      </c>
      <c r="AE10" s="1" t="s">
        <v>109</v>
      </c>
      <c r="AF10" s="1" t="s">
        <v>109</v>
      </c>
      <c r="AG10" s="1" t="s">
        <v>109</v>
      </c>
      <c r="AH10" s="1" t="s">
        <v>446</v>
      </c>
      <c r="AI10" s="1" t="s">
        <v>112</v>
      </c>
      <c r="AJ10" s="1" t="s">
        <v>112</v>
      </c>
      <c r="AK10" s="1" t="s">
        <v>112</v>
      </c>
      <c r="AL10" s="1" t="s">
        <v>447</v>
      </c>
      <c r="AM10" s="1" t="s">
        <v>112</v>
      </c>
      <c r="AN10" s="1" t="s">
        <v>112</v>
      </c>
      <c r="AO10" s="1" t="s">
        <v>112</v>
      </c>
      <c r="AQ10" s="1" t="s">
        <v>117</v>
      </c>
      <c r="AR10" s="1" t="s">
        <v>117</v>
      </c>
      <c r="AS10" s="1" t="s">
        <v>117</v>
      </c>
      <c r="AT10" s="1" t="s">
        <v>448</v>
      </c>
      <c r="AU10" s="1">
        <v>76924</v>
      </c>
    </row>
    <row r="11" spans="1:47" ht="15.75" customHeight="1">
      <c r="A11" s="2">
        <v>43508.533715277779</v>
      </c>
      <c r="B11" s="2">
        <v>43508.538668981484</v>
      </c>
      <c r="C11" s="1" t="s">
        <v>30</v>
      </c>
      <c r="D11" s="1" t="s">
        <v>449</v>
      </c>
      <c r="E11" s="1">
        <v>100</v>
      </c>
      <c r="F11" s="1">
        <v>428</v>
      </c>
      <c r="G11" s="1" t="b">
        <v>1</v>
      </c>
      <c r="H11" s="2">
        <v>43508.538680555554</v>
      </c>
      <c r="I11" s="1" t="s">
        <v>450</v>
      </c>
      <c r="N11" s="1">
        <v>52.233306884765597</v>
      </c>
      <c r="O11" s="1">
        <v>0.149993896484375</v>
      </c>
      <c r="P11" s="1" t="s">
        <v>102</v>
      </c>
      <c r="Q11" s="1" t="s">
        <v>103</v>
      </c>
      <c r="R11" s="1" t="s">
        <v>104</v>
      </c>
      <c r="S11" s="1" t="s">
        <v>115</v>
      </c>
      <c r="T11" s="1" t="s">
        <v>106</v>
      </c>
      <c r="U11" s="1" t="s">
        <v>164</v>
      </c>
      <c r="V11" s="1" t="s">
        <v>108</v>
      </c>
      <c r="W11" s="1" t="s">
        <v>112</v>
      </c>
      <c r="X11" s="1" t="s">
        <v>112</v>
      </c>
      <c r="Y11" s="1" t="s">
        <v>112</v>
      </c>
      <c r="Z11" s="1" t="s">
        <v>451</v>
      </c>
      <c r="AA11" s="1" t="s">
        <v>109</v>
      </c>
      <c r="AB11" s="1" t="s">
        <v>122</v>
      </c>
      <c r="AC11" s="1" t="s">
        <v>112</v>
      </c>
      <c r="AE11" s="1" t="s">
        <v>109</v>
      </c>
      <c r="AF11" s="1" t="s">
        <v>122</v>
      </c>
      <c r="AG11" s="1" t="s">
        <v>122</v>
      </c>
      <c r="AI11" s="1" t="s">
        <v>117</v>
      </c>
      <c r="AJ11" s="1" t="s">
        <v>109</v>
      </c>
      <c r="AK11" s="1" t="s">
        <v>117</v>
      </c>
      <c r="AM11" s="1" t="s">
        <v>122</v>
      </c>
      <c r="AN11" s="1" t="s">
        <v>122</v>
      </c>
      <c r="AO11" s="1" t="s">
        <v>122</v>
      </c>
      <c r="AQ11" s="1" t="s">
        <v>117</v>
      </c>
      <c r="AR11" s="1" t="s">
        <v>122</v>
      </c>
      <c r="AS11" s="1" t="s">
        <v>117</v>
      </c>
      <c r="AU11" s="1">
        <v>47952</v>
      </c>
    </row>
    <row r="12" spans="1:47" ht="15.75" customHeight="1">
      <c r="A12" s="2">
        <v>43508.535844907405</v>
      </c>
      <c r="B12" s="2">
        <v>43508.538784722223</v>
      </c>
      <c r="C12" s="1" t="s">
        <v>30</v>
      </c>
      <c r="D12" s="1" t="s">
        <v>452</v>
      </c>
      <c r="E12" s="1">
        <v>100</v>
      </c>
      <c r="F12" s="1">
        <v>253</v>
      </c>
      <c r="G12" s="1" t="b">
        <v>1</v>
      </c>
      <c r="H12" s="2">
        <v>43508.538784722223</v>
      </c>
      <c r="I12" s="1" t="s">
        <v>453</v>
      </c>
      <c r="N12" s="1">
        <v>44.939895629882798</v>
      </c>
      <c r="O12" s="1">
        <v>-93.254798889160099</v>
      </c>
      <c r="P12" s="1" t="s">
        <v>102</v>
      </c>
      <c r="Q12" s="1" t="s">
        <v>103</v>
      </c>
      <c r="R12" s="1" t="s">
        <v>104</v>
      </c>
      <c r="S12" s="1" t="s">
        <v>115</v>
      </c>
      <c r="T12" s="1" t="s">
        <v>106</v>
      </c>
      <c r="U12" s="1" t="s">
        <v>388</v>
      </c>
      <c r="V12" s="1" t="s">
        <v>108</v>
      </c>
      <c r="W12" s="1" t="s">
        <v>109</v>
      </c>
      <c r="X12" s="1" t="s">
        <v>109</v>
      </c>
      <c r="Y12" s="1" t="s">
        <v>109</v>
      </c>
      <c r="Z12" s="1" t="s">
        <v>454</v>
      </c>
      <c r="AA12" s="1" t="s">
        <v>112</v>
      </c>
      <c r="AB12" s="1" t="s">
        <v>122</v>
      </c>
      <c r="AC12" s="1" t="s">
        <v>122</v>
      </c>
      <c r="AD12" s="1" t="s">
        <v>455</v>
      </c>
      <c r="AE12" s="1" t="s">
        <v>122</v>
      </c>
      <c r="AF12" s="1" t="s">
        <v>122</v>
      </c>
      <c r="AG12" s="1" t="s">
        <v>122</v>
      </c>
      <c r="AI12" s="1" t="s">
        <v>117</v>
      </c>
      <c r="AJ12" s="1" t="s">
        <v>122</v>
      </c>
      <c r="AK12" s="1" t="s">
        <v>117</v>
      </c>
      <c r="AM12" s="1" t="s">
        <v>109</v>
      </c>
      <c r="AN12" s="1" t="s">
        <v>109</v>
      </c>
      <c r="AO12" s="1" t="s">
        <v>109</v>
      </c>
      <c r="AQ12" s="1" t="s">
        <v>109</v>
      </c>
      <c r="AR12" s="1" t="s">
        <v>122</v>
      </c>
      <c r="AS12" s="1" t="s">
        <v>109</v>
      </c>
      <c r="AU12" s="1">
        <v>79484</v>
      </c>
    </row>
    <row r="13" spans="1:47" ht="15.75" customHeight="1">
      <c r="A13" s="2">
        <v>43508.534328703703</v>
      </c>
      <c r="B13" s="2">
        <v>43508.538981481484</v>
      </c>
      <c r="C13" s="1" t="s">
        <v>30</v>
      </c>
      <c r="D13" s="1" t="s">
        <v>456</v>
      </c>
      <c r="E13" s="1">
        <v>100</v>
      </c>
      <c r="F13" s="1">
        <v>401</v>
      </c>
      <c r="G13" s="1" t="b">
        <v>1</v>
      </c>
      <c r="H13" s="2">
        <v>43508.538993055554</v>
      </c>
      <c r="I13" s="1" t="s">
        <v>457</v>
      </c>
      <c r="N13" s="1">
        <v>27.908493041992099</v>
      </c>
      <c r="O13" s="1">
        <v>-82.756797790527301</v>
      </c>
      <c r="P13" s="1" t="s">
        <v>102</v>
      </c>
      <c r="Q13" s="1" t="s">
        <v>103</v>
      </c>
      <c r="R13" s="1" t="s">
        <v>104</v>
      </c>
      <c r="S13" s="1" t="s">
        <v>458</v>
      </c>
      <c r="T13" s="1" t="s">
        <v>459</v>
      </c>
      <c r="U13" s="1" t="s">
        <v>460</v>
      </c>
      <c r="V13" s="1" t="s">
        <v>108</v>
      </c>
      <c r="W13" s="1" t="s">
        <v>112</v>
      </c>
      <c r="X13" s="1" t="s">
        <v>112</v>
      </c>
      <c r="Y13" s="1" t="s">
        <v>112</v>
      </c>
      <c r="Z13" s="1" t="s">
        <v>461</v>
      </c>
      <c r="AA13" s="1" t="s">
        <v>112</v>
      </c>
      <c r="AB13" s="1" t="s">
        <v>112</v>
      </c>
      <c r="AC13" s="1" t="s">
        <v>112</v>
      </c>
      <c r="AD13" s="1" t="s">
        <v>462</v>
      </c>
      <c r="AE13" s="1" t="s">
        <v>109</v>
      </c>
      <c r="AF13" s="1" t="s">
        <v>109</v>
      </c>
      <c r="AG13" s="1" t="s">
        <v>109</v>
      </c>
      <c r="AH13" s="1" t="s">
        <v>463</v>
      </c>
      <c r="AI13" s="1" t="s">
        <v>117</v>
      </c>
      <c r="AJ13" s="1" t="s">
        <v>117</v>
      </c>
      <c r="AK13" s="1" t="s">
        <v>117</v>
      </c>
      <c r="AL13" s="1" t="s">
        <v>464</v>
      </c>
      <c r="AM13" s="1" t="s">
        <v>117</v>
      </c>
      <c r="AN13" s="1" t="s">
        <v>117</v>
      </c>
      <c r="AO13" s="1" t="s">
        <v>117</v>
      </c>
      <c r="AQ13" s="1" t="s">
        <v>117</v>
      </c>
      <c r="AR13" s="1" t="s">
        <v>117</v>
      </c>
      <c r="AS13" s="1" t="s">
        <v>117</v>
      </c>
      <c r="AU13" s="1">
        <v>12202</v>
      </c>
    </row>
    <row r="14" spans="1:47" ht="15.75" customHeight="1">
      <c r="A14" s="2">
        <v>43508.53392361111</v>
      </c>
      <c r="B14" s="2">
        <v>43508.539120370369</v>
      </c>
      <c r="C14" s="1" t="s">
        <v>30</v>
      </c>
      <c r="D14" s="1" t="s">
        <v>465</v>
      </c>
      <c r="E14" s="1">
        <v>100</v>
      </c>
      <c r="F14" s="1">
        <v>449</v>
      </c>
      <c r="G14" s="1" t="b">
        <v>1</v>
      </c>
      <c r="H14" s="2">
        <v>43508.539131944446</v>
      </c>
      <c r="I14" s="1" t="s">
        <v>466</v>
      </c>
      <c r="N14" s="1">
        <v>33.705093383788999</v>
      </c>
      <c r="O14" s="1">
        <v>-84.380798339843693</v>
      </c>
      <c r="P14" s="1" t="s">
        <v>102</v>
      </c>
      <c r="Q14" s="1" t="s">
        <v>103</v>
      </c>
      <c r="R14" s="1" t="s">
        <v>104</v>
      </c>
      <c r="S14" s="1" t="s">
        <v>105</v>
      </c>
      <c r="T14" s="1" t="s">
        <v>361</v>
      </c>
      <c r="U14" s="1" t="s">
        <v>460</v>
      </c>
      <c r="V14" s="1" t="s">
        <v>108</v>
      </c>
      <c r="W14" s="1" t="s">
        <v>112</v>
      </c>
      <c r="X14" s="1" t="s">
        <v>112</v>
      </c>
      <c r="Y14" s="1" t="s">
        <v>112</v>
      </c>
      <c r="Z14" s="1" t="s">
        <v>467</v>
      </c>
      <c r="AA14" s="1" t="s">
        <v>109</v>
      </c>
      <c r="AB14" s="1" t="s">
        <v>109</v>
      </c>
      <c r="AC14" s="1" t="s">
        <v>122</v>
      </c>
      <c r="AE14" s="1" t="s">
        <v>112</v>
      </c>
      <c r="AF14" s="1" t="s">
        <v>122</v>
      </c>
      <c r="AG14" s="1" t="s">
        <v>122</v>
      </c>
      <c r="AI14" s="1" t="s">
        <v>109</v>
      </c>
      <c r="AJ14" s="1" t="s">
        <v>122</v>
      </c>
      <c r="AK14" s="1" t="s">
        <v>122</v>
      </c>
      <c r="AM14" s="1" t="s">
        <v>122</v>
      </c>
      <c r="AN14" s="1" t="s">
        <v>122</v>
      </c>
      <c r="AO14" s="1" t="s">
        <v>122</v>
      </c>
      <c r="AQ14" s="1" t="s">
        <v>109</v>
      </c>
      <c r="AR14" s="1" t="s">
        <v>122</v>
      </c>
      <c r="AS14" s="1" t="s">
        <v>122</v>
      </c>
      <c r="AU14" s="1">
        <v>39625</v>
      </c>
    </row>
    <row r="15" spans="1:47" ht="15.75" customHeight="1">
      <c r="A15" s="2">
        <v>43508.536608796298</v>
      </c>
      <c r="B15" s="2">
        <v>43508.540312500001</v>
      </c>
      <c r="C15" s="1" t="s">
        <v>30</v>
      </c>
      <c r="D15" s="1" t="s">
        <v>350</v>
      </c>
      <c r="E15" s="1">
        <v>100</v>
      </c>
      <c r="F15" s="1">
        <v>320</v>
      </c>
      <c r="G15" s="1" t="b">
        <v>1</v>
      </c>
      <c r="H15" s="2">
        <v>43508.540324074071</v>
      </c>
      <c r="I15" s="1" t="s">
        <v>468</v>
      </c>
      <c r="N15" s="1">
        <v>-23.6242980957031</v>
      </c>
      <c r="O15" s="1">
        <v>-46.562393188476499</v>
      </c>
      <c r="P15" s="1" t="s">
        <v>102</v>
      </c>
      <c r="Q15" s="1" t="s">
        <v>103</v>
      </c>
      <c r="R15" s="1" t="s">
        <v>104</v>
      </c>
      <c r="S15" s="1" t="s">
        <v>115</v>
      </c>
      <c r="T15" s="1" t="s">
        <v>121</v>
      </c>
      <c r="U15" s="1" t="s">
        <v>116</v>
      </c>
      <c r="V15" s="1" t="s">
        <v>108</v>
      </c>
      <c r="W15" s="1" t="s">
        <v>110</v>
      </c>
      <c r="X15" s="1" t="s">
        <v>110</v>
      </c>
      <c r="Y15" s="1" t="s">
        <v>110</v>
      </c>
      <c r="Z15" s="1" t="s">
        <v>469</v>
      </c>
      <c r="AA15" s="1" t="s">
        <v>110</v>
      </c>
      <c r="AB15" s="1" t="s">
        <v>110</v>
      </c>
      <c r="AC15" s="1" t="s">
        <v>110</v>
      </c>
      <c r="AD15" s="1" t="s">
        <v>469</v>
      </c>
      <c r="AE15" s="1" t="s">
        <v>110</v>
      </c>
      <c r="AF15" s="1" t="s">
        <v>110</v>
      </c>
      <c r="AG15" s="1" t="s">
        <v>110</v>
      </c>
      <c r="AI15" s="1" t="s">
        <v>112</v>
      </c>
      <c r="AJ15" s="1" t="s">
        <v>112</v>
      </c>
      <c r="AK15" s="1" t="s">
        <v>112</v>
      </c>
      <c r="AL15" s="1" t="s">
        <v>469</v>
      </c>
      <c r="AM15" s="1" t="s">
        <v>112</v>
      </c>
      <c r="AN15" s="1" t="s">
        <v>112</v>
      </c>
      <c r="AO15" s="1" t="s">
        <v>112</v>
      </c>
      <c r="AQ15" s="1" t="s">
        <v>109</v>
      </c>
      <c r="AR15" s="1" t="s">
        <v>112</v>
      </c>
      <c r="AS15" s="1" t="s">
        <v>112</v>
      </c>
      <c r="AU15" s="1">
        <v>94999</v>
      </c>
    </row>
    <row r="16" spans="1:47" ht="15.75" customHeight="1">
      <c r="A16" s="2">
        <v>43508.539942129632</v>
      </c>
      <c r="B16" s="2">
        <v>43508.54414351852</v>
      </c>
      <c r="C16" s="1" t="s">
        <v>30</v>
      </c>
      <c r="D16" s="1" t="s">
        <v>470</v>
      </c>
      <c r="E16" s="1">
        <v>100</v>
      </c>
      <c r="F16" s="1">
        <v>362</v>
      </c>
      <c r="G16" s="1" t="b">
        <v>1</v>
      </c>
      <c r="H16" s="2">
        <v>43508.54414351852</v>
      </c>
      <c r="I16" s="1" t="s">
        <v>471</v>
      </c>
      <c r="N16" s="1">
        <v>38.6889038085937</v>
      </c>
      <c r="O16" s="1">
        <v>-121.226303100585</v>
      </c>
      <c r="P16" s="1" t="s">
        <v>102</v>
      </c>
      <c r="Q16" s="1" t="s">
        <v>103</v>
      </c>
      <c r="R16" s="1" t="s">
        <v>104</v>
      </c>
      <c r="S16" s="1" t="s">
        <v>115</v>
      </c>
      <c r="T16" s="1" t="s">
        <v>106</v>
      </c>
      <c r="U16" s="1" t="s">
        <v>388</v>
      </c>
      <c r="V16" s="1" t="s">
        <v>108</v>
      </c>
      <c r="W16" s="1" t="s">
        <v>117</v>
      </c>
      <c r="X16" s="1" t="s">
        <v>122</v>
      </c>
      <c r="Y16" s="1" t="s">
        <v>109</v>
      </c>
      <c r="Z16" s="1" t="s">
        <v>472</v>
      </c>
      <c r="AA16" s="1" t="s">
        <v>117</v>
      </c>
      <c r="AB16" s="1" t="s">
        <v>110</v>
      </c>
      <c r="AC16" s="1" t="s">
        <v>109</v>
      </c>
      <c r="AE16" s="1" t="s">
        <v>117</v>
      </c>
      <c r="AF16" s="1" t="s">
        <v>110</v>
      </c>
      <c r="AG16" s="1" t="s">
        <v>109</v>
      </c>
      <c r="AI16" s="1" t="s">
        <v>117</v>
      </c>
      <c r="AJ16" s="1" t="s">
        <v>109</v>
      </c>
      <c r="AK16" s="1" t="s">
        <v>122</v>
      </c>
      <c r="AM16" s="1" t="s">
        <v>117</v>
      </c>
      <c r="AN16" s="1" t="s">
        <v>110</v>
      </c>
      <c r="AO16" s="1" t="s">
        <v>109</v>
      </c>
      <c r="AQ16" s="1" t="s">
        <v>122</v>
      </c>
      <c r="AR16" s="1" t="s">
        <v>110</v>
      </c>
      <c r="AS16" s="1" t="s">
        <v>109</v>
      </c>
      <c r="AU16" s="1">
        <v>16025</v>
      </c>
    </row>
    <row r="17" spans="1:47" ht="15.75" customHeight="1">
      <c r="A17" s="2">
        <v>43508.539710648147</v>
      </c>
      <c r="B17" s="2">
        <v>43508.544687499998</v>
      </c>
      <c r="C17" s="1" t="s">
        <v>30</v>
      </c>
      <c r="D17" s="1" t="s">
        <v>473</v>
      </c>
      <c r="E17" s="1">
        <v>100</v>
      </c>
      <c r="F17" s="1">
        <v>429</v>
      </c>
      <c r="G17" s="1" t="b">
        <v>1</v>
      </c>
      <c r="H17" s="2">
        <v>43508.544699074075</v>
      </c>
      <c r="I17" s="1" t="s">
        <v>474</v>
      </c>
      <c r="N17" s="1">
        <v>42.086898803710902</v>
      </c>
      <c r="O17" s="1">
        <v>-76.839698791503906</v>
      </c>
      <c r="P17" s="1" t="s">
        <v>102</v>
      </c>
      <c r="Q17" s="1" t="s">
        <v>103</v>
      </c>
      <c r="R17" s="1" t="s">
        <v>104</v>
      </c>
      <c r="S17" s="1" t="s">
        <v>105</v>
      </c>
      <c r="T17" s="1" t="s">
        <v>121</v>
      </c>
      <c r="U17" s="1" t="s">
        <v>116</v>
      </c>
      <c r="V17" s="1" t="s">
        <v>108</v>
      </c>
      <c r="W17" s="1" t="s">
        <v>110</v>
      </c>
      <c r="X17" s="1" t="s">
        <v>110</v>
      </c>
      <c r="Y17" s="1" t="s">
        <v>110</v>
      </c>
      <c r="Z17" s="1" t="s">
        <v>475</v>
      </c>
      <c r="AA17" s="1" t="s">
        <v>109</v>
      </c>
      <c r="AB17" s="1" t="s">
        <v>122</v>
      </c>
      <c r="AC17" s="1" t="s">
        <v>110</v>
      </c>
      <c r="AE17" s="1" t="s">
        <v>110</v>
      </c>
      <c r="AF17" s="1" t="s">
        <v>122</v>
      </c>
      <c r="AG17" s="1" t="s">
        <v>122</v>
      </c>
      <c r="AI17" s="1" t="s">
        <v>110</v>
      </c>
      <c r="AJ17" s="1" t="s">
        <v>110</v>
      </c>
      <c r="AK17" s="1" t="s">
        <v>122</v>
      </c>
      <c r="AM17" s="1" t="s">
        <v>109</v>
      </c>
      <c r="AN17" s="1" t="s">
        <v>109</v>
      </c>
      <c r="AO17" s="1" t="s">
        <v>109</v>
      </c>
      <c r="AQ17" s="1" t="s">
        <v>109</v>
      </c>
      <c r="AR17" s="1" t="s">
        <v>109</v>
      </c>
      <c r="AS17" s="1" t="s">
        <v>109</v>
      </c>
      <c r="AU17" s="1">
        <v>26769</v>
      </c>
    </row>
    <row r="18" spans="1:47" ht="15.75" customHeight="1">
      <c r="A18" s="2">
        <v>43508.541932870372</v>
      </c>
      <c r="B18" s="2">
        <v>43508.545034722221</v>
      </c>
      <c r="C18" s="1" t="s">
        <v>30</v>
      </c>
      <c r="D18" s="1" t="s">
        <v>313</v>
      </c>
      <c r="E18" s="1">
        <v>100</v>
      </c>
      <c r="F18" s="1">
        <v>267</v>
      </c>
      <c r="G18" s="1" t="b">
        <v>1</v>
      </c>
      <c r="H18" s="2">
        <v>43508.545046296298</v>
      </c>
      <c r="I18" s="1" t="s">
        <v>476</v>
      </c>
      <c r="N18" s="1">
        <v>41.327499389648402</v>
      </c>
      <c r="O18" s="1">
        <v>19.818893432617099</v>
      </c>
      <c r="P18" s="1" t="s">
        <v>102</v>
      </c>
      <c r="Q18" s="1" t="s">
        <v>103</v>
      </c>
      <c r="R18" s="1" t="s">
        <v>104</v>
      </c>
      <c r="S18" s="1" t="s">
        <v>115</v>
      </c>
      <c r="T18" s="1" t="s">
        <v>121</v>
      </c>
      <c r="U18" s="1" t="s">
        <v>164</v>
      </c>
      <c r="V18" s="1" t="s">
        <v>108</v>
      </c>
      <c r="W18" s="1" t="s">
        <v>112</v>
      </c>
      <c r="X18" s="1" t="s">
        <v>122</v>
      </c>
      <c r="Y18" s="1" t="s">
        <v>122</v>
      </c>
      <c r="Z18" s="1" t="s">
        <v>477</v>
      </c>
      <c r="AA18" s="1" t="s">
        <v>109</v>
      </c>
      <c r="AB18" s="1" t="s">
        <v>122</v>
      </c>
      <c r="AC18" s="1" t="s">
        <v>122</v>
      </c>
      <c r="AD18" s="1" t="s">
        <v>478</v>
      </c>
      <c r="AE18" s="1" t="s">
        <v>109</v>
      </c>
      <c r="AF18" s="1" t="s">
        <v>122</v>
      </c>
      <c r="AG18" s="1" t="s">
        <v>122</v>
      </c>
      <c r="AH18" s="1" t="s">
        <v>479</v>
      </c>
      <c r="AI18" s="1" t="s">
        <v>109</v>
      </c>
      <c r="AJ18" s="1" t="s">
        <v>122</v>
      </c>
      <c r="AK18" s="1" t="s">
        <v>122</v>
      </c>
      <c r="AL18" s="1" t="s">
        <v>480</v>
      </c>
      <c r="AM18" s="1" t="s">
        <v>117</v>
      </c>
      <c r="AN18" s="1" t="s">
        <v>109</v>
      </c>
      <c r="AO18" s="1" t="s">
        <v>109</v>
      </c>
      <c r="AP18" s="1" t="s">
        <v>481</v>
      </c>
      <c r="AQ18" s="1" t="s">
        <v>117</v>
      </c>
      <c r="AR18" s="1" t="s">
        <v>109</v>
      </c>
      <c r="AS18" s="1" t="s">
        <v>109</v>
      </c>
      <c r="AT18" s="1" t="s">
        <v>482</v>
      </c>
      <c r="AU18" s="1">
        <v>79725</v>
      </c>
    </row>
    <row r="19" spans="1:47" ht="15.75" customHeight="1">
      <c r="A19" s="2">
        <v>43508.544224537036</v>
      </c>
      <c r="B19" s="2">
        <v>43508.545844907407</v>
      </c>
      <c r="C19" s="1" t="s">
        <v>30</v>
      </c>
      <c r="D19" s="1" t="s">
        <v>483</v>
      </c>
      <c r="E19" s="1">
        <v>100</v>
      </c>
      <c r="F19" s="1">
        <v>140</v>
      </c>
      <c r="G19" s="1" t="b">
        <v>1</v>
      </c>
      <c r="H19" s="2">
        <v>43508.545856481483</v>
      </c>
      <c r="I19" s="1" t="s">
        <v>484</v>
      </c>
      <c r="N19" s="1">
        <v>52.094696044921797</v>
      </c>
      <c r="O19" s="1">
        <v>5.0946960449218697</v>
      </c>
      <c r="P19" s="1" t="s">
        <v>102</v>
      </c>
      <c r="Q19" s="1" t="s">
        <v>103</v>
      </c>
      <c r="R19" s="1" t="s">
        <v>104</v>
      </c>
      <c r="S19" s="1" t="s">
        <v>115</v>
      </c>
      <c r="T19" s="1" t="s">
        <v>106</v>
      </c>
      <c r="U19" s="1" t="s">
        <v>485</v>
      </c>
      <c r="V19" s="1" t="s">
        <v>108</v>
      </c>
      <c r="W19" s="1" t="s">
        <v>112</v>
      </c>
      <c r="X19" s="1" t="s">
        <v>112</v>
      </c>
      <c r="Y19" s="1" t="s">
        <v>112</v>
      </c>
      <c r="Z19" s="1" t="s">
        <v>486</v>
      </c>
      <c r="AA19" s="1" t="s">
        <v>112</v>
      </c>
      <c r="AB19" s="1" t="s">
        <v>112</v>
      </c>
      <c r="AC19" s="1" t="s">
        <v>112</v>
      </c>
      <c r="AD19" s="1" t="s">
        <v>487</v>
      </c>
      <c r="AE19" s="1" t="s">
        <v>112</v>
      </c>
      <c r="AF19" s="1" t="s">
        <v>112</v>
      </c>
      <c r="AG19" s="1" t="s">
        <v>112</v>
      </c>
      <c r="AH19" s="1" t="s">
        <v>488</v>
      </c>
      <c r="AI19" s="1" t="s">
        <v>112</v>
      </c>
      <c r="AJ19" s="1" t="s">
        <v>112</v>
      </c>
      <c r="AK19" s="1" t="s">
        <v>112</v>
      </c>
      <c r="AL19" s="1" t="s">
        <v>489</v>
      </c>
      <c r="AM19" s="1" t="s">
        <v>112</v>
      </c>
      <c r="AN19" s="1" t="s">
        <v>112</v>
      </c>
      <c r="AO19" s="1" t="s">
        <v>112</v>
      </c>
      <c r="AP19" s="1" t="s">
        <v>490</v>
      </c>
      <c r="AQ19" s="1" t="s">
        <v>112</v>
      </c>
      <c r="AR19" s="1" t="s">
        <v>112</v>
      </c>
      <c r="AS19" s="1" t="s">
        <v>112</v>
      </c>
      <c r="AT19" s="1" t="s">
        <v>491</v>
      </c>
      <c r="AU19" s="1">
        <v>63256</v>
      </c>
    </row>
    <row r="20" spans="1:47" ht="15.75" customHeight="1">
      <c r="A20" s="2">
        <v>43508.541666666664</v>
      </c>
      <c r="B20" s="2">
        <v>43508.546203703707</v>
      </c>
      <c r="C20" s="1" t="s">
        <v>30</v>
      </c>
      <c r="D20" s="1" t="s">
        <v>492</v>
      </c>
      <c r="E20" s="1">
        <v>100</v>
      </c>
      <c r="F20" s="1">
        <v>391</v>
      </c>
      <c r="G20" s="1" t="b">
        <v>1</v>
      </c>
      <c r="H20" s="2">
        <v>43508.546215277776</v>
      </c>
      <c r="I20" s="1" t="s">
        <v>493</v>
      </c>
      <c r="N20" s="1">
        <v>19.4360961914062</v>
      </c>
      <c r="O20" s="1">
        <v>-99.144203186035099</v>
      </c>
      <c r="P20" s="1" t="s">
        <v>102</v>
      </c>
      <c r="Q20" s="1" t="s">
        <v>103</v>
      </c>
      <c r="R20" s="1" t="s">
        <v>104</v>
      </c>
      <c r="S20" s="1" t="s">
        <v>105</v>
      </c>
      <c r="T20" s="1" t="s">
        <v>136</v>
      </c>
      <c r="U20" s="1" t="s">
        <v>164</v>
      </c>
      <c r="V20" s="1" t="s">
        <v>108</v>
      </c>
      <c r="W20" s="1" t="s">
        <v>112</v>
      </c>
      <c r="X20" s="1" t="s">
        <v>122</v>
      </c>
      <c r="Y20" s="1" t="s">
        <v>112</v>
      </c>
      <c r="Z20" s="1" t="s">
        <v>494</v>
      </c>
      <c r="AA20" s="1" t="s">
        <v>109</v>
      </c>
      <c r="AB20" s="1" t="s">
        <v>109</v>
      </c>
      <c r="AC20" s="1" t="s">
        <v>112</v>
      </c>
      <c r="AD20" s="1" t="s">
        <v>495</v>
      </c>
      <c r="AE20" s="1" t="s">
        <v>117</v>
      </c>
      <c r="AF20" s="1" t="s">
        <v>122</v>
      </c>
      <c r="AG20" s="1" t="s">
        <v>117</v>
      </c>
      <c r="AH20" s="1" t="s">
        <v>498</v>
      </c>
      <c r="AI20" s="1" t="s">
        <v>112</v>
      </c>
      <c r="AJ20" s="1" t="s">
        <v>112</v>
      </c>
      <c r="AK20" s="1" t="s">
        <v>112</v>
      </c>
      <c r="AL20" s="1" t="s">
        <v>499</v>
      </c>
      <c r="AM20" s="1" t="s">
        <v>109</v>
      </c>
      <c r="AN20" s="1" t="s">
        <v>109</v>
      </c>
      <c r="AO20" s="1" t="s">
        <v>109</v>
      </c>
      <c r="AP20" s="1" t="s">
        <v>499</v>
      </c>
      <c r="AQ20" s="1" t="s">
        <v>112</v>
      </c>
      <c r="AR20" s="1" t="s">
        <v>112</v>
      </c>
      <c r="AS20" s="1" t="s">
        <v>112</v>
      </c>
      <c r="AU20" s="1">
        <v>51593</v>
      </c>
    </row>
    <row r="21" spans="1:47" ht="15.75" customHeight="1">
      <c r="A21" s="2">
        <v>43508.543877314813</v>
      </c>
      <c r="B21" s="2">
        <v>43508.546388888892</v>
      </c>
      <c r="C21" s="1" t="s">
        <v>30</v>
      </c>
      <c r="D21" s="1" t="s">
        <v>501</v>
      </c>
      <c r="E21" s="1">
        <v>100</v>
      </c>
      <c r="F21" s="1">
        <v>216</v>
      </c>
      <c r="G21" s="1" t="b">
        <v>1</v>
      </c>
      <c r="H21" s="2">
        <v>43508.546400462961</v>
      </c>
      <c r="I21" s="1" t="s">
        <v>508</v>
      </c>
      <c r="N21" s="1">
        <v>39.9407958984375</v>
      </c>
      <c r="O21" s="1">
        <v>-83.834297180175696</v>
      </c>
      <c r="P21" s="1" t="s">
        <v>102</v>
      </c>
      <c r="Q21" s="1" t="s">
        <v>103</v>
      </c>
      <c r="R21" s="1" t="s">
        <v>104</v>
      </c>
      <c r="S21" s="1" t="s">
        <v>115</v>
      </c>
      <c r="T21" s="1" t="s">
        <v>121</v>
      </c>
      <c r="U21" s="1" t="s">
        <v>116</v>
      </c>
      <c r="V21" s="1" t="s">
        <v>108</v>
      </c>
      <c r="W21" s="1" t="s">
        <v>122</v>
      </c>
      <c r="X21" s="1" t="s">
        <v>122</v>
      </c>
      <c r="Y21" s="1" t="s">
        <v>122</v>
      </c>
      <c r="Z21" s="1" t="s">
        <v>509</v>
      </c>
      <c r="AA21" s="1" t="s">
        <v>110</v>
      </c>
      <c r="AB21" s="1" t="s">
        <v>110</v>
      </c>
      <c r="AC21" s="1" t="s">
        <v>110</v>
      </c>
      <c r="AD21" s="1" t="s">
        <v>510</v>
      </c>
      <c r="AE21" s="1" t="s">
        <v>110</v>
      </c>
      <c r="AF21" s="1" t="s">
        <v>110</v>
      </c>
      <c r="AG21" s="1" t="s">
        <v>110</v>
      </c>
      <c r="AH21" s="1" t="s">
        <v>511</v>
      </c>
      <c r="AI21" s="1" t="s">
        <v>110</v>
      </c>
      <c r="AJ21" s="1" t="s">
        <v>117</v>
      </c>
      <c r="AK21" s="1" t="s">
        <v>117</v>
      </c>
      <c r="AM21" s="1" t="s">
        <v>117</v>
      </c>
      <c r="AN21" s="1" t="s">
        <v>117</v>
      </c>
      <c r="AO21" s="1" t="s">
        <v>109</v>
      </c>
      <c r="AQ21" s="1" t="s">
        <v>122</v>
      </c>
      <c r="AR21" s="1" t="s">
        <v>122</v>
      </c>
      <c r="AS21" s="1" t="s">
        <v>117</v>
      </c>
      <c r="AU21" s="1">
        <v>33819</v>
      </c>
    </row>
    <row r="22" spans="1:47" ht="15.75" customHeight="1">
      <c r="A22" s="2">
        <v>43508.542303240742</v>
      </c>
      <c r="B22" s="2">
        <v>43508.546875</v>
      </c>
      <c r="C22" s="1" t="s">
        <v>30</v>
      </c>
      <c r="D22" s="1" t="s">
        <v>513</v>
      </c>
      <c r="E22" s="1">
        <v>100</v>
      </c>
      <c r="F22" s="1">
        <v>395</v>
      </c>
      <c r="G22" s="1" t="b">
        <v>1</v>
      </c>
      <c r="H22" s="2">
        <v>43508.546886574077</v>
      </c>
      <c r="I22" s="1" t="s">
        <v>515</v>
      </c>
      <c r="N22" s="1">
        <v>35.210006713867102</v>
      </c>
      <c r="O22" s="1">
        <v>-80.8511962890625</v>
      </c>
      <c r="P22" s="1" t="s">
        <v>102</v>
      </c>
      <c r="Q22" s="1" t="s">
        <v>103</v>
      </c>
      <c r="R22" s="1" t="s">
        <v>104</v>
      </c>
      <c r="S22" s="1" t="s">
        <v>105</v>
      </c>
      <c r="T22" s="1" t="s">
        <v>106</v>
      </c>
      <c r="U22" s="1" t="s">
        <v>208</v>
      </c>
      <c r="V22" s="1" t="s">
        <v>108</v>
      </c>
      <c r="W22" s="1" t="s">
        <v>112</v>
      </c>
      <c r="X22" s="1" t="s">
        <v>109</v>
      </c>
      <c r="Y22" s="1" t="s">
        <v>112</v>
      </c>
      <c r="Z22" s="1" t="s">
        <v>517</v>
      </c>
      <c r="AA22" s="1" t="s">
        <v>109</v>
      </c>
      <c r="AB22" s="1" t="s">
        <v>109</v>
      </c>
      <c r="AC22" s="1" t="s">
        <v>109</v>
      </c>
      <c r="AD22" s="1" t="s">
        <v>518</v>
      </c>
      <c r="AE22" s="1" t="s">
        <v>122</v>
      </c>
      <c r="AF22" s="1" t="s">
        <v>122</v>
      </c>
      <c r="AG22" s="1" t="s">
        <v>122</v>
      </c>
      <c r="AH22" s="1" t="s">
        <v>519</v>
      </c>
      <c r="AI22" s="1" t="s">
        <v>112</v>
      </c>
      <c r="AJ22" s="1" t="s">
        <v>112</v>
      </c>
      <c r="AK22" s="1" t="s">
        <v>112</v>
      </c>
      <c r="AL22" s="1" t="s">
        <v>521</v>
      </c>
      <c r="AM22" s="1" t="s">
        <v>109</v>
      </c>
      <c r="AN22" s="1" t="s">
        <v>109</v>
      </c>
      <c r="AO22" s="1" t="s">
        <v>110</v>
      </c>
      <c r="AP22" s="1" t="s">
        <v>523</v>
      </c>
      <c r="AQ22" s="1" t="s">
        <v>110</v>
      </c>
      <c r="AR22" s="1" t="s">
        <v>110</v>
      </c>
      <c r="AS22" s="1" t="s">
        <v>110</v>
      </c>
      <c r="AT22" s="1" t="s">
        <v>524</v>
      </c>
      <c r="AU22" s="1">
        <v>75196</v>
      </c>
    </row>
    <row r="23" spans="1:47" ht="15.75" customHeight="1">
      <c r="A23" s="2">
        <v>43508.544571759259</v>
      </c>
      <c r="B23" s="2">
        <v>43508.547962962963</v>
      </c>
      <c r="C23" s="1" t="s">
        <v>30</v>
      </c>
      <c r="D23" s="1" t="s">
        <v>525</v>
      </c>
      <c r="E23" s="1">
        <v>100</v>
      </c>
      <c r="F23" s="1">
        <v>293</v>
      </c>
      <c r="G23" s="1" t="b">
        <v>1</v>
      </c>
      <c r="H23" s="2">
        <v>43508.547962962963</v>
      </c>
      <c r="I23" s="1" t="s">
        <v>527</v>
      </c>
      <c r="N23" s="1">
        <v>29.6918029785156</v>
      </c>
      <c r="O23" s="1">
        <v>-95.652603149414006</v>
      </c>
      <c r="P23" s="1" t="s">
        <v>102</v>
      </c>
      <c r="Q23" s="1" t="s">
        <v>103</v>
      </c>
      <c r="R23" s="1" t="s">
        <v>104</v>
      </c>
      <c r="S23" s="1" t="s">
        <v>105</v>
      </c>
      <c r="T23" s="1" t="s">
        <v>106</v>
      </c>
      <c r="U23" s="1" t="s">
        <v>529</v>
      </c>
      <c r="V23" s="1" t="s">
        <v>108</v>
      </c>
      <c r="W23" s="1" t="s">
        <v>112</v>
      </c>
      <c r="X23" s="1" t="s">
        <v>112</v>
      </c>
      <c r="Y23" s="1" t="s">
        <v>112</v>
      </c>
      <c r="Z23" s="1" t="s">
        <v>530</v>
      </c>
      <c r="AA23" s="1" t="s">
        <v>109</v>
      </c>
      <c r="AB23" s="1" t="s">
        <v>109</v>
      </c>
      <c r="AC23" s="1" t="s">
        <v>109</v>
      </c>
      <c r="AD23" s="1" t="s">
        <v>531</v>
      </c>
      <c r="AE23" s="1" t="s">
        <v>109</v>
      </c>
      <c r="AF23" s="1" t="s">
        <v>109</v>
      </c>
      <c r="AG23" s="1" t="s">
        <v>109</v>
      </c>
      <c r="AI23" s="1" t="s">
        <v>112</v>
      </c>
      <c r="AJ23" s="1" t="s">
        <v>112</v>
      </c>
      <c r="AK23" s="1" t="s">
        <v>112</v>
      </c>
      <c r="AM23" s="1" t="s">
        <v>109</v>
      </c>
      <c r="AN23" s="1" t="s">
        <v>109</v>
      </c>
      <c r="AO23" s="1" t="s">
        <v>109</v>
      </c>
      <c r="AQ23" s="1" t="s">
        <v>112</v>
      </c>
      <c r="AR23" s="1" t="s">
        <v>112</v>
      </c>
      <c r="AS23" s="1" t="s">
        <v>112</v>
      </c>
      <c r="AU23" s="1">
        <v>21910</v>
      </c>
    </row>
    <row r="24" spans="1:47" ht="15.75" customHeight="1">
      <c r="A24" s="2">
        <v>43508.544930555552</v>
      </c>
      <c r="B24" s="2">
        <v>43508.547974537039</v>
      </c>
      <c r="C24" s="1" t="s">
        <v>30</v>
      </c>
      <c r="D24" s="1" t="s">
        <v>533</v>
      </c>
      <c r="E24" s="1">
        <v>100</v>
      </c>
      <c r="F24" s="1">
        <v>262</v>
      </c>
      <c r="G24" s="1" t="b">
        <v>1</v>
      </c>
      <c r="H24" s="2">
        <v>43508.547974537039</v>
      </c>
      <c r="I24" s="1" t="s">
        <v>535</v>
      </c>
      <c r="N24" s="1">
        <v>41.900802612304602</v>
      </c>
      <c r="O24" s="1">
        <v>-88.754798889160099</v>
      </c>
      <c r="P24" s="1" t="s">
        <v>102</v>
      </c>
      <c r="Q24" s="1" t="s">
        <v>103</v>
      </c>
      <c r="R24" s="1" t="s">
        <v>104</v>
      </c>
      <c r="S24" s="1" t="s">
        <v>105</v>
      </c>
      <c r="T24" s="1" t="s">
        <v>121</v>
      </c>
      <c r="U24" s="1" t="s">
        <v>116</v>
      </c>
      <c r="V24" s="1" t="s">
        <v>108</v>
      </c>
      <c r="W24" s="1" t="s">
        <v>112</v>
      </c>
      <c r="X24" s="1" t="s">
        <v>109</v>
      </c>
      <c r="Y24" s="1" t="s">
        <v>112</v>
      </c>
      <c r="Z24" s="1" t="s">
        <v>536</v>
      </c>
      <c r="AA24" s="1" t="s">
        <v>112</v>
      </c>
      <c r="AB24" s="1" t="s">
        <v>109</v>
      </c>
      <c r="AC24" s="1" t="s">
        <v>109</v>
      </c>
      <c r="AD24" s="1" t="s">
        <v>537</v>
      </c>
      <c r="AE24" s="1" t="s">
        <v>112</v>
      </c>
      <c r="AF24" s="1" t="s">
        <v>109</v>
      </c>
      <c r="AG24" s="1" t="s">
        <v>109</v>
      </c>
      <c r="AH24" s="1" t="s">
        <v>538</v>
      </c>
      <c r="AI24" s="1" t="s">
        <v>112</v>
      </c>
      <c r="AJ24" s="1" t="s">
        <v>112</v>
      </c>
      <c r="AK24" s="1" t="s">
        <v>112</v>
      </c>
      <c r="AL24" s="1" t="s">
        <v>539</v>
      </c>
      <c r="AM24" s="1" t="s">
        <v>110</v>
      </c>
      <c r="AN24" s="1" t="s">
        <v>117</v>
      </c>
      <c r="AO24" s="1" t="s">
        <v>117</v>
      </c>
      <c r="AP24" s="1" t="s">
        <v>540</v>
      </c>
      <c r="AQ24" s="1" t="s">
        <v>112</v>
      </c>
      <c r="AR24" s="1" t="s">
        <v>109</v>
      </c>
      <c r="AS24" s="1" t="s">
        <v>109</v>
      </c>
      <c r="AT24" s="1" t="s">
        <v>539</v>
      </c>
      <c r="AU24" s="1">
        <v>36542</v>
      </c>
    </row>
    <row r="25" spans="1:47" ht="15.75" customHeight="1">
      <c r="A25" s="2">
        <v>43508.541956018518</v>
      </c>
      <c r="B25" s="2">
        <v>43508.548171296294</v>
      </c>
      <c r="C25" s="1" t="s">
        <v>30</v>
      </c>
      <c r="D25" s="1" t="s">
        <v>543</v>
      </c>
      <c r="E25" s="1">
        <v>100</v>
      </c>
      <c r="F25" s="1">
        <v>537</v>
      </c>
      <c r="G25" s="1" t="b">
        <v>1</v>
      </c>
      <c r="H25" s="2">
        <v>43508.548182870371</v>
      </c>
      <c r="I25" s="1" t="s">
        <v>545</v>
      </c>
      <c r="N25" s="1">
        <v>29.7055053710937</v>
      </c>
      <c r="O25" s="1">
        <v>-98.419097900390597</v>
      </c>
      <c r="P25" s="1" t="s">
        <v>102</v>
      </c>
      <c r="Q25" s="1" t="s">
        <v>103</v>
      </c>
      <c r="R25" s="1" t="s">
        <v>546</v>
      </c>
      <c r="S25" s="1">
        <v>11</v>
      </c>
      <c r="T25" s="1" t="s">
        <v>121</v>
      </c>
      <c r="U25" s="1" t="s">
        <v>116</v>
      </c>
      <c r="V25" s="1" t="s">
        <v>108</v>
      </c>
      <c r="W25" s="1" t="s">
        <v>109</v>
      </c>
      <c r="X25" s="1" t="s">
        <v>109</v>
      </c>
      <c r="Y25" s="1" t="s">
        <v>109</v>
      </c>
      <c r="Z25" s="1" t="s">
        <v>547</v>
      </c>
      <c r="AA25" s="1" t="s">
        <v>109</v>
      </c>
      <c r="AB25" s="1" t="s">
        <v>109</v>
      </c>
      <c r="AC25" s="1" t="s">
        <v>109</v>
      </c>
      <c r="AD25" s="1" t="s">
        <v>549</v>
      </c>
      <c r="AE25" s="1" t="s">
        <v>109</v>
      </c>
      <c r="AF25" s="1" t="s">
        <v>109</v>
      </c>
      <c r="AG25" s="1" t="s">
        <v>109</v>
      </c>
      <c r="AH25" s="1" t="s">
        <v>550</v>
      </c>
      <c r="AI25" s="1" t="s">
        <v>112</v>
      </c>
      <c r="AJ25" s="1" t="s">
        <v>112</v>
      </c>
      <c r="AK25" s="1" t="s">
        <v>109</v>
      </c>
      <c r="AL25" s="1" t="s">
        <v>551</v>
      </c>
      <c r="AM25" s="1" t="s">
        <v>109</v>
      </c>
      <c r="AN25" s="1" t="s">
        <v>109</v>
      </c>
      <c r="AO25" s="1" t="s">
        <v>112</v>
      </c>
      <c r="AP25" s="1" t="s">
        <v>552</v>
      </c>
      <c r="AQ25" s="1" t="s">
        <v>110</v>
      </c>
      <c r="AR25" s="1" t="s">
        <v>110</v>
      </c>
      <c r="AS25" s="1" t="s">
        <v>117</v>
      </c>
      <c r="AU25" s="1">
        <v>57877</v>
      </c>
    </row>
    <row r="26" spans="1:47" ht="15.75" customHeight="1">
      <c r="A26" s="2">
        <v>43508.542974537035</v>
      </c>
      <c r="B26" s="2">
        <v>43508.549756944441</v>
      </c>
      <c r="C26" s="1" t="s">
        <v>30</v>
      </c>
      <c r="D26" s="1" t="s">
        <v>553</v>
      </c>
      <c r="E26" s="1">
        <v>100</v>
      </c>
      <c r="F26" s="1">
        <v>585</v>
      </c>
      <c r="G26" s="1" t="b">
        <v>1</v>
      </c>
      <c r="H26" s="2">
        <v>43508.549756944441</v>
      </c>
      <c r="I26" s="1" t="s">
        <v>555</v>
      </c>
      <c r="N26" s="1">
        <v>39.981094360351499</v>
      </c>
      <c r="O26" s="1">
        <v>-75.174003601074205</v>
      </c>
      <c r="P26" s="1" t="s">
        <v>102</v>
      </c>
      <c r="Q26" s="1" t="s">
        <v>103</v>
      </c>
      <c r="R26" s="1" t="s">
        <v>104</v>
      </c>
      <c r="S26" s="1" t="s">
        <v>105</v>
      </c>
      <c r="T26" s="1" t="s">
        <v>121</v>
      </c>
      <c r="U26" s="1" t="s">
        <v>155</v>
      </c>
      <c r="V26" s="1" t="s">
        <v>108</v>
      </c>
      <c r="W26" s="1" t="s">
        <v>109</v>
      </c>
      <c r="X26" s="1" t="s">
        <v>122</v>
      </c>
      <c r="Y26" s="1" t="s">
        <v>122</v>
      </c>
      <c r="Z26" s="1" t="s">
        <v>556</v>
      </c>
      <c r="AA26" s="1" t="s">
        <v>109</v>
      </c>
      <c r="AB26" s="1" t="s">
        <v>109</v>
      </c>
      <c r="AC26" s="1" t="s">
        <v>122</v>
      </c>
      <c r="AD26" s="1" t="s">
        <v>557</v>
      </c>
      <c r="AE26" s="1" t="s">
        <v>117</v>
      </c>
      <c r="AF26" s="1" t="s">
        <v>122</v>
      </c>
      <c r="AG26" s="1" t="s">
        <v>122</v>
      </c>
      <c r="AH26" s="1" t="s">
        <v>575</v>
      </c>
      <c r="AI26" s="1" t="s">
        <v>122</v>
      </c>
      <c r="AJ26" s="1" t="s">
        <v>112</v>
      </c>
      <c r="AK26" s="1" t="s">
        <v>112</v>
      </c>
      <c r="AM26" s="1" t="s">
        <v>122</v>
      </c>
      <c r="AN26" s="1" t="s">
        <v>109</v>
      </c>
      <c r="AO26" s="1" t="s">
        <v>122</v>
      </c>
      <c r="AQ26" s="1" t="s">
        <v>122</v>
      </c>
      <c r="AR26" s="1" t="s">
        <v>109</v>
      </c>
      <c r="AS26" s="1" t="s">
        <v>122</v>
      </c>
      <c r="AU26" s="1">
        <v>77770</v>
      </c>
    </row>
    <row r="27" spans="1:47" ht="15.75" customHeight="1">
      <c r="A27" s="2">
        <v>43508.550127314818</v>
      </c>
      <c r="B27" s="2">
        <v>43508.550937499997</v>
      </c>
      <c r="C27" s="1" t="s">
        <v>30</v>
      </c>
      <c r="D27" s="1" t="s">
        <v>353</v>
      </c>
      <c r="E27" s="1">
        <v>100</v>
      </c>
      <c r="F27" s="1">
        <v>69</v>
      </c>
      <c r="G27" s="1" t="b">
        <v>1</v>
      </c>
      <c r="H27" s="2">
        <v>43508.550949074073</v>
      </c>
      <c r="I27" s="1" t="s">
        <v>577</v>
      </c>
      <c r="N27" s="1">
        <v>40.742401123046797</v>
      </c>
      <c r="O27" s="1">
        <v>-74.032501220703097</v>
      </c>
      <c r="P27" s="1" t="s">
        <v>102</v>
      </c>
      <c r="Q27" s="1" t="s">
        <v>103</v>
      </c>
      <c r="R27" s="1" t="s">
        <v>104</v>
      </c>
      <c r="S27" s="1" t="s">
        <v>115</v>
      </c>
      <c r="T27" s="1" t="s">
        <v>136</v>
      </c>
      <c r="U27" s="1" t="s">
        <v>164</v>
      </c>
      <c r="V27" s="1" t="s">
        <v>108</v>
      </c>
      <c r="W27" s="1" t="s">
        <v>122</v>
      </c>
      <c r="X27" s="1" t="s">
        <v>122</v>
      </c>
      <c r="Y27" s="1" t="s">
        <v>109</v>
      </c>
      <c r="AA27" s="1" t="s">
        <v>122</v>
      </c>
      <c r="AB27" s="1" t="s">
        <v>122</v>
      </c>
      <c r="AC27" s="1" t="s">
        <v>122</v>
      </c>
      <c r="AE27" s="1" t="s">
        <v>122</v>
      </c>
      <c r="AF27" s="1" t="s">
        <v>122</v>
      </c>
      <c r="AG27" s="1" t="s">
        <v>122</v>
      </c>
      <c r="AI27" s="1" t="s">
        <v>109</v>
      </c>
      <c r="AJ27" s="1" t="s">
        <v>109</v>
      </c>
      <c r="AK27" s="1" t="s">
        <v>109</v>
      </c>
      <c r="AM27" s="1" t="s">
        <v>109</v>
      </c>
      <c r="AN27" s="1" t="s">
        <v>109</v>
      </c>
      <c r="AO27" s="1" t="s">
        <v>109</v>
      </c>
      <c r="AQ27" s="1" t="s">
        <v>109</v>
      </c>
      <c r="AR27" s="1" t="s">
        <v>109</v>
      </c>
      <c r="AS27" s="1" t="s">
        <v>109</v>
      </c>
      <c r="AU27" s="1">
        <v>88002</v>
      </c>
    </row>
    <row r="28" spans="1:47" ht="15.75" customHeight="1">
      <c r="A28" s="2">
        <v>43508.547071759262</v>
      </c>
      <c r="B28" s="2">
        <v>43508.550983796296</v>
      </c>
      <c r="C28" s="1" t="s">
        <v>30</v>
      </c>
      <c r="D28" s="1" t="s">
        <v>578</v>
      </c>
      <c r="E28" s="1">
        <v>100</v>
      </c>
      <c r="F28" s="1">
        <v>338</v>
      </c>
      <c r="G28" s="1" t="b">
        <v>1</v>
      </c>
      <c r="H28" s="2">
        <v>43508.550983796296</v>
      </c>
      <c r="I28" s="1" t="s">
        <v>579</v>
      </c>
      <c r="N28" s="1">
        <v>37.756195068359297</v>
      </c>
      <c r="O28" s="1">
        <v>-121.95220184326099</v>
      </c>
      <c r="P28" s="1" t="s">
        <v>102</v>
      </c>
      <c r="Q28" s="1" t="s">
        <v>103</v>
      </c>
      <c r="R28" s="1" t="s">
        <v>348</v>
      </c>
      <c r="S28" s="1" t="s">
        <v>426</v>
      </c>
      <c r="T28" s="1" t="s">
        <v>136</v>
      </c>
      <c r="U28" s="1" t="s">
        <v>137</v>
      </c>
      <c r="V28" s="1" t="s">
        <v>108</v>
      </c>
      <c r="W28" s="1" t="s">
        <v>112</v>
      </c>
      <c r="X28" s="1" t="s">
        <v>122</v>
      </c>
      <c r="Y28" s="1" t="s">
        <v>112</v>
      </c>
      <c r="Z28" s="1" t="s">
        <v>580</v>
      </c>
      <c r="AA28" s="1" t="s">
        <v>117</v>
      </c>
      <c r="AB28" s="1" t="s">
        <v>122</v>
      </c>
      <c r="AC28" s="1" t="s">
        <v>117</v>
      </c>
      <c r="AD28" s="1" t="s">
        <v>581</v>
      </c>
      <c r="AE28" s="1" t="s">
        <v>117</v>
      </c>
      <c r="AF28" s="1" t="s">
        <v>117</v>
      </c>
      <c r="AG28" s="1" t="s">
        <v>117</v>
      </c>
      <c r="AH28" s="1" t="s">
        <v>582</v>
      </c>
      <c r="AI28" s="1" t="s">
        <v>109</v>
      </c>
      <c r="AJ28" s="1" t="s">
        <v>109</v>
      </c>
      <c r="AK28" s="1" t="s">
        <v>109</v>
      </c>
      <c r="AL28" s="1" t="s">
        <v>583</v>
      </c>
      <c r="AM28" s="1" t="s">
        <v>122</v>
      </c>
      <c r="AN28" s="1" t="s">
        <v>122</v>
      </c>
      <c r="AO28" s="1" t="s">
        <v>122</v>
      </c>
      <c r="AP28" s="1" t="s">
        <v>584</v>
      </c>
      <c r="AQ28" s="1" t="s">
        <v>109</v>
      </c>
      <c r="AR28" s="1" t="s">
        <v>109</v>
      </c>
      <c r="AS28" s="1" t="s">
        <v>109</v>
      </c>
      <c r="AT28" s="1" t="s">
        <v>586</v>
      </c>
      <c r="AU28" s="1">
        <v>49366</v>
      </c>
    </row>
    <row r="29" spans="1:47" ht="15.75" customHeight="1">
      <c r="A29" s="2">
        <v>43508.551412037035</v>
      </c>
      <c r="B29" s="2">
        <v>43508.552175925928</v>
      </c>
      <c r="C29" s="1" t="s">
        <v>30</v>
      </c>
      <c r="D29" s="1" t="s">
        <v>350</v>
      </c>
      <c r="E29" s="1">
        <v>100</v>
      </c>
      <c r="F29" s="1">
        <v>66</v>
      </c>
      <c r="G29" s="1" t="b">
        <v>1</v>
      </c>
      <c r="H29" s="2">
        <v>43508.552175925928</v>
      </c>
      <c r="I29" s="1" t="s">
        <v>587</v>
      </c>
      <c r="N29" s="1">
        <v>-23.6242980957031</v>
      </c>
      <c r="O29" s="1">
        <v>-46.562393188476499</v>
      </c>
      <c r="P29" s="1" t="s">
        <v>102</v>
      </c>
      <c r="Q29" s="1" t="s">
        <v>103</v>
      </c>
      <c r="R29" s="1" t="s">
        <v>104</v>
      </c>
      <c r="S29" s="1" t="s">
        <v>115</v>
      </c>
      <c r="T29" s="1" t="s">
        <v>121</v>
      </c>
      <c r="U29" s="1" t="s">
        <v>116</v>
      </c>
      <c r="V29" s="1" t="s">
        <v>108</v>
      </c>
      <c r="W29" s="1" t="s">
        <v>110</v>
      </c>
      <c r="X29" s="1" t="s">
        <v>117</v>
      </c>
      <c r="Y29" s="1" t="s">
        <v>110</v>
      </c>
      <c r="AA29" s="1" t="s">
        <v>110</v>
      </c>
      <c r="AB29" s="1" t="s">
        <v>110</v>
      </c>
      <c r="AC29" s="1" t="s">
        <v>110</v>
      </c>
      <c r="AE29" s="1" t="s">
        <v>110</v>
      </c>
      <c r="AF29" s="1" t="s">
        <v>110</v>
      </c>
      <c r="AG29" s="1" t="s">
        <v>110</v>
      </c>
      <c r="AI29" s="1" t="s">
        <v>112</v>
      </c>
      <c r="AJ29" s="1" t="s">
        <v>112</v>
      </c>
      <c r="AK29" s="1" t="s">
        <v>112</v>
      </c>
      <c r="AM29" s="1" t="s">
        <v>109</v>
      </c>
      <c r="AN29" s="1" t="s">
        <v>112</v>
      </c>
      <c r="AO29" s="1" t="s">
        <v>112</v>
      </c>
      <c r="AQ29" s="1" t="s">
        <v>112</v>
      </c>
      <c r="AR29" s="1" t="s">
        <v>109</v>
      </c>
      <c r="AS29" s="1" t="s">
        <v>109</v>
      </c>
      <c r="AU29" s="1">
        <v>71248</v>
      </c>
    </row>
    <row r="30" spans="1:47" ht="15.75" customHeight="1">
      <c r="A30" s="2">
        <v>43508.551851851851</v>
      </c>
      <c r="B30" s="2">
        <v>43508.55269675926</v>
      </c>
      <c r="C30" s="1" t="s">
        <v>30</v>
      </c>
      <c r="D30" s="1" t="s">
        <v>353</v>
      </c>
      <c r="E30" s="1">
        <v>100</v>
      </c>
      <c r="F30" s="1">
        <v>72</v>
      </c>
      <c r="G30" s="1" t="b">
        <v>1</v>
      </c>
      <c r="H30" s="2">
        <v>43508.55269675926</v>
      </c>
      <c r="I30" s="1" t="s">
        <v>588</v>
      </c>
      <c r="N30" s="1">
        <v>40.742401123046797</v>
      </c>
      <c r="O30" s="1">
        <v>-74.032501220703097</v>
      </c>
      <c r="P30" s="1" t="s">
        <v>102</v>
      </c>
      <c r="Q30" s="1" t="s">
        <v>103</v>
      </c>
      <c r="R30" s="1" t="s">
        <v>104</v>
      </c>
      <c r="S30" s="1" t="s">
        <v>115</v>
      </c>
      <c r="T30" s="1" t="s">
        <v>136</v>
      </c>
      <c r="U30" s="1" t="s">
        <v>164</v>
      </c>
      <c r="V30" s="1" t="s">
        <v>108</v>
      </c>
      <c r="W30" s="1" t="s">
        <v>109</v>
      </c>
      <c r="X30" s="1" t="s">
        <v>109</v>
      </c>
      <c r="Y30" s="1" t="s">
        <v>109</v>
      </c>
      <c r="AA30" s="1" t="s">
        <v>122</v>
      </c>
      <c r="AB30" s="1" t="s">
        <v>122</v>
      </c>
      <c r="AC30" s="1" t="s">
        <v>122</v>
      </c>
      <c r="AE30" s="1" t="s">
        <v>122</v>
      </c>
      <c r="AF30" s="1" t="s">
        <v>122</v>
      </c>
      <c r="AG30" s="1" t="s">
        <v>122</v>
      </c>
      <c r="AI30" s="1" t="s">
        <v>112</v>
      </c>
      <c r="AJ30" s="1" t="s">
        <v>112</v>
      </c>
      <c r="AK30" s="1" t="s">
        <v>117</v>
      </c>
      <c r="AM30" s="1" t="s">
        <v>112</v>
      </c>
      <c r="AN30" s="1" t="s">
        <v>112</v>
      </c>
      <c r="AO30" s="1" t="s">
        <v>109</v>
      </c>
      <c r="AQ30" s="1" t="s">
        <v>109</v>
      </c>
      <c r="AR30" s="1" t="s">
        <v>109</v>
      </c>
      <c r="AS30" s="1" t="s">
        <v>109</v>
      </c>
      <c r="AU30" s="1">
        <v>45410</v>
      </c>
    </row>
    <row r="31" spans="1:47" ht="15.75" customHeight="1">
      <c r="A31" s="2">
        <v>43508.549513888887</v>
      </c>
      <c r="B31" s="2">
        <v>43508.556064814817</v>
      </c>
      <c r="C31" s="1" t="s">
        <v>30</v>
      </c>
      <c r="D31" s="1" t="s">
        <v>589</v>
      </c>
      <c r="E31" s="1">
        <v>100</v>
      </c>
      <c r="F31" s="1">
        <v>566</v>
      </c>
      <c r="G31" s="1" t="b">
        <v>1</v>
      </c>
      <c r="H31" s="2">
        <v>43508.556064814817</v>
      </c>
      <c r="I31" s="1" t="s">
        <v>590</v>
      </c>
      <c r="N31" s="1">
        <v>42.591094970703097</v>
      </c>
      <c r="O31" s="1">
        <v>-71.355598449707003</v>
      </c>
      <c r="P31" s="1" t="s">
        <v>102</v>
      </c>
      <c r="Q31" s="1" t="s">
        <v>103</v>
      </c>
      <c r="R31" s="1" t="s">
        <v>104</v>
      </c>
      <c r="S31" s="1" t="s">
        <v>179</v>
      </c>
      <c r="T31" s="1" t="s">
        <v>213</v>
      </c>
      <c r="U31" s="1" t="s">
        <v>116</v>
      </c>
      <c r="V31" s="1" t="s">
        <v>108</v>
      </c>
      <c r="W31" s="1" t="s">
        <v>126</v>
      </c>
      <c r="X31" s="1" t="s">
        <v>126</v>
      </c>
      <c r="Y31" s="1" t="s">
        <v>126</v>
      </c>
      <c r="Z31" s="1" t="s">
        <v>591</v>
      </c>
      <c r="AA31" s="1" t="s">
        <v>109</v>
      </c>
      <c r="AB31" s="1" t="s">
        <v>126</v>
      </c>
      <c r="AC31" s="1" t="s">
        <v>126</v>
      </c>
      <c r="AD31" s="1" t="s">
        <v>592</v>
      </c>
      <c r="AE31" s="1" t="s">
        <v>126</v>
      </c>
      <c r="AF31" s="1" t="s">
        <v>126</v>
      </c>
      <c r="AG31" s="1" t="s">
        <v>126</v>
      </c>
      <c r="AH31" s="1" t="s">
        <v>593</v>
      </c>
      <c r="AI31" s="1" t="s">
        <v>126</v>
      </c>
      <c r="AJ31" s="1" t="s">
        <v>126</v>
      </c>
      <c r="AK31" s="1" t="s">
        <v>126</v>
      </c>
      <c r="AL31" s="1" t="s">
        <v>593</v>
      </c>
      <c r="AM31" s="1" t="s">
        <v>126</v>
      </c>
      <c r="AN31" s="1" t="s">
        <v>126</v>
      </c>
      <c r="AO31" s="1" t="s">
        <v>126</v>
      </c>
      <c r="AP31" s="1" t="s">
        <v>593</v>
      </c>
      <c r="AQ31" s="1" t="s">
        <v>126</v>
      </c>
      <c r="AR31" s="1" t="s">
        <v>126</v>
      </c>
      <c r="AS31" s="1" t="s">
        <v>126</v>
      </c>
      <c r="AT31" s="1" t="s">
        <v>593</v>
      </c>
      <c r="AU31" s="1">
        <v>75071</v>
      </c>
    </row>
    <row r="34" spans="22:45" ht="15.75" customHeight="1">
      <c r="V34" s="1" t="s">
        <v>234</v>
      </c>
      <c r="W34" s="1" t="s">
        <v>236</v>
      </c>
      <c r="X34" s="1" t="s">
        <v>236</v>
      </c>
      <c r="Y34" s="1" t="s">
        <v>236</v>
      </c>
      <c r="AA34" s="1" t="s">
        <v>236</v>
      </c>
      <c r="AB34" s="1" t="s">
        <v>236</v>
      </c>
      <c r="AC34" s="1" t="s">
        <v>236</v>
      </c>
      <c r="AE34" s="1" t="s">
        <v>236</v>
      </c>
      <c r="AF34" s="1" t="s">
        <v>236</v>
      </c>
      <c r="AG34" s="1" t="s">
        <v>236</v>
      </c>
      <c r="AI34" s="1" t="s">
        <v>235</v>
      </c>
      <c r="AJ34" s="1" t="s">
        <v>235</v>
      </c>
      <c r="AK34" s="1" t="s">
        <v>235</v>
      </c>
      <c r="AM34" s="1" t="s">
        <v>235</v>
      </c>
      <c r="AN34" s="1" t="s">
        <v>235</v>
      </c>
      <c r="AO34" s="1" t="s">
        <v>235</v>
      </c>
      <c r="AQ34" s="1" t="s">
        <v>235</v>
      </c>
      <c r="AR34" s="1" t="s">
        <v>235</v>
      </c>
      <c r="AS34" s="1" t="s">
        <v>235</v>
      </c>
    </row>
    <row r="35" spans="22:45" ht="15.75" customHeight="1">
      <c r="V35" s="1" t="s">
        <v>237</v>
      </c>
      <c r="W35" s="1" t="s">
        <v>235</v>
      </c>
      <c r="X35" s="1" t="s">
        <v>235</v>
      </c>
      <c r="Y35" s="1" t="s">
        <v>235</v>
      </c>
      <c r="AA35" s="1" t="s">
        <v>235</v>
      </c>
      <c r="AB35" s="1" t="s">
        <v>235</v>
      </c>
      <c r="AC35" s="1" t="s">
        <v>235</v>
      </c>
      <c r="AE35" s="1" t="s">
        <v>235</v>
      </c>
      <c r="AF35" s="1" t="s">
        <v>235</v>
      </c>
      <c r="AG35" s="1" t="s">
        <v>235</v>
      </c>
      <c r="AI35" s="1" t="s">
        <v>236</v>
      </c>
      <c r="AJ35" s="1" t="s">
        <v>236</v>
      </c>
      <c r="AK35" s="1" t="s">
        <v>236</v>
      </c>
      <c r="AM35" s="1" t="s">
        <v>236</v>
      </c>
      <c r="AN35" s="1" t="s">
        <v>236</v>
      </c>
      <c r="AO35" s="1" t="s">
        <v>236</v>
      </c>
      <c r="AQ35" s="1" t="s">
        <v>236</v>
      </c>
      <c r="AR35" s="1" t="s">
        <v>236</v>
      </c>
      <c r="AS35" s="1" t="s">
        <v>236</v>
      </c>
    </row>
    <row r="36" spans="22:45" ht="15.75" customHeight="1">
      <c r="V36" s="1"/>
      <c r="W36" s="1"/>
      <c r="X36" s="1"/>
      <c r="Y36" s="1"/>
      <c r="AA36" s="1"/>
      <c r="AB36" s="1"/>
      <c r="AC36" s="1"/>
      <c r="AE36" s="1"/>
      <c r="AF36" s="1"/>
      <c r="AG36" s="1"/>
      <c r="AI36" s="1"/>
      <c r="AJ36" s="1"/>
      <c r="AK36" s="1"/>
      <c r="AM36" s="1"/>
      <c r="AN36" s="1"/>
      <c r="AO36" s="1"/>
      <c r="AQ36" s="1"/>
      <c r="AR36" s="1"/>
      <c r="AS36" s="1"/>
    </row>
    <row r="37" spans="22:45" ht="15.75" customHeight="1">
      <c r="V37" s="1"/>
      <c r="W37" s="1"/>
      <c r="X37" s="1"/>
      <c r="Y37" s="1"/>
      <c r="AA37" s="1"/>
      <c r="AB37" s="1"/>
      <c r="AC37" s="1"/>
      <c r="AE37" s="1"/>
      <c r="AF37" s="1"/>
      <c r="AG37" s="1"/>
      <c r="AI37" s="1"/>
      <c r="AJ37" s="1"/>
      <c r="AK37" s="1"/>
      <c r="AM37" s="1"/>
      <c r="AN37" s="1"/>
      <c r="AO37" s="1"/>
      <c r="AQ37" s="1"/>
      <c r="AR37" s="1"/>
      <c r="AS37" s="1"/>
    </row>
    <row r="38" spans="22:45" ht="15.75" customHeight="1">
      <c r="V38" s="1"/>
      <c r="W38" s="1"/>
      <c r="X38" s="1"/>
      <c r="Y38" s="1"/>
      <c r="AA38" s="1"/>
      <c r="AB38" s="1"/>
      <c r="AC38" s="1"/>
      <c r="AE38" s="1"/>
      <c r="AF38" s="1"/>
      <c r="AG38" s="1"/>
      <c r="AI38" s="1"/>
      <c r="AJ38" s="1"/>
      <c r="AK38" s="1"/>
      <c r="AM38" s="1"/>
      <c r="AN38" s="1"/>
      <c r="AO38" s="1"/>
      <c r="AQ38" s="1"/>
      <c r="AR38" s="1"/>
      <c r="AS38"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Q39"/>
  <sheetViews>
    <sheetView topLeftCell="AD1" workbookViewId="0">
      <selection activeCell="AL27" sqref="AL27"/>
    </sheetView>
  </sheetViews>
  <sheetFormatPr baseColWidth="10" defaultColWidth="14.5" defaultRowHeight="15.75" customHeight="1" x14ac:dyDescent="0"/>
  <sheetData>
    <row r="1" spans="1:43"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22</v>
      </c>
      <c r="AB1" s="1" t="s">
        <v>23</v>
      </c>
      <c r="AC1" s="1" t="s">
        <v>24</v>
      </c>
      <c r="AD1" s="1" t="s">
        <v>25</v>
      </c>
      <c r="AE1" s="1" t="s">
        <v>22</v>
      </c>
      <c r="AF1" s="1" t="s">
        <v>23</v>
      </c>
      <c r="AG1" s="1" t="s">
        <v>24</v>
      </c>
      <c r="AH1" s="1" t="s">
        <v>25</v>
      </c>
      <c r="AI1" s="1" t="s">
        <v>22</v>
      </c>
      <c r="AJ1" s="1" t="s">
        <v>23</v>
      </c>
      <c r="AK1" s="1" t="s">
        <v>24</v>
      </c>
      <c r="AL1" s="1" t="s">
        <v>25</v>
      </c>
      <c r="AM1" s="1" t="s">
        <v>22</v>
      </c>
      <c r="AN1" s="1" t="s">
        <v>23</v>
      </c>
      <c r="AO1" s="1" t="s">
        <v>24</v>
      </c>
      <c r="AP1" s="1" t="s">
        <v>25</v>
      </c>
      <c r="AQ1" s="1" t="s">
        <v>26</v>
      </c>
    </row>
    <row r="2" spans="1:43" ht="15.75" customHeight="1">
      <c r="A2" s="1" t="s">
        <v>27</v>
      </c>
      <c r="B2" s="1" t="s">
        <v>28</v>
      </c>
      <c r="C2" s="1" t="s">
        <v>29</v>
      </c>
      <c r="D2" s="1" t="s">
        <v>30</v>
      </c>
      <c r="E2" s="1" t="s">
        <v>4</v>
      </c>
      <c r="F2" s="1" t="s">
        <v>5</v>
      </c>
      <c r="G2" s="1" t="s">
        <v>6</v>
      </c>
      <c r="H2" s="1" t="s">
        <v>31</v>
      </c>
      <c r="I2" s="1" t="s">
        <v>32</v>
      </c>
      <c r="J2" s="1" t="s">
        <v>33</v>
      </c>
      <c r="K2" s="1" t="s">
        <v>34</v>
      </c>
      <c r="L2" s="1" t="s">
        <v>35</v>
      </c>
      <c r="M2" s="1" t="s">
        <v>36</v>
      </c>
      <c r="N2" s="1" t="s">
        <v>37</v>
      </c>
      <c r="O2" s="1" t="s">
        <v>38</v>
      </c>
      <c r="P2" s="1" t="s">
        <v>39</v>
      </c>
      <c r="Q2" s="1" t="s">
        <v>40</v>
      </c>
      <c r="R2" s="1" t="s">
        <v>41</v>
      </c>
      <c r="S2" s="1" t="s">
        <v>42</v>
      </c>
      <c r="T2" s="1" t="s">
        <v>43</v>
      </c>
      <c r="U2" s="1" t="s">
        <v>44</v>
      </c>
      <c r="V2" s="1" t="s">
        <v>45</v>
      </c>
      <c r="W2" s="1" t="s">
        <v>46</v>
      </c>
      <c r="X2" s="1" t="s">
        <v>47</v>
      </c>
      <c r="Y2" s="1" t="s">
        <v>48</v>
      </c>
      <c r="Z2" s="1" t="s">
        <v>49</v>
      </c>
      <c r="AA2" s="1" t="s">
        <v>46</v>
      </c>
      <c r="AB2" s="1" t="s">
        <v>47</v>
      </c>
      <c r="AC2" s="1" t="s">
        <v>48</v>
      </c>
      <c r="AD2" s="1" t="s">
        <v>49</v>
      </c>
      <c r="AE2" s="1" t="s">
        <v>46</v>
      </c>
      <c r="AF2" s="1" t="s">
        <v>47</v>
      </c>
      <c r="AG2" s="1" t="s">
        <v>48</v>
      </c>
      <c r="AH2" s="1" t="s">
        <v>49</v>
      </c>
      <c r="AI2" s="1" t="s">
        <v>50</v>
      </c>
      <c r="AJ2" s="1" t="s">
        <v>51</v>
      </c>
      <c r="AK2" s="1" t="s">
        <v>52</v>
      </c>
      <c r="AL2" s="1" t="s">
        <v>49</v>
      </c>
      <c r="AM2" s="1" t="s">
        <v>46</v>
      </c>
      <c r="AN2" s="1" t="s">
        <v>47</v>
      </c>
      <c r="AO2" s="1" t="s">
        <v>48</v>
      </c>
      <c r="AP2" s="1" t="s">
        <v>49</v>
      </c>
      <c r="AQ2" s="1" t="s">
        <v>26</v>
      </c>
    </row>
    <row r="3" spans="1:43" ht="15.75" customHeight="1">
      <c r="A3" s="1" t="s">
        <v>53</v>
      </c>
      <c r="B3" s="1" t="s">
        <v>54</v>
      </c>
      <c r="C3" s="1" t="s">
        <v>55</v>
      </c>
      <c r="D3" s="1" t="s">
        <v>56</v>
      </c>
      <c r="E3" s="1" t="s">
        <v>57</v>
      </c>
      <c r="F3" s="1" t="s">
        <v>58</v>
      </c>
      <c r="G3" s="1" t="s">
        <v>59</v>
      </c>
      <c r="H3" s="1" t="s">
        <v>60</v>
      </c>
      <c r="I3" s="1" t="s">
        <v>61</v>
      </c>
      <c r="J3" s="1" t="s">
        <v>62</v>
      </c>
      <c r="K3" s="1" t="s">
        <v>63</v>
      </c>
      <c r="L3" s="1" t="s">
        <v>64</v>
      </c>
      <c r="M3" s="1" t="s">
        <v>65</v>
      </c>
      <c r="N3" s="1" t="s">
        <v>66</v>
      </c>
      <c r="O3" s="1" t="s">
        <v>67</v>
      </c>
      <c r="P3" s="1" t="s">
        <v>68</v>
      </c>
      <c r="Q3" s="1" t="s">
        <v>69</v>
      </c>
      <c r="R3" s="1" t="s">
        <v>70</v>
      </c>
      <c r="S3" s="1" t="s">
        <v>71</v>
      </c>
      <c r="T3" s="1" t="s">
        <v>72</v>
      </c>
      <c r="U3" s="1" t="s">
        <v>73</v>
      </c>
      <c r="V3" s="1" t="s">
        <v>74</v>
      </c>
      <c r="W3" s="1" t="s">
        <v>75</v>
      </c>
      <c r="X3" s="1" t="s">
        <v>76</v>
      </c>
      <c r="Y3" s="1" t="s">
        <v>77</v>
      </c>
      <c r="Z3" s="1" t="s">
        <v>78</v>
      </c>
      <c r="AA3" s="1" t="s">
        <v>79</v>
      </c>
      <c r="AB3" s="1" t="s">
        <v>80</v>
      </c>
      <c r="AC3" s="1" t="s">
        <v>81</v>
      </c>
      <c r="AD3" s="1" t="s">
        <v>82</v>
      </c>
      <c r="AE3" s="1" t="s">
        <v>83</v>
      </c>
      <c r="AF3" s="1" t="s">
        <v>84</v>
      </c>
      <c r="AG3" s="1" t="s">
        <v>85</v>
      </c>
      <c r="AH3" s="1" t="s">
        <v>86</v>
      </c>
      <c r="AI3" s="1" t="s">
        <v>87</v>
      </c>
      <c r="AJ3" s="1" t="s">
        <v>88</v>
      </c>
      <c r="AK3" s="1" t="s">
        <v>89</v>
      </c>
      <c r="AL3" s="1" t="s">
        <v>90</v>
      </c>
      <c r="AM3" s="1" t="s">
        <v>91</v>
      </c>
      <c r="AN3" s="1" t="s">
        <v>92</v>
      </c>
      <c r="AO3" s="1" t="s">
        <v>93</v>
      </c>
      <c r="AP3" s="1" t="s">
        <v>94</v>
      </c>
      <c r="AQ3" s="1" t="s">
        <v>99</v>
      </c>
    </row>
    <row r="4" spans="1:43" ht="15.75" customHeight="1">
      <c r="A4" s="2">
        <v>43508.528958333336</v>
      </c>
      <c r="B4" s="2">
        <v>43508.531180555554</v>
      </c>
      <c r="C4" s="1" t="s">
        <v>30</v>
      </c>
      <c r="D4" s="1" t="s">
        <v>303</v>
      </c>
      <c r="E4" s="1">
        <v>100</v>
      </c>
      <c r="F4" s="1">
        <v>192</v>
      </c>
      <c r="G4" s="1" t="b">
        <v>1</v>
      </c>
      <c r="H4" s="2">
        <v>43508.531180555554</v>
      </c>
      <c r="I4" s="1" t="s">
        <v>304</v>
      </c>
      <c r="N4" s="1">
        <v>25.4931030273437</v>
      </c>
      <c r="O4" s="1">
        <v>-80.434402465820298</v>
      </c>
      <c r="P4" s="1" t="s">
        <v>102</v>
      </c>
      <c r="Q4" s="1" t="s">
        <v>103</v>
      </c>
      <c r="R4" s="1" t="s">
        <v>104</v>
      </c>
      <c r="S4" s="1" t="s">
        <v>179</v>
      </c>
      <c r="T4" s="1" t="s">
        <v>213</v>
      </c>
      <c r="U4" s="1" t="s">
        <v>155</v>
      </c>
      <c r="V4" s="1" t="s">
        <v>108</v>
      </c>
      <c r="W4" s="1" t="s">
        <v>122</v>
      </c>
      <c r="X4" s="1" t="s">
        <v>109</v>
      </c>
      <c r="Y4" s="1" t="s">
        <v>110</v>
      </c>
      <c r="AA4" s="1" t="s">
        <v>122</v>
      </c>
      <c r="AB4" s="1" t="s">
        <v>109</v>
      </c>
      <c r="AC4" s="1" t="s">
        <v>112</v>
      </c>
      <c r="AE4" s="1" t="s">
        <v>117</v>
      </c>
      <c r="AF4" s="1" t="s">
        <v>110</v>
      </c>
      <c r="AG4" s="1" t="s">
        <v>110</v>
      </c>
      <c r="AI4" s="1" t="s">
        <v>112</v>
      </c>
      <c r="AJ4" s="1" t="s">
        <v>112</v>
      </c>
      <c r="AK4" s="1" t="s">
        <v>112</v>
      </c>
      <c r="AM4" s="1" t="s">
        <v>122</v>
      </c>
      <c r="AN4" s="1" t="s">
        <v>122</v>
      </c>
      <c r="AO4" s="1" t="s">
        <v>122</v>
      </c>
      <c r="AQ4" s="1">
        <v>92795</v>
      </c>
    </row>
    <row r="5" spans="1:43" ht="15.75" customHeight="1">
      <c r="A5" s="2">
        <v>43508.528831018521</v>
      </c>
      <c r="B5" s="2">
        <v>43508.531284722223</v>
      </c>
      <c r="C5" s="1" t="s">
        <v>30</v>
      </c>
      <c r="D5" s="1" t="s">
        <v>306</v>
      </c>
      <c r="E5" s="1">
        <v>100</v>
      </c>
      <c r="F5" s="1">
        <v>211</v>
      </c>
      <c r="G5" s="1" t="b">
        <v>1</v>
      </c>
      <c r="H5" s="2">
        <v>43508.531284722223</v>
      </c>
      <c r="I5" s="1" t="s">
        <v>307</v>
      </c>
      <c r="N5" s="1">
        <v>39.087493896484297</v>
      </c>
      <c r="O5" s="1">
        <v>-95.373100280761705</v>
      </c>
      <c r="P5" s="1" t="s">
        <v>102</v>
      </c>
      <c r="Q5" s="1" t="s">
        <v>103</v>
      </c>
      <c r="R5" s="1" t="s">
        <v>104</v>
      </c>
      <c r="S5" s="1" t="s">
        <v>115</v>
      </c>
      <c r="T5" s="1" t="s">
        <v>121</v>
      </c>
      <c r="U5" s="1" t="s">
        <v>208</v>
      </c>
      <c r="V5" s="1" t="s">
        <v>108</v>
      </c>
      <c r="W5" s="1" t="s">
        <v>112</v>
      </c>
      <c r="X5" s="1" t="s">
        <v>109</v>
      </c>
      <c r="Y5" s="1" t="s">
        <v>112</v>
      </c>
      <c r="Z5" s="1" t="s">
        <v>308</v>
      </c>
      <c r="AA5" s="1" t="s">
        <v>122</v>
      </c>
      <c r="AB5" s="1" t="s">
        <v>122</v>
      </c>
      <c r="AC5" s="1" t="s">
        <v>122</v>
      </c>
      <c r="AD5" s="1" t="s">
        <v>309</v>
      </c>
      <c r="AE5" s="1" t="s">
        <v>109</v>
      </c>
      <c r="AF5" s="1" t="s">
        <v>109</v>
      </c>
      <c r="AG5" s="1" t="s">
        <v>109</v>
      </c>
      <c r="AH5" s="1" t="s">
        <v>310</v>
      </c>
      <c r="AI5" s="1" t="s">
        <v>112</v>
      </c>
      <c r="AJ5" s="1" t="s">
        <v>112</v>
      </c>
      <c r="AK5" s="1" t="s">
        <v>112</v>
      </c>
      <c r="AL5" s="1" t="s">
        <v>311</v>
      </c>
      <c r="AM5" s="1" t="s">
        <v>117</v>
      </c>
      <c r="AN5" s="1" t="s">
        <v>117</v>
      </c>
      <c r="AO5" s="1" t="s">
        <v>117</v>
      </c>
      <c r="AP5" s="1" t="s">
        <v>312</v>
      </c>
      <c r="AQ5" s="1">
        <v>57651</v>
      </c>
    </row>
    <row r="6" spans="1:43" ht="15.75" customHeight="1">
      <c r="A6" s="2">
        <v>43508.52920138889</v>
      </c>
      <c r="B6" s="2">
        <v>43508.531886574077</v>
      </c>
      <c r="C6" s="1" t="s">
        <v>30</v>
      </c>
      <c r="D6" s="1" t="s">
        <v>313</v>
      </c>
      <c r="E6" s="1">
        <v>100</v>
      </c>
      <c r="F6" s="1">
        <v>231</v>
      </c>
      <c r="G6" s="1" t="b">
        <v>1</v>
      </c>
      <c r="H6" s="2">
        <v>43508.531886574077</v>
      </c>
      <c r="I6" s="1" t="s">
        <v>314</v>
      </c>
      <c r="N6" s="1">
        <v>41.327499389648402</v>
      </c>
      <c r="O6" s="1">
        <v>19.818893432617099</v>
      </c>
      <c r="P6" s="1" t="s">
        <v>102</v>
      </c>
      <c r="Q6" s="1" t="s">
        <v>103</v>
      </c>
      <c r="R6" s="1" t="s">
        <v>104</v>
      </c>
      <c r="S6" s="1" t="s">
        <v>115</v>
      </c>
      <c r="T6" s="1" t="s">
        <v>121</v>
      </c>
      <c r="U6" s="1" t="s">
        <v>164</v>
      </c>
      <c r="V6" s="1" t="s">
        <v>108</v>
      </c>
      <c r="W6" s="1" t="s">
        <v>112</v>
      </c>
      <c r="X6" s="1" t="s">
        <v>112</v>
      </c>
      <c r="Y6" s="1" t="s">
        <v>112</v>
      </c>
      <c r="Z6" s="1" t="s">
        <v>315</v>
      </c>
      <c r="AA6" s="1" t="s">
        <v>117</v>
      </c>
      <c r="AB6" s="1" t="s">
        <v>117</v>
      </c>
      <c r="AC6" s="1" t="s">
        <v>117</v>
      </c>
      <c r="AD6" s="1" t="s">
        <v>316</v>
      </c>
      <c r="AE6" s="1" t="s">
        <v>109</v>
      </c>
      <c r="AF6" s="1" t="s">
        <v>109</v>
      </c>
      <c r="AG6" s="1" t="s">
        <v>109</v>
      </c>
      <c r="AH6" s="1" t="s">
        <v>317</v>
      </c>
      <c r="AI6" s="1" t="s">
        <v>112</v>
      </c>
      <c r="AJ6" s="1" t="s">
        <v>112</v>
      </c>
      <c r="AK6" s="1" t="s">
        <v>112</v>
      </c>
      <c r="AL6" s="1" t="s">
        <v>318</v>
      </c>
      <c r="AM6" s="1" t="s">
        <v>117</v>
      </c>
      <c r="AN6" s="1" t="s">
        <v>117</v>
      </c>
      <c r="AO6" s="1" t="s">
        <v>117</v>
      </c>
      <c r="AP6" s="1" t="s">
        <v>319</v>
      </c>
      <c r="AQ6" s="1">
        <v>82798</v>
      </c>
    </row>
    <row r="7" spans="1:43" ht="15.75" customHeight="1">
      <c r="A7" s="2">
        <v>43508.530578703707</v>
      </c>
      <c r="B7" s="2">
        <v>43508.532002314816</v>
      </c>
      <c r="C7" s="1" t="s">
        <v>30</v>
      </c>
      <c r="D7" s="1" t="s">
        <v>320</v>
      </c>
      <c r="E7" s="1">
        <v>100</v>
      </c>
      <c r="F7" s="1">
        <v>123</v>
      </c>
      <c r="G7" s="1" t="b">
        <v>1</v>
      </c>
      <c r="H7" s="2">
        <v>43508.532013888886</v>
      </c>
      <c r="I7" s="1" t="s">
        <v>321</v>
      </c>
      <c r="N7" s="1">
        <v>41.0888061523437</v>
      </c>
      <c r="O7" s="1">
        <v>-73.543502807617102</v>
      </c>
      <c r="P7" s="1" t="s">
        <v>102</v>
      </c>
      <c r="Q7" s="1" t="s">
        <v>103</v>
      </c>
      <c r="R7" s="1" t="s">
        <v>104</v>
      </c>
      <c r="S7" s="1" t="s">
        <v>105</v>
      </c>
      <c r="T7" s="1" t="s">
        <v>136</v>
      </c>
      <c r="U7" s="1" t="s">
        <v>116</v>
      </c>
      <c r="V7" s="1" t="s">
        <v>108</v>
      </c>
      <c r="W7" s="1" t="s">
        <v>117</v>
      </c>
      <c r="X7" s="1" t="s">
        <v>126</v>
      </c>
      <c r="Y7" s="1" t="s">
        <v>122</v>
      </c>
      <c r="AA7" s="1" t="s">
        <v>110</v>
      </c>
      <c r="AB7" s="1" t="s">
        <v>110</v>
      </c>
      <c r="AC7" s="1" t="s">
        <v>110</v>
      </c>
      <c r="AE7" s="1" t="s">
        <v>110</v>
      </c>
      <c r="AF7" s="1" t="s">
        <v>110</v>
      </c>
      <c r="AG7" s="1" t="s">
        <v>110</v>
      </c>
      <c r="AI7" s="1" t="s">
        <v>112</v>
      </c>
      <c r="AJ7" s="1" t="s">
        <v>112</v>
      </c>
      <c r="AK7" s="1" t="s">
        <v>112</v>
      </c>
      <c r="AM7" s="1" t="s">
        <v>109</v>
      </c>
      <c r="AN7" s="1" t="s">
        <v>109</v>
      </c>
      <c r="AO7" s="1" t="s">
        <v>109</v>
      </c>
      <c r="AQ7" s="1">
        <v>73972</v>
      </c>
    </row>
    <row r="8" spans="1:43" ht="15.75" customHeight="1">
      <c r="A8" s="2">
        <v>43508.529386574075</v>
      </c>
      <c r="B8" s="2">
        <v>43508.53230324074</v>
      </c>
      <c r="C8" s="1" t="s">
        <v>30</v>
      </c>
      <c r="D8" s="1" t="s">
        <v>322</v>
      </c>
      <c r="E8" s="1">
        <v>100</v>
      </c>
      <c r="F8" s="1">
        <v>251</v>
      </c>
      <c r="G8" s="1" t="b">
        <v>1</v>
      </c>
      <c r="H8" s="2">
        <v>43508.53230324074</v>
      </c>
      <c r="I8" s="1" t="s">
        <v>323</v>
      </c>
      <c r="N8" s="1">
        <v>50.160507202148402</v>
      </c>
      <c r="O8" s="1">
        <v>8.6336975097656197</v>
      </c>
      <c r="P8" s="1" t="s">
        <v>102</v>
      </c>
      <c r="Q8" s="1" t="s">
        <v>103</v>
      </c>
      <c r="R8" s="1" t="s">
        <v>104</v>
      </c>
      <c r="S8" s="1" t="s">
        <v>324</v>
      </c>
      <c r="T8" s="1" t="s">
        <v>136</v>
      </c>
      <c r="U8" s="1" t="s">
        <v>137</v>
      </c>
      <c r="V8" s="1" t="s">
        <v>108</v>
      </c>
      <c r="W8" s="1" t="s">
        <v>110</v>
      </c>
      <c r="X8" s="1" t="s">
        <v>117</v>
      </c>
      <c r="Y8" s="1" t="s">
        <v>110</v>
      </c>
      <c r="Z8" s="1" t="s">
        <v>325</v>
      </c>
      <c r="AA8" s="1" t="s">
        <v>112</v>
      </c>
      <c r="AB8" s="1" t="s">
        <v>112</v>
      </c>
      <c r="AC8" s="1" t="s">
        <v>112</v>
      </c>
      <c r="AD8" s="1" t="s">
        <v>326</v>
      </c>
      <c r="AE8" s="1" t="s">
        <v>110</v>
      </c>
      <c r="AF8" s="1" t="s">
        <v>110</v>
      </c>
      <c r="AG8" s="1" t="s">
        <v>110</v>
      </c>
      <c r="AI8" s="1" t="s">
        <v>112</v>
      </c>
      <c r="AJ8" s="1" t="s">
        <v>112</v>
      </c>
      <c r="AK8" s="1" t="s">
        <v>112</v>
      </c>
      <c r="AM8" s="1" t="s">
        <v>109</v>
      </c>
      <c r="AN8" s="1" t="s">
        <v>109</v>
      </c>
      <c r="AO8" s="1" t="s">
        <v>109</v>
      </c>
      <c r="AQ8" s="1">
        <v>86644</v>
      </c>
    </row>
    <row r="9" spans="1:43" ht="15.75" customHeight="1">
      <c r="A9" s="2">
        <v>43508.528738425928</v>
      </c>
      <c r="B9" s="2">
        <v>43508.533680555556</v>
      </c>
      <c r="C9" s="1" t="s">
        <v>30</v>
      </c>
      <c r="D9" s="1" t="s">
        <v>327</v>
      </c>
      <c r="E9" s="1">
        <v>100</v>
      </c>
      <c r="F9" s="1">
        <v>427</v>
      </c>
      <c r="G9" s="1" t="b">
        <v>1</v>
      </c>
      <c r="H9" s="2">
        <v>43508.533692129633</v>
      </c>
      <c r="I9" s="1" t="s">
        <v>328</v>
      </c>
      <c r="N9" s="1">
        <v>40.754806518554602</v>
      </c>
      <c r="O9" s="1">
        <v>-111.88099670410099</v>
      </c>
      <c r="P9" s="1" t="s">
        <v>102</v>
      </c>
      <c r="Q9" s="1" t="s">
        <v>103</v>
      </c>
      <c r="R9" s="1" t="s">
        <v>104</v>
      </c>
      <c r="S9" s="1" t="s">
        <v>115</v>
      </c>
      <c r="T9" s="1" t="s">
        <v>121</v>
      </c>
      <c r="U9" s="1" t="s">
        <v>262</v>
      </c>
      <c r="V9" s="1" t="s">
        <v>108</v>
      </c>
      <c r="W9" s="1" t="s">
        <v>109</v>
      </c>
      <c r="X9" s="1" t="s">
        <v>122</v>
      </c>
      <c r="Y9" s="1" t="s">
        <v>110</v>
      </c>
      <c r="Z9" s="1" t="s">
        <v>329</v>
      </c>
      <c r="AA9" s="1" t="s">
        <v>117</v>
      </c>
      <c r="AB9" s="1" t="s">
        <v>112</v>
      </c>
      <c r="AC9" s="1" t="s">
        <v>112</v>
      </c>
      <c r="AD9" s="1" t="s">
        <v>330</v>
      </c>
      <c r="AE9" s="1" t="s">
        <v>112</v>
      </c>
      <c r="AF9" s="1" t="s">
        <v>110</v>
      </c>
      <c r="AG9" s="1" t="s">
        <v>110</v>
      </c>
      <c r="AH9" s="1" t="s">
        <v>331</v>
      </c>
      <c r="AI9" s="1" t="s">
        <v>112</v>
      </c>
      <c r="AJ9" s="1" t="s">
        <v>112</v>
      </c>
      <c r="AK9" s="1" t="s">
        <v>112</v>
      </c>
      <c r="AL9" s="1" t="s">
        <v>332</v>
      </c>
      <c r="AM9" s="1" t="s">
        <v>110</v>
      </c>
      <c r="AN9" s="1" t="s">
        <v>122</v>
      </c>
      <c r="AO9" s="1" t="s">
        <v>112</v>
      </c>
      <c r="AP9" s="1" t="s">
        <v>333</v>
      </c>
      <c r="AQ9" s="1">
        <v>37906</v>
      </c>
    </row>
    <row r="10" spans="1:43" ht="15.75" customHeight="1">
      <c r="A10" s="2">
        <v>43508.529444444444</v>
      </c>
      <c r="B10" s="2">
        <v>43508.534108796295</v>
      </c>
      <c r="C10" s="1" t="s">
        <v>30</v>
      </c>
      <c r="D10" s="1" t="s">
        <v>334</v>
      </c>
      <c r="E10" s="1">
        <v>100</v>
      </c>
      <c r="F10" s="1">
        <v>402</v>
      </c>
      <c r="G10" s="1" t="b">
        <v>1</v>
      </c>
      <c r="H10" s="2">
        <v>43508.534120370372</v>
      </c>
      <c r="I10" s="1" t="s">
        <v>335</v>
      </c>
      <c r="N10" s="1">
        <v>40.834304809570298</v>
      </c>
      <c r="O10" s="1">
        <v>-73.923500061035099</v>
      </c>
      <c r="P10" s="1" t="s">
        <v>102</v>
      </c>
      <c r="Q10" s="1" t="s">
        <v>103</v>
      </c>
      <c r="R10" s="1" t="s">
        <v>104</v>
      </c>
      <c r="S10" s="1" t="s">
        <v>105</v>
      </c>
      <c r="T10" s="1" t="s">
        <v>336</v>
      </c>
      <c r="U10" s="1" t="s">
        <v>288</v>
      </c>
      <c r="V10" s="1" t="s">
        <v>108</v>
      </c>
      <c r="W10" s="1" t="s">
        <v>117</v>
      </c>
      <c r="X10" s="1" t="s">
        <v>110</v>
      </c>
      <c r="Y10" s="1" t="s">
        <v>110</v>
      </c>
      <c r="Z10" s="1" t="s">
        <v>337</v>
      </c>
      <c r="AA10" s="1" t="s">
        <v>110</v>
      </c>
      <c r="AB10" s="1" t="s">
        <v>109</v>
      </c>
      <c r="AC10" s="1" t="s">
        <v>109</v>
      </c>
      <c r="AD10" s="1" t="s">
        <v>338</v>
      </c>
      <c r="AE10" s="1" t="s">
        <v>112</v>
      </c>
      <c r="AF10" s="1" t="s">
        <v>110</v>
      </c>
      <c r="AG10" s="1" t="s">
        <v>110</v>
      </c>
      <c r="AI10" s="1" t="s">
        <v>109</v>
      </c>
      <c r="AJ10" s="1" t="s">
        <v>112</v>
      </c>
      <c r="AK10" s="1" t="s">
        <v>112</v>
      </c>
      <c r="AM10" s="1" t="s">
        <v>110</v>
      </c>
      <c r="AN10" s="1" t="s">
        <v>117</v>
      </c>
      <c r="AO10" s="1" t="s">
        <v>109</v>
      </c>
      <c r="AQ10" s="1">
        <v>83917</v>
      </c>
    </row>
    <row r="11" spans="1:43" ht="15.75" customHeight="1">
      <c r="A11" s="2">
        <v>43508.53334490741</v>
      </c>
      <c r="B11" s="2">
        <v>43508.535763888889</v>
      </c>
      <c r="C11" s="1" t="s">
        <v>30</v>
      </c>
      <c r="D11" s="1" t="s">
        <v>339</v>
      </c>
      <c r="E11" s="1">
        <v>100</v>
      </c>
      <c r="F11" s="1">
        <v>208</v>
      </c>
      <c r="G11" s="1" t="b">
        <v>1</v>
      </c>
      <c r="H11" s="2">
        <v>43508.535775462966</v>
      </c>
      <c r="I11" s="1" t="s">
        <v>340</v>
      </c>
      <c r="N11" s="1">
        <v>9.9667053222656197</v>
      </c>
      <c r="O11" s="1">
        <v>76.233306884765597</v>
      </c>
      <c r="P11" s="1" t="s">
        <v>102</v>
      </c>
      <c r="Q11" s="1" t="s">
        <v>103</v>
      </c>
      <c r="R11" s="1" t="s">
        <v>104</v>
      </c>
      <c r="S11" s="1" t="s">
        <v>115</v>
      </c>
      <c r="T11" s="1" t="s">
        <v>106</v>
      </c>
      <c r="U11" s="1" t="s">
        <v>137</v>
      </c>
      <c r="V11" s="1" t="s">
        <v>108</v>
      </c>
      <c r="W11" s="1" t="s">
        <v>109</v>
      </c>
      <c r="X11" s="1" t="s">
        <v>117</v>
      </c>
      <c r="Y11" s="1" t="s">
        <v>112</v>
      </c>
      <c r="AA11" s="1" t="s">
        <v>112</v>
      </c>
      <c r="AB11" s="1" t="s">
        <v>112</v>
      </c>
      <c r="AC11" s="1" t="s">
        <v>112</v>
      </c>
      <c r="AE11" s="1" t="s">
        <v>110</v>
      </c>
      <c r="AF11" s="1" t="s">
        <v>110</v>
      </c>
      <c r="AG11" s="1" t="s">
        <v>110</v>
      </c>
      <c r="AI11" s="1" t="s">
        <v>109</v>
      </c>
      <c r="AJ11" s="1" t="s">
        <v>112</v>
      </c>
      <c r="AK11" s="1" t="s">
        <v>112</v>
      </c>
      <c r="AM11" s="1" t="s">
        <v>109</v>
      </c>
      <c r="AN11" s="1" t="s">
        <v>109</v>
      </c>
      <c r="AO11" s="1" t="s">
        <v>112</v>
      </c>
      <c r="AQ11" s="1">
        <v>10199</v>
      </c>
    </row>
    <row r="12" spans="1:43" ht="15.75" customHeight="1">
      <c r="A12" s="2">
        <v>43508.535902777781</v>
      </c>
      <c r="B12" s="2">
        <v>43508.537083333336</v>
      </c>
      <c r="C12" s="1" t="s">
        <v>30</v>
      </c>
      <c r="D12" s="1" t="s">
        <v>341</v>
      </c>
      <c r="E12" s="1">
        <v>100</v>
      </c>
      <c r="F12" s="1">
        <v>102</v>
      </c>
      <c r="G12" s="1" t="b">
        <v>1</v>
      </c>
      <c r="H12" s="2">
        <v>43508.537083333336</v>
      </c>
      <c r="I12" s="1" t="s">
        <v>342</v>
      </c>
      <c r="N12" s="1">
        <v>39.099700927734297</v>
      </c>
      <c r="O12" s="1">
        <v>-94.578598022460895</v>
      </c>
      <c r="P12" s="1" t="s">
        <v>102</v>
      </c>
      <c r="Q12" s="1" t="s">
        <v>103</v>
      </c>
      <c r="R12" s="1" t="s">
        <v>104</v>
      </c>
      <c r="S12" s="1" t="s">
        <v>105</v>
      </c>
      <c r="T12" s="1" t="s">
        <v>106</v>
      </c>
      <c r="U12" s="1" t="s">
        <v>116</v>
      </c>
      <c r="V12" s="1" t="s">
        <v>108</v>
      </c>
      <c r="W12" s="1" t="s">
        <v>110</v>
      </c>
      <c r="X12" s="1" t="s">
        <v>109</v>
      </c>
      <c r="Y12" s="1" t="s">
        <v>110</v>
      </c>
      <c r="AA12" s="1" t="s">
        <v>117</v>
      </c>
      <c r="AB12" s="1" t="s">
        <v>122</v>
      </c>
      <c r="AC12" s="1" t="s">
        <v>112</v>
      </c>
      <c r="AE12" s="1" t="s">
        <v>117</v>
      </c>
      <c r="AF12" s="1" t="s">
        <v>122</v>
      </c>
      <c r="AG12" s="1" t="s">
        <v>109</v>
      </c>
      <c r="AI12" s="1" t="s">
        <v>122</v>
      </c>
      <c r="AJ12" s="1" t="s">
        <v>110</v>
      </c>
      <c r="AK12" s="1" t="s">
        <v>112</v>
      </c>
      <c r="AM12" s="1" t="s">
        <v>112</v>
      </c>
      <c r="AN12" s="1" t="s">
        <v>117</v>
      </c>
      <c r="AO12" s="1" t="s">
        <v>122</v>
      </c>
      <c r="AQ12" s="1">
        <v>40407</v>
      </c>
    </row>
    <row r="13" spans="1:43" ht="15.75" customHeight="1">
      <c r="A13" s="2">
        <v>43508.53466435185</v>
      </c>
      <c r="B13" s="2">
        <v>43508.537372685183</v>
      </c>
      <c r="C13" s="1" t="s">
        <v>30</v>
      </c>
      <c r="D13" s="1" t="s">
        <v>343</v>
      </c>
      <c r="E13" s="1">
        <v>100</v>
      </c>
      <c r="F13" s="1">
        <v>234</v>
      </c>
      <c r="G13" s="1" t="b">
        <v>1</v>
      </c>
      <c r="H13" s="2">
        <v>43508.537395833337</v>
      </c>
      <c r="I13" s="1" t="s">
        <v>344</v>
      </c>
      <c r="N13" s="1">
        <v>43.117202758788999</v>
      </c>
      <c r="O13" s="1">
        <v>-88.344596862792898</v>
      </c>
      <c r="P13" s="1" t="s">
        <v>102</v>
      </c>
      <c r="Q13" s="1" t="s">
        <v>103</v>
      </c>
      <c r="R13" s="1" t="s">
        <v>104</v>
      </c>
      <c r="S13" s="1" t="s">
        <v>115</v>
      </c>
      <c r="T13" s="1" t="s">
        <v>121</v>
      </c>
      <c r="U13" s="1" t="s">
        <v>262</v>
      </c>
      <c r="V13" s="1" t="s">
        <v>108</v>
      </c>
      <c r="W13" s="1" t="s">
        <v>112</v>
      </c>
      <c r="X13" s="1" t="s">
        <v>112</v>
      </c>
      <c r="Y13" s="1" t="s">
        <v>110</v>
      </c>
      <c r="Z13" s="1" t="s">
        <v>345</v>
      </c>
      <c r="AA13" s="1" t="s">
        <v>110</v>
      </c>
      <c r="AB13" s="1" t="s">
        <v>110</v>
      </c>
      <c r="AC13" s="1" t="s">
        <v>110</v>
      </c>
      <c r="AE13" s="1" t="s">
        <v>117</v>
      </c>
      <c r="AF13" s="1" t="s">
        <v>117</v>
      </c>
      <c r="AG13" s="1" t="s">
        <v>110</v>
      </c>
      <c r="AI13" s="1" t="s">
        <v>112</v>
      </c>
      <c r="AJ13" s="1" t="s">
        <v>109</v>
      </c>
      <c r="AK13" s="1" t="s">
        <v>112</v>
      </c>
      <c r="AM13" s="1" t="s">
        <v>117</v>
      </c>
      <c r="AN13" s="1" t="s">
        <v>112</v>
      </c>
      <c r="AO13" s="1" t="s">
        <v>117</v>
      </c>
      <c r="AQ13" s="1">
        <v>33283</v>
      </c>
    </row>
    <row r="14" spans="1:43" ht="15.75" customHeight="1">
      <c r="A14" s="2">
        <v>43508.53733796296</v>
      </c>
      <c r="B14" s="2">
        <v>43508.539629629631</v>
      </c>
      <c r="C14" s="1" t="s">
        <v>30</v>
      </c>
      <c r="D14" s="1" t="s">
        <v>346</v>
      </c>
      <c r="E14" s="1">
        <v>100</v>
      </c>
      <c r="F14" s="1">
        <v>198</v>
      </c>
      <c r="G14" s="1" t="b">
        <v>1</v>
      </c>
      <c r="H14" s="2">
        <v>43508.539641203701</v>
      </c>
      <c r="I14" s="1" t="s">
        <v>347</v>
      </c>
      <c r="N14" s="1">
        <v>43.072006225585902</v>
      </c>
      <c r="O14" s="1">
        <v>-83.842399597167898</v>
      </c>
      <c r="P14" s="1" t="s">
        <v>102</v>
      </c>
      <c r="Q14" s="1" t="s">
        <v>103</v>
      </c>
      <c r="R14" s="1" t="s">
        <v>348</v>
      </c>
      <c r="S14" s="1" t="s">
        <v>349</v>
      </c>
      <c r="T14" s="1" t="s">
        <v>136</v>
      </c>
      <c r="U14" s="1" t="s">
        <v>164</v>
      </c>
      <c r="V14" s="1" t="s">
        <v>108</v>
      </c>
      <c r="W14" s="1" t="s">
        <v>110</v>
      </c>
      <c r="X14" s="1" t="s">
        <v>122</v>
      </c>
      <c r="Y14" s="1" t="s">
        <v>122</v>
      </c>
      <c r="AA14" s="1" t="s">
        <v>110</v>
      </c>
      <c r="AB14" s="1" t="s">
        <v>126</v>
      </c>
      <c r="AC14" s="1" t="s">
        <v>126</v>
      </c>
      <c r="AE14" s="1" t="s">
        <v>110</v>
      </c>
      <c r="AF14" s="1" t="s">
        <v>110</v>
      </c>
      <c r="AG14" s="1" t="s">
        <v>110</v>
      </c>
      <c r="AI14" s="1" t="s">
        <v>109</v>
      </c>
      <c r="AJ14" s="1" t="s">
        <v>122</v>
      </c>
      <c r="AK14" s="1" t="s">
        <v>109</v>
      </c>
      <c r="AM14" s="1" t="s">
        <v>110</v>
      </c>
      <c r="AN14" s="1" t="s">
        <v>110</v>
      </c>
      <c r="AO14" s="1" t="s">
        <v>110</v>
      </c>
      <c r="AQ14" s="1">
        <v>61857</v>
      </c>
    </row>
    <row r="15" spans="1:43" ht="15.75" customHeight="1">
      <c r="A15" s="2">
        <v>43508.543738425928</v>
      </c>
      <c r="B15" s="2">
        <v>43508.54478009259</v>
      </c>
      <c r="C15" s="1" t="s">
        <v>30</v>
      </c>
      <c r="D15" s="1" t="s">
        <v>350</v>
      </c>
      <c r="E15" s="1">
        <v>100</v>
      </c>
      <c r="F15" s="1">
        <v>89</v>
      </c>
      <c r="G15" s="1" t="b">
        <v>1</v>
      </c>
      <c r="H15" s="2">
        <v>43508.544791666667</v>
      </c>
      <c r="I15" s="1" t="s">
        <v>351</v>
      </c>
      <c r="N15" s="1">
        <v>-23.6242980957031</v>
      </c>
      <c r="O15" s="1">
        <v>-46.562393188476499</v>
      </c>
      <c r="P15" s="1" t="s">
        <v>102</v>
      </c>
      <c r="Q15" s="1" t="s">
        <v>103</v>
      </c>
      <c r="R15" s="1" t="s">
        <v>104</v>
      </c>
      <c r="S15" s="1" t="s">
        <v>115</v>
      </c>
      <c r="T15" s="1" t="s">
        <v>121</v>
      </c>
      <c r="U15" s="1" t="s">
        <v>116</v>
      </c>
      <c r="V15" s="1" t="s">
        <v>108</v>
      </c>
      <c r="W15" s="1" t="s">
        <v>122</v>
      </c>
      <c r="X15" s="1" t="s">
        <v>122</v>
      </c>
      <c r="Y15" s="1" t="s">
        <v>122</v>
      </c>
      <c r="AA15" s="1" t="s">
        <v>112</v>
      </c>
      <c r="AB15" s="1" t="s">
        <v>112</v>
      </c>
      <c r="AC15" s="1" t="s">
        <v>112</v>
      </c>
      <c r="AE15" s="1" t="s">
        <v>110</v>
      </c>
      <c r="AF15" s="1" t="s">
        <v>110</v>
      </c>
      <c r="AG15" s="1" t="s">
        <v>110</v>
      </c>
      <c r="AI15" s="1" t="s">
        <v>112</v>
      </c>
      <c r="AJ15" s="1" t="s">
        <v>112</v>
      </c>
      <c r="AK15" s="1" t="s">
        <v>112</v>
      </c>
      <c r="AM15" s="1" t="s">
        <v>112</v>
      </c>
      <c r="AN15" s="1" t="s">
        <v>109</v>
      </c>
      <c r="AO15" s="1" t="s">
        <v>109</v>
      </c>
      <c r="AQ15" s="1">
        <v>67919</v>
      </c>
    </row>
    <row r="16" spans="1:43" ht="15.75" customHeight="1">
      <c r="A16" s="2">
        <v>43508.54415509259</v>
      </c>
      <c r="B16" s="2">
        <v>43508.545162037037</v>
      </c>
      <c r="C16" s="1" t="s">
        <v>30</v>
      </c>
      <c r="D16" s="1" t="s">
        <v>353</v>
      </c>
      <c r="E16" s="1">
        <v>100</v>
      </c>
      <c r="F16" s="1">
        <v>87</v>
      </c>
      <c r="G16" s="1" t="b">
        <v>1</v>
      </c>
      <c r="H16" s="2">
        <v>43508.545173611114</v>
      </c>
      <c r="I16" s="1" t="s">
        <v>354</v>
      </c>
      <c r="N16" s="1">
        <v>40.742401123046797</v>
      </c>
      <c r="O16" s="1">
        <v>-74.032501220703097</v>
      </c>
      <c r="P16" s="1" t="s">
        <v>102</v>
      </c>
      <c r="Q16" s="1" t="s">
        <v>103</v>
      </c>
      <c r="R16" s="1" t="s">
        <v>104</v>
      </c>
      <c r="S16" s="1" t="s">
        <v>115</v>
      </c>
      <c r="T16" s="1" t="s">
        <v>136</v>
      </c>
      <c r="U16" s="1" t="s">
        <v>164</v>
      </c>
      <c r="V16" s="1" t="s">
        <v>108</v>
      </c>
      <c r="W16" s="1" t="s">
        <v>109</v>
      </c>
      <c r="X16" s="1" t="s">
        <v>109</v>
      </c>
      <c r="Y16" s="1" t="s">
        <v>109</v>
      </c>
      <c r="AA16" s="1" t="s">
        <v>112</v>
      </c>
      <c r="AB16" s="1" t="s">
        <v>112</v>
      </c>
      <c r="AC16" s="1" t="s">
        <v>112</v>
      </c>
      <c r="AE16" s="1" t="s">
        <v>117</v>
      </c>
      <c r="AF16" s="1" t="s">
        <v>117</v>
      </c>
      <c r="AG16" s="1" t="s">
        <v>117</v>
      </c>
      <c r="AI16" s="1" t="s">
        <v>112</v>
      </c>
      <c r="AJ16" s="1" t="s">
        <v>112</v>
      </c>
      <c r="AK16" s="1" t="s">
        <v>112</v>
      </c>
      <c r="AM16" s="1" t="s">
        <v>117</v>
      </c>
      <c r="AN16" s="1" t="s">
        <v>117</v>
      </c>
      <c r="AO16" s="1" t="s">
        <v>109</v>
      </c>
      <c r="AQ16" s="1">
        <v>79381</v>
      </c>
    </row>
    <row r="17" spans="1:43" ht="15.75" customHeight="1">
      <c r="A17" s="2">
        <v>43508.542129629626</v>
      </c>
      <c r="B17" s="2">
        <v>43508.545543981483</v>
      </c>
      <c r="C17" s="1" t="s">
        <v>30</v>
      </c>
      <c r="D17" s="1" t="s">
        <v>355</v>
      </c>
      <c r="E17" s="1">
        <v>100</v>
      </c>
      <c r="F17" s="1">
        <v>295</v>
      </c>
      <c r="G17" s="1" t="b">
        <v>1</v>
      </c>
      <c r="H17" s="2">
        <v>43508.545555555553</v>
      </c>
      <c r="I17" s="1" t="s">
        <v>356</v>
      </c>
      <c r="N17" s="1">
        <v>28.6354064941406</v>
      </c>
      <c r="O17" s="1">
        <v>-81.488800048828097</v>
      </c>
      <c r="P17" s="1" t="s">
        <v>102</v>
      </c>
      <c r="Q17" s="1" t="s">
        <v>103</v>
      </c>
      <c r="R17" s="1" t="s">
        <v>104</v>
      </c>
      <c r="S17" s="1" t="s">
        <v>105</v>
      </c>
      <c r="T17" s="1" t="s">
        <v>121</v>
      </c>
      <c r="U17" s="1" t="s">
        <v>116</v>
      </c>
      <c r="V17" s="1" t="s">
        <v>108</v>
      </c>
      <c r="W17" s="1" t="s">
        <v>117</v>
      </c>
      <c r="X17" s="1" t="s">
        <v>117</v>
      </c>
      <c r="Y17" s="1" t="s">
        <v>110</v>
      </c>
      <c r="Z17" s="1" t="s">
        <v>357</v>
      </c>
      <c r="AA17" s="1" t="s">
        <v>109</v>
      </c>
      <c r="AB17" s="1" t="s">
        <v>122</v>
      </c>
      <c r="AC17" s="1" t="s">
        <v>109</v>
      </c>
      <c r="AE17" s="1" t="s">
        <v>109</v>
      </c>
      <c r="AF17" s="1" t="s">
        <v>122</v>
      </c>
      <c r="AG17" s="1" t="s">
        <v>117</v>
      </c>
      <c r="AI17" s="1" t="s">
        <v>112</v>
      </c>
      <c r="AJ17" s="1" t="s">
        <v>112</v>
      </c>
      <c r="AK17" s="1" t="s">
        <v>112</v>
      </c>
      <c r="AM17" s="1" t="s">
        <v>117</v>
      </c>
      <c r="AN17" s="1" t="s">
        <v>117</v>
      </c>
      <c r="AO17" s="1" t="s">
        <v>117</v>
      </c>
      <c r="AQ17" s="1">
        <v>90102</v>
      </c>
    </row>
    <row r="18" spans="1:43" ht="15.75" customHeight="1">
      <c r="A18" s="2">
        <v>43508.544421296298</v>
      </c>
      <c r="B18" s="2">
        <v>43508.547106481485</v>
      </c>
      <c r="C18" s="1" t="s">
        <v>30</v>
      </c>
      <c r="D18" s="1" t="s">
        <v>358</v>
      </c>
      <c r="E18" s="1">
        <v>100</v>
      </c>
      <c r="F18" s="1">
        <v>231</v>
      </c>
      <c r="G18" s="1" t="b">
        <v>1</v>
      </c>
      <c r="H18" s="2">
        <v>43508.547106481485</v>
      </c>
      <c r="I18" s="1" t="s">
        <v>359</v>
      </c>
      <c r="N18" s="1">
        <v>41.697601318359297</v>
      </c>
      <c r="O18" s="1">
        <v>-88.087303161620994</v>
      </c>
      <c r="P18" s="1" t="s">
        <v>102</v>
      </c>
      <c r="Q18" s="1" t="s">
        <v>103</v>
      </c>
      <c r="R18" s="1" t="s">
        <v>104</v>
      </c>
      <c r="S18" s="1" t="s">
        <v>360</v>
      </c>
      <c r="T18" s="1" t="s">
        <v>361</v>
      </c>
      <c r="U18" s="1" t="s">
        <v>362</v>
      </c>
      <c r="V18" s="1" t="s">
        <v>108</v>
      </c>
      <c r="W18" s="1" t="s">
        <v>110</v>
      </c>
      <c r="X18" s="1" t="s">
        <v>110</v>
      </c>
      <c r="Y18" s="1" t="s">
        <v>110</v>
      </c>
      <c r="AA18" s="1" t="s">
        <v>109</v>
      </c>
      <c r="AB18" s="1" t="s">
        <v>109</v>
      </c>
      <c r="AC18" s="1" t="s">
        <v>109</v>
      </c>
      <c r="AE18" s="1" t="s">
        <v>117</v>
      </c>
      <c r="AF18" s="1" t="s">
        <v>117</v>
      </c>
      <c r="AG18" s="1" t="s">
        <v>110</v>
      </c>
      <c r="AI18" s="1" t="s">
        <v>112</v>
      </c>
      <c r="AJ18" s="1" t="s">
        <v>112</v>
      </c>
      <c r="AK18" s="1" t="s">
        <v>112</v>
      </c>
      <c r="AM18" s="1" t="s">
        <v>117</v>
      </c>
      <c r="AN18" s="1" t="s">
        <v>117</v>
      </c>
      <c r="AO18" s="1" t="s">
        <v>110</v>
      </c>
      <c r="AQ18" s="1">
        <v>89860</v>
      </c>
    </row>
    <row r="19" spans="1:43" ht="15.75" customHeight="1">
      <c r="A19" s="2">
        <v>43508.543703703705</v>
      </c>
      <c r="B19" s="2">
        <v>43508.547384259262</v>
      </c>
      <c r="C19" s="1" t="s">
        <v>30</v>
      </c>
      <c r="D19" s="1" t="s">
        <v>363</v>
      </c>
      <c r="E19" s="1">
        <v>100</v>
      </c>
      <c r="F19" s="1">
        <v>317</v>
      </c>
      <c r="G19" s="1" t="b">
        <v>1</v>
      </c>
      <c r="H19" s="2">
        <v>43508.547384259262</v>
      </c>
      <c r="I19" s="1" t="s">
        <v>364</v>
      </c>
      <c r="N19" s="1">
        <v>42.965606689453097</v>
      </c>
      <c r="O19" s="1">
        <v>-85.650001525878906</v>
      </c>
      <c r="P19" s="1" t="s">
        <v>102</v>
      </c>
      <c r="Q19" s="1" t="s">
        <v>103</v>
      </c>
      <c r="R19" s="1" t="s">
        <v>104</v>
      </c>
      <c r="S19" s="1" t="s">
        <v>115</v>
      </c>
      <c r="T19" s="1" t="s">
        <v>121</v>
      </c>
      <c r="U19" s="1" t="s">
        <v>116</v>
      </c>
      <c r="V19" s="1" t="s">
        <v>108</v>
      </c>
      <c r="W19" s="1" t="s">
        <v>110</v>
      </c>
      <c r="X19" s="1" t="s">
        <v>110</v>
      </c>
      <c r="Y19" s="1" t="s">
        <v>110</v>
      </c>
      <c r="Z19" s="1" t="s">
        <v>365</v>
      </c>
      <c r="AA19" s="1" t="s">
        <v>112</v>
      </c>
      <c r="AB19" s="1" t="s">
        <v>112</v>
      </c>
      <c r="AC19" s="1" t="s">
        <v>112</v>
      </c>
      <c r="AE19" s="1" t="s">
        <v>110</v>
      </c>
      <c r="AF19" s="1" t="s">
        <v>110</v>
      </c>
      <c r="AG19" s="1" t="s">
        <v>110</v>
      </c>
      <c r="AI19" s="1" t="s">
        <v>112</v>
      </c>
      <c r="AJ19" s="1" t="s">
        <v>112</v>
      </c>
      <c r="AK19" s="1" t="s">
        <v>112</v>
      </c>
      <c r="AM19" s="1" t="s">
        <v>112</v>
      </c>
      <c r="AN19" s="1" t="s">
        <v>112</v>
      </c>
      <c r="AO19" s="1" t="s">
        <v>112</v>
      </c>
      <c r="AQ19" s="1">
        <v>41103</v>
      </c>
    </row>
    <row r="20" spans="1:43" ht="15.75" customHeight="1">
      <c r="A20" s="2">
        <v>43508.548009259262</v>
      </c>
      <c r="B20" s="2">
        <v>43508.54892361111</v>
      </c>
      <c r="C20" s="1" t="s">
        <v>30</v>
      </c>
      <c r="D20" s="1" t="s">
        <v>353</v>
      </c>
      <c r="E20" s="1">
        <v>100</v>
      </c>
      <c r="F20" s="1">
        <v>79</v>
      </c>
      <c r="G20" s="1" t="b">
        <v>1</v>
      </c>
      <c r="H20" s="2">
        <v>43508.54892361111</v>
      </c>
      <c r="I20" s="1" t="s">
        <v>366</v>
      </c>
      <c r="N20" s="1">
        <v>40.742401123046797</v>
      </c>
      <c r="O20" s="1">
        <v>-74.032501220703097</v>
      </c>
      <c r="P20" s="1" t="s">
        <v>102</v>
      </c>
      <c r="Q20" s="1" t="s">
        <v>103</v>
      </c>
      <c r="R20" s="1" t="s">
        <v>104</v>
      </c>
      <c r="S20" s="1" t="s">
        <v>115</v>
      </c>
      <c r="T20" s="1" t="s">
        <v>136</v>
      </c>
      <c r="U20" s="1" t="s">
        <v>164</v>
      </c>
      <c r="V20" s="1" t="s">
        <v>108</v>
      </c>
      <c r="W20" s="1" t="s">
        <v>122</v>
      </c>
      <c r="X20" s="1" t="s">
        <v>122</v>
      </c>
      <c r="Y20" s="1" t="s">
        <v>117</v>
      </c>
      <c r="AA20" s="1" t="s">
        <v>109</v>
      </c>
      <c r="AB20" s="1" t="s">
        <v>109</v>
      </c>
      <c r="AC20" s="1" t="s">
        <v>109</v>
      </c>
      <c r="AE20" s="1" t="s">
        <v>117</v>
      </c>
      <c r="AF20" s="1" t="s">
        <v>117</v>
      </c>
      <c r="AG20" s="1" t="s">
        <v>117</v>
      </c>
      <c r="AI20" s="1" t="s">
        <v>112</v>
      </c>
      <c r="AJ20" s="1" t="s">
        <v>112</v>
      </c>
      <c r="AK20" s="1" t="s">
        <v>112</v>
      </c>
      <c r="AM20" s="1" t="s">
        <v>117</v>
      </c>
      <c r="AN20" s="1" t="s">
        <v>117</v>
      </c>
      <c r="AO20" s="1" t="s">
        <v>109</v>
      </c>
      <c r="AQ20" s="1">
        <v>16799</v>
      </c>
    </row>
    <row r="21" spans="1:43" ht="15.75" customHeight="1">
      <c r="A21" s="2">
        <v>43508.543958333335</v>
      </c>
      <c r="B21" s="2">
        <v>43508.54928240741</v>
      </c>
      <c r="C21" s="1" t="s">
        <v>30</v>
      </c>
      <c r="D21" s="1" t="s">
        <v>367</v>
      </c>
      <c r="E21" s="1">
        <v>100</v>
      </c>
      <c r="F21" s="1">
        <v>460</v>
      </c>
      <c r="G21" s="1" t="b">
        <v>1</v>
      </c>
      <c r="H21" s="2">
        <v>43508.54928240741</v>
      </c>
      <c r="I21" s="1" t="s">
        <v>368</v>
      </c>
      <c r="N21" s="1">
        <v>33.2662963867187</v>
      </c>
      <c r="O21" s="1">
        <v>-86.902000427245994</v>
      </c>
      <c r="P21" s="1" t="s">
        <v>102</v>
      </c>
      <c r="Q21" s="1" t="s">
        <v>103</v>
      </c>
      <c r="R21" s="1" t="s">
        <v>369</v>
      </c>
      <c r="S21" s="1">
        <v>17.171340000000001</v>
      </c>
      <c r="T21" s="1" t="s">
        <v>121</v>
      </c>
      <c r="U21" s="1" t="s">
        <v>208</v>
      </c>
      <c r="V21" s="1" t="s">
        <v>108</v>
      </c>
      <c r="W21" s="1" t="s">
        <v>112</v>
      </c>
      <c r="X21" s="1" t="s">
        <v>109</v>
      </c>
      <c r="Y21" s="1" t="s">
        <v>110</v>
      </c>
      <c r="Z21" s="1" t="s">
        <v>370</v>
      </c>
      <c r="AA21" s="1" t="s">
        <v>117</v>
      </c>
      <c r="AB21" s="1" t="s">
        <v>109</v>
      </c>
      <c r="AC21" s="1" t="s">
        <v>112</v>
      </c>
      <c r="AD21" s="1" t="s">
        <v>371</v>
      </c>
      <c r="AE21" s="1" t="s">
        <v>109</v>
      </c>
      <c r="AF21" s="1" t="s">
        <v>110</v>
      </c>
      <c r="AG21" s="1" t="s">
        <v>110</v>
      </c>
      <c r="AH21" s="1" t="s">
        <v>372</v>
      </c>
      <c r="AI21" s="1" t="s">
        <v>112</v>
      </c>
      <c r="AJ21" s="1" t="s">
        <v>112</v>
      </c>
      <c r="AK21" s="1" t="s">
        <v>112</v>
      </c>
      <c r="AL21" s="1" t="s">
        <v>373</v>
      </c>
      <c r="AM21" s="1" t="s">
        <v>117</v>
      </c>
      <c r="AN21" s="1" t="s">
        <v>122</v>
      </c>
      <c r="AO21" s="1" t="s">
        <v>112</v>
      </c>
      <c r="AP21" s="1" t="s">
        <v>374</v>
      </c>
      <c r="AQ21" s="1">
        <v>47627</v>
      </c>
    </row>
    <row r="22" spans="1:43" ht="15.75" customHeight="1">
      <c r="A22" s="2">
        <v>43508.544444444444</v>
      </c>
      <c r="B22" s="2">
        <v>43508.549976851849</v>
      </c>
      <c r="C22" s="1" t="s">
        <v>30</v>
      </c>
      <c r="D22" s="1" t="s">
        <v>375</v>
      </c>
      <c r="E22" s="1">
        <v>100</v>
      </c>
      <c r="F22" s="1">
        <v>477</v>
      </c>
      <c r="G22" s="1" t="b">
        <v>1</v>
      </c>
      <c r="H22" s="2">
        <v>43508.549976851849</v>
      </c>
      <c r="I22" s="1" t="s">
        <v>376</v>
      </c>
      <c r="N22" s="1">
        <v>30.2489929199218</v>
      </c>
      <c r="O22" s="1">
        <v>-97.841400146484304</v>
      </c>
      <c r="P22" s="1" t="s">
        <v>102</v>
      </c>
      <c r="Q22" s="1" t="s">
        <v>103</v>
      </c>
      <c r="R22" s="1" t="s">
        <v>135</v>
      </c>
      <c r="S22" s="1">
        <v>65</v>
      </c>
      <c r="T22" s="1" t="s">
        <v>106</v>
      </c>
      <c r="U22" s="1" t="s">
        <v>208</v>
      </c>
      <c r="V22" s="1" t="s">
        <v>108</v>
      </c>
      <c r="W22" s="1" t="s">
        <v>112</v>
      </c>
      <c r="X22" s="1" t="s">
        <v>112</v>
      </c>
      <c r="Y22" s="1" t="s">
        <v>112</v>
      </c>
      <c r="Z22" s="1" t="s">
        <v>377</v>
      </c>
      <c r="AA22" s="1" t="s">
        <v>117</v>
      </c>
      <c r="AB22" s="1" t="s">
        <v>112</v>
      </c>
      <c r="AC22" s="1" t="s">
        <v>112</v>
      </c>
      <c r="AD22" s="1" t="s">
        <v>378</v>
      </c>
      <c r="AE22" s="1" t="s">
        <v>112</v>
      </c>
      <c r="AF22" s="1" t="s">
        <v>110</v>
      </c>
      <c r="AG22" s="1" t="s">
        <v>110</v>
      </c>
      <c r="AI22" s="1" t="s">
        <v>112</v>
      </c>
      <c r="AJ22" s="1" t="s">
        <v>112</v>
      </c>
      <c r="AK22" s="1" t="s">
        <v>112</v>
      </c>
      <c r="AM22" s="1" t="s">
        <v>117</v>
      </c>
      <c r="AN22" s="1" t="s">
        <v>109</v>
      </c>
      <c r="AO22" s="1" t="s">
        <v>109</v>
      </c>
      <c r="AQ22" s="1">
        <v>30051</v>
      </c>
    </row>
    <row r="23" spans="1:43" ht="15.75" customHeight="1">
      <c r="A23" s="2">
        <v>43508.546712962961</v>
      </c>
      <c r="B23" s="2">
        <v>43508.55263888889</v>
      </c>
      <c r="C23" s="1" t="s">
        <v>30</v>
      </c>
      <c r="D23" s="1" t="s">
        <v>379</v>
      </c>
      <c r="E23" s="1">
        <v>100</v>
      </c>
      <c r="F23" s="1">
        <v>511</v>
      </c>
      <c r="G23" s="1" t="b">
        <v>1</v>
      </c>
      <c r="H23" s="2">
        <v>43508.55263888889</v>
      </c>
      <c r="I23" s="1" t="s">
        <v>380</v>
      </c>
      <c r="N23" s="1">
        <v>39.959701538085902</v>
      </c>
      <c r="O23" s="1">
        <v>-75.199501037597599</v>
      </c>
      <c r="P23" s="1" t="s">
        <v>102</v>
      </c>
      <c r="Q23" s="1" t="s">
        <v>103</v>
      </c>
      <c r="R23" s="1" t="s">
        <v>104</v>
      </c>
      <c r="S23" s="1" t="s">
        <v>105</v>
      </c>
      <c r="T23" s="1" t="s">
        <v>136</v>
      </c>
      <c r="U23" s="1" t="s">
        <v>164</v>
      </c>
      <c r="V23" s="1" t="s">
        <v>108</v>
      </c>
      <c r="W23" s="1" t="s">
        <v>110</v>
      </c>
      <c r="X23" s="1" t="s">
        <v>117</v>
      </c>
      <c r="Y23" s="1" t="s">
        <v>126</v>
      </c>
      <c r="Z23" s="1" t="s">
        <v>381</v>
      </c>
      <c r="AA23" s="1" t="s">
        <v>112</v>
      </c>
      <c r="AB23" s="1" t="s">
        <v>122</v>
      </c>
      <c r="AC23" s="1" t="s">
        <v>109</v>
      </c>
      <c r="AD23" s="1" t="s">
        <v>382</v>
      </c>
      <c r="AE23" s="1" t="s">
        <v>110</v>
      </c>
      <c r="AF23" s="1" t="s">
        <v>109</v>
      </c>
      <c r="AG23" s="1" t="s">
        <v>126</v>
      </c>
      <c r="AH23" s="1" t="s">
        <v>383</v>
      </c>
      <c r="AI23" s="1" t="s">
        <v>109</v>
      </c>
      <c r="AJ23" s="1" t="s">
        <v>112</v>
      </c>
      <c r="AK23" s="1" t="s">
        <v>126</v>
      </c>
      <c r="AL23" s="1" t="s">
        <v>384</v>
      </c>
      <c r="AM23" s="1" t="s">
        <v>109</v>
      </c>
      <c r="AN23" s="1" t="s">
        <v>126</v>
      </c>
      <c r="AO23" s="1" t="s">
        <v>126</v>
      </c>
      <c r="AP23" s="1" t="s">
        <v>385</v>
      </c>
      <c r="AQ23" s="1">
        <v>19362</v>
      </c>
    </row>
    <row r="24" spans="1:43" ht="15.75" customHeight="1">
      <c r="A24" s="2">
        <v>43508.555462962962</v>
      </c>
      <c r="B24" s="2">
        <v>43508.556435185186</v>
      </c>
      <c r="C24" s="1" t="s">
        <v>30</v>
      </c>
      <c r="D24" s="1" t="s">
        <v>386</v>
      </c>
      <c r="E24" s="1">
        <v>100</v>
      </c>
      <c r="F24" s="1">
        <v>84</v>
      </c>
      <c r="G24" s="1" t="b">
        <v>1</v>
      </c>
      <c r="H24" s="2">
        <v>43508.556446759256</v>
      </c>
      <c r="I24" s="1" t="s">
        <v>387</v>
      </c>
      <c r="N24" s="1">
        <v>50.166702270507798</v>
      </c>
      <c r="O24" s="1">
        <v>9.1000061035156197</v>
      </c>
      <c r="P24" s="1" t="s">
        <v>102</v>
      </c>
      <c r="Q24" s="1" t="s">
        <v>103</v>
      </c>
      <c r="R24" s="1" t="s">
        <v>104</v>
      </c>
      <c r="S24" s="1" t="s">
        <v>115</v>
      </c>
      <c r="T24" s="1" t="s">
        <v>121</v>
      </c>
      <c r="U24" s="1" t="s">
        <v>388</v>
      </c>
      <c r="V24" s="1" t="s">
        <v>108</v>
      </c>
      <c r="W24" s="1" t="s">
        <v>126</v>
      </c>
      <c r="X24" s="1" t="s">
        <v>110</v>
      </c>
      <c r="Y24" s="1" t="s">
        <v>110</v>
      </c>
      <c r="AA24" s="1" t="s">
        <v>117</v>
      </c>
      <c r="AB24" s="1" t="s">
        <v>109</v>
      </c>
      <c r="AC24" s="1" t="s">
        <v>109</v>
      </c>
      <c r="AE24" s="1" t="s">
        <v>110</v>
      </c>
      <c r="AF24" s="1" t="s">
        <v>110</v>
      </c>
      <c r="AG24" s="1" t="s">
        <v>110</v>
      </c>
      <c r="AI24" s="1" t="s">
        <v>112</v>
      </c>
      <c r="AJ24" s="1" t="s">
        <v>112</v>
      </c>
      <c r="AK24" s="1" t="s">
        <v>112</v>
      </c>
      <c r="AM24" s="1" t="s">
        <v>112</v>
      </c>
      <c r="AN24" s="1" t="s">
        <v>112</v>
      </c>
      <c r="AO24" s="1" t="s">
        <v>112</v>
      </c>
      <c r="AQ24" s="1">
        <v>80766</v>
      </c>
    </row>
    <row r="25" spans="1:43" ht="15.75" customHeight="1">
      <c r="A25" s="2">
        <v>43508.557615740741</v>
      </c>
      <c r="B25" s="2">
        <v>43508.560543981483</v>
      </c>
      <c r="C25" s="1" t="s">
        <v>30</v>
      </c>
      <c r="D25" s="1" t="s">
        <v>389</v>
      </c>
      <c r="E25" s="1">
        <v>100</v>
      </c>
      <c r="F25" s="1">
        <v>253</v>
      </c>
      <c r="G25" s="1" t="b">
        <v>1</v>
      </c>
      <c r="H25" s="2">
        <v>43508.560555555552</v>
      </c>
      <c r="I25" s="1" t="s">
        <v>390</v>
      </c>
      <c r="N25" s="1">
        <v>39.951995849609297</v>
      </c>
      <c r="O25" s="1">
        <v>-75.181396484375</v>
      </c>
      <c r="P25" s="1" t="s">
        <v>102</v>
      </c>
      <c r="Q25" s="1" t="s">
        <v>103</v>
      </c>
      <c r="R25" s="1" t="s">
        <v>135</v>
      </c>
      <c r="S25" s="1">
        <v>65</v>
      </c>
      <c r="T25" s="1" t="s">
        <v>106</v>
      </c>
      <c r="U25" s="1" t="s">
        <v>208</v>
      </c>
      <c r="V25" s="1" t="s">
        <v>108</v>
      </c>
      <c r="W25" s="1" t="s">
        <v>117</v>
      </c>
      <c r="X25" s="1" t="s">
        <v>117</v>
      </c>
      <c r="Y25" s="1" t="s">
        <v>117</v>
      </c>
      <c r="Z25" s="1" t="s">
        <v>391</v>
      </c>
      <c r="AA25" s="1" t="s">
        <v>112</v>
      </c>
      <c r="AB25" s="1" t="s">
        <v>112</v>
      </c>
      <c r="AC25" s="1" t="s">
        <v>112</v>
      </c>
      <c r="AD25" s="1" t="s">
        <v>392</v>
      </c>
      <c r="AE25" s="1" t="s">
        <v>110</v>
      </c>
      <c r="AF25" s="1" t="s">
        <v>110</v>
      </c>
      <c r="AG25" s="1" t="s">
        <v>110</v>
      </c>
      <c r="AI25" s="1" t="s">
        <v>112</v>
      </c>
      <c r="AJ25" s="1" t="s">
        <v>112</v>
      </c>
      <c r="AK25" s="1" t="s">
        <v>112</v>
      </c>
      <c r="AM25" s="1" t="s">
        <v>117</v>
      </c>
      <c r="AN25" s="1" t="s">
        <v>117</v>
      </c>
      <c r="AO25" s="1" t="s">
        <v>117</v>
      </c>
      <c r="AQ25" s="1">
        <v>82620</v>
      </c>
    </row>
    <row r="26" spans="1:43" ht="15.75" customHeight="1">
      <c r="A26" s="2">
        <v>43508.566331018519</v>
      </c>
      <c r="B26" s="2">
        <v>43508.570324074077</v>
      </c>
      <c r="C26" s="1" t="s">
        <v>30</v>
      </c>
      <c r="D26" s="1" t="s">
        <v>393</v>
      </c>
      <c r="E26" s="1">
        <v>100</v>
      </c>
      <c r="F26" s="1">
        <v>344</v>
      </c>
      <c r="G26" s="1" t="b">
        <v>1</v>
      </c>
      <c r="H26" s="2">
        <v>43508.570324074077</v>
      </c>
      <c r="I26" s="1" t="s">
        <v>394</v>
      </c>
      <c r="N26" s="1">
        <v>35.078094482421797</v>
      </c>
      <c r="O26" s="1">
        <v>-106.658302307128</v>
      </c>
      <c r="P26" s="1" t="s">
        <v>102</v>
      </c>
      <c r="Q26" s="1" t="s">
        <v>103</v>
      </c>
      <c r="R26" s="1" t="s">
        <v>104</v>
      </c>
      <c r="S26" s="1" t="s">
        <v>395</v>
      </c>
      <c r="T26" s="1" t="s">
        <v>396</v>
      </c>
      <c r="U26" s="1" t="s">
        <v>397</v>
      </c>
      <c r="V26" s="1" t="s">
        <v>108</v>
      </c>
      <c r="W26" s="1" t="s">
        <v>110</v>
      </c>
      <c r="X26" s="1" t="s">
        <v>110</v>
      </c>
      <c r="Y26" s="1" t="s">
        <v>110</v>
      </c>
      <c r="Z26" s="1" t="s">
        <v>398</v>
      </c>
      <c r="AA26" s="1" t="s">
        <v>109</v>
      </c>
      <c r="AB26" s="1" t="s">
        <v>109</v>
      </c>
      <c r="AC26" s="1" t="s">
        <v>109</v>
      </c>
      <c r="AD26" s="1" t="s">
        <v>399</v>
      </c>
      <c r="AE26" s="1" t="s">
        <v>110</v>
      </c>
      <c r="AF26" s="1" t="s">
        <v>110</v>
      </c>
      <c r="AG26" s="1" t="s">
        <v>110</v>
      </c>
      <c r="AH26" s="1" t="s">
        <v>400</v>
      </c>
      <c r="AI26" s="1" t="s">
        <v>109</v>
      </c>
      <c r="AJ26" s="1" t="s">
        <v>109</v>
      </c>
      <c r="AK26" s="1" t="s">
        <v>109</v>
      </c>
      <c r="AL26" s="1" t="s">
        <v>402</v>
      </c>
      <c r="AM26" s="1" t="s">
        <v>112</v>
      </c>
      <c r="AN26" s="1" t="s">
        <v>112</v>
      </c>
      <c r="AO26" s="1" t="s">
        <v>112</v>
      </c>
      <c r="AP26" s="1" t="s">
        <v>403</v>
      </c>
      <c r="AQ26" s="1">
        <v>52017</v>
      </c>
    </row>
    <row r="27" spans="1:43" ht="15.75" customHeight="1">
      <c r="A27" s="2">
        <v>43508.549583333333</v>
      </c>
      <c r="B27" s="2">
        <v>43508.571747685186</v>
      </c>
      <c r="C27" s="1" t="s">
        <v>30</v>
      </c>
      <c r="D27" s="1" t="s">
        <v>404</v>
      </c>
      <c r="E27" s="1">
        <v>100</v>
      </c>
      <c r="F27" s="1">
        <v>1914</v>
      </c>
      <c r="G27" s="1" t="b">
        <v>1</v>
      </c>
      <c r="H27" s="2">
        <v>43508.571747685186</v>
      </c>
      <c r="I27" s="1" t="s">
        <v>405</v>
      </c>
      <c r="N27" s="1">
        <v>39.9714965820312</v>
      </c>
      <c r="O27" s="1">
        <v>-74.251197814941406</v>
      </c>
      <c r="P27" s="1" t="s">
        <v>102</v>
      </c>
      <c r="Q27" s="1" t="s">
        <v>103</v>
      </c>
      <c r="R27" s="1" t="s">
        <v>406</v>
      </c>
      <c r="S27" s="1">
        <v>12</v>
      </c>
      <c r="T27" s="1" t="s">
        <v>148</v>
      </c>
      <c r="U27" s="1" t="s">
        <v>407</v>
      </c>
      <c r="V27" s="1" t="s">
        <v>108</v>
      </c>
      <c r="W27" s="1" t="s">
        <v>109</v>
      </c>
      <c r="X27" s="1" t="s">
        <v>109</v>
      </c>
      <c r="Y27" s="1" t="s">
        <v>110</v>
      </c>
      <c r="Z27" s="1" t="s">
        <v>408</v>
      </c>
      <c r="AA27" s="1" t="s">
        <v>110</v>
      </c>
      <c r="AB27" s="1" t="s">
        <v>117</v>
      </c>
      <c r="AC27" s="1" t="s">
        <v>117</v>
      </c>
      <c r="AD27" s="1" t="s">
        <v>409</v>
      </c>
      <c r="AE27" s="1" t="s">
        <v>109</v>
      </c>
      <c r="AF27" s="1" t="s">
        <v>109</v>
      </c>
      <c r="AG27" s="1" t="s">
        <v>117</v>
      </c>
      <c r="AH27" s="1" t="s">
        <v>410</v>
      </c>
      <c r="AI27" s="1" t="s">
        <v>109</v>
      </c>
      <c r="AJ27" s="1" t="s">
        <v>109</v>
      </c>
      <c r="AK27" s="1" t="s">
        <v>109</v>
      </c>
      <c r="AL27" s="1" t="s">
        <v>411</v>
      </c>
      <c r="AM27" s="1" t="s">
        <v>117</v>
      </c>
      <c r="AN27" s="1" t="s">
        <v>117</v>
      </c>
      <c r="AO27" s="1" t="s">
        <v>117</v>
      </c>
      <c r="AP27" s="1" t="s">
        <v>412</v>
      </c>
      <c r="AQ27" s="1">
        <v>12817</v>
      </c>
    </row>
    <row r="30" spans="1:43" ht="15.75" customHeight="1">
      <c r="V30" s="1"/>
      <c r="W30" s="1"/>
      <c r="X30" s="1"/>
      <c r="Y30" s="1"/>
      <c r="AA30" s="1"/>
      <c r="AB30" s="1"/>
      <c r="AC30" s="1"/>
      <c r="AE30" s="1"/>
      <c r="AF30" s="1"/>
      <c r="AG30" s="1"/>
      <c r="AI30" s="1"/>
      <c r="AJ30" s="1"/>
      <c r="AK30" s="1"/>
      <c r="AM30" s="1"/>
      <c r="AN30" s="1"/>
      <c r="AO30" s="1"/>
    </row>
    <row r="31" spans="1:43" ht="15.75" customHeight="1">
      <c r="V31" s="1"/>
      <c r="W31" s="1"/>
      <c r="X31" s="1"/>
      <c r="Y31" s="1"/>
      <c r="AA31" s="1"/>
      <c r="AB31" s="1"/>
      <c r="AC31" s="1"/>
      <c r="AE31" s="1"/>
      <c r="AF31" s="1"/>
      <c r="AG31" s="1"/>
      <c r="AI31" s="1"/>
      <c r="AJ31" s="1"/>
      <c r="AK31" s="1"/>
      <c r="AM31" s="1"/>
      <c r="AN31" s="1"/>
      <c r="AO31" s="1"/>
    </row>
    <row r="32" spans="1:43" ht="15.75" customHeight="1">
      <c r="V32" s="1"/>
      <c r="W32" s="1"/>
      <c r="X32" s="1"/>
      <c r="Y32" s="1"/>
      <c r="AA32" s="1"/>
      <c r="AB32" s="1"/>
      <c r="AC32" s="1"/>
      <c r="AE32" s="1"/>
      <c r="AF32" s="1"/>
      <c r="AG32" s="1"/>
      <c r="AI32" s="1"/>
      <c r="AJ32" s="1"/>
      <c r="AK32" s="1"/>
      <c r="AM32" s="1"/>
      <c r="AN32" s="1"/>
      <c r="AO32" s="1"/>
    </row>
    <row r="33" spans="22:41" ht="15.75" customHeight="1">
      <c r="V33" s="1"/>
      <c r="W33" s="1"/>
      <c r="X33" s="1"/>
      <c r="Y33" s="1"/>
      <c r="AA33" s="1"/>
      <c r="AB33" s="1"/>
      <c r="AC33" s="1"/>
      <c r="AE33" s="1"/>
      <c r="AF33" s="1"/>
      <c r="AG33" s="1"/>
      <c r="AI33" s="1"/>
      <c r="AJ33" s="1"/>
      <c r="AK33" s="1"/>
      <c r="AM33" s="1"/>
      <c r="AN33" s="1"/>
      <c r="AO33" s="1"/>
    </row>
    <row r="34" spans="22:41" ht="15.75" customHeight="1">
      <c r="V34" s="1" t="s">
        <v>234</v>
      </c>
      <c r="W34" s="1" t="s">
        <v>236</v>
      </c>
      <c r="X34" s="1" t="s">
        <v>236</v>
      </c>
      <c r="Y34" s="1" t="s">
        <v>236</v>
      </c>
      <c r="AA34" s="1" t="s">
        <v>235</v>
      </c>
      <c r="AB34" s="1" t="s">
        <v>235</v>
      </c>
      <c r="AC34" s="1" t="s">
        <v>235</v>
      </c>
      <c r="AE34" s="1" t="s">
        <v>236</v>
      </c>
      <c r="AF34" s="1" t="s">
        <v>236</v>
      </c>
      <c r="AG34" s="1" t="s">
        <v>236</v>
      </c>
      <c r="AI34" s="1" t="s">
        <v>235</v>
      </c>
      <c r="AJ34" s="1" t="s">
        <v>235</v>
      </c>
      <c r="AK34" s="1" t="s">
        <v>235</v>
      </c>
      <c r="AM34" s="1" t="s">
        <v>235</v>
      </c>
      <c r="AN34" s="1" t="s">
        <v>235</v>
      </c>
      <c r="AO34" s="1" t="s">
        <v>235</v>
      </c>
    </row>
    <row r="35" spans="22:41" ht="15.75" customHeight="1">
      <c r="V35" s="1" t="s">
        <v>237</v>
      </c>
      <c r="W35" s="1" t="s">
        <v>235</v>
      </c>
      <c r="X35" s="1" t="s">
        <v>235</v>
      </c>
      <c r="Y35" s="1" t="s">
        <v>235</v>
      </c>
      <c r="AA35" s="1" t="s">
        <v>236</v>
      </c>
      <c r="AB35" s="1" t="s">
        <v>236</v>
      </c>
      <c r="AC35" s="1" t="s">
        <v>236</v>
      </c>
      <c r="AE35" s="1" t="s">
        <v>235</v>
      </c>
      <c r="AF35" s="1" t="s">
        <v>235</v>
      </c>
      <c r="AG35" s="1" t="s">
        <v>235</v>
      </c>
      <c r="AI35" s="1" t="s">
        <v>236</v>
      </c>
      <c r="AJ35" s="1" t="s">
        <v>236</v>
      </c>
      <c r="AK35" s="1" t="s">
        <v>236</v>
      </c>
      <c r="AM35" s="1" t="s">
        <v>236</v>
      </c>
      <c r="AN35" s="1" t="s">
        <v>236</v>
      </c>
      <c r="AO35" s="1" t="s">
        <v>236</v>
      </c>
    </row>
    <row r="36" spans="22:41" ht="15.75" customHeight="1">
      <c r="V36" s="1"/>
      <c r="W36" s="1"/>
      <c r="X36" s="1"/>
      <c r="Y36" s="1"/>
      <c r="AA36" s="1"/>
      <c r="AB36" s="1"/>
      <c r="AC36" s="1"/>
      <c r="AE36" s="1"/>
      <c r="AF36" s="1"/>
      <c r="AG36" s="1"/>
      <c r="AI36" s="1"/>
      <c r="AJ36" s="1"/>
      <c r="AK36" s="1"/>
      <c r="AM36" s="1"/>
      <c r="AN36" s="1"/>
      <c r="AO36" s="1"/>
    </row>
    <row r="37" spans="22:41" ht="15.75" customHeight="1">
      <c r="V37" s="1"/>
      <c r="W37" s="1"/>
      <c r="X37" s="1"/>
      <c r="Y37" s="1"/>
      <c r="AA37" s="1"/>
      <c r="AB37" s="1"/>
      <c r="AC37" s="1"/>
      <c r="AE37" s="1"/>
      <c r="AF37" s="1"/>
      <c r="AG37" s="1"/>
      <c r="AI37" s="1"/>
      <c r="AJ37" s="1"/>
      <c r="AK37" s="1"/>
      <c r="AM37" s="1"/>
      <c r="AN37" s="1"/>
      <c r="AO37" s="1"/>
    </row>
    <row r="38" spans="22:41" ht="15.75" customHeight="1">
      <c r="V38" s="1"/>
      <c r="W38" s="1"/>
      <c r="X38" s="1"/>
      <c r="Y38" s="1"/>
      <c r="AA38" s="1"/>
      <c r="AB38" s="1"/>
      <c r="AC38" s="1"/>
      <c r="AE38" s="1"/>
      <c r="AF38" s="1"/>
      <c r="AG38" s="1"/>
      <c r="AI38" s="1"/>
      <c r="AJ38" s="1"/>
      <c r="AK38" s="1"/>
      <c r="AM38" s="1"/>
      <c r="AN38" s="1"/>
      <c r="AO38" s="1"/>
    </row>
    <row r="39" spans="22:41" ht="15.75" customHeight="1">
      <c r="V39" s="1"/>
      <c r="W39" s="1"/>
      <c r="X39" s="1"/>
      <c r="Y39" s="1"/>
      <c r="AA39" s="1"/>
      <c r="AB39" s="1"/>
      <c r="AC39" s="1"/>
      <c r="AE39" s="1"/>
      <c r="AF39" s="1"/>
      <c r="AG39" s="1"/>
      <c r="AI39" s="1"/>
      <c r="AJ39" s="1"/>
      <c r="AK39" s="1"/>
      <c r="AM39" s="1"/>
      <c r="AN39" s="1"/>
      <c r="AO39"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U40"/>
  <sheetViews>
    <sheetView workbookViewId="0">
      <selection activeCell="AW36" sqref="AW36"/>
    </sheetView>
  </sheetViews>
  <sheetFormatPr baseColWidth="10" defaultColWidth="14.5" defaultRowHeight="15.75" customHeight="1" x14ac:dyDescent="0"/>
  <sheetData>
    <row r="1" spans="1:47"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22</v>
      </c>
      <c r="AB1" s="1" t="s">
        <v>23</v>
      </c>
      <c r="AC1" s="1" t="s">
        <v>24</v>
      </c>
      <c r="AD1" s="1" t="s">
        <v>25</v>
      </c>
      <c r="AE1" s="1" t="s">
        <v>22</v>
      </c>
      <c r="AF1" s="1" t="s">
        <v>23</v>
      </c>
      <c r="AG1" s="1" t="s">
        <v>24</v>
      </c>
      <c r="AH1" s="1" t="s">
        <v>25</v>
      </c>
      <c r="AI1" s="1" t="s">
        <v>22</v>
      </c>
      <c r="AJ1" s="1" t="s">
        <v>23</v>
      </c>
      <c r="AK1" s="1" t="s">
        <v>24</v>
      </c>
      <c r="AL1" s="1" t="s">
        <v>25</v>
      </c>
      <c r="AM1" s="1" t="s">
        <v>22</v>
      </c>
      <c r="AN1" s="1" t="s">
        <v>23</v>
      </c>
      <c r="AO1" s="1" t="s">
        <v>24</v>
      </c>
      <c r="AP1" s="1" t="s">
        <v>25</v>
      </c>
      <c r="AQ1" s="1" t="s">
        <v>22</v>
      </c>
      <c r="AR1" s="1" t="s">
        <v>23</v>
      </c>
      <c r="AS1" s="1" t="s">
        <v>24</v>
      </c>
      <c r="AT1" s="1" t="s">
        <v>25</v>
      </c>
      <c r="AU1" s="1" t="s">
        <v>26</v>
      </c>
    </row>
    <row r="2" spans="1:47" ht="15.75" customHeight="1">
      <c r="A2" s="1" t="s">
        <v>27</v>
      </c>
      <c r="B2" s="1" t="s">
        <v>28</v>
      </c>
      <c r="C2" s="1" t="s">
        <v>29</v>
      </c>
      <c r="D2" s="1" t="s">
        <v>30</v>
      </c>
      <c r="E2" s="1" t="s">
        <v>4</v>
      </c>
      <c r="F2" s="1" t="s">
        <v>5</v>
      </c>
      <c r="G2" s="1" t="s">
        <v>6</v>
      </c>
      <c r="H2" s="1" t="s">
        <v>31</v>
      </c>
      <c r="I2" s="1" t="s">
        <v>32</v>
      </c>
      <c r="J2" s="1" t="s">
        <v>33</v>
      </c>
      <c r="K2" s="1" t="s">
        <v>34</v>
      </c>
      <c r="L2" s="1" t="s">
        <v>35</v>
      </c>
      <c r="M2" s="1" t="s">
        <v>36</v>
      </c>
      <c r="N2" s="1" t="s">
        <v>37</v>
      </c>
      <c r="O2" s="1" t="s">
        <v>38</v>
      </c>
      <c r="P2" s="1" t="s">
        <v>39</v>
      </c>
      <c r="Q2" s="1" t="s">
        <v>40</v>
      </c>
      <c r="R2" s="1" t="s">
        <v>41</v>
      </c>
      <c r="S2" s="1" t="s">
        <v>42</v>
      </c>
      <c r="T2" s="1" t="s">
        <v>43</v>
      </c>
      <c r="U2" s="1" t="s">
        <v>44</v>
      </c>
      <c r="V2" s="1" t="s">
        <v>45</v>
      </c>
      <c r="W2" s="1" t="s">
        <v>46</v>
      </c>
      <c r="X2" s="1" t="s">
        <v>47</v>
      </c>
      <c r="Y2" s="1" t="s">
        <v>48</v>
      </c>
      <c r="Z2" s="1" t="s">
        <v>49</v>
      </c>
      <c r="AA2" s="1" t="s">
        <v>50</v>
      </c>
      <c r="AB2" s="1" t="s">
        <v>51</v>
      </c>
      <c r="AC2" s="1" t="s">
        <v>52</v>
      </c>
      <c r="AD2" s="1" t="s">
        <v>49</v>
      </c>
      <c r="AE2" s="1" t="s">
        <v>50</v>
      </c>
      <c r="AF2" s="1" t="s">
        <v>51</v>
      </c>
      <c r="AG2" s="1" t="s">
        <v>52</v>
      </c>
      <c r="AH2" s="1" t="s">
        <v>49</v>
      </c>
      <c r="AI2" s="1" t="s">
        <v>50</v>
      </c>
      <c r="AJ2" s="1" t="s">
        <v>51</v>
      </c>
      <c r="AK2" s="1" t="s">
        <v>52</v>
      </c>
      <c r="AL2" s="1" t="s">
        <v>49</v>
      </c>
      <c r="AM2" s="1" t="s">
        <v>46</v>
      </c>
      <c r="AN2" s="1" t="s">
        <v>47</v>
      </c>
      <c r="AO2" s="1" t="s">
        <v>48</v>
      </c>
      <c r="AP2" s="1" t="s">
        <v>49</v>
      </c>
      <c r="AQ2" s="1" t="s">
        <v>46</v>
      </c>
      <c r="AR2" s="1" t="s">
        <v>47</v>
      </c>
      <c r="AS2" s="1" t="s">
        <v>48</v>
      </c>
      <c r="AT2" s="1" t="s">
        <v>49</v>
      </c>
      <c r="AU2" s="1" t="s">
        <v>26</v>
      </c>
    </row>
    <row r="3" spans="1:47" ht="15.75" customHeight="1">
      <c r="A3" s="1" t="s">
        <v>53</v>
      </c>
      <c r="B3" s="1" t="s">
        <v>54</v>
      </c>
      <c r="C3" s="1" t="s">
        <v>55</v>
      </c>
      <c r="D3" s="1" t="s">
        <v>56</v>
      </c>
      <c r="E3" s="1" t="s">
        <v>57</v>
      </c>
      <c r="F3" s="1" t="s">
        <v>58</v>
      </c>
      <c r="G3" s="1" t="s">
        <v>59</v>
      </c>
      <c r="H3" s="1" t="s">
        <v>60</v>
      </c>
      <c r="I3" s="1" t="s">
        <v>61</v>
      </c>
      <c r="J3" s="1" t="s">
        <v>62</v>
      </c>
      <c r="K3" s="1" t="s">
        <v>63</v>
      </c>
      <c r="L3" s="1" t="s">
        <v>64</v>
      </c>
      <c r="M3" s="1" t="s">
        <v>65</v>
      </c>
      <c r="N3" s="1" t="s">
        <v>66</v>
      </c>
      <c r="O3" s="1" t="s">
        <v>67</v>
      </c>
      <c r="P3" s="1" t="s">
        <v>68</v>
      </c>
      <c r="Q3" s="1" t="s">
        <v>69</v>
      </c>
      <c r="R3" s="1" t="s">
        <v>70</v>
      </c>
      <c r="S3" s="1" t="s">
        <v>71</v>
      </c>
      <c r="T3" s="1" t="s">
        <v>72</v>
      </c>
      <c r="U3" s="1" t="s">
        <v>73</v>
      </c>
      <c r="V3" s="1" t="s">
        <v>74</v>
      </c>
      <c r="W3" s="1" t="s">
        <v>75</v>
      </c>
      <c r="X3" s="1" t="s">
        <v>76</v>
      </c>
      <c r="Y3" s="1" t="s">
        <v>77</v>
      </c>
      <c r="Z3" s="1" t="s">
        <v>78</v>
      </c>
      <c r="AA3" s="1" t="s">
        <v>79</v>
      </c>
      <c r="AB3" s="1" t="s">
        <v>80</v>
      </c>
      <c r="AC3" s="1" t="s">
        <v>81</v>
      </c>
      <c r="AD3" s="1" t="s">
        <v>82</v>
      </c>
      <c r="AE3" s="1" t="s">
        <v>83</v>
      </c>
      <c r="AF3" s="1" t="s">
        <v>84</v>
      </c>
      <c r="AG3" s="1" t="s">
        <v>85</v>
      </c>
      <c r="AH3" s="1" t="s">
        <v>86</v>
      </c>
      <c r="AI3" s="1" t="s">
        <v>87</v>
      </c>
      <c r="AJ3" s="1" t="s">
        <v>88</v>
      </c>
      <c r="AK3" s="1" t="s">
        <v>89</v>
      </c>
      <c r="AL3" s="1" t="s">
        <v>90</v>
      </c>
      <c r="AM3" s="1" t="s">
        <v>91</v>
      </c>
      <c r="AN3" s="1" t="s">
        <v>92</v>
      </c>
      <c r="AO3" s="1" t="s">
        <v>93</v>
      </c>
      <c r="AP3" s="1" t="s">
        <v>94</v>
      </c>
      <c r="AQ3" s="1" t="s">
        <v>95</v>
      </c>
      <c r="AR3" s="1" t="s">
        <v>96</v>
      </c>
      <c r="AS3" s="1" t="s">
        <v>97</v>
      </c>
      <c r="AT3" s="1" t="s">
        <v>98</v>
      </c>
      <c r="AU3" s="1" t="s">
        <v>99</v>
      </c>
    </row>
    <row r="4" spans="1:47" ht="15.75" customHeight="1">
      <c r="A4" s="2">
        <v>43508.530150462961</v>
      </c>
      <c r="B4" s="2">
        <v>43508.533055555556</v>
      </c>
      <c r="C4" s="1" t="s">
        <v>30</v>
      </c>
      <c r="D4" s="1" t="s">
        <v>497</v>
      </c>
      <c r="E4" s="1">
        <v>100</v>
      </c>
      <c r="F4" s="1">
        <v>251</v>
      </c>
      <c r="G4" s="1" t="b">
        <v>1</v>
      </c>
      <c r="H4" s="2">
        <v>43508.533055555556</v>
      </c>
      <c r="I4" s="1" t="s">
        <v>500</v>
      </c>
      <c r="N4" s="1">
        <v>40.628097534179602</v>
      </c>
      <c r="O4" s="1">
        <v>-73.946701049804602</v>
      </c>
      <c r="P4" s="1" t="s">
        <v>102</v>
      </c>
      <c r="Q4" s="1" t="s">
        <v>103</v>
      </c>
      <c r="R4" s="1" t="s">
        <v>348</v>
      </c>
      <c r="S4" s="1" t="s">
        <v>426</v>
      </c>
      <c r="T4" s="1" t="s">
        <v>136</v>
      </c>
      <c r="U4" s="1" t="s">
        <v>164</v>
      </c>
      <c r="V4" s="1" t="s">
        <v>108</v>
      </c>
      <c r="W4" s="1" t="s">
        <v>110</v>
      </c>
      <c r="X4" s="1" t="s">
        <v>110</v>
      </c>
      <c r="Y4" s="1" t="s">
        <v>110</v>
      </c>
      <c r="Z4" s="1" t="s">
        <v>502</v>
      </c>
      <c r="AA4" s="1" t="s">
        <v>112</v>
      </c>
      <c r="AB4" s="1" t="s">
        <v>112</v>
      </c>
      <c r="AC4" s="1" t="s">
        <v>112</v>
      </c>
      <c r="AD4" s="1" t="s">
        <v>503</v>
      </c>
      <c r="AE4" s="1" t="s">
        <v>110</v>
      </c>
      <c r="AF4" s="1" t="s">
        <v>122</v>
      </c>
      <c r="AG4" s="1" t="s">
        <v>110</v>
      </c>
      <c r="AH4" s="1" t="s">
        <v>504</v>
      </c>
      <c r="AI4" s="1" t="s">
        <v>112</v>
      </c>
      <c r="AJ4" s="1" t="s">
        <v>112</v>
      </c>
      <c r="AK4" s="1" t="s">
        <v>112</v>
      </c>
      <c r="AM4" s="1" t="s">
        <v>110</v>
      </c>
      <c r="AN4" s="1" t="s">
        <v>110</v>
      </c>
      <c r="AO4" s="1" t="s">
        <v>110</v>
      </c>
      <c r="AQ4" s="1" t="s">
        <v>122</v>
      </c>
      <c r="AR4" s="1" t="s">
        <v>122</v>
      </c>
      <c r="AS4" s="1" t="s">
        <v>112</v>
      </c>
      <c r="AU4" s="1">
        <v>36751</v>
      </c>
    </row>
    <row r="5" spans="1:47" ht="15.75" customHeight="1">
      <c r="A5" s="2">
        <v>43508.530486111114</v>
      </c>
      <c r="B5" s="2">
        <v>43508.533182870371</v>
      </c>
      <c r="C5" s="1" t="s">
        <v>30</v>
      </c>
      <c r="D5" s="1" t="s">
        <v>506</v>
      </c>
      <c r="E5" s="1">
        <v>100</v>
      </c>
      <c r="F5" s="1">
        <v>233</v>
      </c>
      <c r="G5" s="1" t="b">
        <v>1</v>
      </c>
      <c r="H5" s="2">
        <v>43508.533194444448</v>
      </c>
      <c r="I5" s="1" t="s">
        <v>507</v>
      </c>
      <c r="N5" s="1">
        <v>10.3101043701171</v>
      </c>
      <c r="O5" s="1">
        <v>123.89291381835901</v>
      </c>
      <c r="P5" s="1" t="s">
        <v>102</v>
      </c>
      <c r="Q5" s="1" t="s">
        <v>103</v>
      </c>
      <c r="R5" s="1" t="s">
        <v>135</v>
      </c>
      <c r="S5" s="1">
        <v>65</v>
      </c>
      <c r="T5" s="1" t="s">
        <v>121</v>
      </c>
      <c r="U5" s="1" t="s">
        <v>107</v>
      </c>
      <c r="V5" s="1" t="s">
        <v>108</v>
      </c>
      <c r="W5" s="1" t="s">
        <v>110</v>
      </c>
      <c r="X5" s="1" t="s">
        <v>110</v>
      </c>
      <c r="Y5" s="1" t="s">
        <v>112</v>
      </c>
      <c r="AA5" s="1" t="s">
        <v>112</v>
      </c>
      <c r="AB5" s="1" t="s">
        <v>112</v>
      </c>
      <c r="AC5" s="1" t="s">
        <v>112</v>
      </c>
      <c r="AE5" s="1" t="s">
        <v>110</v>
      </c>
      <c r="AF5" s="1" t="s">
        <v>110</v>
      </c>
      <c r="AG5" s="1" t="s">
        <v>112</v>
      </c>
      <c r="AI5" s="1" t="s">
        <v>112</v>
      </c>
      <c r="AJ5" s="1" t="s">
        <v>112</v>
      </c>
      <c r="AK5" s="1" t="s">
        <v>112</v>
      </c>
      <c r="AM5" s="1" t="s">
        <v>110</v>
      </c>
      <c r="AN5" s="1" t="s">
        <v>110</v>
      </c>
      <c r="AO5" s="1" t="s">
        <v>110</v>
      </c>
      <c r="AQ5" s="1" t="s">
        <v>112</v>
      </c>
      <c r="AR5" s="1" t="s">
        <v>112</v>
      </c>
      <c r="AS5" s="1" t="s">
        <v>112</v>
      </c>
      <c r="AU5" s="1">
        <v>27464</v>
      </c>
    </row>
    <row r="6" spans="1:47" ht="15.75" customHeight="1">
      <c r="A6" s="2">
        <v>43508.529548611114</v>
      </c>
      <c r="B6" s="2">
        <v>43508.533391203702</v>
      </c>
      <c r="C6" s="1" t="s">
        <v>30</v>
      </c>
      <c r="D6" s="1" t="s">
        <v>512</v>
      </c>
      <c r="E6" s="1">
        <v>100</v>
      </c>
      <c r="F6" s="1">
        <v>331</v>
      </c>
      <c r="G6" s="1" t="b">
        <v>1</v>
      </c>
      <c r="H6" s="2">
        <v>43508.533402777779</v>
      </c>
      <c r="I6" s="1" t="s">
        <v>514</v>
      </c>
      <c r="N6" s="1">
        <v>27.74560546875</v>
      </c>
      <c r="O6" s="1">
        <v>-82.751602172851506</v>
      </c>
      <c r="P6" s="1" t="s">
        <v>102</v>
      </c>
      <c r="Q6" s="1" t="s">
        <v>103</v>
      </c>
      <c r="R6" s="1" t="s">
        <v>104</v>
      </c>
      <c r="S6" s="1" t="s">
        <v>115</v>
      </c>
      <c r="T6" s="1" t="s">
        <v>136</v>
      </c>
      <c r="U6" s="1" t="s">
        <v>137</v>
      </c>
      <c r="V6" s="1" t="s">
        <v>108</v>
      </c>
      <c r="W6" s="1" t="s">
        <v>110</v>
      </c>
      <c r="X6" s="1" t="s">
        <v>110</v>
      </c>
      <c r="Y6" s="1" t="s">
        <v>110</v>
      </c>
      <c r="Z6" s="1" t="s">
        <v>516</v>
      </c>
      <c r="AA6" s="1" t="s">
        <v>110</v>
      </c>
      <c r="AB6" s="1" t="s">
        <v>110</v>
      </c>
      <c r="AC6" s="1" t="s">
        <v>110</v>
      </c>
      <c r="AE6" s="1" t="s">
        <v>110</v>
      </c>
      <c r="AF6" s="1" t="s">
        <v>110</v>
      </c>
      <c r="AG6" s="1" t="s">
        <v>110</v>
      </c>
      <c r="AI6" s="1" t="s">
        <v>117</v>
      </c>
      <c r="AJ6" s="1" t="s">
        <v>110</v>
      </c>
      <c r="AK6" s="1" t="s">
        <v>122</v>
      </c>
      <c r="AM6" s="1" t="s">
        <v>117</v>
      </c>
      <c r="AN6" s="1" t="s">
        <v>122</v>
      </c>
      <c r="AO6" s="1" t="s">
        <v>109</v>
      </c>
      <c r="AQ6" s="1" t="s">
        <v>110</v>
      </c>
      <c r="AR6" s="1" t="s">
        <v>112</v>
      </c>
      <c r="AS6" s="1" t="s">
        <v>109</v>
      </c>
      <c r="AU6" s="1">
        <v>29593</v>
      </c>
    </row>
    <row r="7" spans="1:47" ht="15.75" customHeight="1">
      <c r="A7" s="2">
        <v>43508.529907407406</v>
      </c>
      <c r="B7" s="2">
        <v>43508.533865740741</v>
      </c>
      <c r="C7" s="1" t="s">
        <v>30</v>
      </c>
      <c r="D7" s="1" t="s">
        <v>520</v>
      </c>
      <c r="E7" s="1">
        <v>100</v>
      </c>
      <c r="F7" s="1">
        <v>342</v>
      </c>
      <c r="G7" s="1" t="b">
        <v>1</v>
      </c>
      <c r="H7" s="2">
        <v>43508.533877314818</v>
      </c>
      <c r="I7" s="1" t="s">
        <v>522</v>
      </c>
      <c r="N7" s="1">
        <v>33.822906494140597</v>
      </c>
      <c r="O7" s="1">
        <v>-84.353500366210895</v>
      </c>
      <c r="P7" s="1" t="s">
        <v>102</v>
      </c>
      <c r="Q7" s="1" t="s">
        <v>103</v>
      </c>
      <c r="R7" s="1" t="s">
        <v>104</v>
      </c>
      <c r="S7" s="1" t="s">
        <v>115</v>
      </c>
      <c r="T7" s="1" t="s">
        <v>254</v>
      </c>
      <c r="U7" s="1" t="s">
        <v>116</v>
      </c>
      <c r="V7" s="1" t="s">
        <v>108</v>
      </c>
      <c r="W7" s="1" t="s">
        <v>122</v>
      </c>
      <c r="X7" s="1" t="s">
        <v>110</v>
      </c>
      <c r="Y7" s="1" t="s">
        <v>110</v>
      </c>
      <c r="Z7" s="1" t="s">
        <v>526</v>
      </c>
      <c r="AA7" s="1" t="s">
        <v>112</v>
      </c>
      <c r="AB7" s="1" t="s">
        <v>112</v>
      </c>
      <c r="AC7" s="1" t="s">
        <v>112</v>
      </c>
      <c r="AD7" s="1" t="s">
        <v>528</v>
      </c>
      <c r="AE7" s="1" t="s">
        <v>112</v>
      </c>
      <c r="AF7" s="1" t="s">
        <v>112</v>
      </c>
      <c r="AG7" s="1" t="s">
        <v>112</v>
      </c>
      <c r="AI7" s="1" t="s">
        <v>117</v>
      </c>
      <c r="AJ7" s="1" t="s">
        <v>112</v>
      </c>
      <c r="AK7" s="1" t="s">
        <v>112</v>
      </c>
      <c r="AM7" s="1" t="s">
        <v>110</v>
      </c>
      <c r="AN7" s="1" t="s">
        <v>110</v>
      </c>
      <c r="AO7" s="1" t="s">
        <v>110</v>
      </c>
      <c r="AQ7" s="1" t="s">
        <v>109</v>
      </c>
      <c r="AR7" s="1" t="s">
        <v>109</v>
      </c>
      <c r="AS7" s="1" t="s">
        <v>112</v>
      </c>
      <c r="AU7" s="1">
        <v>45357</v>
      </c>
    </row>
    <row r="8" spans="1:47" ht="15.75" customHeight="1">
      <c r="A8" s="2">
        <v>43508.529664351852</v>
      </c>
      <c r="B8" s="2">
        <v>43508.535520833335</v>
      </c>
      <c r="C8" s="1" t="s">
        <v>30</v>
      </c>
      <c r="D8" s="1" t="s">
        <v>532</v>
      </c>
      <c r="E8" s="1">
        <v>100</v>
      </c>
      <c r="F8" s="1">
        <v>506</v>
      </c>
      <c r="G8" s="1" t="b">
        <v>1</v>
      </c>
      <c r="H8" s="2">
        <v>43508.535532407404</v>
      </c>
      <c r="I8" s="1" t="s">
        <v>534</v>
      </c>
      <c r="N8" s="1">
        <v>40.179000854492102</v>
      </c>
      <c r="O8" s="1">
        <v>-77.003601074218693</v>
      </c>
      <c r="P8" s="1" t="s">
        <v>102</v>
      </c>
      <c r="Q8" s="1" t="s">
        <v>103</v>
      </c>
      <c r="R8" s="1" t="s">
        <v>104</v>
      </c>
      <c r="S8" s="1" t="s">
        <v>115</v>
      </c>
      <c r="T8" s="1" t="s">
        <v>254</v>
      </c>
      <c r="U8" s="1" t="s">
        <v>116</v>
      </c>
      <c r="V8" s="1" t="s">
        <v>108</v>
      </c>
      <c r="W8" s="1" t="s">
        <v>112</v>
      </c>
      <c r="X8" s="1" t="s">
        <v>112</v>
      </c>
      <c r="Y8" s="1" t="s">
        <v>112</v>
      </c>
      <c r="Z8" s="1" t="s">
        <v>541</v>
      </c>
      <c r="AA8" s="1" t="s">
        <v>126</v>
      </c>
      <c r="AB8" s="1" t="s">
        <v>122</v>
      </c>
      <c r="AC8" s="1" t="s">
        <v>110</v>
      </c>
      <c r="AD8" s="1" t="s">
        <v>542</v>
      </c>
      <c r="AE8" s="1" t="s">
        <v>109</v>
      </c>
      <c r="AF8" s="1" t="s">
        <v>117</v>
      </c>
      <c r="AG8" s="1" t="s">
        <v>109</v>
      </c>
      <c r="AH8" s="1" t="s">
        <v>544</v>
      </c>
      <c r="AI8" s="1" t="s">
        <v>117</v>
      </c>
      <c r="AJ8" s="1" t="s">
        <v>126</v>
      </c>
      <c r="AK8" s="1" t="s">
        <v>112</v>
      </c>
      <c r="AM8" s="1" t="s">
        <v>122</v>
      </c>
      <c r="AN8" s="1" t="s">
        <v>122</v>
      </c>
      <c r="AO8" s="1" t="s">
        <v>122</v>
      </c>
      <c r="AQ8" s="1" t="s">
        <v>126</v>
      </c>
      <c r="AR8" s="1" t="s">
        <v>126</v>
      </c>
      <c r="AS8" s="1" t="s">
        <v>126</v>
      </c>
      <c r="AU8" s="1">
        <v>15733</v>
      </c>
    </row>
    <row r="9" spans="1:47" ht="15.75" customHeight="1">
      <c r="A9" s="2">
        <v>43508.529664351852</v>
      </c>
      <c r="B9" s="2">
        <v>43508.536134259259</v>
      </c>
      <c r="C9" s="1" t="s">
        <v>30</v>
      </c>
      <c r="D9" s="1" t="s">
        <v>548</v>
      </c>
      <c r="E9" s="1">
        <v>100</v>
      </c>
      <c r="F9" s="1">
        <v>558</v>
      </c>
      <c r="G9" s="1" t="b">
        <v>1</v>
      </c>
      <c r="H9" s="2">
        <v>43508.536134259259</v>
      </c>
      <c r="I9" s="1" t="s">
        <v>554</v>
      </c>
      <c r="N9" s="1">
        <v>27.981002807617099</v>
      </c>
      <c r="O9" s="1">
        <v>-81.673599243164006</v>
      </c>
      <c r="P9" s="1" t="s">
        <v>102</v>
      </c>
      <c r="Q9" s="1" t="s">
        <v>103</v>
      </c>
      <c r="R9" s="1" t="s">
        <v>104</v>
      </c>
      <c r="S9" s="1" t="s">
        <v>115</v>
      </c>
      <c r="T9" s="1" t="s">
        <v>121</v>
      </c>
      <c r="U9" s="1" t="s">
        <v>208</v>
      </c>
      <c r="V9" s="1" t="s">
        <v>108</v>
      </c>
      <c r="W9" s="1" t="s">
        <v>117</v>
      </c>
      <c r="X9" s="1" t="s">
        <v>110</v>
      </c>
      <c r="Y9" s="1" t="s">
        <v>122</v>
      </c>
      <c r="Z9" s="1" t="s">
        <v>558</v>
      </c>
      <c r="AA9" s="1" t="s">
        <v>110</v>
      </c>
      <c r="AB9" s="1" t="s">
        <v>117</v>
      </c>
      <c r="AC9" s="1" t="s">
        <v>122</v>
      </c>
      <c r="AD9" s="1" t="s">
        <v>559</v>
      </c>
      <c r="AE9" s="1" t="s">
        <v>112</v>
      </c>
      <c r="AF9" s="1" t="s">
        <v>109</v>
      </c>
      <c r="AG9" s="1" t="s">
        <v>122</v>
      </c>
      <c r="AH9" s="1" t="s">
        <v>560</v>
      </c>
      <c r="AI9" s="1" t="s">
        <v>109</v>
      </c>
      <c r="AJ9" s="1" t="s">
        <v>112</v>
      </c>
      <c r="AK9" s="1" t="s">
        <v>122</v>
      </c>
      <c r="AL9" s="1" t="s">
        <v>561</v>
      </c>
      <c r="AM9" s="1" t="s">
        <v>110</v>
      </c>
      <c r="AN9" s="1" t="s">
        <v>117</v>
      </c>
      <c r="AO9" s="1" t="s">
        <v>122</v>
      </c>
      <c r="AP9" s="1" t="s">
        <v>562</v>
      </c>
      <c r="AQ9" s="1" t="s">
        <v>109</v>
      </c>
      <c r="AR9" s="1" t="s">
        <v>112</v>
      </c>
      <c r="AS9" s="1" t="s">
        <v>122</v>
      </c>
      <c r="AT9" s="1" t="s">
        <v>563</v>
      </c>
      <c r="AU9" s="1">
        <v>19013</v>
      </c>
    </row>
    <row r="10" spans="1:47" ht="15.75" customHeight="1">
      <c r="A10" s="2">
        <v>43508.531400462962</v>
      </c>
      <c r="B10" s="2">
        <v>43508.536817129629</v>
      </c>
      <c r="C10" s="1" t="s">
        <v>30</v>
      </c>
      <c r="D10" s="1" t="s">
        <v>564</v>
      </c>
      <c r="E10" s="1">
        <v>100</v>
      </c>
      <c r="F10" s="1">
        <v>467</v>
      </c>
      <c r="G10" s="1" t="b">
        <v>1</v>
      </c>
      <c r="H10" s="2">
        <v>43508.536817129629</v>
      </c>
      <c r="I10" s="1" t="s">
        <v>565</v>
      </c>
      <c r="N10" s="1">
        <v>30.669692993163999</v>
      </c>
      <c r="O10" s="1">
        <v>-81.462600708007798</v>
      </c>
      <c r="P10" s="1" t="s">
        <v>102</v>
      </c>
      <c r="Q10" s="1" t="s">
        <v>103</v>
      </c>
      <c r="R10" s="1" t="s">
        <v>104</v>
      </c>
      <c r="S10" s="1" t="s">
        <v>115</v>
      </c>
      <c r="T10" s="1" t="s">
        <v>121</v>
      </c>
      <c r="U10" s="1" t="s">
        <v>208</v>
      </c>
      <c r="V10" s="1" t="s">
        <v>108</v>
      </c>
      <c r="W10" s="1" t="s">
        <v>117</v>
      </c>
      <c r="X10" s="1" t="s">
        <v>122</v>
      </c>
      <c r="Y10" s="1" t="s">
        <v>110</v>
      </c>
      <c r="Z10" s="1" t="s">
        <v>566</v>
      </c>
      <c r="AA10" s="1" t="s">
        <v>112</v>
      </c>
      <c r="AB10" s="1" t="s">
        <v>112</v>
      </c>
      <c r="AC10" s="1" t="s">
        <v>112</v>
      </c>
      <c r="AD10" s="1" t="s">
        <v>567</v>
      </c>
      <c r="AE10" s="1" t="s">
        <v>110</v>
      </c>
      <c r="AF10" s="1" t="s">
        <v>110</v>
      </c>
      <c r="AG10" s="1" t="s">
        <v>110</v>
      </c>
      <c r="AH10" s="1" t="s">
        <v>569</v>
      </c>
      <c r="AI10" s="1" t="s">
        <v>110</v>
      </c>
      <c r="AJ10" s="1" t="s">
        <v>110</v>
      </c>
      <c r="AK10" s="1" t="s">
        <v>110</v>
      </c>
      <c r="AL10" s="1" t="s">
        <v>570</v>
      </c>
      <c r="AM10" s="1" t="s">
        <v>110</v>
      </c>
      <c r="AN10" s="1" t="s">
        <v>110</v>
      </c>
      <c r="AO10" s="1" t="s">
        <v>110</v>
      </c>
      <c r="AP10" s="1" t="s">
        <v>571</v>
      </c>
      <c r="AQ10" s="1" t="s">
        <v>122</v>
      </c>
      <c r="AR10" s="1" t="s">
        <v>122</v>
      </c>
      <c r="AS10" s="1" t="s">
        <v>122</v>
      </c>
      <c r="AT10" s="1" t="s">
        <v>572</v>
      </c>
      <c r="AU10" s="1">
        <v>77405</v>
      </c>
    </row>
    <row r="11" spans="1:47" ht="15.75" customHeight="1">
      <c r="A11" s="2">
        <v>43508.536099537036</v>
      </c>
      <c r="B11" s="2">
        <v>43508.541180555556</v>
      </c>
      <c r="C11" s="1" t="s">
        <v>30</v>
      </c>
      <c r="D11" s="1" t="s">
        <v>573</v>
      </c>
      <c r="E11" s="1">
        <v>100</v>
      </c>
      <c r="F11" s="1">
        <v>439</v>
      </c>
      <c r="G11" s="1" t="b">
        <v>1</v>
      </c>
      <c r="H11" s="2">
        <v>43508.541180555556</v>
      </c>
      <c r="I11" s="1" t="s">
        <v>574</v>
      </c>
      <c r="N11" s="1">
        <v>41.6867065429687</v>
      </c>
      <c r="O11" s="1">
        <v>-72.790802001953097</v>
      </c>
      <c r="P11" s="1" t="s">
        <v>102</v>
      </c>
      <c r="Q11" s="1" t="s">
        <v>103</v>
      </c>
      <c r="R11" s="1" t="s">
        <v>104</v>
      </c>
      <c r="S11" s="1" t="s">
        <v>115</v>
      </c>
      <c r="T11" s="1" t="s">
        <v>254</v>
      </c>
      <c r="U11" s="1" t="s">
        <v>107</v>
      </c>
      <c r="V11" s="1" t="s">
        <v>108</v>
      </c>
      <c r="W11" s="1" t="s">
        <v>112</v>
      </c>
      <c r="X11" s="1" t="s">
        <v>110</v>
      </c>
      <c r="Y11" s="1" t="s">
        <v>110</v>
      </c>
      <c r="AA11" s="1" t="s">
        <v>112</v>
      </c>
      <c r="AB11" s="1" t="s">
        <v>112</v>
      </c>
      <c r="AC11" s="1" t="s">
        <v>117</v>
      </c>
      <c r="AE11" s="1" t="s">
        <v>110</v>
      </c>
      <c r="AF11" s="1" t="s">
        <v>110</v>
      </c>
      <c r="AG11" s="1" t="s">
        <v>109</v>
      </c>
      <c r="AI11" s="1" t="s">
        <v>117</v>
      </c>
      <c r="AJ11" s="1" t="s">
        <v>112</v>
      </c>
      <c r="AK11" s="1" t="s">
        <v>112</v>
      </c>
      <c r="AM11" s="1" t="s">
        <v>122</v>
      </c>
      <c r="AN11" s="1" t="s">
        <v>110</v>
      </c>
      <c r="AO11" s="1" t="s">
        <v>110</v>
      </c>
      <c r="AQ11" s="1" t="s">
        <v>112</v>
      </c>
      <c r="AR11" s="1" t="s">
        <v>112</v>
      </c>
      <c r="AS11" s="1" t="s">
        <v>109</v>
      </c>
      <c r="AU11" s="1">
        <v>91108</v>
      </c>
    </row>
    <row r="12" spans="1:47" ht="15.75" customHeight="1">
      <c r="A12" s="2">
        <v>43508.543229166666</v>
      </c>
      <c r="B12" s="2">
        <v>43508.545613425929</v>
      </c>
      <c r="C12" s="1" t="s">
        <v>30</v>
      </c>
      <c r="D12" s="1" t="s">
        <v>386</v>
      </c>
      <c r="E12" s="1">
        <v>100</v>
      </c>
      <c r="F12" s="1">
        <v>206</v>
      </c>
      <c r="G12" s="1" t="b">
        <v>1</v>
      </c>
      <c r="H12" s="2">
        <v>43508.545613425929</v>
      </c>
      <c r="I12" s="1" t="s">
        <v>576</v>
      </c>
      <c r="N12" s="1">
        <v>50.166702270507798</v>
      </c>
      <c r="O12" s="1">
        <v>9.1000061035156197</v>
      </c>
      <c r="P12" s="1" t="s">
        <v>102</v>
      </c>
      <c r="Q12" s="1" t="s">
        <v>103</v>
      </c>
      <c r="R12" s="1" t="s">
        <v>104</v>
      </c>
      <c r="S12" s="1" t="s">
        <v>115</v>
      </c>
      <c r="T12" s="1" t="s">
        <v>121</v>
      </c>
      <c r="U12" s="1" t="s">
        <v>388</v>
      </c>
      <c r="V12" s="1" t="s">
        <v>108</v>
      </c>
      <c r="W12" s="1" t="s">
        <v>109</v>
      </c>
      <c r="X12" s="1" t="s">
        <v>110</v>
      </c>
      <c r="Y12" s="1" t="s">
        <v>117</v>
      </c>
      <c r="AA12" s="1" t="s">
        <v>112</v>
      </c>
      <c r="AB12" s="1" t="s">
        <v>112</v>
      </c>
      <c r="AC12" s="1" t="s">
        <v>112</v>
      </c>
      <c r="AE12" s="1" t="s">
        <v>110</v>
      </c>
      <c r="AF12" s="1" t="s">
        <v>110</v>
      </c>
      <c r="AG12" s="1" t="s">
        <v>110</v>
      </c>
      <c r="AI12" s="1" t="s">
        <v>112</v>
      </c>
      <c r="AJ12" s="1" t="s">
        <v>112</v>
      </c>
      <c r="AK12" s="1" t="s">
        <v>112</v>
      </c>
      <c r="AM12" s="1" t="s">
        <v>112</v>
      </c>
      <c r="AN12" s="1" t="s">
        <v>112</v>
      </c>
      <c r="AO12" s="1" t="s">
        <v>112</v>
      </c>
      <c r="AQ12" s="1" t="s">
        <v>112</v>
      </c>
      <c r="AR12" s="1" t="s">
        <v>117</v>
      </c>
      <c r="AS12" s="1" t="s">
        <v>110</v>
      </c>
      <c r="AU12" s="1">
        <v>90959</v>
      </c>
    </row>
    <row r="13" spans="1:47" ht="15.75" customHeight="1">
      <c r="A13" s="2">
        <v>43508.551041666666</v>
      </c>
      <c r="B13" s="2">
        <v>43508.551736111112</v>
      </c>
      <c r="C13" s="1" t="s">
        <v>30</v>
      </c>
      <c r="D13" s="1" t="s">
        <v>353</v>
      </c>
      <c r="E13" s="1">
        <v>100</v>
      </c>
      <c r="F13" s="1">
        <v>59</v>
      </c>
      <c r="G13" s="1" t="b">
        <v>1</v>
      </c>
      <c r="H13" s="2">
        <v>43508.551736111112</v>
      </c>
      <c r="I13" s="1" t="s">
        <v>585</v>
      </c>
      <c r="N13" s="1">
        <v>40.742401123046797</v>
      </c>
      <c r="O13" s="1">
        <v>-74.032501220703097</v>
      </c>
      <c r="P13" s="1" t="s">
        <v>102</v>
      </c>
      <c r="Q13" s="1" t="s">
        <v>103</v>
      </c>
      <c r="R13" s="1" t="s">
        <v>104</v>
      </c>
      <c r="S13" s="1" t="s">
        <v>115</v>
      </c>
      <c r="T13" s="1" t="s">
        <v>136</v>
      </c>
      <c r="U13" s="1" t="s">
        <v>164</v>
      </c>
      <c r="V13" s="1" t="s">
        <v>108</v>
      </c>
      <c r="W13" s="1" t="s">
        <v>110</v>
      </c>
      <c r="X13" s="1" t="s">
        <v>110</v>
      </c>
      <c r="Y13" s="1" t="s">
        <v>110</v>
      </c>
      <c r="AA13" s="1" t="s">
        <v>112</v>
      </c>
      <c r="AB13" s="1" t="s">
        <v>112</v>
      </c>
      <c r="AC13" s="1" t="s">
        <v>109</v>
      </c>
      <c r="AE13" s="1" t="s">
        <v>110</v>
      </c>
      <c r="AF13" s="1" t="s">
        <v>110</v>
      </c>
      <c r="AG13" s="1" t="s">
        <v>110</v>
      </c>
      <c r="AI13" s="1" t="s">
        <v>112</v>
      </c>
      <c r="AJ13" s="1" t="s">
        <v>112</v>
      </c>
      <c r="AK13" s="1" t="s">
        <v>112</v>
      </c>
      <c r="AM13" s="1" t="s">
        <v>110</v>
      </c>
      <c r="AN13" s="1" t="s">
        <v>110</v>
      </c>
      <c r="AO13" s="1" t="s">
        <v>110</v>
      </c>
      <c r="AQ13" s="1" t="s">
        <v>112</v>
      </c>
      <c r="AR13" s="1" t="s">
        <v>112</v>
      </c>
      <c r="AS13" s="1" t="s">
        <v>112</v>
      </c>
      <c r="AU13" s="1">
        <v>26403</v>
      </c>
    </row>
    <row r="20" spans="22:45" ht="15.75" customHeight="1">
      <c r="V20" s="1"/>
      <c r="W20" s="1"/>
      <c r="X20" s="1"/>
      <c r="Y20" s="1"/>
      <c r="AA20" s="1"/>
      <c r="AB20" s="1"/>
      <c r="AC20" s="1"/>
      <c r="AE20" s="1"/>
      <c r="AF20" s="1"/>
      <c r="AG20" s="1"/>
      <c r="AI20" s="1"/>
      <c r="AJ20" s="1"/>
      <c r="AK20" s="1"/>
      <c r="AM20" s="1"/>
      <c r="AN20" s="1"/>
      <c r="AO20" s="1"/>
      <c r="AQ20" s="1"/>
      <c r="AR20" s="1"/>
      <c r="AS20" s="1"/>
    </row>
    <row r="21" spans="22:45" ht="15.75" customHeight="1">
      <c r="V21" s="1"/>
      <c r="W21" s="1"/>
      <c r="X21" s="1"/>
      <c r="Y21" s="1"/>
      <c r="AA21" s="1"/>
      <c r="AB21" s="1"/>
      <c r="AC21" s="1"/>
      <c r="AE21" s="1"/>
      <c r="AF21" s="1"/>
      <c r="AG21" s="1"/>
      <c r="AI21" s="1"/>
      <c r="AJ21" s="1"/>
      <c r="AK21" s="1"/>
      <c r="AM21" s="1"/>
      <c r="AN21" s="1"/>
      <c r="AO21" s="1"/>
      <c r="AQ21" s="1"/>
      <c r="AR21" s="1"/>
      <c r="AS21" s="1"/>
    </row>
    <row r="22" spans="22:45" ht="15.75" customHeight="1">
      <c r="V22" s="1"/>
      <c r="W22" s="1"/>
      <c r="X22" s="1"/>
      <c r="Y22" s="1"/>
      <c r="AA22" s="1"/>
      <c r="AB22" s="1"/>
      <c r="AC22" s="1"/>
      <c r="AE22" s="1"/>
      <c r="AF22" s="1"/>
      <c r="AG22" s="1"/>
      <c r="AI22" s="1"/>
      <c r="AJ22" s="1"/>
      <c r="AK22" s="1"/>
      <c r="AM22" s="1"/>
      <c r="AN22" s="1"/>
      <c r="AO22" s="1"/>
      <c r="AQ22" s="1"/>
      <c r="AR22" s="1"/>
      <c r="AS22" s="1"/>
    </row>
    <row r="23" spans="22:45" ht="15.75" customHeight="1">
      <c r="V23" s="1"/>
      <c r="W23" s="1"/>
      <c r="X23" s="1"/>
      <c r="Y23" s="1"/>
      <c r="AA23" s="1"/>
      <c r="AB23" s="1"/>
      <c r="AC23" s="1"/>
      <c r="AE23" s="1"/>
      <c r="AF23" s="1"/>
      <c r="AG23" s="1"/>
      <c r="AI23" s="1"/>
      <c r="AJ23" s="1"/>
      <c r="AK23" s="1"/>
      <c r="AM23" s="1"/>
      <c r="AN23" s="1"/>
      <c r="AO23" s="1"/>
      <c r="AQ23" s="1"/>
      <c r="AR23" s="1"/>
      <c r="AS23" s="1"/>
    </row>
    <row r="24" spans="22:45" ht="15.75" customHeight="1">
      <c r="V24" s="1"/>
      <c r="W24" s="1"/>
      <c r="X24" s="1"/>
      <c r="Y24" s="1"/>
      <c r="AA24" s="1"/>
      <c r="AB24" s="1"/>
      <c r="AC24" s="1"/>
      <c r="AE24" s="1"/>
      <c r="AF24" s="1"/>
      <c r="AG24" s="1"/>
      <c r="AI24" s="1"/>
      <c r="AJ24" s="1"/>
      <c r="AK24" s="1"/>
      <c r="AM24" s="1"/>
      <c r="AN24" s="1"/>
      <c r="AO24" s="1"/>
      <c r="AQ24" s="1"/>
      <c r="AR24" s="1"/>
      <c r="AS24" s="1"/>
    </row>
    <row r="25" spans="22:45" ht="15.75" customHeight="1">
      <c r="V25" s="1"/>
      <c r="W25" s="1"/>
      <c r="X25" s="1"/>
      <c r="Y25" s="1"/>
      <c r="AA25" s="1"/>
      <c r="AB25" s="1"/>
      <c r="AC25" s="1"/>
      <c r="AE25" s="1"/>
      <c r="AF25" s="1"/>
      <c r="AG25" s="1"/>
      <c r="AI25" s="1"/>
      <c r="AJ25" s="1"/>
      <c r="AK25" s="1"/>
      <c r="AM25" s="1"/>
      <c r="AN25" s="1"/>
      <c r="AO25" s="1"/>
      <c r="AQ25" s="1"/>
      <c r="AR25" s="1"/>
      <c r="AS25" s="1"/>
    </row>
    <row r="26" spans="22:45" ht="15.75" customHeight="1">
      <c r="V26" s="1"/>
      <c r="W26" s="1"/>
      <c r="X26" s="1"/>
      <c r="Y26" s="1"/>
      <c r="AA26" s="1"/>
      <c r="AB26" s="1"/>
      <c r="AC26" s="1"/>
      <c r="AE26" s="1"/>
      <c r="AF26" s="1"/>
      <c r="AG26" s="1"/>
      <c r="AI26" s="1"/>
      <c r="AJ26" s="1"/>
      <c r="AK26" s="1"/>
      <c r="AM26" s="1"/>
      <c r="AN26" s="1"/>
      <c r="AO26" s="1"/>
      <c r="AQ26" s="1"/>
      <c r="AR26" s="1"/>
      <c r="AS26" s="1"/>
    </row>
    <row r="27" spans="22:45" ht="15.75" customHeight="1">
      <c r="V27" s="1"/>
      <c r="W27" s="1"/>
      <c r="X27" s="1"/>
      <c r="Y27" s="1"/>
      <c r="AA27" s="1"/>
      <c r="AB27" s="1"/>
      <c r="AC27" s="1"/>
      <c r="AE27" s="1"/>
      <c r="AF27" s="1"/>
      <c r="AG27" s="1"/>
      <c r="AI27" s="1"/>
      <c r="AJ27" s="1"/>
      <c r="AK27" s="1"/>
      <c r="AM27" s="1"/>
      <c r="AN27" s="1"/>
      <c r="AO27" s="1"/>
      <c r="AQ27" s="1"/>
      <c r="AR27" s="1"/>
      <c r="AS27" s="1"/>
    </row>
    <row r="28" spans="22:45" ht="15.75" customHeight="1">
      <c r="V28" s="1"/>
      <c r="W28" s="1"/>
      <c r="X28" s="1"/>
      <c r="Y28" s="1"/>
      <c r="AA28" s="1"/>
      <c r="AB28" s="1"/>
      <c r="AC28" s="1"/>
      <c r="AE28" s="1"/>
      <c r="AF28" s="1"/>
      <c r="AG28" s="1"/>
      <c r="AI28" s="1"/>
      <c r="AJ28" s="1"/>
      <c r="AK28" s="1"/>
      <c r="AM28" s="1"/>
      <c r="AN28" s="1"/>
      <c r="AO28" s="1"/>
      <c r="AQ28" s="1"/>
      <c r="AR28" s="1"/>
      <c r="AS28" s="1"/>
    </row>
    <row r="29" spans="22:45" ht="15.75" customHeight="1">
      <c r="V29" s="1"/>
      <c r="W29" s="1"/>
      <c r="X29" s="1"/>
      <c r="Y29" s="1"/>
      <c r="AA29" s="1"/>
      <c r="AB29" s="1"/>
      <c r="AC29" s="1"/>
      <c r="AE29" s="1"/>
      <c r="AF29" s="1"/>
      <c r="AG29" s="1"/>
      <c r="AI29" s="1"/>
      <c r="AJ29" s="1"/>
      <c r="AK29" s="1"/>
      <c r="AM29" s="1"/>
      <c r="AN29" s="1"/>
      <c r="AO29" s="1"/>
      <c r="AQ29" s="1"/>
      <c r="AR29" s="1"/>
      <c r="AS29" s="1"/>
    </row>
    <row r="30" spans="22:45" ht="15.75" customHeight="1">
      <c r="V30" s="1"/>
      <c r="W30" s="1"/>
      <c r="X30" s="1"/>
      <c r="Y30" s="1"/>
      <c r="AA30" s="1"/>
      <c r="AB30" s="1"/>
      <c r="AC30" s="1"/>
      <c r="AE30" s="1"/>
      <c r="AF30" s="1"/>
      <c r="AG30" s="1"/>
      <c r="AI30" s="1"/>
      <c r="AJ30" s="1"/>
      <c r="AK30" s="1"/>
      <c r="AM30" s="1"/>
      <c r="AN30" s="1"/>
      <c r="AO30" s="1"/>
      <c r="AQ30" s="1"/>
      <c r="AR30" s="1"/>
      <c r="AS30" s="1"/>
    </row>
    <row r="31" spans="22:45" ht="15.75" customHeight="1">
      <c r="V31" s="1"/>
      <c r="W31" s="1"/>
      <c r="X31" s="1"/>
      <c r="Y31" s="1"/>
      <c r="AA31" s="1"/>
      <c r="AB31" s="1"/>
      <c r="AC31" s="1"/>
      <c r="AE31" s="1"/>
      <c r="AF31" s="1"/>
      <c r="AG31" s="1"/>
      <c r="AI31" s="1"/>
      <c r="AJ31" s="1"/>
      <c r="AK31" s="1"/>
      <c r="AM31" s="1"/>
      <c r="AN31" s="1"/>
      <c r="AO31" s="1"/>
      <c r="AQ31" s="1"/>
      <c r="AR31" s="1"/>
      <c r="AS31" s="1"/>
    </row>
    <row r="32" spans="22:45" ht="15.75" customHeight="1">
      <c r="V32" s="1"/>
      <c r="W32" s="1"/>
      <c r="X32" s="1"/>
      <c r="Y32" s="1"/>
      <c r="AA32" s="1"/>
      <c r="AB32" s="1"/>
      <c r="AC32" s="1"/>
      <c r="AE32" s="1"/>
      <c r="AF32" s="1"/>
      <c r="AG32" s="1"/>
      <c r="AI32" s="1"/>
      <c r="AJ32" s="1"/>
      <c r="AK32" s="1"/>
      <c r="AM32" s="1"/>
      <c r="AN32" s="1"/>
      <c r="AO32" s="1"/>
      <c r="AQ32" s="1"/>
      <c r="AR32" s="1"/>
      <c r="AS32" s="1"/>
    </row>
    <row r="33" spans="22:45" ht="15.75" customHeight="1">
      <c r="V33" s="1"/>
      <c r="W33" s="1"/>
      <c r="X33" s="1"/>
      <c r="Y33" s="1"/>
      <c r="AA33" s="1"/>
      <c r="AB33" s="1"/>
      <c r="AC33" s="1"/>
      <c r="AE33" s="1"/>
      <c r="AF33" s="1"/>
      <c r="AG33" s="1"/>
      <c r="AI33" s="1"/>
      <c r="AJ33" s="1"/>
      <c r="AK33" s="1"/>
      <c r="AM33" s="1"/>
      <c r="AN33" s="1"/>
      <c r="AO33" s="1"/>
      <c r="AQ33" s="1"/>
      <c r="AR33" s="1"/>
      <c r="AS33" s="1"/>
    </row>
    <row r="34" spans="22:45" ht="15.75" customHeight="1">
      <c r="V34" s="1" t="s">
        <v>234</v>
      </c>
      <c r="W34" s="1" t="s">
        <v>236</v>
      </c>
      <c r="X34" s="1" t="s">
        <v>236</v>
      </c>
      <c r="Y34" s="1" t="s">
        <v>236</v>
      </c>
      <c r="AA34" s="1" t="s">
        <v>235</v>
      </c>
      <c r="AB34" s="1" t="s">
        <v>235</v>
      </c>
      <c r="AC34" s="1" t="s">
        <v>235</v>
      </c>
      <c r="AE34" s="1" t="s">
        <v>236</v>
      </c>
      <c r="AF34" s="1" t="s">
        <v>236</v>
      </c>
      <c r="AG34" s="1" t="s">
        <v>236</v>
      </c>
      <c r="AI34" s="1" t="s">
        <v>235</v>
      </c>
      <c r="AJ34" s="1" t="s">
        <v>235</v>
      </c>
      <c r="AK34" s="1" t="s">
        <v>235</v>
      </c>
      <c r="AM34" s="1" t="s">
        <v>236</v>
      </c>
      <c r="AN34" s="1" t="s">
        <v>236</v>
      </c>
      <c r="AO34" s="1" t="s">
        <v>236</v>
      </c>
      <c r="AQ34" s="1" t="s">
        <v>236</v>
      </c>
      <c r="AR34" s="1" t="s">
        <v>236</v>
      </c>
      <c r="AS34" s="1" t="s">
        <v>236</v>
      </c>
    </row>
    <row r="35" spans="22:45" ht="15.75" customHeight="1">
      <c r="V35" s="1" t="s">
        <v>237</v>
      </c>
      <c r="W35" s="1" t="s">
        <v>235</v>
      </c>
      <c r="X35" s="1" t="s">
        <v>235</v>
      </c>
      <c r="Y35" s="1" t="s">
        <v>235</v>
      </c>
      <c r="AA35" s="1" t="s">
        <v>236</v>
      </c>
      <c r="AB35" s="1" t="s">
        <v>236</v>
      </c>
      <c r="AC35" s="1" t="s">
        <v>236</v>
      </c>
      <c r="AE35" s="1" t="s">
        <v>235</v>
      </c>
      <c r="AF35" s="1" t="s">
        <v>235</v>
      </c>
      <c r="AG35" s="1" t="s">
        <v>235</v>
      </c>
      <c r="AI35" s="1" t="s">
        <v>236</v>
      </c>
      <c r="AJ35" s="1" t="s">
        <v>236</v>
      </c>
      <c r="AK35" s="1" t="s">
        <v>236</v>
      </c>
      <c r="AM35" s="1" t="s">
        <v>235</v>
      </c>
      <c r="AN35" s="1" t="s">
        <v>235</v>
      </c>
      <c r="AO35" s="1" t="s">
        <v>235</v>
      </c>
      <c r="AQ35" s="1" t="s">
        <v>235</v>
      </c>
      <c r="AR35" s="1" t="s">
        <v>235</v>
      </c>
      <c r="AS35" s="1" t="s">
        <v>235</v>
      </c>
    </row>
    <row r="36" spans="22:45" ht="15.75" customHeight="1">
      <c r="V36" s="1"/>
      <c r="W36" s="1"/>
      <c r="X36" s="1"/>
      <c r="Y36" s="1"/>
      <c r="AA36" s="1"/>
      <c r="AB36" s="1"/>
      <c r="AC36" s="1"/>
      <c r="AE36" s="1"/>
      <c r="AF36" s="1"/>
      <c r="AG36" s="1"/>
      <c r="AI36" s="1"/>
      <c r="AJ36" s="1"/>
      <c r="AK36" s="1"/>
      <c r="AM36" s="1"/>
      <c r="AN36" s="1"/>
      <c r="AO36" s="1"/>
      <c r="AQ36" s="1"/>
      <c r="AR36" s="1"/>
      <c r="AS36" s="1"/>
    </row>
    <row r="37" spans="22:45" ht="15.75" customHeight="1">
      <c r="V37" s="1"/>
      <c r="W37" s="1"/>
      <c r="X37" s="1"/>
      <c r="Y37" s="1"/>
      <c r="AA37" s="1"/>
      <c r="AB37" s="1"/>
      <c r="AC37" s="1"/>
      <c r="AE37" s="1"/>
      <c r="AF37" s="1"/>
      <c r="AG37" s="1"/>
      <c r="AI37" s="1"/>
      <c r="AJ37" s="1"/>
      <c r="AK37" s="1"/>
      <c r="AM37" s="1"/>
      <c r="AN37" s="1"/>
      <c r="AO37" s="1"/>
      <c r="AQ37" s="1"/>
      <c r="AR37" s="1"/>
      <c r="AS37" s="1"/>
    </row>
    <row r="38" spans="22:45" ht="15.75" customHeight="1">
      <c r="V38" s="1"/>
      <c r="W38" s="1"/>
      <c r="X38" s="1"/>
      <c r="Y38" s="1"/>
      <c r="AA38" s="1"/>
      <c r="AB38" s="1"/>
      <c r="AC38" s="1"/>
      <c r="AE38" s="1"/>
      <c r="AF38" s="1"/>
      <c r="AG38" s="1"/>
      <c r="AI38" s="1"/>
      <c r="AJ38" s="1"/>
      <c r="AK38" s="1"/>
      <c r="AM38" s="1"/>
      <c r="AN38" s="1"/>
      <c r="AO38" s="1"/>
      <c r="AQ38" s="1"/>
      <c r="AR38" s="1"/>
      <c r="AS38" s="1"/>
    </row>
    <row r="39" spans="22:45" ht="15.75" customHeight="1">
      <c r="V39" s="1"/>
      <c r="W39" s="1"/>
      <c r="X39" s="1"/>
      <c r="Y39" s="1"/>
      <c r="AA39" s="1"/>
      <c r="AB39" s="1"/>
      <c r="AC39" s="1"/>
      <c r="AE39" s="1"/>
      <c r="AF39" s="1"/>
      <c r="AG39" s="1"/>
      <c r="AI39" s="1"/>
      <c r="AJ39" s="1"/>
      <c r="AK39" s="1"/>
      <c r="AM39" s="1"/>
      <c r="AN39" s="1"/>
      <c r="AO39" s="1"/>
      <c r="AQ39" s="1"/>
      <c r="AR39" s="1"/>
      <c r="AS39" s="1"/>
    </row>
    <row r="40" spans="22:45" ht="15.75" customHeight="1">
      <c r="V40" s="1"/>
      <c r="W40" s="1"/>
      <c r="X40" s="1"/>
      <c r="Y40" s="1"/>
      <c r="AA40" s="1"/>
      <c r="AB40" s="1"/>
      <c r="AC40" s="1"/>
      <c r="AE40" s="1"/>
      <c r="AF40" s="1"/>
      <c r="AG40" s="1"/>
      <c r="AI40" s="1"/>
      <c r="AJ40" s="1"/>
      <c r="AK40" s="1"/>
      <c r="AM40" s="1"/>
      <c r="AN40" s="1"/>
      <c r="AO40" s="1"/>
      <c r="AQ40" s="1"/>
      <c r="AR40" s="1"/>
      <c r="AS40" s="1"/>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U38"/>
  <sheetViews>
    <sheetView topLeftCell="R1" workbookViewId="0">
      <selection activeCell="Z16" sqref="Z16"/>
    </sheetView>
  </sheetViews>
  <sheetFormatPr baseColWidth="10" defaultColWidth="14.5" defaultRowHeight="15.75" customHeight="1" x14ac:dyDescent="0"/>
  <sheetData>
    <row r="1" spans="1:47"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22</v>
      </c>
      <c r="AB1" s="1" t="s">
        <v>23</v>
      </c>
      <c r="AC1" s="1" t="s">
        <v>24</v>
      </c>
      <c r="AD1" s="1" t="s">
        <v>25</v>
      </c>
      <c r="AE1" s="1" t="s">
        <v>22</v>
      </c>
      <c r="AF1" s="1" t="s">
        <v>23</v>
      </c>
      <c r="AG1" s="1" t="s">
        <v>24</v>
      </c>
      <c r="AH1" s="1" t="s">
        <v>25</v>
      </c>
      <c r="AI1" s="1" t="s">
        <v>22</v>
      </c>
      <c r="AJ1" s="1" t="s">
        <v>23</v>
      </c>
      <c r="AK1" s="1" t="s">
        <v>24</v>
      </c>
      <c r="AL1" s="1" t="s">
        <v>25</v>
      </c>
      <c r="AM1" s="1" t="s">
        <v>22</v>
      </c>
      <c r="AN1" s="1" t="s">
        <v>23</v>
      </c>
      <c r="AO1" s="1" t="s">
        <v>24</v>
      </c>
      <c r="AP1" s="1" t="s">
        <v>25</v>
      </c>
      <c r="AQ1" s="1" t="s">
        <v>22</v>
      </c>
      <c r="AR1" s="1" t="s">
        <v>23</v>
      </c>
      <c r="AS1" s="1" t="s">
        <v>24</v>
      </c>
      <c r="AT1" s="1" t="s">
        <v>25</v>
      </c>
      <c r="AU1" s="1" t="s">
        <v>26</v>
      </c>
    </row>
    <row r="2" spans="1:47" ht="15.75" customHeight="1">
      <c r="A2" s="1" t="s">
        <v>27</v>
      </c>
      <c r="B2" s="1" t="s">
        <v>28</v>
      </c>
      <c r="C2" s="1" t="s">
        <v>29</v>
      </c>
      <c r="D2" s="1" t="s">
        <v>30</v>
      </c>
      <c r="E2" s="1" t="s">
        <v>4</v>
      </c>
      <c r="F2" s="1" t="s">
        <v>5</v>
      </c>
      <c r="G2" s="1" t="s">
        <v>6</v>
      </c>
      <c r="H2" s="1" t="s">
        <v>31</v>
      </c>
      <c r="I2" s="1" t="s">
        <v>32</v>
      </c>
      <c r="J2" s="1" t="s">
        <v>33</v>
      </c>
      <c r="K2" s="1" t="s">
        <v>34</v>
      </c>
      <c r="L2" s="1" t="s">
        <v>35</v>
      </c>
      <c r="M2" s="1" t="s">
        <v>36</v>
      </c>
      <c r="N2" s="1" t="s">
        <v>37</v>
      </c>
      <c r="O2" s="1" t="s">
        <v>38</v>
      </c>
      <c r="P2" s="1" t="s">
        <v>39</v>
      </c>
      <c r="Q2" s="1" t="s">
        <v>40</v>
      </c>
      <c r="R2" s="1" t="s">
        <v>41</v>
      </c>
      <c r="S2" s="1" t="s">
        <v>42</v>
      </c>
      <c r="T2" s="1" t="s">
        <v>43</v>
      </c>
      <c r="U2" s="1" t="s">
        <v>44</v>
      </c>
      <c r="V2" s="1" t="s">
        <v>45</v>
      </c>
      <c r="W2" s="1" t="s">
        <v>50</v>
      </c>
      <c r="X2" s="1" t="s">
        <v>51</v>
      </c>
      <c r="Y2" s="1" t="s">
        <v>52</v>
      </c>
      <c r="Z2" s="1" t="s">
        <v>49</v>
      </c>
      <c r="AA2" s="1" t="s">
        <v>46</v>
      </c>
      <c r="AB2" s="1" t="s">
        <v>47</v>
      </c>
      <c r="AC2" s="1" t="s">
        <v>48</v>
      </c>
      <c r="AD2" s="1" t="s">
        <v>49</v>
      </c>
      <c r="AE2" s="1" t="s">
        <v>46</v>
      </c>
      <c r="AF2" s="1" t="s">
        <v>47</v>
      </c>
      <c r="AG2" s="1" t="s">
        <v>48</v>
      </c>
      <c r="AH2" s="1" t="s">
        <v>49</v>
      </c>
      <c r="AI2" s="1" t="s">
        <v>46</v>
      </c>
      <c r="AJ2" s="1" t="s">
        <v>47</v>
      </c>
      <c r="AK2" s="1" t="s">
        <v>48</v>
      </c>
      <c r="AL2" s="1" t="s">
        <v>49</v>
      </c>
      <c r="AM2" s="1" t="s">
        <v>46</v>
      </c>
      <c r="AN2" s="1" t="s">
        <v>47</v>
      </c>
      <c r="AO2" s="1" t="s">
        <v>48</v>
      </c>
      <c r="AP2" s="1" t="s">
        <v>49</v>
      </c>
      <c r="AQ2" s="1" t="s">
        <v>50</v>
      </c>
      <c r="AR2" s="1" t="s">
        <v>51</v>
      </c>
      <c r="AS2" s="1" t="s">
        <v>52</v>
      </c>
      <c r="AT2" s="1" t="s">
        <v>49</v>
      </c>
      <c r="AU2" s="1" t="s">
        <v>26</v>
      </c>
    </row>
    <row r="3" spans="1:47" ht="15.75" customHeight="1">
      <c r="A3" s="1" t="s">
        <v>53</v>
      </c>
      <c r="B3" s="1" t="s">
        <v>54</v>
      </c>
      <c r="C3" s="1" t="s">
        <v>55</v>
      </c>
      <c r="D3" s="1" t="s">
        <v>56</v>
      </c>
      <c r="E3" s="1" t="s">
        <v>57</v>
      </c>
      <c r="F3" s="1" t="s">
        <v>58</v>
      </c>
      <c r="G3" s="1" t="s">
        <v>59</v>
      </c>
      <c r="H3" s="1" t="s">
        <v>60</v>
      </c>
      <c r="I3" s="1" t="s">
        <v>61</v>
      </c>
      <c r="J3" s="1" t="s">
        <v>62</v>
      </c>
      <c r="K3" s="1" t="s">
        <v>63</v>
      </c>
      <c r="L3" s="1" t="s">
        <v>64</v>
      </c>
      <c r="M3" s="1" t="s">
        <v>65</v>
      </c>
      <c r="N3" s="1" t="s">
        <v>66</v>
      </c>
      <c r="O3" s="1" t="s">
        <v>67</v>
      </c>
      <c r="P3" s="1" t="s">
        <v>68</v>
      </c>
      <c r="Q3" s="1" t="s">
        <v>69</v>
      </c>
      <c r="R3" s="1" t="s">
        <v>70</v>
      </c>
      <c r="S3" s="1" t="s">
        <v>71</v>
      </c>
      <c r="T3" s="1" t="s">
        <v>72</v>
      </c>
      <c r="U3" s="1" t="s">
        <v>73</v>
      </c>
      <c r="V3" s="1" t="s">
        <v>74</v>
      </c>
      <c r="W3" s="1" t="s">
        <v>75</v>
      </c>
      <c r="X3" s="1" t="s">
        <v>76</v>
      </c>
      <c r="Y3" s="1" t="s">
        <v>77</v>
      </c>
      <c r="Z3" s="1" t="s">
        <v>78</v>
      </c>
      <c r="AA3" s="1" t="s">
        <v>79</v>
      </c>
      <c r="AB3" s="1" t="s">
        <v>80</v>
      </c>
      <c r="AC3" s="1" t="s">
        <v>81</v>
      </c>
      <c r="AD3" s="1" t="s">
        <v>82</v>
      </c>
      <c r="AE3" s="1" t="s">
        <v>83</v>
      </c>
      <c r="AF3" s="1" t="s">
        <v>84</v>
      </c>
      <c r="AG3" s="1" t="s">
        <v>85</v>
      </c>
      <c r="AH3" s="1" t="s">
        <v>86</v>
      </c>
      <c r="AI3" s="1" t="s">
        <v>87</v>
      </c>
      <c r="AJ3" s="1" t="s">
        <v>88</v>
      </c>
      <c r="AK3" s="1" t="s">
        <v>89</v>
      </c>
      <c r="AL3" s="1" t="s">
        <v>90</v>
      </c>
      <c r="AM3" s="1" t="s">
        <v>91</v>
      </c>
      <c r="AN3" s="1" t="s">
        <v>92</v>
      </c>
      <c r="AO3" s="1" t="s">
        <v>93</v>
      </c>
      <c r="AP3" s="1" t="s">
        <v>94</v>
      </c>
      <c r="AQ3" s="1" t="s">
        <v>95</v>
      </c>
      <c r="AR3" s="1" t="s">
        <v>96</v>
      </c>
      <c r="AS3" s="1" t="s">
        <v>97</v>
      </c>
      <c r="AT3" s="1" t="s">
        <v>98</v>
      </c>
      <c r="AU3" s="1" t="s">
        <v>99</v>
      </c>
    </row>
    <row r="4" spans="1:47" ht="15.75" customHeight="1">
      <c r="A4" s="2">
        <v>43508.530740740738</v>
      </c>
      <c r="B4" s="2">
        <v>43508.53266203704</v>
      </c>
      <c r="C4" s="1" t="s">
        <v>30</v>
      </c>
      <c r="D4" s="1" t="s">
        <v>596</v>
      </c>
      <c r="E4" s="1">
        <v>100</v>
      </c>
      <c r="F4" s="1">
        <v>166</v>
      </c>
      <c r="G4" s="1" t="b">
        <v>1</v>
      </c>
      <c r="H4" s="2">
        <v>43508.532673611109</v>
      </c>
      <c r="I4" s="1" t="s">
        <v>597</v>
      </c>
      <c r="N4" s="1">
        <v>42.564804077148402</v>
      </c>
      <c r="O4" s="1">
        <v>-83.070098876953097</v>
      </c>
      <c r="P4" s="1" t="s">
        <v>102</v>
      </c>
      <c r="Q4" s="1" t="s">
        <v>103</v>
      </c>
      <c r="R4" s="1" t="s">
        <v>135</v>
      </c>
      <c r="S4" s="1">
        <v>65</v>
      </c>
      <c r="T4" s="1" t="s">
        <v>121</v>
      </c>
      <c r="U4" s="1" t="s">
        <v>208</v>
      </c>
      <c r="V4" s="1" t="s">
        <v>108</v>
      </c>
      <c r="W4" s="1" t="s">
        <v>122</v>
      </c>
      <c r="X4" s="1" t="s">
        <v>122</v>
      </c>
      <c r="Y4" s="1" t="s">
        <v>122</v>
      </c>
      <c r="Z4" s="1" t="s">
        <v>598</v>
      </c>
      <c r="AA4" s="1" t="s">
        <v>122</v>
      </c>
      <c r="AB4" s="1" t="s">
        <v>122</v>
      </c>
      <c r="AC4" s="1" t="s">
        <v>122</v>
      </c>
      <c r="AD4" s="1" t="s">
        <v>599</v>
      </c>
      <c r="AE4" s="1" t="s">
        <v>117</v>
      </c>
      <c r="AF4" s="1" t="s">
        <v>117</v>
      </c>
      <c r="AG4" s="1" t="s">
        <v>117</v>
      </c>
      <c r="AH4" s="1" t="s">
        <v>600</v>
      </c>
      <c r="AI4" s="1" t="s">
        <v>117</v>
      </c>
      <c r="AJ4" s="1" t="s">
        <v>117</v>
      </c>
      <c r="AK4" s="1" t="s">
        <v>109</v>
      </c>
      <c r="AL4" s="1" t="s">
        <v>601</v>
      </c>
      <c r="AM4" s="1" t="s">
        <v>112</v>
      </c>
      <c r="AN4" s="1" t="s">
        <v>112</v>
      </c>
      <c r="AO4" s="1" t="s">
        <v>112</v>
      </c>
      <c r="AP4" s="1" t="s">
        <v>602</v>
      </c>
      <c r="AQ4" s="1" t="s">
        <v>112</v>
      </c>
      <c r="AR4" s="1" t="s">
        <v>112</v>
      </c>
      <c r="AS4" s="1" t="s">
        <v>112</v>
      </c>
      <c r="AT4" s="1" t="s">
        <v>603</v>
      </c>
      <c r="AU4" s="1">
        <v>60755</v>
      </c>
    </row>
    <row r="5" spans="1:47" ht="15.75" customHeight="1">
      <c r="A5" s="2">
        <v>43508.530949074076</v>
      </c>
      <c r="B5" s="2">
        <v>43508.53402777778</v>
      </c>
      <c r="C5" s="1" t="s">
        <v>30</v>
      </c>
      <c r="D5" s="1" t="s">
        <v>604</v>
      </c>
      <c r="E5" s="1">
        <v>100</v>
      </c>
      <c r="F5" s="1">
        <v>265</v>
      </c>
      <c r="G5" s="1" t="b">
        <v>1</v>
      </c>
      <c r="H5" s="2">
        <v>43508.534039351849</v>
      </c>
      <c r="I5" s="1" t="s">
        <v>605</v>
      </c>
      <c r="N5" s="1">
        <v>32.9682006835937</v>
      </c>
      <c r="O5" s="1">
        <v>-96.794197082519503</v>
      </c>
      <c r="P5" s="1" t="s">
        <v>102</v>
      </c>
      <c r="Q5" s="1" t="s">
        <v>103</v>
      </c>
      <c r="R5" s="1" t="s">
        <v>104</v>
      </c>
      <c r="S5" s="1" t="s">
        <v>115</v>
      </c>
      <c r="T5" s="1" t="s">
        <v>106</v>
      </c>
      <c r="U5" s="1" t="s">
        <v>208</v>
      </c>
      <c r="V5" s="1" t="s">
        <v>108</v>
      </c>
      <c r="W5" s="1" t="s">
        <v>122</v>
      </c>
      <c r="X5" s="1" t="s">
        <v>122</v>
      </c>
      <c r="Y5" s="1" t="s">
        <v>122</v>
      </c>
      <c r="Z5" s="1" t="s">
        <v>606</v>
      </c>
      <c r="AA5" s="1" t="s">
        <v>109</v>
      </c>
      <c r="AB5" s="1" t="s">
        <v>122</v>
      </c>
      <c r="AC5" s="1" t="s">
        <v>122</v>
      </c>
      <c r="AE5" s="1" t="s">
        <v>122</v>
      </c>
      <c r="AF5" s="1" t="s">
        <v>117</v>
      </c>
      <c r="AG5" s="1" t="s">
        <v>110</v>
      </c>
      <c r="AI5" s="1" t="s">
        <v>112</v>
      </c>
      <c r="AJ5" s="1" t="s">
        <v>112</v>
      </c>
      <c r="AK5" s="1" t="s">
        <v>112</v>
      </c>
      <c r="AM5" s="1" t="s">
        <v>112</v>
      </c>
      <c r="AN5" s="1" t="s">
        <v>112</v>
      </c>
      <c r="AO5" s="1" t="s">
        <v>109</v>
      </c>
      <c r="AQ5" s="1" t="s">
        <v>112</v>
      </c>
      <c r="AR5" s="1" t="s">
        <v>112</v>
      </c>
      <c r="AS5" s="1" t="s">
        <v>112</v>
      </c>
      <c r="AU5" s="1">
        <v>19512</v>
      </c>
    </row>
    <row r="6" spans="1:47" ht="15.75" customHeight="1">
      <c r="A6" s="2">
        <v>43508.531041666669</v>
      </c>
      <c r="B6" s="2">
        <v>43508.534178240741</v>
      </c>
      <c r="C6" s="1" t="s">
        <v>30</v>
      </c>
      <c r="D6" s="1" t="s">
        <v>607</v>
      </c>
      <c r="E6" s="1">
        <v>100</v>
      </c>
      <c r="F6" s="1">
        <v>270</v>
      </c>
      <c r="G6" s="1" t="b">
        <v>1</v>
      </c>
      <c r="H6" s="2">
        <v>43508.534178240741</v>
      </c>
      <c r="I6" s="1" t="s">
        <v>608</v>
      </c>
      <c r="N6" s="1">
        <v>40.664306640625</v>
      </c>
      <c r="O6" s="1">
        <v>-73.976303100585895</v>
      </c>
      <c r="P6" s="1" t="s">
        <v>102</v>
      </c>
      <c r="Q6" s="1" t="s">
        <v>103</v>
      </c>
      <c r="R6" s="1" t="s">
        <v>104</v>
      </c>
      <c r="S6" s="1" t="s">
        <v>105</v>
      </c>
      <c r="T6" s="1" t="s">
        <v>121</v>
      </c>
      <c r="U6" s="1" t="s">
        <v>116</v>
      </c>
      <c r="V6" s="1" t="s">
        <v>108</v>
      </c>
      <c r="W6" s="1" t="s">
        <v>122</v>
      </c>
      <c r="X6" s="1" t="s">
        <v>122</v>
      </c>
      <c r="Y6" s="1" t="s">
        <v>122</v>
      </c>
      <c r="AA6" s="1" t="s">
        <v>112</v>
      </c>
      <c r="AB6" s="1" t="s">
        <v>112</v>
      </c>
      <c r="AC6" s="1" t="s">
        <v>112</v>
      </c>
      <c r="AE6" s="1" t="s">
        <v>110</v>
      </c>
      <c r="AF6" s="1" t="s">
        <v>110</v>
      </c>
      <c r="AG6" s="1" t="s">
        <v>110</v>
      </c>
      <c r="AI6" s="1" t="s">
        <v>109</v>
      </c>
      <c r="AJ6" s="1" t="s">
        <v>109</v>
      </c>
      <c r="AK6" s="1" t="s">
        <v>109</v>
      </c>
      <c r="AM6" s="1" t="s">
        <v>112</v>
      </c>
      <c r="AN6" s="1" t="s">
        <v>112</v>
      </c>
      <c r="AO6" s="1" t="s">
        <v>112</v>
      </c>
      <c r="AQ6" s="1" t="s">
        <v>112</v>
      </c>
      <c r="AR6" s="1" t="s">
        <v>112</v>
      </c>
      <c r="AS6" s="1" t="s">
        <v>112</v>
      </c>
      <c r="AU6" s="1">
        <v>62736</v>
      </c>
    </row>
    <row r="7" spans="1:47" ht="15.75" customHeight="1">
      <c r="A7" s="2">
        <v>43508.531550925924</v>
      </c>
      <c r="B7" s="2">
        <v>43508.534178240741</v>
      </c>
      <c r="C7" s="1" t="s">
        <v>30</v>
      </c>
      <c r="D7" s="1" t="s">
        <v>609</v>
      </c>
      <c r="E7" s="1">
        <v>100</v>
      </c>
      <c r="F7" s="1">
        <v>227</v>
      </c>
      <c r="G7" s="1" t="b">
        <v>1</v>
      </c>
      <c r="H7" s="2">
        <v>43508.534178240741</v>
      </c>
      <c r="I7" s="1" t="s">
        <v>610</v>
      </c>
      <c r="N7" s="1">
        <v>10.6499938964843</v>
      </c>
      <c r="O7" s="1">
        <v>-61.449996948242102</v>
      </c>
      <c r="P7" s="1" t="s">
        <v>102</v>
      </c>
      <c r="Q7" s="1" t="s">
        <v>103</v>
      </c>
      <c r="R7" s="1" t="s">
        <v>104</v>
      </c>
      <c r="S7" s="1" t="s">
        <v>105</v>
      </c>
      <c r="T7" s="1" t="s">
        <v>121</v>
      </c>
      <c r="U7" s="1" t="s">
        <v>529</v>
      </c>
      <c r="V7" s="1" t="s">
        <v>108</v>
      </c>
      <c r="W7" s="1" t="s">
        <v>122</v>
      </c>
      <c r="X7" s="1" t="s">
        <v>122</v>
      </c>
      <c r="Y7" s="1" t="s">
        <v>122</v>
      </c>
      <c r="Z7" s="1" t="s">
        <v>611</v>
      </c>
      <c r="AA7" s="1" t="s">
        <v>122</v>
      </c>
      <c r="AB7" s="1" t="s">
        <v>122</v>
      </c>
      <c r="AC7" s="1" t="s">
        <v>122</v>
      </c>
      <c r="AE7" s="1" t="s">
        <v>117</v>
      </c>
      <c r="AF7" s="1" t="s">
        <v>117</v>
      </c>
      <c r="AG7" s="1" t="s">
        <v>117</v>
      </c>
      <c r="AI7" s="1" t="s">
        <v>122</v>
      </c>
      <c r="AJ7" s="1" t="s">
        <v>122</v>
      </c>
      <c r="AK7" s="1" t="s">
        <v>117</v>
      </c>
      <c r="AM7" s="1" t="s">
        <v>112</v>
      </c>
      <c r="AN7" s="1" t="s">
        <v>112</v>
      </c>
      <c r="AO7" s="1" t="s">
        <v>112</v>
      </c>
      <c r="AQ7" s="1" t="s">
        <v>112</v>
      </c>
      <c r="AR7" s="1" t="s">
        <v>112</v>
      </c>
      <c r="AS7" s="1" t="s">
        <v>112</v>
      </c>
      <c r="AU7" s="1">
        <v>88772</v>
      </c>
    </row>
    <row r="8" spans="1:47" ht="15.75" customHeight="1">
      <c r="A8" s="2">
        <v>43508.533449074072</v>
      </c>
      <c r="B8" s="2">
        <v>43508.534259259257</v>
      </c>
      <c r="C8" s="1" t="s">
        <v>30</v>
      </c>
      <c r="D8" s="1" t="s">
        <v>612</v>
      </c>
      <c r="E8" s="1">
        <v>100</v>
      </c>
      <c r="F8" s="1">
        <v>70</v>
      </c>
      <c r="G8" s="1" t="b">
        <v>1</v>
      </c>
      <c r="H8" s="2">
        <v>43508.534259259257</v>
      </c>
      <c r="I8" s="1" t="s">
        <v>613</v>
      </c>
      <c r="N8" s="1">
        <v>33.292007446288999</v>
      </c>
      <c r="O8" s="1">
        <v>-96.987899780273395</v>
      </c>
      <c r="P8" s="1" t="s">
        <v>102</v>
      </c>
      <c r="Q8" s="1" t="s">
        <v>103</v>
      </c>
      <c r="R8" s="1" t="s">
        <v>348</v>
      </c>
      <c r="S8" s="1" t="s">
        <v>614</v>
      </c>
      <c r="T8" s="1" t="s">
        <v>136</v>
      </c>
      <c r="U8" s="1" t="s">
        <v>615</v>
      </c>
      <c r="V8" s="1" t="s">
        <v>108</v>
      </c>
      <c r="W8" s="1" t="s">
        <v>117</v>
      </c>
      <c r="X8" s="1" t="s">
        <v>122</v>
      </c>
      <c r="Y8" s="1" t="s">
        <v>109</v>
      </c>
      <c r="AA8" s="1" t="s">
        <v>122</v>
      </c>
      <c r="AB8" s="1" t="s">
        <v>110</v>
      </c>
      <c r="AC8" s="1" t="s">
        <v>112</v>
      </c>
      <c r="AE8" s="1" t="s">
        <v>126</v>
      </c>
      <c r="AF8" s="1" t="s">
        <v>126</v>
      </c>
      <c r="AG8" s="1" t="s">
        <v>126</v>
      </c>
      <c r="AI8" s="1" t="s">
        <v>122</v>
      </c>
      <c r="AJ8" s="1" t="s">
        <v>122</v>
      </c>
      <c r="AK8" s="1" t="s">
        <v>122</v>
      </c>
      <c r="AM8" s="1" t="s">
        <v>117</v>
      </c>
      <c r="AN8" s="1" t="s">
        <v>112</v>
      </c>
      <c r="AO8" s="1" t="s">
        <v>122</v>
      </c>
      <c r="AQ8" s="1" t="s">
        <v>126</v>
      </c>
      <c r="AR8" s="1" t="s">
        <v>126</v>
      </c>
      <c r="AS8" s="1" t="s">
        <v>126</v>
      </c>
      <c r="AU8" s="1">
        <v>88816</v>
      </c>
    </row>
    <row r="9" spans="1:47" ht="15.75" customHeight="1">
      <c r="A9" s="2">
        <v>43508.5309375</v>
      </c>
      <c r="B9" s="2">
        <v>43508.534421296295</v>
      </c>
      <c r="C9" s="1" t="s">
        <v>30</v>
      </c>
      <c r="D9" s="1" t="s">
        <v>616</v>
      </c>
      <c r="E9" s="1">
        <v>100</v>
      </c>
      <c r="F9" s="1">
        <v>301</v>
      </c>
      <c r="G9" s="1" t="b">
        <v>1</v>
      </c>
      <c r="H9" s="2">
        <v>43508.534432870372</v>
      </c>
      <c r="I9" s="1" t="s">
        <v>617</v>
      </c>
      <c r="N9" s="1">
        <v>27.9461975097656</v>
      </c>
      <c r="O9" s="1">
        <v>-82.460700988769503</v>
      </c>
      <c r="P9" s="1" t="s">
        <v>102</v>
      </c>
      <c r="Q9" s="1" t="s">
        <v>103</v>
      </c>
      <c r="R9" s="1" t="s">
        <v>104</v>
      </c>
      <c r="S9" s="1" t="s">
        <v>115</v>
      </c>
      <c r="T9" s="1" t="s">
        <v>121</v>
      </c>
      <c r="U9" s="1" t="s">
        <v>618</v>
      </c>
      <c r="V9" s="1" t="s">
        <v>108</v>
      </c>
      <c r="W9" s="1" t="s">
        <v>122</v>
      </c>
      <c r="X9" s="1" t="s">
        <v>122</v>
      </c>
      <c r="Y9" s="1" t="s">
        <v>122</v>
      </c>
      <c r="Z9" s="1" t="s">
        <v>619</v>
      </c>
      <c r="AA9" s="1" t="s">
        <v>110</v>
      </c>
      <c r="AB9" s="1" t="s">
        <v>110</v>
      </c>
      <c r="AC9" s="1" t="s">
        <v>110</v>
      </c>
      <c r="AD9" s="1" t="s">
        <v>620</v>
      </c>
      <c r="AE9" s="1" t="s">
        <v>110</v>
      </c>
      <c r="AF9" s="1" t="s">
        <v>110</v>
      </c>
      <c r="AG9" s="1" t="s">
        <v>110</v>
      </c>
      <c r="AH9" s="1" t="s">
        <v>621</v>
      </c>
      <c r="AI9" s="1" t="s">
        <v>126</v>
      </c>
      <c r="AJ9" s="1" t="s">
        <v>126</v>
      </c>
      <c r="AK9" s="1" t="s">
        <v>126</v>
      </c>
      <c r="AL9" s="1" t="s">
        <v>622</v>
      </c>
      <c r="AM9" s="1" t="s">
        <v>109</v>
      </c>
      <c r="AN9" s="1" t="s">
        <v>109</v>
      </c>
      <c r="AO9" s="1" t="s">
        <v>112</v>
      </c>
      <c r="AP9" s="1" t="s">
        <v>623</v>
      </c>
      <c r="AQ9" s="1" t="s">
        <v>112</v>
      </c>
      <c r="AR9" s="1" t="s">
        <v>112</v>
      </c>
      <c r="AS9" s="1" t="s">
        <v>112</v>
      </c>
      <c r="AT9" s="1" t="s">
        <v>624</v>
      </c>
      <c r="AU9" s="1">
        <v>59369</v>
      </c>
    </row>
    <row r="10" spans="1:47" ht="15.75" customHeight="1">
      <c r="A10" s="2">
        <v>43508.531365740739</v>
      </c>
      <c r="B10" s="2">
        <v>43508.535960648151</v>
      </c>
      <c r="C10" s="1" t="s">
        <v>30</v>
      </c>
      <c r="D10" s="1" t="s">
        <v>625</v>
      </c>
      <c r="E10" s="1">
        <v>100</v>
      </c>
      <c r="F10" s="1">
        <v>397</v>
      </c>
      <c r="G10" s="1" t="b">
        <v>1</v>
      </c>
      <c r="H10" s="2">
        <v>43508.53597222222</v>
      </c>
      <c r="I10" s="1" t="s">
        <v>626</v>
      </c>
      <c r="N10" s="1">
        <v>48.149703979492102</v>
      </c>
      <c r="O10" s="1">
        <v>11.5850067138671</v>
      </c>
      <c r="P10" s="1" t="s">
        <v>102</v>
      </c>
      <c r="Q10" s="1" t="s">
        <v>103</v>
      </c>
      <c r="R10" s="1" t="s">
        <v>135</v>
      </c>
      <c r="S10" s="1">
        <v>65</v>
      </c>
      <c r="T10" s="1" t="s">
        <v>106</v>
      </c>
      <c r="U10" s="1" t="s">
        <v>262</v>
      </c>
      <c r="V10" s="1" t="s">
        <v>108</v>
      </c>
      <c r="W10" s="1" t="s">
        <v>117</v>
      </c>
      <c r="X10" s="1" t="s">
        <v>122</v>
      </c>
      <c r="Y10" s="1" t="s">
        <v>122</v>
      </c>
      <c r="AA10" s="1" t="s">
        <v>109</v>
      </c>
      <c r="AB10" s="1" t="s">
        <v>122</v>
      </c>
      <c r="AC10" s="1" t="s">
        <v>122</v>
      </c>
      <c r="AE10" s="1" t="s">
        <v>126</v>
      </c>
      <c r="AF10" s="1" t="s">
        <v>110</v>
      </c>
      <c r="AG10" s="1" t="s">
        <v>110</v>
      </c>
      <c r="AI10" s="1" t="s">
        <v>122</v>
      </c>
      <c r="AJ10" s="1" t="s">
        <v>112</v>
      </c>
      <c r="AK10" s="1" t="s">
        <v>110</v>
      </c>
      <c r="AM10" s="1" t="s">
        <v>112</v>
      </c>
      <c r="AN10" s="1" t="s">
        <v>112</v>
      </c>
      <c r="AO10" s="1" t="s">
        <v>122</v>
      </c>
      <c r="AQ10" s="1" t="s">
        <v>112</v>
      </c>
      <c r="AR10" s="1" t="s">
        <v>112</v>
      </c>
      <c r="AS10" s="1" t="s">
        <v>112</v>
      </c>
      <c r="AU10" s="1">
        <v>63505</v>
      </c>
    </row>
    <row r="11" spans="1:47" ht="15.75" customHeight="1">
      <c r="A11" s="2">
        <v>43508.533333333333</v>
      </c>
      <c r="B11" s="2">
        <v>43508.536631944444</v>
      </c>
      <c r="C11" s="1" t="s">
        <v>30</v>
      </c>
      <c r="D11" s="1" t="s">
        <v>627</v>
      </c>
      <c r="E11" s="1">
        <v>100</v>
      </c>
      <c r="F11" s="1">
        <v>285</v>
      </c>
      <c r="G11" s="1" t="b">
        <v>1</v>
      </c>
      <c r="H11" s="2">
        <v>43508.536643518521</v>
      </c>
      <c r="I11" s="1" t="s">
        <v>628</v>
      </c>
      <c r="N11" s="1">
        <v>32.246002197265597</v>
      </c>
      <c r="O11" s="1">
        <v>-110.91770172119099</v>
      </c>
      <c r="P11" s="1" t="s">
        <v>102</v>
      </c>
      <c r="Q11" s="1" t="s">
        <v>103</v>
      </c>
      <c r="R11" s="1" t="s">
        <v>104</v>
      </c>
      <c r="S11" s="1" t="s">
        <v>115</v>
      </c>
      <c r="T11" s="1" t="s">
        <v>121</v>
      </c>
      <c r="U11" s="1" t="s">
        <v>116</v>
      </c>
      <c r="V11" s="1" t="s">
        <v>108</v>
      </c>
      <c r="W11" s="1" t="s">
        <v>112</v>
      </c>
      <c r="X11" s="1" t="s">
        <v>109</v>
      </c>
      <c r="Y11" s="1" t="s">
        <v>109</v>
      </c>
      <c r="Z11" s="1" t="s">
        <v>629</v>
      </c>
      <c r="AA11" s="1" t="s">
        <v>112</v>
      </c>
      <c r="AB11" s="1" t="s">
        <v>109</v>
      </c>
      <c r="AC11" s="1" t="s">
        <v>109</v>
      </c>
      <c r="AD11" s="1" t="s">
        <v>630</v>
      </c>
      <c r="AE11" s="1" t="s">
        <v>109</v>
      </c>
      <c r="AF11" s="1" t="s">
        <v>112</v>
      </c>
      <c r="AG11" s="1" t="s">
        <v>112</v>
      </c>
      <c r="AH11" s="1" t="s">
        <v>631</v>
      </c>
      <c r="AI11" s="1" t="s">
        <v>109</v>
      </c>
      <c r="AJ11" s="1" t="s">
        <v>112</v>
      </c>
      <c r="AK11" s="1" t="s">
        <v>112</v>
      </c>
      <c r="AL11" s="1" t="s">
        <v>632</v>
      </c>
      <c r="AM11" s="1" t="s">
        <v>112</v>
      </c>
      <c r="AN11" s="1" t="s">
        <v>112</v>
      </c>
      <c r="AO11" s="1" t="s">
        <v>112</v>
      </c>
      <c r="AP11" s="1" t="s">
        <v>633</v>
      </c>
      <c r="AQ11" s="1" t="s">
        <v>109</v>
      </c>
      <c r="AR11" s="1" t="s">
        <v>109</v>
      </c>
      <c r="AS11" s="1" t="s">
        <v>109</v>
      </c>
      <c r="AT11" s="1" t="s">
        <v>634</v>
      </c>
      <c r="AU11" s="1">
        <v>85340</v>
      </c>
    </row>
    <row r="12" spans="1:47" ht="15.75" customHeight="1">
      <c r="A12" s="2">
        <v>43508.532071759262</v>
      </c>
      <c r="B12" s="2">
        <v>43508.537037037036</v>
      </c>
      <c r="C12" s="1" t="s">
        <v>30</v>
      </c>
      <c r="D12" s="1" t="s">
        <v>635</v>
      </c>
      <c r="E12" s="1">
        <v>100</v>
      </c>
      <c r="F12" s="1">
        <v>429</v>
      </c>
      <c r="G12" s="1" t="b">
        <v>1</v>
      </c>
      <c r="H12" s="2">
        <v>43508.537048611113</v>
      </c>
      <c r="I12" s="1" t="s">
        <v>636</v>
      </c>
      <c r="N12" s="1">
        <v>43.034896850585902</v>
      </c>
      <c r="O12" s="1">
        <v>-82.574798583984304</v>
      </c>
      <c r="P12" s="1" t="s">
        <v>102</v>
      </c>
      <c r="Q12" s="1" t="s">
        <v>103</v>
      </c>
      <c r="R12" s="1" t="s">
        <v>104</v>
      </c>
      <c r="S12" s="1" t="s">
        <v>115</v>
      </c>
      <c r="T12" s="1" t="s">
        <v>106</v>
      </c>
      <c r="U12" s="1" t="s">
        <v>116</v>
      </c>
      <c r="V12" s="1" t="s">
        <v>108</v>
      </c>
      <c r="W12" s="1" t="s">
        <v>110</v>
      </c>
      <c r="X12" s="1" t="s">
        <v>110</v>
      </c>
      <c r="Y12" s="1" t="s">
        <v>110</v>
      </c>
      <c r="AA12" s="1" t="s">
        <v>110</v>
      </c>
      <c r="AB12" s="1" t="s">
        <v>110</v>
      </c>
      <c r="AC12" s="1" t="s">
        <v>110</v>
      </c>
      <c r="AE12" s="1" t="s">
        <v>117</v>
      </c>
      <c r="AF12" s="1" t="s">
        <v>117</v>
      </c>
      <c r="AG12" s="1" t="s">
        <v>117</v>
      </c>
      <c r="AI12" s="1" t="s">
        <v>112</v>
      </c>
      <c r="AJ12" s="1" t="s">
        <v>112</v>
      </c>
      <c r="AK12" s="1" t="s">
        <v>112</v>
      </c>
      <c r="AM12" s="1" t="s">
        <v>112</v>
      </c>
      <c r="AN12" s="1" t="s">
        <v>112</v>
      </c>
      <c r="AO12" s="1" t="s">
        <v>112</v>
      </c>
      <c r="AP12" s="1" t="s">
        <v>637</v>
      </c>
      <c r="AQ12" s="1" t="s">
        <v>112</v>
      </c>
      <c r="AR12" s="1" t="s">
        <v>112</v>
      </c>
      <c r="AS12" s="1" t="s">
        <v>112</v>
      </c>
      <c r="AT12" s="1" t="s">
        <v>638</v>
      </c>
      <c r="AU12" s="1">
        <v>58839</v>
      </c>
    </row>
    <row r="13" spans="1:47" ht="15.75" customHeight="1">
      <c r="A13" s="2">
        <v>43508.531435185185</v>
      </c>
      <c r="B13" s="2">
        <v>43508.53769675926</v>
      </c>
      <c r="C13" s="1" t="s">
        <v>30</v>
      </c>
      <c r="D13" s="1" t="s">
        <v>639</v>
      </c>
      <c r="E13" s="1">
        <v>100</v>
      </c>
      <c r="F13" s="1">
        <v>540</v>
      </c>
      <c r="G13" s="1" t="b">
        <v>1</v>
      </c>
      <c r="H13" s="2">
        <v>43508.53769675926</v>
      </c>
      <c r="I13" s="1" t="s">
        <v>641</v>
      </c>
      <c r="N13" s="1">
        <v>33.9700927734375</v>
      </c>
      <c r="O13" s="1">
        <v>-84.221603393554602</v>
      </c>
      <c r="P13" s="1" t="s">
        <v>102</v>
      </c>
      <c r="Q13" s="1" t="s">
        <v>103</v>
      </c>
      <c r="R13" s="1" t="s">
        <v>104</v>
      </c>
      <c r="S13" s="1" t="s">
        <v>105</v>
      </c>
      <c r="T13" s="1" t="s">
        <v>121</v>
      </c>
      <c r="U13" s="1" t="s">
        <v>155</v>
      </c>
      <c r="V13" s="1" t="s">
        <v>108</v>
      </c>
      <c r="W13" s="1" t="s">
        <v>122</v>
      </c>
      <c r="X13" s="1" t="s">
        <v>117</v>
      </c>
      <c r="Y13" s="1" t="s">
        <v>117</v>
      </c>
      <c r="Z13" s="1" t="s">
        <v>642</v>
      </c>
      <c r="AA13" s="1" t="s">
        <v>122</v>
      </c>
      <c r="AB13" s="1" t="s">
        <v>122</v>
      </c>
      <c r="AC13" s="1" t="s">
        <v>117</v>
      </c>
      <c r="AD13" s="1" t="s">
        <v>643</v>
      </c>
      <c r="AE13" s="1" t="s">
        <v>110</v>
      </c>
      <c r="AF13" s="1" t="s">
        <v>110</v>
      </c>
      <c r="AG13" s="1" t="s">
        <v>117</v>
      </c>
      <c r="AH13" s="1" t="s">
        <v>644</v>
      </c>
      <c r="AI13" s="1" t="s">
        <v>112</v>
      </c>
      <c r="AJ13" s="1" t="s">
        <v>112</v>
      </c>
      <c r="AK13" s="1" t="s">
        <v>112</v>
      </c>
      <c r="AL13" s="1" t="s">
        <v>645</v>
      </c>
      <c r="AM13" s="1" t="s">
        <v>109</v>
      </c>
      <c r="AN13" s="1" t="s">
        <v>112</v>
      </c>
      <c r="AO13" s="1" t="s">
        <v>109</v>
      </c>
      <c r="AP13" s="1" t="s">
        <v>646</v>
      </c>
      <c r="AQ13" s="1" t="s">
        <v>109</v>
      </c>
      <c r="AR13" s="1" t="s">
        <v>109</v>
      </c>
      <c r="AS13" s="1" t="s">
        <v>112</v>
      </c>
      <c r="AT13" s="1" t="s">
        <v>647</v>
      </c>
      <c r="AU13" s="1">
        <v>34211</v>
      </c>
    </row>
    <row r="14" spans="1:47" ht="15.75" customHeight="1">
      <c r="A14" s="2">
        <v>43508.534328703703</v>
      </c>
      <c r="B14" s="2">
        <v>43508.538148148145</v>
      </c>
      <c r="C14" s="1" t="s">
        <v>30</v>
      </c>
      <c r="D14" s="1" t="s">
        <v>648</v>
      </c>
      <c r="E14" s="1">
        <v>100</v>
      </c>
      <c r="F14" s="1">
        <v>330</v>
      </c>
      <c r="G14" s="1" t="b">
        <v>1</v>
      </c>
      <c r="H14" s="2">
        <v>43508.538159722222</v>
      </c>
      <c r="I14" s="1" t="s">
        <v>649</v>
      </c>
      <c r="N14" s="1">
        <v>30.081497192382798</v>
      </c>
      <c r="O14" s="1">
        <v>-81.547698974609304</v>
      </c>
      <c r="P14" s="1" t="s">
        <v>102</v>
      </c>
      <c r="Q14" s="1" t="s">
        <v>103</v>
      </c>
      <c r="R14" s="1" t="s">
        <v>104</v>
      </c>
      <c r="S14" s="1" t="s">
        <v>105</v>
      </c>
      <c r="T14" s="1" t="s">
        <v>121</v>
      </c>
      <c r="U14" s="1" t="s">
        <v>650</v>
      </c>
      <c r="V14" s="1" t="s">
        <v>108</v>
      </c>
      <c r="W14" s="1" t="s">
        <v>110</v>
      </c>
      <c r="X14" s="1" t="s">
        <v>122</v>
      </c>
      <c r="Y14" s="1" t="s">
        <v>117</v>
      </c>
      <c r="Z14" s="1" t="s">
        <v>651</v>
      </c>
      <c r="AA14" s="1" t="s">
        <v>112</v>
      </c>
      <c r="AB14" s="1" t="s">
        <v>109</v>
      </c>
      <c r="AC14" s="1" t="s">
        <v>112</v>
      </c>
      <c r="AD14" s="1" t="s">
        <v>652</v>
      </c>
      <c r="AE14" s="1" t="s">
        <v>117</v>
      </c>
      <c r="AF14" s="1" t="s">
        <v>122</v>
      </c>
      <c r="AG14" s="1" t="s">
        <v>110</v>
      </c>
      <c r="AH14" s="1" t="s">
        <v>653</v>
      </c>
      <c r="AI14" s="1" t="s">
        <v>110</v>
      </c>
      <c r="AJ14" s="1" t="s">
        <v>122</v>
      </c>
      <c r="AK14" s="1" t="s">
        <v>112</v>
      </c>
      <c r="AL14" s="1" t="s">
        <v>654</v>
      </c>
      <c r="AM14" s="1" t="s">
        <v>112</v>
      </c>
      <c r="AN14" s="1" t="s">
        <v>112</v>
      </c>
      <c r="AO14" s="1" t="s">
        <v>112</v>
      </c>
      <c r="AP14" s="1" t="s">
        <v>655</v>
      </c>
      <c r="AQ14" s="1" t="s">
        <v>126</v>
      </c>
      <c r="AR14" s="1" t="s">
        <v>126</v>
      </c>
      <c r="AS14" s="1" t="s">
        <v>126</v>
      </c>
      <c r="AT14" s="1" t="s">
        <v>656</v>
      </c>
      <c r="AU14" s="1">
        <v>30155</v>
      </c>
    </row>
    <row r="15" spans="1:47" ht="15.75" customHeight="1">
      <c r="A15" s="2">
        <v>43508.534618055557</v>
      </c>
      <c r="B15" s="2">
        <v>43508.538252314815</v>
      </c>
      <c r="C15" s="1" t="s">
        <v>30</v>
      </c>
      <c r="D15" s="1" t="s">
        <v>657</v>
      </c>
      <c r="E15" s="1">
        <v>100</v>
      </c>
      <c r="F15" s="1">
        <v>314</v>
      </c>
      <c r="G15" s="1" t="b">
        <v>1</v>
      </c>
      <c r="H15" s="2">
        <v>43508.538263888891</v>
      </c>
      <c r="I15" s="1" t="s">
        <v>658</v>
      </c>
      <c r="N15" s="1">
        <v>42.514999389648402</v>
      </c>
      <c r="O15" s="1">
        <v>-90.681900024414006</v>
      </c>
      <c r="P15" s="1" t="s">
        <v>102</v>
      </c>
      <c r="Q15" s="1" t="s">
        <v>103</v>
      </c>
      <c r="R15" s="1" t="s">
        <v>104</v>
      </c>
      <c r="S15" s="1" t="s">
        <v>105</v>
      </c>
      <c r="T15" s="1" t="s">
        <v>121</v>
      </c>
      <c r="U15" s="1" t="s">
        <v>116</v>
      </c>
      <c r="V15" s="1" t="s">
        <v>108</v>
      </c>
      <c r="W15" s="1" t="s">
        <v>117</v>
      </c>
      <c r="X15" s="1" t="s">
        <v>126</v>
      </c>
      <c r="Y15" s="1" t="s">
        <v>109</v>
      </c>
      <c r="AA15" s="1" t="s">
        <v>126</v>
      </c>
      <c r="AB15" s="1" t="s">
        <v>126</v>
      </c>
      <c r="AC15" s="1" t="s">
        <v>126</v>
      </c>
      <c r="AD15" s="1" t="s">
        <v>659</v>
      </c>
      <c r="AE15" s="1" t="s">
        <v>109</v>
      </c>
      <c r="AF15" s="1" t="s">
        <v>112</v>
      </c>
      <c r="AG15" s="1" t="s">
        <v>110</v>
      </c>
      <c r="AI15" s="1" t="s">
        <v>117</v>
      </c>
      <c r="AJ15" s="1" t="s">
        <v>109</v>
      </c>
      <c r="AK15" s="1" t="s">
        <v>122</v>
      </c>
      <c r="AM15" s="1" t="s">
        <v>112</v>
      </c>
      <c r="AN15" s="1" t="s">
        <v>112</v>
      </c>
      <c r="AO15" s="1" t="s">
        <v>109</v>
      </c>
      <c r="AQ15" s="1" t="s">
        <v>112</v>
      </c>
      <c r="AR15" s="1" t="s">
        <v>112</v>
      </c>
      <c r="AS15" s="1" t="s">
        <v>112</v>
      </c>
      <c r="AU15" s="1">
        <v>40488</v>
      </c>
    </row>
    <row r="16" spans="1:47" ht="15.75" customHeight="1">
      <c r="A16" s="2">
        <v>43508.539074074077</v>
      </c>
      <c r="B16" s="2">
        <v>43508.541064814817</v>
      </c>
      <c r="C16" s="1" t="s">
        <v>30</v>
      </c>
      <c r="D16" s="1" t="s">
        <v>660</v>
      </c>
      <c r="E16" s="1">
        <v>100</v>
      </c>
      <c r="F16" s="1">
        <v>171</v>
      </c>
      <c r="G16" s="1" t="b">
        <v>1</v>
      </c>
      <c r="H16" s="2">
        <v>43508.541064814817</v>
      </c>
      <c r="I16" s="1" t="s">
        <v>661</v>
      </c>
      <c r="N16" s="1">
        <v>39.959701538085902</v>
      </c>
      <c r="O16" s="1">
        <v>-75.199501037597599</v>
      </c>
      <c r="P16" s="1" t="s">
        <v>102</v>
      </c>
      <c r="Q16" s="1" t="s">
        <v>103</v>
      </c>
      <c r="R16" s="1" t="s">
        <v>104</v>
      </c>
      <c r="S16" s="1" t="s">
        <v>115</v>
      </c>
      <c r="T16" s="1" t="s">
        <v>136</v>
      </c>
      <c r="U16" s="1" t="s">
        <v>164</v>
      </c>
      <c r="V16" s="1" t="s">
        <v>108</v>
      </c>
      <c r="W16" s="1" t="s">
        <v>110</v>
      </c>
      <c r="X16" s="1" t="s">
        <v>110</v>
      </c>
      <c r="Y16" s="1" t="s">
        <v>110</v>
      </c>
      <c r="Z16" s="1" t="s">
        <v>662</v>
      </c>
      <c r="AA16" s="1" t="s">
        <v>110</v>
      </c>
      <c r="AB16" s="1" t="s">
        <v>110</v>
      </c>
      <c r="AC16" s="1" t="s">
        <v>110</v>
      </c>
      <c r="AD16" s="1" t="s">
        <v>663</v>
      </c>
      <c r="AE16" s="1" t="s">
        <v>110</v>
      </c>
      <c r="AF16" s="1" t="s">
        <v>110</v>
      </c>
      <c r="AG16" s="1" t="s">
        <v>110</v>
      </c>
      <c r="AH16" s="1" t="s">
        <v>664</v>
      </c>
      <c r="AI16" s="1" t="s">
        <v>112</v>
      </c>
      <c r="AJ16" s="1" t="s">
        <v>112</v>
      </c>
      <c r="AK16" s="1" t="s">
        <v>112</v>
      </c>
      <c r="AL16" s="1" t="s">
        <v>665</v>
      </c>
      <c r="AM16" s="1" t="s">
        <v>112</v>
      </c>
      <c r="AN16" s="1" t="s">
        <v>112</v>
      </c>
      <c r="AO16" s="1" t="s">
        <v>112</v>
      </c>
      <c r="AP16" s="1" t="s">
        <v>666</v>
      </c>
      <c r="AQ16" s="1" t="s">
        <v>112</v>
      </c>
      <c r="AR16" s="1" t="s">
        <v>112</v>
      </c>
      <c r="AS16" s="1" t="s">
        <v>112</v>
      </c>
      <c r="AT16" s="1" t="s">
        <v>667</v>
      </c>
      <c r="AU16" s="1">
        <v>12929</v>
      </c>
    </row>
    <row r="19" spans="22:45" ht="15.75" customHeight="1">
      <c r="V19" s="1"/>
      <c r="W19" s="1"/>
      <c r="X19" s="1"/>
      <c r="Y19" s="1"/>
      <c r="AA19" s="1"/>
      <c r="AB19" s="1"/>
      <c r="AC19" s="1"/>
      <c r="AE19" s="1"/>
      <c r="AF19" s="1"/>
      <c r="AG19" s="1"/>
      <c r="AI19" s="1"/>
      <c r="AJ19" s="1"/>
      <c r="AK19" s="1"/>
      <c r="AM19" s="1"/>
      <c r="AN19" s="1"/>
      <c r="AO19" s="1"/>
      <c r="AQ19" s="1"/>
      <c r="AR19" s="1"/>
      <c r="AS19" s="1"/>
    </row>
    <row r="20" spans="22:45" ht="15.75" customHeight="1">
      <c r="V20" s="1"/>
      <c r="W20" s="1"/>
      <c r="X20" s="1"/>
      <c r="Y20" s="1"/>
      <c r="AA20" s="1"/>
      <c r="AB20" s="1"/>
      <c r="AC20" s="1"/>
      <c r="AE20" s="1"/>
      <c r="AF20" s="1"/>
      <c r="AG20" s="1"/>
      <c r="AI20" s="1"/>
      <c r="AJ20" s="1"/>
      <c r="AK20" s="1"/>
      <c r="AM20" s="1"/>
      <c r="AN20" s="1"/>
      <c r="AO20" s="1"/>
      <c r="AQ20" s="1"/>
      <c r="AR20" s="1"/>
      <c r="AS20" s="1"/>
    </row>
    <row r="21" spans="22:45" ht="15.75" customHeight="1">
      <c r="V21" s="1"/>
      <c r="W21" s="1"/>
      <c r="X21" s="1"/>
      <c r="Y21" s="1"/>
      <c r="AA21" s="1"/>
      <c r="AB21" s="1"/>
      <c r="AC21" s="1"/>
      <c r="AE21" s="1"/>
      <c r="AF21" s="1"/>
      <c r="AG21" s="1"/>
      <c r="AI21" s="1"/>
      <c r="AJ21" s="1"/>
      <c r="AK21" s="1"/>
      <c r="AM21" s="1"/>
      <c r="AN21" s="1"/>
      <c r="AO21" s="1"/>
      <c r="AQ21" s="1"/>
      <c r="AR21" s="1"/>
      <c r="AS21" s="1"/>
    </row>
    <row r="22" spans="22:45" ht="15.75" customHeight="1">
      <c r="V22" s="1"/>
      <c r="W22" s="1"/>
      <c r="X22" s="1"/>
      <c r="Y22" s="1"/>
      <c r="AA22" s="1"/>
      <c r="AB22" s="1"/>
      <c r="AC22" s="1"/>
      <c r="AE22" s="1"/>
      <c r="AF22" s="1"/>
      <c r="AG22" s="1"/>
      <c r="AI22" s="1"/>
      <c r="AJ22" s="1"/>
      <c r="AK22" s="1"/>
      <c r="AM22" s="1"/>
      <c r="AN22" s="1"/>
      <c r="AO22" s="1"/>
      <c r="AQ22" s="1"/>
      <c r="AR22" s="1"/>
      <c r="AS22" s="1"/>
    </row>
    <row r="23" spans="22:45" ht="15.75" customHeight="1">
      <c r="V23" s="1"/>
      <c r="W23" s="1"/>
      <c r="X23" s="1"/>
      <c r="Y23" s="1"/>
      <c r="AA23" s="1"/>
      <c r="AB23" s="1"/>
      <c r="AC23" s="1"/>
      <c r="AE23" s="1"/>
      <c r="AF23" s="1"/>
      <c r="AG23" s="1"/>
      <c r="AI23" s="1"/>
      <c r="AJ23" s="1"/>
      <c r="AK23" s="1"/>
      <c r="AM23" s="1"/>
      <c r="AN23" s="1"/>
      <c r="AO23" s="1"/>
      <c r="AQ23" s="1"/>
      <c r="AR23" s="1"/>
      <c r="AS23" s="1"/>
    </row>
    <row r="24" spans="22:45" ht="15.75" customHeight="1">
      <c r="V24" s="1"/>
      <c r="W24" s="1"/>
      <c r="X24" s="1"/>
      <c r="Y24" s="1"/>
      <c r="AA24" s="1"/>
      <c r="AB24" s="1"/>
      <c r="AC24" s="1"/>
      <c r="AE24" s="1"/>
      <c r="AF24" s="1"/>
      <c r="AG24" s="1"/>
      <c r="AI24" s="1"/>
      <c r="AJ24" s="1"/>
      <c r="AK24" s="1"/>
      <c r="AM24" s="1"/>
      <c r="AN24" s="1"/>
      <c r="AO24" s="1"/>
      <c r="AQ24" s="1"/>
      <c r="AR24" s="1"/>
      <c r="AS24" s="1"/>
    </row>
    <row r="25" spans="22:45" ht="15.75" customHeight="1">
      <c r="V25" s="1"/>
      <c r="W25" s="1"/>
      <c r="X25" s="1"/>
      <c r="Y25" s="1"/>
      <c r="AA25" s="1"/>
      <c r="AB25" s="1"/>
      <c r="AC25" s="1"/>
      <c r="AE25" s="1"/>
      <c r="AF25" s="1"/>
      <c r="AG25" s="1"/>
      <c r="AI25" s="1"/>
      <c r="AJ25" s="1"/>
      <c r="AK25" s="1"/>
      <c r="AM25" s="1"/>
      <c r="AN25" s="1"/>
      <c r="AO25" s="1"/>
      <c r="AQ25" s="1"/>
      <c r="AR25" s="1"/>
      <c r="AS25" s="1"/>
    </row>
    <row r="26" spans="22:45" ht="15.75" customHeight="1">
      <c r="V26" s="1"/>
      <c r="W26" s="1"/>
      <c r="X26" s="1"/>
      <c r="Y26" s="1"/>
      <c r="AA26" s="1"/>
      <c r="AB26" s="1"/>
      <c r="AC26" s="1"/>
      <c r="AE26" s="1"/>
      <c r="AF26" s="1"/>
      <c r="AG26" s="1"/>
      <c r="AI26" s="1"/>
      <c r="AJ26" s="1"/>
      <c r="AK26" s="1"/>
      <c r="AM26" s="1"/>
      <c r="AN26" s="1"/>
      <c r="AO26" s="1"/>
      <c r="AQ26" s="1"/>
      <c r="AR26" s="1"/>
      <c r="AS26" s="1"/>
    </row>
    <row r="27" spans="22:45" ht="15.75" customHeight="1">
      <c r="V27" s="1"/>
      <c r="W27" s="1"/>
      <c r="X27" s="1"/>
      <c r="Y27" s="1"/>
      <c r="AA27" s="1"/>
      <c r="AB27" s="1"/>
      <c r="AC27" s="1"/>
      <c r="AE27" s="1"/>
      <c r="AF27" s="1"/>
      <c r="AG27" s="1"/>
      <c r="AI27" s="1"/>
      <c r="AJ27" s="1"/>
      <c r="AK27" s="1"/>
      <c r="AM27" s="1"/>
      <c r="AN27" s="1"/>
      <c r="AO27" s="1"/>
      <c r="AQ27" s="1"/>
      <c r="AR27" s="1"/>
      <c r="AS27" s="1"/>
    </row>
    <row r="28" spans="22:45" ht="15.75" customHeight="1">
      <c r="V28" s="1"/>
      <c r="W28" s="1"/>
      <c r="X28" s="1"/>
      <c r="Y28" s="1"/>
      <c r="AA28" s="1"/>
      <c r="AB28" s="1"/>
      <c r="AC28" s="1"/>
      <c r="AE28" s="1"/>
      <c r="AF28" s="1"/>
      <c r="AG28" s="1"/>
      <c r="AI28" s="1"/>
      <c r="AJ28" s="1"/>
      <c r="AK28" s="1"/>
      <c r="AM28" s="1"/>
      <c r="AN28" s="1"/>
      <c r="AO28" s="1"/>
      <c r="AQ28" s="1"/>
      <c r="AR28" s="1"/>
      <c r="AS28" s="1"/>
    </row>
    <row r="29" spans="22:45" ht="15.75" customHeight="1">
      <c r="V29" s="1"/>
      <c r="W29" s="1"/>
      <c r="X29" s="1"/>
      <c r="Y29" s="1"/>
      <c r="AA29" s="1"/>
      <c r="AB29" s="1"/>
      <c r="AC29" s="1"/>
      <c r="AE29" s="1"/>
      <c r="AF29" s="1"/>
      <c r="AG29" s="1"/>
      <c r="AI29" s="1"/>
      <c r="AJ29" s="1"/>
      <c r="AK29" s="1"/>
      <c r="AM29" s="1"/>
      <c r="AN29" s="1"/>
      <c r="AO29" s="1"/>
      <c r="AQ29" s="1"/>
      <c r="AR29" s="1"/>
      <c r="AS29" s="1"/>
    </row>
    <row r="30" spans="22:45" ht="15.75" customHeight="1">
      <c r="V30" s="1"/>
      <c r="W30" s="1"/>
      <c r="X30" s="1"/>
      <c r="Y30" s="1"/>
      <c r="AA30" s="1"/>
      <c r="AB30" s="1"/>
      <c r="AC30" s="1"/>
      <c r="AE30" s="1"/>
      <c r="AF30" s="1"/>
      <c r="AG30" s="1"/>
      <c r="AI30" s="1"/>
      <c r="AJ30" s="1"/>
      <c r="AK30" s="1"/>
      <c r="AM30" s="1"/>
      <c r="AN30" s="1"/>
      <c r="AO30" s="1"/>
      <c r="AQ30" s="1"/>
      <c r="AR30" s="1"/>
      <c r="AS30" s="1"/>
    </row>
    <row r="31" spans="22:45" ht="15.75" customHeight="1">
      <c r="V31" s="1"/>
      <c r="W31" s="1"/>
      <c r="X31" s="1"/>
      <c r="Y31" s="1"/>
      <c r="AA31" s="1"/>
      <c r="AB31" s="1"/>
      <c r="AC31" s="1"/>
      <c r="AE31" s="1"/>
      <c r="AF31" s="1"/>
      <c r="AG31" s="1"/>
      <c r="AI31" s="1"/>
      <c r="AJ31" s="1"/>
      <c r="AK31" s="1"/>
      <c r="AM31" s="1"/>
      <c r="AN31" s="1"/>
      <c r="AO31" s="1"/>
      <c r="AQ31" s="1"/>
      <c r="AR31" s="1"/>
      <c r="AS31" s="1"/>
    </row>
    <row r="32" spans="22:45" ht="15.75" customHeight="1">
      <c r="V32" s="1"/>
      <c r="W32" s="1"/>
      <c r="X32" s="1"/>
      <c r="Y32" s="1"/>
      <c r="AA32" s="1"/>
      <c r="AB32" s="1"/>
      <c r="AC32" s="1"/>
      <c r="AE32" s="1"/>
      <c r="AF32" s="1"/>
      <c r="AG32" s="1"/>
      <c r="AI32" s="1"/>
      <c r="AJ32" s="1"/>
      <c r="AK32" s="1"/>
      <c r="AM32" s="1"/>
      <c r="AN32" s="1"/>
      <c r="AO32" s="1"/>
      <c r="AQ32" s="1"/>
      <c r="AR32" s="1"/>
      <c r="AS32" s="1"/>
    </row>
    <row r="33" spans="22:45" ht="15.75" customHeight="1">
      <c r="V33" s="1"/>
      <c r="W33" s="1"/>
      <c r="X33" s="1"/>
      <c r="Y33" s="1"/>
      <c r="AA33" s="1"/>
      <c r="AB33" s="1"/>
      <c r="AC33" s="1"/>
      <c r="AE33" s="1"/>
      <c r="AF33" s="1"/>
      <c r="AG33" s="1"/>
      <c r="AI33" s="1"/>
      <c r="AJ33" s="1"/>
      <c r="AK33" s="1"/>
      <c r="AM33" s="1"/>
      <c r="AN33" s="1"/>
      <c r="AO33" s="1"/>
      <c r="AQ33" s="1"/>
      <c r="AR33" s="1"/>
      <c r="AS33" s="1"/>
    </row>
    <row r="34" spans="22:45" ht="15.75" customHeight="1">
      <c r="V34" s="1" t="s">
        <v>234</v>
      </c>
      <c r="W34" s="1" t="s">
        <v>236</v>
      </c>
      <c r="X34" s="1" t="s">
        <v>236</v>
      </c>
      <c r="Y34" s="1" t="s">
        <v>236</v>
      </c>
      <c r="AA34" s="1" t="s">
        <v>235</v>
      </c>
      <c r="AB34" s="1" t="s">
        <v>235</v>
      </c>
      <c r="AC34" s="1" t="s">
        <v>235</v>
      </c>
      <c r="AE34" s="1" t="s">
        <v>236</v>
      </c>
      <c r="AF34" s="1" t="s">
        <v>236</v>
      </c>
      <c r="AG34" s="1" t="s">
        <v>236</v>
      </c>
      <c r="AI34" s="1" t="s">
        <v>235</v>
      </c>
      <c r="AJ34" s="1" t="s">
        <v>235</v>
      </c>
      <c r="AK34" s="1" t="s">
        <v>235</v>
      </c>
      <c r="AM34" s="1" t="s">
        <v>235</v>
      </c>
      <c r="AN34" s="1" t="s">
        <v>235</v>
      </c>
      <c r="AO34" s="1" t="s">
        <v>235</v>
      </c>
      <c r="AQ34" s="1" t="s">
        <v>236</v>
      </c>
      <c r="AR34" s="1" t="s">
        <v>236</v>
      </c>
      <c r="AS34" s="1" t="s">
        <v>236</v>
      </c>
    </row>
    <row r="35" spans="22:45" ht="15.75" customHeight="1">
      <c r="V35" s="1" t="s">
        <v>237</v>
      </c>
      <c r="W35" s="1" t="s">
        <v>235</v>
      </c>
      <c r="X35" s="1" t="s">
        <v>235</v>
      </c>
      <c r="Y35" s="1" t="s">
        <v>235</v>
      </c>
      <c r="AA35" s="1" t="s">
        <v>236</v>
      </c>
      <c r="AB35" s="1" t="s">
        <v>236</v>
      </c>
      <c r="AC35" s="1" t="s">
        <v>236</v>
      </c>
      <c r="AE35" s="1" t="s">
        <v>235</v>
      </c>
      <c r="AF35" s="1" t="s">
        <v>235</v>
      </c>
      <c r="AG35" s="1" t="s">
        <v>235</v>
      </c>
      <c r="AI35" s="1" t="s">
        <v>236</v>
      </c>
      <c r="AJ35" s="1" t="s">
        <v>236</v>
      </c>
      <c r="AK35" s="1" t="s">
        <v>236</v>
      </c>
      <c r="AM35" s="1" t="s">
        <v>236</v>
      </c>
      <c r="AN35" s="1" t="s">
        <v>236</v>
      </c>
      <c r="AO35" s="1" t="s">
        <v>236</v>
      </c>
      <c r="AQ35" s="1" t="s">
        <v>235</v>
      </c>
      <c r="AR35" s="1" t="s">
        <v>235</v>
      </c>
      <c r="AS35" s="1" t="s">
        <v>235</v>
      </c>
    </row>
    <row r="36" spans="22:45" ht="15.75" customHeight="1">
      <c r="V36" s="1"/>
      <c r="W36" s="1"/>
      <c r="X36" s="1"/>
      <c r="Y36" s="1"/>
      <c r="AA36" s="1"/>
      <c r="AB36" s="1"/>
      <c r="AC36" s="1"/>
      <c r="AE36" s="1"/>
      <c r="AF36" s="1"/>
      <c r="AG36" s="1"/>
      <c r="AI36" s="1"/>
      <c r="AJ36" s="1"/>
      <c r="AK36" s="1"/>
      <c r="AM36" s="1"/>
      <c r="AN36" s="1"/>
      <c r="AO36" s="1"/>
      <c r="AQ36" s="1"/>
      <c r="AR36" s="1"/>
      <c r="AS36" s="1"/>
    </row>
    <row r="37" spans="22:45" ht="15.75" customHeight="1">
      <c r="V37" s="1"/>
      <c r="W37" s="1"/>
      <c r="X37" s="1"/>
      <c r="Y37" s="1"/>
      <c r="AA37" s="1"/>
      <c r="AB37" s="1"/>
      <c r="AC37" s="1"/>
      <c r="AE37" s="1"/>
      <c r="AF37" s="1"/>
      <c r="AG37" s="1"/>
      <c r="AI37" s="1"/>
      <c r="AJ37" s="1"/>
      <c r="AK37" s="1"/>
      <c r="AM37" s="1"/>
      <c r="AN37" s="1"/>
      <c r="AO37" s="1"/>
      <c r="AQ37" s="1"/>
      <c r="AR37" s="1"/>
      <c r="AS37" s="1"/>
    </row>
    <row r="38" spans="22:45" ht="15.75" customHeight="1">
      <c r="V38" s="1"/>
      <c r="W38" s="1"/>
      <c r="X38" s="1"/>
      <c r="Y38" s="1"/>
      <c r="AA38" s="1"/>
      <c r="AB38" s="1"/>
      <c r="AC38" s="1"/>
      <c r="AE38" s="1"/>
      <c r="AF38" s="1"/>
      <c r="AG38" s="1"/>
      <c r="AI38" s="1"/>
      <c r="AJ38" s="1"/>
      <c r="AK38" s="1"/>
      <c r="AM38" s="1"/>
      <c r="AN38" s="1"/>
      <c r="AO38" s="1"/>
      <c r="AQ38" s="1"/>
      <c r="AR38" s="1"/>
      <c r="AS38"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U38"/>
  <sheetViews>
    <sheetView topLeftCell="AK1" workbookViewId="0">
      <selection activeCell="AT16" sqref="AT16"/>
    </sheetView>
  </sheetViews>
  <sheetFormatPr baseColWidth="10" defaultColWidth="14.5" defaultRowHeight="15.75" customHeight="1" x14ac:dyDescent="0"/>
  <sheetData>
    <row r="1" spans="1:47"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22</v>
      </c>
      <c r="AB1" s="1" t="s">
        <v>23</v>
      </c>
      <c r="AC1" s="1" t="s">
        <v>24</v>
      </c>
      <c r="AD1" s="1" t="s">
        <v>25</v>
      </c>
      <c r="AE1" s="1" t="s">
        <v>22</v>
      </c>
      <c r="AF1" s="1" t="s">
        <v>23</v>
      </c>
      <c r="AG1" s="1" t="s">
        <v>24</v>
      </c>
      <c r="AH1" s="1" t="s">
        <v>25</v>
      </c>
      <c r="AI1" s="1" t="s">
        <v>22</v>
      </c>
      <c r="AJ1" s="1" t="s">
        <v>23</v>
      </c>
      <c r="AK1" s="1" t="s">
        <v>24</v>
      </c>
      <c r="AL1" s="1" t="s">
        <v>25</v>
      </c>
      <c r="AM1" s="1" t="s">
        <v>22</v>
      </c>
      <c r="AN1" s="1" t="s">
        <v>23</v>
      </c>
      <c r="AO1" s="1" t="s">
        <v>24</v>
      </c>
      <c r="AP1" s="1" t="s">
        <v>25</v>
      </c>
      <c r="AQ1" s="1" t="s">
        <v>22</v>
      </c>
      <c r="AR1" s="1" t="s">
        <v>23</v>
      </c>
      <c r="AS1" s="1" t="s">
        <v>24</v>
      </c>
      <c r="AT1" s="1" t="s">
        <v>25</v>
      </c>
      <c r="AU1" s="1" t="s">
        <v>26</v>
      </c>
    </row>
    <row r="2" spans="1:47" ht="15.75" customHeight="1">
      <c r="A2" s="1" t="s">
        <v>27</v>
      </c>
      <c r="B2" s="1" t="s">
        <v>28</v>
      </c>
      <c r="C2" s="1" t="s">
        <v>29</v>
      </c>
      <c r="D2" s="1" t="s">
        <v>30</v>
      </c>
      <c r="E2" s="1" t="s">
        <v>4</v>
      </c>
      <c r="F2" s="1" t="s">
        <v>5</v>
      </c>
      <c r="G2" s="1" t="s">
        <v>6</v>
      </c>
      <c r="H2" s="1" t="s">
        <v>31</v>
      </c>
      <c r="I2" s="1" t="s">
        <v>32</v>
      </c>
      <c r="J2" s="1" t="s">
        <v>33</v>
      </c>
      <c r="K2" s="1" t="s">
        <v>34</v>
      </c>
      <c r="L2" s="1" t="s">
        <v>35</v>
      </c>
      <c r="M2" s="1" t="s">
        <v>36</v>
      </c>
      <c r="N2" s="1" t="s">
        <v>37</v>
      </c>
      <c r="O2" s="1" t="s">
        <v>38</v>
      </c>
      <c r="P2" s="1" t="s">
        <v>39</v>
      </c>
      <c r="Q2" s="1" t="s">
        <v>40</v>
      </c>
      <c r="R2" s="1" t="s">
        <v>41</v>
      </c>
      <c r="S2" s="1" t="s">
        <v>42</v>
      </c>
      <c r="T2" s="1" t="s">
        <v>43</v>
      </c>
      <c r="U2" s="1" t="s">
        <v>44</v>
      </c>
      <c r="V2" s="1" t="s">
        <v>45</v>
      </c>
      <c r="W2" s="1" t="s">
        <v>46</v>
      </c>
      <c r="X2" s="1" t="s">
        <v>47</v>
      </c>
      <c r="Y2" s="1" t="s">
        <v>48</v>
      </c>
      <c r="Z2" s="1" t="s">
        <v>49</v>
      </c>
      <c r="AA2" s="1" t="s">
        <v>46</v>
      </c>
      <c r="AB2" s="1" t="s">
        <v>47</v>
      </c>
      <c r="AC2" s="1" t="s">
        <v>48</v>
      </c>
      <c r="AD2" s="1" t="s">
        <v>49</v>
      </c>
      <c r="AE2" s="1" t="s">
        <v>50</v>
      </c>
      <c r="AF2" s="1" t="s">
        <v>51</v>
      </c>
      <c r="AG2" s="1" t="s">
        <v>52</v>
      </c>
      <c r="AH2" s="1" t="s">
        <v>49</v>
      </c>
      <c r="AI2" s="1" t="s">
        <v>46</v>
      </c>
      <c r="AJ2" s="1" t="s">
        <v>47</v>
      </c>
      <c r="AK2" s="1" t="s">
        <v>48</v>
      </c>
      <c r="AL2" s="1" t="s">
        <v>49</v>
      </c>
      <c r="AM2" s="1" t="s">
        <v>46</v>
      </c>
      <c r="AN2" s="1" t="s">
        <v>47</v>
      </c>
      <c r="AO2" s="1" t="s">
        <v>48</v>
      </c>
      <c r="AP2" s="1" t="s">
        <v>49</v>
      </c>
      <c r="AQ2" s="1" t="s">
        <v>50</v>
      </c>
      <c r="AR2" s="1" t="s">
        <v>51</v>
      </c>
      <c r="AS2" s="1" t="s">
        <v>52</v>
      </c>
      <c r="AT2" s="1" t="s">
        <v>49</v>
      </c>
      <c r="AU2" s="1" t="s">
        <v>26</v>
      </c>
    </row>
    <row r="3" spans="1:47" ht="15.75" customHeight="1">
      <c r="A3" s="1" t="s">
        <v>53</v>
      </c>
      <c r="B3" s="1" t="s">
        <v>54</v>
      </c>
      <c r="C3" s="1" t="s">
        <v>55</v>
      </c>
      <c r="D3" s="1" t="s">
        <v>56</v>
      </c>
      <c r="E3" s="1" t="s">
        <v>57</v>
      </c>
      <c r="F3" s="1" t="s">
        <v>58</v>
      </c>
      <c r="G3" s="1" t="s">
        <v>59</v>
      </c>
      <c r="H3" s="1" t="s">
        <v>60</v>
      </c>
      <c r="I3" s="1" t="s">
        <v>61</v>
      </c>
      <c r="J3" s="1" t="s">
        <v>62</v>
      </c>
      <c r="K3" s="1" t="s">
        <v>63</v>
      </c>
      <c r="L3" s="1" t="s">
        <v>64</v>
      </c>
      <c r="M3" s="1" t="s">
        <v>65</v>
      </c>
      <c r="N3" s="1" t="s">
        <v>66</v>
      </c>
      <c r="O3" s="1" t="s">
        <v>67</v>
      </c>
      <c r="P3" s="1" t="s">
        <v>68</v>
      </c>
      <c r="Q3" s="1" t="s">
        <v>69</v>
      </c>
      <c r="R3" s="1" t="s">
        <v>70</v>
      </c>
      <c r="S3" s="1" t="s">
        <v>71</v>
      </c>
      <c r="T3" s="1" t="s">
        <v>72</v>
      </c>
      <c r="U3" s="1" t="s">
        <v>73</v>
      </c>
      <c r="V3" s="1" t="s">
        <v>74</v>
      </c>
      <c r="W3" s="1" t="s">
        <v>75</v>
      </c>
      <c r="X3" s="1" t="s">
        <v>76</v>
      </c>
      <c r="Y3" s="1" t="s">
        <v>77</v>
      </c>
      <c r="Z3" s="1" t="s">
        <v>78</v>
      </c>
      <c r="AA3" s="1" t="s">
        <v>79</v>
      </c>
      <c r="AB3" s="1" t="s">
        <v>80</v>
      </c>
      <c r="AC3" s="1" t="s">
        <v>81</v>
      </c>
      <c r="AD3" s="1" t="s">
        <v>82</v>
      </c>
      <c r="AE3" s="1" t="s">
        <v>83</v>
      </c>
      <c r="AF3" s="1" t="s">
        <v>84</v>
      </c>
      <c r="AG3" s="1" t="s">
        <v>85</v>
      </c>
      <c r="AH3" s="1" t="s">
        <v>86</v>
      </c>
      <c r="AI3" s="1" t="s">
        <v>87</v>
      </c>
      <c r="AJ3" s="1" t="s">
        <v>88</v>
      </c>
      <c r="AK3" s="1" t="s">
        <v>89</v>
      </c>
      <c r="AL3" s="1" t="s">
        <v>90</v>
      </c>
      <c r="AM3" s="1" t="s">
        <v>91</v>
      </c>
      <c r="AN3" s="1" t="s">
        <v>92</v>
      </c>
      <c r="AO3" s="1" t="s">
        <v>93</v>
      </c>
      <c r="AP3" s="1" t="s">
        <v>94</v>
      </c>
      <c r="AQ3" s="1" t="s">
        <v>95</v>
      </c>
      <c r="AR3" s="1" t="s">
        <v>96</v>
      </c>
      <c r="AS3" s="1" t="s">
        <v>97</v>
      </c>
      <c r="AT3" s="1" t="s">
        <v>98</v>
      </c>
      <c r="AU3" s="1" t="s">
        <v>99</v>
      </c>
    </row>
    <row r="4" spans="1:47" ht="15.75" customHeight="1">
      <c r="A4" s="2">
        <v>43508.531064814815</v>
      </c>
      <c r="B4" s="2">
        <v>43508.533796296295</v>
      </c>
      <c r="C4" s="1" t="s">
        <v>30</v>
      </c>
      <c r="D4" s="1" t="s">
        <v>668</v>
      </c>
      <c r="E4" s="1">
        <v>100</v>
      </c>
      <c r="F4" s="1">
        <v>236</v>
      </c>
      <c r="G4" s="1" t="b">
        <v>1</v>
      </c>
      <c r="H4" s="2">
        <v>43508.533796296295</v>
      </c>
      <c r="I4" s="1" t="s">
        <v>669</v>
      </c>
      <c r="N4" s="1">
        <v>51.556503295898402</v>
      </c>
      <c r="O4" s="1">
        <v>0.581298828125</v>
      </c>
      <c r="P4" s="1" t="s">
        <v>102</v>
      </c>
      <c r="Q4" s="1" t="s">
        <v>103</v>
      </c>
      <c r="R4" s="1" t="s">
        <v>104</v>
      </c>
      <c r="S4" s="1" t="s">
        <v>105</v>
      </c>
      <c r="T4" s="1" t="s">
        <v>106</v>
      </c>
      <c r="U4" s="1" t="s">
        <v>116</v>
      </c>
      <c r="V4" s="1" t="s">
        <v>108</v>
      </c>
      <c r="W4" s="1" t="s">
        <v>110</v>
      </c>
      <c r="X4" s="1" t="s">
        <v>117</v>
      </c>
      <c r="Y4" s="1" t="s">
        <v>122</v>
      </c>
      <c r="AA4" s="1" t="s">
        <v>117</v>
      </c>
      <c r="AB4" s="1" t="s">
        <v>110</v>
      </c>
      <c r="AC4" s="1" t="s">
        <v>122</v>
      </c>
      <c r="AE4" s="1" t="s">
        <v>110</v>
      </c>
      <c r="AF4" s="1" t="s">
        <v>117</v>
      </c>
      <c r="AG4" s="1" t="s">
        <v>122</v>
      </c>
      <c r="AI4" s="1" t="s">
        <v>110</v>
      </c>
      <c r="AJ4" s="1" t="s">
        <v>117</v>
      </c>
      <c r="AK4" s="1" t="s">
        <v>122</v>
      </c>
      <c r="AM4" s="1" t="s">
        <v>110</v>
      </c>
      <c r="AN4" s="1" t="s">
        <v>110</v>
      </c>
      <c r="AO4" s="1" t="s">
        <v>110</v>
      </c>
      <c r="AQ4" s="1" t="s">
        <v>117</v>
      </c>
      <c r="AR4" s="1" t="s">
        <v>117</v>
      </c>
      <c r="AS4" s="1" t="s">
        <v>117</v>
      </c>
      <c r="AU4" s="1">
        <v>27670</v>
      </c>
    </row>
    <row r="5" spans="1:47" ht="15.75" customHeight="1">
      <c r="A5" s="2">
        <v>43508.531238425923</v>
      </c>
      <c r="B5" s="2">
        <v>43508.53466435185</v>
      </c>
      <c r="C5" s="1" t="s">
        <v>30</v>
      </c>
      <c r="D5" s="1" t="s">
        <v>670</v>
      </c>
      <c r="E5" s="1">
        <v>100</v>
      </c>
      <c r="F5" s="1">
        <v>296</v>
      </c>
      <c r="G5" s="1" t="b">
        <v>1</v>
      </c>
      <c r="H5" s="2">
        <v>43508.534675925926</v>
      </c>
      <c r="I5" s="1" t="s">
        <v>671</v>
      </c>
      <c r="N5" s="1">
        <v>41.0368041992187</v>
      </c>
      <c r="O5" s="1">
        <v>-82.217201232910099</v>
      </c>
      <c r="P5" s="1" t="s">
        <v>102</v>
      </c>
      <c r="Q5" s="1" t="s">
        <v>103</v>
      </c>
      <c r="R5" s="1" t="s">
        <v>104</v>
      </c>
      <c r="S5" s="1" t="s">
        <v>115</v>
      </c>
      <c r="T5" s="1" t="s">
        <v>121</v>
      </c>
      <c r="U5" s="1" t="s">
        <v>116</v>
      </c>
      <c r="V5" s="1" t="s">
        <v>108</v>
      </c>
      <c r="W5" s="1" t="s">
        <v>122</v>
      </c>
      <c r="X5" s="1" t="s">
        <v>122</v>
      </c>
      <c r="Y5" s="1" t="s">
        <v>122</v>
      </c>
      <c r="Z5" s="1" t="s">
        <v>672</v>
      </c>
      <c r="AA5" s="1" t="s">
        <v>109</v>
      </c>
      <c r="AB5" s="1" t="s">
        <v>112</v>
      </c>
      <c r="AC5" s="1" t="s">
        <v>112</v>
      </c>
      <c r="AE5" s="1" t="s">
        <v>117</v>
      </c>
      <c r="AF5" s="1" t="s">
        <v>110</v>
      </c>
      <c r="AG5" s="1" t="s">
        <v>110</v>
      </c>
      <c r="AI5" s="1" t="s">
        <v>109</v>
      </c>
      <c r="AJ5" s="1" t="s">
        <v>122</v>
      </c>
      <c r="AK5" s="1" t="s">
        <v>109</v>
      </c>
      <c r="AM5" s="1" t="s">
        <v>122</v>
      </c>
      <c r="AN5" s="1" t="s">
        <v>117</v>
      </c>
      <c r="AO5" s="1" t="s">
        <v>117</v>
      </c>
      <c r="AQ5" s="1" t="s">
        <v>122</v>
      </c>
      <c r="AR5" s="1" t="s">
        <v>110</v>
      </c>
      <c r="AS5" s="1" t="s">
        <v>110</v>
      </c>
      <c r="AU5" s="1">
        <v>50192</v>
      </c>
    </row>
    <row r="6" spans="1:47" ht="15.75" customHeight="1">
      <c r="A6" s="2">
        <v>43508.532199074078</v>
      </c>
      <c r="B6" s="2">
        <v>43508.53502314815</v>
      </c>
      <c r="C6" s="1" t="s">
        <v>30</v>
      </c>
      <c r="D6" s="1" t="s">
        <v>313</v>
      </c>
      <c r="E6" s="1">
        <v>100</v>
      </c>
      <c r="F6" s="1">
        <v>244</v>
      </c>
      <c r="G6" s="1" t="b">
        <v>1</v>
      </c>
      <c r="H6" s="2">
        <v>43508.535034722219</v>
      </c>
      <c r="I6" s="1" t="s">
        <v>673</v>
      </c>
      <c r="N6" s="1">
        <v>41.327499389648402</v>
      </c>
      <c r="O6" s="1">
        <v>19.818893432617099</v>
      </c>
      <c r="P6" s="1" t="s">
        <v>102</v>
      </c>
      <c r="Q6" s="1" t="s">
        <v>103</v>
      </c>
      <c r="R6" s="1" t="s">
        <v>104</v>
      </c>
      <c r="S6" s="1" t="s">
        <v>115</v>
      </c>
      <c r="T6" s="1" t="s">
        <v>121</v>
      </c>
      <c r="U6" s="1" t="s">
        <v>164</v>
      </c>
      <c r="V6" s="1" t="s">
        <v>108</v>
      </c>
      <c r="W6" s="1" t="s">
        <v>122</v>
      </c>
      <c r="X6" s="1" t="s">
        <v>122</v>
      </c>
      <c r="Y6" s="1" t="s">
        <v>122</v>
      </c>
      <c r="Z6" s="1" t="s">
        <v>674</v>
      </c>
      <c r="AA6" s="1" t="s">
        <v>112</v>
      </c>
      <c r="AB6" s="1" t="s">
        <v>112</v>
      </c>
      <c r="AC6" s="1" t="s">
        <v>112</v>
      </c>
      <c r="AD6" s="1" t="s">
        <v>675</v>
      </c>
      <c r="AE6" s="1" t="s">
        <v>109</v>
      </c>
      <c r="AF6" s="1" t="s">
        <v>109</v>
      </c>
      <c r="AG6" s="1" t="s">
        <v>109</v>
      </c>
      <c r="AH6" s="1" t="s">
        <v>676</v>
      </c>
      <c r="AI6" s="1" t="s">
        <v>117</v>
      </c>
      <c r="AJ6" s="1" t="s">
        <v>117</v>
      </c>
      <c r="AK6" s="1" t="s">
        <v>117</v>
      </c>
      <c r="AL6" s="1" t="s">
        <v>677</v>
      </c>
      <c r="AM6" s="1" t="s">
        <v>112</v>
      </c>
      <c r="AN6" s="1" t="s">
        <v>112</v>
      </c>
      <c r="AO6" s="1" t="s">
        <v>112</v>
      </c>
      <c r="AP6" s="1" t="s">
        <v>678</v>
      </c>
      <c r="AQ6" s="1" t="s">
        <v>117</v>
      </c>
      <c r="AR6" s="1" t="s">
        <v>117</v>
      </c>
      <c r="AS6" s="1" t="s">
        <v>117</v>
      </c>
      <c r="AT6" s="1" t="s">
        <v>679</v>
      </c>
      <c r="AU6" s="1">
        <v>94500</v>
      </c>
    </row>
    <row r="7" spans="1:47" ht="15.75" customHeight="1">
      <c r="A7" s="2">
        <v>43508.532418981478</v>
      </c>
      <c r="B7" s="2">
        <v>43508.535787037035</v>
      </c>
      <c r="C7" s="1" t="s">
        <v>30</v>
      </c>
      <c r="D7" s="1" t="s">
        <v>680</v>
      </c>
      <c r="E7" s="1">
        <v>100</v>
      </c>
      <c r="F7" s="1">
        <v>290</v>
      </c>
      <c r="G7" s="1" t="b">
        <v>1</v>
      </c>
      <c r="H7" s="2">
        <v>43508.535787037035</v>
      </c>
      <c r="I7" s="1" t="s">
        <v>681</v>
      </c>
      <c r="N7" s="1">
        <v>29.743896484375</v>
      </c>
      <c r="O7" s="1">
        <v>-95.606697082519503</v>
      </c>
      <c r="P7" s="1" t="s">
        <v>102</v>
      </c>
      <c r="Q7" s="1" t="s">
        <v>103</v>
      </c>
      <c r="R7" s="1" t="s">
        <v>104</v>
      </c>
      <c r="S7" s="1" t="s">
        <v>115</v>
      </c>
      <c r="T7" s="1" t="s">
        <v>136</v>
      </c>
      <c r="U7" s="1" t="s">
        <v>164</v>
      </c>
      <c r="V7" s="1" t="s">
        <v>108</v>
      </c>
      <c r="W7" s="1" t="s">
        <v>126</v>
      </c>
      <c r="X7" s="1" t="s">
        <v>126</v>
      </c>
      <c r="Y7" s="1" t="s">
        <v>126</v>
      </c>
      <c r="Z7" s="1" t="s">
        <v>682</v>
      </c>
      <c r="AA7" s="1" t="s">
        <v>109</v>
      </c>
      <c r="AB7" s="1" t="s">
        <v>112</v>
      </c>
      <c r="AC7" s="1" t="s">
        <v>109</v>
      </c>
      <c r="AD7" s="1" t="s">
        <v>683</v>
      </c>
      <c r="AE7" s="1" t="s">
        <v>110</v>
      </c>
      <c r="AF7" s="1" t="s">
        <v>117</v>
      </c>
      <c r="AG7" s="1" t="s">
        <v>110</v>
      </c>
      <c r="AH7" s="1" t="s">
        <v>684</v>
      </c>
      <c r="AI7" s="1" t="s">
        <v>126</v>
      </c>
      <c r="AJ7" s="1" t="s">
        <v>126</v>
      </c>
      <c r="AK7" s="1" t="s">
        <v>126</v>
      </c>
      <c r="AL7" s="1" t="s">
        <v>685</v>
      </c>
      <c r="AM7" s="1" t="s">
        <v>109</v>
      </c>
      <c r="AN7" s="1" t="s">
        <v>112</v>
      </c>
      <c r="AO7" s="1" t="s">
        <v>112</v>
      </c>
      <c r="AQ7" s="1" t="s">
        <v>126</v>
      </c>
      <c r="AR7" s="1" t="s">
        <v>126</v>
      </c>
      <c r="AS7" s="1" t="s">
        <v>126</v>
      </c>
      <c r="AU7" s="1">
        <v>96552</v>
      </c>
    </row>
    <row r="8" spans="1:47" ht="15.75" customHeight="1">
      <c r="A8" s="2">
        <v>43508.532002314816</v>
      </c>
      <c r="B8" s="2">
        <v>43508.536168981482</v>
      </c>
      <c r="C8" s="1" t="s">
        <v>30</v>
      </c>
      <c r="D8" s="1" t="s">
        <v>686</v>
      </c>
      <c r="E8" s="1">
        <v>100</v>
      </c>
      <c r="F8" s="1">
        <v>359</v>
      </c>
      <c r="G8" s="1" t="b">
        <v>1</v>
      </c>
      <c r="H8" s="2">
        <v>43508.536180555559</v>
      </c>
      <c r="I8" s="1" t="s">
        <v>687</v>
      </c>
      <c r="N8" s="1">
        <v>29.6455993652343</v>
      </c>
      <c r="O8" s="1">
        <v>-82.403297424316406</v>
      </c>
      <c r="P8" s="1" t="s">
        <v>102</v>
      </c>
      <c r="Q8" s="1" t="s">
        <v>103</v>
      </c>
      <c r="R8" s="1" t="s">
        <v>135</v>
      </c>
      <c r="S8" s="1">
        <v>65</v>
      </c>
      <c r="T8" s="1" t="s">
        <v>121</v>
      </c>
      <c r="U8" s="1" t="s">
        <v>388</v>
      </c>
      <c r="V8" s="1" t="s">
        <v>108</v>
      </c>
      <c r="W8" s="1" t="s">
        <v>110</v>
      </c>
      <c r="X8" s="1" t="s">
        <v>110</v>
      </c>
      <c r="Y8" s="1" t="s">
        <v>110</v>
      </c>
      <c r="Z8" s="1" t="s">
        <v>688</v>
      </c>
      <c r="AA8" s="1" t="s">
        <v>110</v>
      </c>
      <c r="AB8" s="1" t="s">
        <v>110</v>
      </c>
      <c r="AC8" s="1" t="s">
        <v>110</v>
      </c>
      <c r="AD8" s="1" t="s">
        <v>689</v>
      </c>
      <c r="AE8" s="1" t="s">
        <v>112</v>
      </c>
      <c r="AF8" s="1" t="s">
        <v>109</v>
      </c>
      <c r="AG8" s="1" t="s">
        <v>109</v>
      </c>
      <c r="AH8" s="1" t="s">
        <v>690</v>
      </c>
      <c r="AI8" s="1" t="s">
        <v>117</v>
      </c>
      <c r="AJ8" s="1" t="s">
        <v>117</v>
      </c>
      <c r="AK8" s="1" t="s">
        <v>117</v>
      </c>
      <c r="AL8" s="1" t="s">
        <v>691</v>
      </c>
      <c r="AM8" s="1" t="s">
        <v>112</v>
      </c>
      <c r="AN8" s="1" t="s">
        <v>112</v>
      </c>
      <c r="AO8" s="1" t="s">
        <v>112</v>
      </c>
      <c r="AP8" s="1" t="s">
        <v>692</v>
      </c>
      <c r="AQ8" s="1" t="s">
        <v>122</v>
      </c>
      <c r="AR8" s="1" t="s">
        <v>110</v>
      </c>
      <c r="AS8" s="1" t="s">
        <v>110</v>
      </c>
      <c r="AT8" s="1" t="s">
        <v>693</v>
      </c>
      <c r="AU8" s="1">
        <v>70040</v>
      </c>
    </row>
    <row r="9" spans="1:47" ht="15.75" customHeight="1">
      <c r="A9" s="2">
        <v>43508.53193287037</v>
      </c>
      <c r="B9" s="2">
        <v>43508.536377314813</v>
      </c>
      <c r="C9" s="1" t="s">
        <v>30</v>
      </c>
      <c r="D9" s="1" t="s">
        <v>694</v>
      </c>
      <c r="E9" s="1">
        <v>100</v>
      </c>
      <c r="F9" s="1">
        <v>383</v>
      </c>
      <c r="G9" s="1" t="b">
        <v>1</v>
      </c>
      <c r="H9" s="2">
        <v>43508.536377314813</v>
      </c>
      <c r="I9" s="1" t="s">
        <v>695</v>
      </c>
      <c r="N9" s="1">
        <v>30.3995971679687</v>
      </c>
      <c r="O9" s="1">
        <v>-87.776100158691406</v>
      </c>
      <c r="P9" s="1" t="s">
        <v>102</v>
      </c>
      <c r="Q9" s="1" t="s">
        <v>103</v>
      </c>
      <c r="R9" s="1" t="s">
        <v>135</v>
      </c>
      <c r="S9" s="1">
        <v>65</v>
      </c>
      <c r="T9" s="1" t="s">
        <v>136</v>
      </c>
      <c r="U9" s="1" t="s">
        <v>164</v>
      </c>
      <c r="V9" s="1" t="s">
        <v>108</v>
      </c>
      <c r="W9" s="1" t="s">
        <v>122</v>
      </c>
      <c r="X9" s="1" t="s">
        <v>117</v>
      </c>
      <c r="Y9" s="1" t="s">
        <v>117</v>
      </c>
      <c r="Z9" s="1" t="s">
        <v>696</v>
      </c>
      <c r="AA9" s="1" t="s">
        <v>112</v>
      </c>
      <c r="AB9" s="1" t="s">
        <v>112</v>
      </c>
      <c r="AC9" s="1" t="s">
        <v>112</v>
      </c>
      <c r="AD9" s="1" t="s">
        <v>697</v>
      </c>
      <c r="AE9" s="1" t="s">
        <v>109</v>
      </c>
      <c r="AF9" s="1" t="s">
        <v>110</v>
      </c>
      <c r="AG9" s="1" t="s">
        <v>110</v>
      </c>
      <c r="AI9" s="1" t="s">
        <v>109</v>
      </c>
      <c r="AJ9" s="1" t="s">
        <v>109</v>
      </c>
      <c r="AK9" s="1" t="s">
        <v>109</v>
      </c>
      <c r="AL9" s="1" t="s">
        <v>698</v>
      </c>
      <c r="AM9" s="1" t="s">
        <v>112</v>
      </c>
      <c r="AN9" s="1" t="s">
        <v>117</v>
      </c>
      <c r="AO9" s="1" t="s">
        <v>117</v>
      </c>
      <c r="AQ9" s="1" t="s">
        <v>122</v>
      </c>
      <c r="AR9" s="1" t="s">
        <v>122</v>
      </c>
      <c r="AS9" s="1" t="s">
        <v>110</v>
      </c>
      <c r="AU9" s="1">
        <v>56729</v>
      </c>
    </row>
    <row r="10" spans="1:47" ht="15.75" customHeight="1">
      <c r="A10" s="2">
        <v>43508.532013888886</v>
      </c>
      <c r="B10" s="2">
        <v>43508.536469907405</v>
      </c>
      <c r="C10" s="1" t="s">
        <v>30</v>
      </c>
      <c r="D10" s="1" t="s">
        <v>699</v>
      </c>
      <c r="E10" s="1">
        <v>100</v>
      </c>
      <c r="F10" s="1">
        <v>385</v>
      </c>
      <c r="G10" s="1" t="b">
        <v>1</v>
      </c>
      <c r="H10" s="2">
        <v>43508.536481481482</v>
      </c>
      <c r="I10" s="1" t="s">
        <v>700</v>
      </c>
      <c r="N10" s="1">
        <v>38.920806884765597</v>
      </c>
      <c r="O10" s="1">
        <v>-77.036003112792898</v>
      </c>
      <c r="P10" s="1" t="s">
        <v>102</v>
      </c>
      <c r="Q10" s="1" t="s">
        <v>103</v>
      </c>
      <c r="R10" s="1" t="s">
        <v>104</v>
      </c>
      <c r="S10" s="1" t="s">
        <v>115</v>
      </c>
      <c r="T10" s="1" t="s">
        <v>121</v>
      </c>
      <c r="U10" s="1" t="s">
        <v>116</v>
      </c>
      <c r="V10" s="1" t="s">
        <v>108</v>
      </c>
      <c r="W10" s="1" t="s">
        <v>122</v>
      </c>
      <c r="X10" s="1" t="s">
        <v>117</v>
      </c>
      <c r="Y10" s="1" t="s">
        <v>110</v>
      </c>
      <c r="Z10" s="1" t="s">
        <v>701</v>
      </c>
      <c r="AA10" s="1" t="s">
        <v>109</v>
      </c>
      <c r="AB10" s="1" t="s">
        <v>112</v>
      </c>
      <c r="AC10" s="1" t="s">
        <v>112</v>
      </c>
      <c r="AD10" s="1" t="s">
        <v>702</v>
      </c>
      <c r="AE10" s="1" t="s">
        <v>112</v>
      </c>
      <c r="AF10" s="1" t="s">
        <v>109</v>
      </c>
      <c r="AG10" s="1" t="s">
        <v>117</v>
      </c>
      <c r="AH10" s="1" t="s">
        <v>703</v>
      </c>
      <c r="AI10" s="1" t="s">
        <v>109</v>
      </c>
      <c r="AJ10" s="1" t="s">
        <v>109</v>
      </c>
      <c r="AK10" s="1" t="s">
        <v>109</v>
      </c>
      <c r="AM10" s="1" t="s">
        <v>109</v>
      </c>
      <c r="AN10" s="1" t="s">
        <v>117</v>
      </c>
      <c r="AO10" s="1" t="s">
        <v>109</v>
      </c>
      <c r="AQ10" s="1" t="s">
        <v>122</v>
      </c>
      <c r="AR10" s="1" t="s">
        <v>110</v>
      </c>
      <c r="AS10" s="1" t="s">
        <v>110</v>
      </c>
      <c r="AU10" s="1">
        <v>14643</v>
      </c>
    </row>
    <row r="11" spans="1:47" ht="15.75" customHeight="1">
      <c r="A11" s="2">
        <v>43508.533437500002</v>
      </c>
      <c r="B11" s="2">
        <v>43508.536782407406</v>
      </c>
      <c r="C11" s="1" t="s">
        <v>30</v>
      </c>
      <c r="D11" s="1" t="s">
        <v>252</v>
      </c>
      <c r="E11" s="1">
        <v>100</v>
      </c>
      <c r="F11" s="1">
        <v>289</v>
      </c>
      <c r="G11" s="1" t="b">
        <v>1</v>
      </c>
      <c r="H11" s="2">
        <v>43508.536782407406</v>
      </c>
      <c r="I11" s="1" t="s">
        <v>704</v>
      </c>
      <c r="N11" s="1">
        <v>39.650497436523402</v>
      </c>
      <c r="O11" s="1">
        <v>-79.944000244140597</v>
      </c>
      <c r="P11" s="1" t="s">
        <v>102</v>
      </c>
      <c r="Q11" s="1" t="s">
        <v>103</v>
      </c>
      <c r="R11" s="1" t="s">
        <v>104</v>
      </c>
      <c r="S11" s="1" t="s">
        <v>115</v>
      </c>
      <c r="T11" s="1" t="s">
        <v>254</v>
      </c>
      <c r="U11" s="1" t="s">
        <v>107</v>
      </c>
      <c r="V11" s="1" t="s">
        <v>108</v>
      </c>
      <c r="W11" s="1" t="s">
        <v>110</v>
      </c>
      <c r="X11" s="1" t="s">
        <v>117</v>
      </c>
      <c r="Y11" s="1" t="s">
        <v>117</v>
      </c>
      <c r="Z11" s="1" t="s">
        <v>705</v>
      </c>
      <c r="AA11" s="1" t="s">
        <v>109</v>
      </c>
      <c r="AB11" s="1" t="s">
        <v>112</v>
      </c>
      <c r="AC11" s="1" t="s">
        <v>112</v>
      </c>
      <c r="AD11" s="1" t="s">
        <v>706</v>
      </c>
      <c r="AE11" s="1" t="s">
        <v>110</v>
      </c>
      <c r="AF11" s="1" t="s">
        <v>110</v>
      </c>
      <c r="AG11" s="1" t="s">
        <v>110</v>
      </c>
      <c r="AH11" s="1" t="s">
        <v>707</v>
      </c>
      <c r="AI11" s="1" t="s">
        <v>109</v>
      </c>
      <c r="AJ11" s="1" t="s">
        <v>109</v>
      </c>
      <c r="AK11" s="1" t="s">
        <v>109</v>
      </c>
      <c r="AL11" s="1" t="s">
        <v>708</v>
      </c>
      <c r="AM11" s="1" t="s">
        <v>109</v>
      </c>
      <c r="AN11" s="1" t="s">
        <v>117</v>
      </c>
      <c r="AO11" s="1" t="s">
        <v>110</v>
      </c>
      <c r="AP11" s="1" t="s">
        <v>709</v>
      </c>
      <c r="AQ11" s="1" t="s">
        <v>117</v>
      </c>
      <c r="AR11" s="1" t="s">
        <v>110</v>
      </c>
      <c r="AS11" s="1" t="s">
        <v>110</v>
      </c>
      <c r="AT11" s="1" t="s">
        <v>710</v>
      </c>
      <c r="AU11" s="1">
        <v>28331</v>
      </c>
    </row>
    <row r="12" spans="1:47" ht="15.75" customHeight="1">
      <c r="A12" s="2">
        <v>43508.533136574071</v>
      </c>
      <c r="B12" s="2">
        <v>43508.53701388889</v>
      </c>
      <c r="C12" s="1" t="s">
        <v>30</v>
      </c>
      <c r="D12" s="1" t="s">
        <v>712</v>
      </c>
      <c r="E12" s="1">
        <v>100</v>
      </c>
      <c r="F12" s="1">
        <v>335</v>
      </c>
      <c r="G12" s="1" t="b">
        <v>1</v>
      </c>
      <c r="H12" s="2">
        <v>43508.53701388889</v>
      </c>
      <c r="I12" s="1" t="s">
        <v>714</v>
      </c>
      <c r="N12" s="1">
        <v>36.052505493163999</v>
      </c>
      <c r="O12" s="1">
        <v>-79.107696533203097</v>
      </c>
      <c r="P12" s="1" t="s">
        <v>102</v>
      </c>
      <c r="Q12" s="1" t="s">
        <v>103</v>
      </c>
      <c r="R12" s="1" t="s">
        <v>104</v>
      </c>
      <c r="S12" s="1" t="s">
        <v>105</v>
      </c>
      <c r="T12" s="1" t="s">
        <v>121</v>
      </c>
      <c r="U12" s="1" t="s">
        <v>155</v>
      </c>
      <c r="V12" s="1" t="s">
        <v>108</v>
      </c>
      <c r="W12" s="1" t="s">
        <v>110</v>
      </c>
      <c r="X12" s="1" t="s">
        <v>122</v>
      </c>
      <c r="Y12" s="1" t="s">
        <v>117</v>
      </c>
      <c r="Z12" s="1" t="s">
        <v>715</v>
      </c>
      <c r="AA12" s="1" t="s">
        <v>122</v>
      </c>
      <c r="AB12" s="1" t="s">
        <v>122</v>
      </c>
      <c r="AC12" s="1" t="s">
        <v>112</v>
      </c>
      <c r="AE12" s="1" t="s">
        <v>109</v>
      </c>
      <c r="AF12" s="1" t="s">
        <v>110</v>
      </c>
      <c r="AG12" s="1" t="s">
        <v>110</v>
      </c>
      <c r="AI12" s="1" t="s">
        <v>122</v>
      </c>
      <c r="AJ12" s="1" t="s">
        <v>122</v>
      </c>
      <c r="AK12" s="1" t="s">
        <v>122</v>
      </c>
      <c r="AM12" s="1" t="s">
        <v>112</v>
      </c>
      <c r="AN12" s="1" t="s">
        <v>122</v>
      </c>
      <c r="AO12" s="1" t="s">
        <v>109</v>
      </c>
      <c r="AQ12" s="1" t="s">
        <v>117</v>
      </c>
      <c r="AR12" s="1" t="s">
        <v>122</v>
      </c>
      <c r="AS12" s="1" t="s">
        <v>110</v>
      </c>
      <c r="AU12" s="1">
        <v>25058</v>
      </c>
    </row>
    <row r="13" spans="1:47" ht="15.75" customHeight="1">
      <c r="A13" s="2">
        <v>43508.531134259261</v>
      </c>
      <c r="B13" s="2">
        <v>43508.539155092592</v>
      </c>
      <c r="C13" s="1" t="s">
        <v>30</v>
      </c>
      <c r="D13" s="1" t="s">
        <v>716</v>
      </c>
      <c r="E13" s="1">
        <v>100</v>
      </c>
      <c r="F13" s="1">
        <v>693</v>
      </c>
      <c r="G13" s="1" t="b">
        <v>1</v>
      </c>
      <c r="H13" s="2">
        <v>43508.539155092592</v>
      </c>
      <c r="I13" s="1" t="s">
        <v>717</v>
      </c>
      <c r="N13" s="1">
        <v>50.115493774413999</v>
      </c>
      <c r="O13" s="1">
        <v>8.6842041015625</v>
      </c>
      <c r="P13" s="1" t="s">
        <v>102</v>
      </c>
      <c r="Q13" s="1" t="s">
        <v>103</v>
      </c>
      <c r="R13" s="1" t="s">
        <v>104</v>
      </c>
      <c r="S13" s="1" t="s">
        <v>105</v>
      </c>
      <c r="T13" s="1" t="s">
        <v>254</v>
      </c>
      <c r="U13" s="1" t="s">
        <v>116</v>
      </c>
      <c r="V13" s="1" t="s">
        <v>108</v>
      </c>
      <c r="W13" s="1" t="s">
        <v>109</v>
      </c>
      <c r="X13" s="1" t="s">
        <v>117</v>
      </c>
      <c r="Y13" s="1" t="s">
        <v>112</v>
      </c>
      <c r="AA13" s="1" t="s">
        <v>117</v>
      </c>
      <c r="AB13" s="1" t="s">
        <v>110</v>
      </c>
      <c r="AC13" s="1" t="s">
        <v>109</v>
      </c>
      <c r="AE13" s="1" t="s">
        <v>117</v>
      </c>
      <c r="AF13" s="1" t="s">
        <v>122</v>
      </c>
      <c r="AG13" s="1" t="s">
        <v>110</v>
      </c>
      <c r="AI13" s="1" t="s">
        <v>110</v>
      </c>
      <c r="AJ13" s="1" t="s">
        <v>117</v>
      </c>
      <c r="AK13" s="1" t="s">
        <v>122</v>
      </c>
      <c r="AM13" s="1" t="s">
        <v>117</v>
      </c>
      <c r="AN13" s="1" t="s">
        <v>110</v>
      </c>
      <c r="AO13" s="1" t="s">
        <v>109</v>
      </c>
      <c r="AQ13" s="1" t="s">
        <v>117</v>
      </c>
      <c r="AR13" s="1" t="s">
        <v>110</v>
      </c>
      <c r="AS13" s="1" t="s">
        <v>122</v>
      </c>
      <c r="AU13" s="1">
        <v>90128</v>
      </c>
    </row>
    <row r="14" spans="1:47" ht="15.75" customHeight="1">
      <c r="A14" s="2">
        <v>43508.538206018522</v>
      </c>
      <c r="B14" s="2">
        <v>43508.542280092595</v>
      </c>
      <c r="C14" s="1" t="s">
        <v>30</v>
      </c>
      <c r="D14" s="1" t="s">
        <v>718</v>
      </c>
      <c r="E14" s="1">
        <v>100</v>
      </c>
      <c r="F14" s="1">
        <v>352</v>
      </c>
      <c r="G14" s="1" t="b">
        <v>1</v>
      </c>
      <c r="H14" s="2">
        <v>43508.542280092595</v>
      </c>
      <c r="I14" s="1" t="s">
        <v>719</v>
      </c>
      <c r="N14" s="1">
        <v>35.8428955078125</v>
      </c>
      <c r="O14" s="1">
        <v>-79.990196228027301</v>
      </c>
      <c r="P14" s="1" t="s">
        <v>102</v>
      </c>
      <c r="Q14" s="1" t="s">
        <v>103</v>
      </c>
      <c r="R14" s="1" t="s">
        <v>348</v>
      </c>
      <c r="S14" s="1" t="s">
        <v>614</v>
      </c>
      <c r="T14" s="1" t="s">
        <v>136</v>
      </c>
      <c r="U14" s="1" t="s">
        <v>137</v>
      </c>
      <c r="V14" s="1" t="s">
        <v>108</v>
      </c>
      <c r="W14" s="1" t="s">
        <v>109</v>
      </c>
      <c r="X14" s="1" t="s">
        <v>122</v>
      </c>
      <c r="Y14" s="1" t="s">
        <v>109</v>
      </c>
      <c r="Z14" s="1" t="s">
        <v>720</v>
      </c>
      <c r="AA14" s="1" t="s">
        <v>122</v>
      </c>
      <c r="AB14" s="1" t="s">
        <v>109</v>
      </c>
      <c r="AC14" s="1" t="s">
        <v>112</v>
      </c>
      <c r="AD14" s="1" t="s">
        <v>721</v>
      </c>
      <c r="AE14" s="1" t="s">
        <v>109</v>
      </c>
      <c r="AF14" s="1" t="s">
        <v>117</v>
      </c>
      <c r="AG14" s="1" t="s">
        <v>117</v>
      </c>
      <c r="AH14" s="1" t="s">
        <v>722</v>
      </c>
      <c r="AI14" s="1" t="s">
        <v>122</v>
      </c>
      <c r="AJ14" s="1" t="s">
        <v>122</v>
      </c>
      <c r="AK14" s="1" t="s">
        <v>122</v>
      </c>
      <c r="AM14" s="1" t="s">
        <v>112</v>
      </c>
      <c r="AN14" s="1" t="s">
        <v>109</v>
      </c>
      <c r="AO14" s="1" t="s">
        <v>109</v>
      </c>
      <c r="AP14" s="1" t="s">
        <v>723</v>
      </c>
      <c r="AQ14" s="1" t="s">
        <v>122</v>
      </c>
      <c r="AR14" s="1" t="s">
        <v>122</v>
      </c>
      <c r="AS14" s="1" t="s">
        <v>109</v>
      </c>
      <c r="AU14" s="1">
        <v>94058</v>
      </c>
    </row>
    <row r="15" spans="1:47" ht="15.75" customHeight="1">
      <c r="A15" s="2">
        <v>43508.535995370374</v>
      </c>
      <c r="B15" s="2">
        <v>43508.542337962965</v>
      </c>
      <c r="C15" s="1" t="s">
        <v>30</v>
      </c>
      <c r="D15" s="1" t="s">
        <v>724</v>
      </c>
      <c r="E15" s="1">
        <v>100</v>
      </c>
      <c r="F15" s="1">
        <v>547</v>
      </c>
      <c r="G15" s="1" t="b">
        <v>1</v>
      </c>
      <c r="H15" s="2">
        <v>43508.542337962965</v>
      </c>
      <c r="I15" s="1" t="s">
        <v>725</v>
      </c>
      <c r="N15" s="1">
        <v>40.7630004882812</v>
      </c>
      <c r="O15" s="1">
        <v>-73.992599487304602</v>
      </c>
      <c r="P15" s="1" t="s">
        <v>102</v>
      </c>
      <c r="Q15" s="1" t="s">
        <v>103</v>
      </c>
      <c r="R15" s="1" t="s">
        <v>104</v>
      </c>
      <c r="S15" s="1" t="s">
        <v>115</v>
      </c>
      <c r="T15" s="1" t="s">
        <v>106</v>
      </c>
      <c r="U15" s="1" t="s">
        <v>208</v>
      </c>
      <c r="V15" s="1" t="s">
        <v>108</v>
      </c>
      <c r="W15" s="1" t="s">
        <v>117</v>
      </c>
      <c r="X15" s="1" t="s">
        <v>122</v>
      </c>
      <c r="Y15" s="1" t="s">
        <v>117</v>
      </c>
      <c r="AA15" s="1" t="s">
        <v>122</v>
      </c>
      <c r="AB15" s="1" t="s">
        <v>112</v>
      </c>
      <c r="AC15" s="1" t="s">
        <v>112</v>
      </c>
      <c r="AE15" s="1" t="s">
        <v>112</v>
      </c>
      <c r="AF15" s="1" t="s">
        <v>110</v>
      </c>
      <c r="AG15" s="1" t="s">
        <v>110</v>
      </c>
      <c r="AI15" s="1" t="s">
        <v>109</v>
      </c>
      <c r="AJ15" s="1" t="s">
        <v>109</v>
      </c>
      <c r="AK15" s="1" t="s">
        <v>109</v>
      </c>
      <c r="AM15" s="1" t="s">
        <v>109</v>
      </c>
      <c r="AN15" s="1" t="s">
        <v>110</v>
      </c>
      <c r="AO15" s="1" t="s">
        <v>110</v>
      </c>
      <c r="AQ15" s="1" t="s">
        <v>126</v>
      </c>
      <c r="AR15" s="1" t="s">
        <v>126</v>
      </c>
      <c r="AS15" s="1" t="s">
        <v>126</v>
      </c>
      <c r="AU15" s="1">
        <v>59801</v>
      </c>
    </row>
    <row r="16" spans="1:47" ht="15.75" customHeight="1">
      <c r="A16" s="2">
        <v>43508.549722222226</v>
      </c>
      <c r="B16" s="2">
        <v>43508.551030092596</v>
      </c>
      <c r="C16" s="1" t="s">
        <v>30</v>
      </c>
      <c r="D16" s="1" t="s">
        <v>350</v>
      </c>
      <c r="E16" s="1">
        <v>100</v>
      </c>
      <c r="F16" s="1">
        <v>113</v>
      </c>
      <c r="G16" s="1" t="b">
        <v>1</v>
      </c>
      <c r="H16" s="2">
        <v>43508.551030092596</v>
      </c>
      <c r="I16" s="1" t="s">
        <v>726</v>
      </c>
      <c r="N16" s="1">
        <v>-23.6242980957031</v>
      </c>
      <c r="O16" s="1">
        <v>-46.562393188476499</v>
      </c>
      <c r="P16" s="1" t="s">
        <v>102</v>
      </c>
      <c r="Q16" s="1" t="s">
        <v>103</v>
      </c>
      <c r="R16" s="1" t="s">
        <v>104</v>
      </c>
      <c r="S16" s="1" t="s">
        <v>115</v>
      </c>
      <c r="T16" s="1" t="s">
        <v>121</v>
      </c>
      <c r="U16" s="1" t="s">
        <v>116</v>
      </c>
      <c r="V16" s="1" t="s">
        <v>108</v>
      </c>
      <c r="W16" s="1" t="s">
        <v>122</v>
      </c>
      <c r="X16" s="1" t="s">
        <v>117</v>
      </c>
      <c r="Y16" s="1" t="s">
        <v>122</v>
      </c>
      <c r="AA16" s="1" t="s">
        <v>112</v>
      </c>
      <c r="AB16" s="1" t="s">
        <v>112</v>
      </c>
      <c r="AC16" s="1" t="s">
        <v>112</v>
      </c>
      <c r="AE16" s="1" t="s">
        <v>117</v>
      </c>
      <c r="AF16" s="1" t="s">
        <v>117</v>
      </c>
      <c r="AG16" s="1" t="s">
        <v>117</v>
      </c>
      <c r="AI16" s="1" t="s">
        <v>112</v>
      </c>
      <c r="AJ16" s="1" t="s">
        <v>109</v>
      </c>
      <c r="AK16" s="1" t="s">
        <v>109</v>
      </c>
      <c r="AM16" s="1" t="s">
        <v>117</v>
      </c>
      <c r="AN16" s="1" t="s">
        <v>110</v>
      </c>
      <c r="AO16" s="1" t="s">
        <v>110</v>
      </c>
      <c r="AQ16" s="1" t="s">
        <v>110</v>
      </c>
      <c r="AR16" s="1" t="s">
        <v>117</v>
      </c>
      <c r="AS16" s="1" t="s">
        <v>110</v>
      </c>
      <c r="AU16" s="1">
        <v>83063</v>
      </c>
    </row>
    <row r="19" spans="22:45" ht="15.75" customHeight="1">
      <c r="V19" s="1"/>
      <c r="W19" s="1"/>
      <c r="X19" s="1"/>
      <c r="Y19" s="1"/>
      <c r="AA19" s="1"/>
      <c r="AB19" s="1"/>
      <c r="AC19" s="1"/>
      <c r="AE19" s="1"/>
      <c r="AF19" s="1"/>
      <c r="AG19" s="1"/>
      <c r="AI19" s="1"/>
      <c r="AJ19" s="1"/>
      <c r="AK19" s="1"/>
      <c r="AM19" s="1"/>
      <c r="AN19" s="1"/>
      <c r="AO19" s="1"/>
      <c r="AQ19" s="1"/>
      <c r="AR19" s="1"/>
      <c r="AS19" s="1"/>
    </row>
    <row r="20" spans="22:45" ht="15.75" customHeight="1">
      <c r="V20" s="1"/>
      <c r="W20" s="1"/>
      <c r="X20" s="1"/>
      <c r="Y20" s="1"/>
      <c r="AA20" s="1"/>
      <c r="AB20" s="1"/>
      <c r="AC20" s="1"/>
      <c r="AE20" s="1"/>
      <c r="AF20" s="1"/>
      <c r="AG20" s="1"/>
      <c r="AI20" s="1"/>
      <c r="AJ20" s="1"/>
      <c r="AK20" s="1"/>
      <c r="AM20" s="1"/>
      <c r="AN20" s="1"/>
      <c r="AO20" s="1"/>
      <c r="AQ20" s="1"/>
      <c r="AR20" s="1"/>
      <c r="AS20" s="1"/>
    </row>
    <row r="21" spans="22:45" ht="15.75" customHeight="1">
      <c r="V21" s="1"/>
      <c r="W21" s="1"/>
      <c r="X21" s="1"/>
      <c r="Y21" s="1"/>
      <c r="AA21" s="1"/>
      <c r="AB21" s="1"/>
      <c r="AC21" s="1"/>
      <c r="AE21" s="1"/>
      <c r="AF21" s="1"/>
      <c r="AG21" s="1"/>
      <c r="AI21" s="1"/>
      <c r="AJ21" s="1"/>
      <c r="AK21" s="1"/>
      <c r="AM21" s="1"/>
      <c r="AN21" s="1"/>
      <c r="AO21" s="1"/>
      <c r="AQ21" s="1"/>
      <c r="AR21" s="1"/>
      <c r="AS21" s="1"/>
    </row>
    <row r="22" spans="22:45" ht="15.75" customHeight="1">
      <c r="V22" s="1"/>
      <c r="W22" s="1"/>
      <c r="X22" s="1"/>
      <c r="Y22" s="1"/>
      <c r="AA22" s="1"/>
      <c r="AB22" s="1"/>
      <c r="AC22" s="1"/>
      <c r="AE22" s="1"/>
      <c r="AF22" s="1"/>
      <c r="AG22" s="1"/>
      <c r="AI22" s="1"/>
      <c r="AJ22" s="1"/>
      <c r="AK22" s="1"/>
      <c r="AM22" s="1"/>
      <c r="AN22" s="1"/>
      <c r="AO22" s="1"/>
      <c r="AQ22" s="1"/>
      <c r="AR22" s="1"/>
      <c r="AS22" s="1"/>
    </row>
    <row r="23" spans="22:45" ht="15.75" customHeight="1">
      <c r="V23" s="1"/>
      <c r="W23" s="1"/>
      <c r="X23" s="1"/>
      <c r="Y23" s="1"/>
      <c r="AA23" s="1"/>
      <c r="AB23" s="1"/>
      <c r="AC23" s="1"/>
      <c r="AE23" s="1"/>
      <c r="AF23" s="1"/>
      <c r="AG23" s="1"/>
      <c r="AI23" s="1"/>
      <c r="AJ23" s="1"/>
      <c r="AK23" s="1"/>
      <c r="AM23" s="1"/>
      <c r="AN23" s="1"/>
      <c r="AO23" s="1"/>
      <c r="AQ23" s="1"/>
      <c r="AR23" s="1"/>
      <c r="AS23" s="1"/>
    </row>
    <row r="24" spans="22:45" ht="15.75" customHeight="1">
      <c r="V24" s="1"/>
      <c r="W24" s="1"/>
      <c r="X24" s="1"/>
      <c r="Y24" s="1"/>
      <c r="AA24" s="1"/>
      <c r="AB24" s="1"/>
      <c r="AC24" s="1"/>
      <c r="AE24" s="1"/>
      <c r="AF24" s="1"/>
      <c r="AG24" s="1"/>
      <c r="AI24" s="1"/>
      <c r="AJ24" s="1"/>
      <c r="AK24" s="1"/>
      <c r="AM24" s="1"/>
      <c r="AN24" s="1"/>
      <c r="AO24" s="1"/>
      <c r="AQ24" s="1"/>
      <c r="AR24" s="1"/>
      <c r="AS24" s="1"/>
    </row>
    <row r="25" spans="22:45" ht="15.75" customHeight="1">
      <c r="V25" s="1"/>
      <c r="W25" s="1"/>
      <c r="X25" s="1"/>
      <c r="Y25" s="1"/>
      <c r="AA25" s="1"/>
      <c r="AB25" s="1"/>
      <c r="AC25" s="1"/>
      <c r="AE25" s="1"/>
      <c r="AF25" s="1"/>
      <c r="AG25" s="1"/>
      <c r="AI25" s="1"/>
      <c r="AJ25" s="1"/>
      <c r="AK25" s="1"/>
      <c r="AM25" s="1"/>
      <c r="AN25" s="1"/>
      <c r="AO25" s="1"/>
      <c r="AQ25" s="1"/>
      <c r="AR25" s="1"/>
      <c r="AS25" s="1"/>
    </row>
    <row r="26" spans="22:45" ht="15.75" customHeight="1">
      <c r="V26" s="1"/>
      <c r="W26" s="1"/>
      <c r="X26" s="1"/>
      <c r="Y26" s="1"/>
      <c r="AA26" s="1"/>
      <c r="AB26" s="1"/>
      <c r="AC26" s="1"/>
      <c r="AE26" s="1"/>
      <c r="AF26" s="1"/>
      <c r="AG26" s="1"/>
      <c r="AI26" s="1"/>
      <c r="AJ26" s="1"/>
      <c r="AK26" s="1"/>
      <c r="AM26" s="1"/>
      <c r="AN26" s="1"/>
      <c r="AO26" s="1"/>
      <c r="AQ26" s="1"/>
      <c r="AR26" s="1"/>
      <c r="AS26" s="1"/>
    </row>
    <row r="27" spans="22:45" ht="15.75" customHeight="1">
      <c r="V27" s="1"/>
      <c r="W27" s="1"/>
      <c r="X27" s="1"/>
      <c r="Y27" s="1"/>
      <c r="AA27" s="1"/>
      <c r="AB27" s="1"/>
      <c r="AC27" s="1"/>
      <c r="AE27" s="1"/>
      <c r="AF27" s="1"/>
      <c r="AG27" s="1"/>
      <c r="AI27" s="1"/>
      <c r="AJ27" s="1"/>
      <c r="AK27" s="1"/>
      <c r="AM27" s="1"/>
      <c r="AN27" s="1"/>
      <c r="AO27" s="1"/>
      <c r="AQ27" s="1"/>
      <c r="AR27" s="1"/>
      <c r="AS27" s="1"/>
    </row>
    <row r="28" spans="22:45" ht="15.75" customHeight="1">
      <c r="V28" s="1"/>
      <c r="W28" s="1"/>
      <c r="X28" s="1"/>
      <c r="Y28" s="1"/>
      <c r="AA28" s="1"/>
      <c r="AB28" s="1"/>
      <c r="AC28" s="1"/>
      <c r="AE28" s="1"/>
      <c r="AF28" s="1"/>
      <c r="AG28" s="1"/>
      <c r="AI28" s="1"/>
      <c r="AJ28" s="1"/>
      <c r="AK28" s="1"/>
      <c r="AM28" s="1"/>
      <c r="AN28" s="1"/>
      <c r="AO28" s="1"/>
      <c r="AQ28" s="1"/>
      <c r="AR28" s="1"/>
      <c r="AS28" s="1"/>
    </row>
    <row r="29" spans="22:45" ht="15.75" customHeight="1">
      <c r="V29" s="1"/>
      <c r="W29" s="1"/>
      <c r="X29" s="1"/>
      <c r="Y29" s="1"/>
      <c r="AA29" s="1"/>
      <c r="AB29" s="1"/>
      <c r="AC29" s="1"/>
      <c r="AE29" s="1"/>
      <c r="AF29" s="1"/>
      <c r="AG29" s="1"/>
      <c r="AI29" s="1"/>
      <c r="AJ29" s="1"/>
      <c r="AK29" s="1"/>
      <c r="AM29" s="1"/>
      <c r="AN29" s="1"/>
      <c r="AO29" s="1"/>
      <c r="AQ29" s="1"/>
      <c r="AR29" s="1"/>
      <c r="AS29" s="1"/>
    </row>
    <row r="30" spans="22:45" ht="15.75" customHeight="1">
      <c r="V30" s="1"/>
      <c r="W30" s="1"/>
      <c r="X30" s="1"/>
      <c r="Y30" s="1"/>
      <c r="AA30" s="1"/>
      <c r="AB30" s="1"/>
      <c r="AC30" s="1"/>
      <c r="AE30" s="1"/>
      <c r="AF30" s="1"/>
      <c r="AG30" s="1"/>
      <c r="AI30" s="1"/>
      <c r="AJ30" s="1"/>
      <c r="AK30" s="1"/>
      <c r="AM30" s="1"/>
      <c r="AN30" s="1"/>
      <c r="AO30" s="1"/>
      <c r="AQ30" s="1"/>
      <c r="AR30" s="1"/>
      <c r="AS30" s="1"/>
    </row>
    <row r="31" spans="22:45" ht="15.75" customHeight="1">
      <c r="V31" s="1"/>
      <c r="W31" s="1"/>
      <c r="X31" s="1"/>
      <c r="Y31" s="1"/>
      <c r="AA31" s="1"/>
      <c r="AB31" s="1"/>
      <c r="AC31" s="1"/>
      <c r="AE31" s="1"/>
      <c r="AF31" s="1"/>
      <c r="AG31" s="1"/>
      <c r="AI31" s="1"/>
      <c r="AJ31" s="1"/>
      <c r="AK31" s="1"/>
      <c r="AM31" s="1"/>
      <c r="AN31" s="1"/>
      <c r="AO31" s="1"/>
      <c r="AQ31" s="1"/>
      <c r="AR31" s="1"/>
      <c r="AS31" s="1"/>
    </row>
    <row r="32" spans="22:45" ht="15.75" customHeight="1">
      <c r="V32" s="1"/>
      <c r="W32" s="1"/>
      <c r="X32" s="1"/>
      <c r="Y32" s="1"/>
      <c r="AA32" s="1"/>
      <c r="AB32" s="1"/>
      <c r="AC32" s="1"/>
      <c r="AE32" s="1"/>
      <c r="AF32" s="1"/>
      <c r="AG32" s="1"/>
      <c r="AI32" s="1"/>
      <c r="AJ32" s="1"/>
      <c r="AK32" s="1"/>
      <c r="AM32" s="1"/>
      <c r="AN32" s="1"/>
      <c r="AO32" s="1"/>
      <c r="AQ32" s="1"/>
      <c r="AR32" s="1"/>
      <c r="AS32" s="1"/>
    </row>
    <row r="33" spans="22:45" ht="15.75" customHeight="1">
      <c r="V33" s="1"/>
      <c r="W33" s="1"/>
      <c r="X33" s="1"/>
      <c r="Y33" s="1"/>
      <c r="AA33" s="1"/>
      <c r="AB33" s="1"/>
      <c r="AC33" s="1"/>
      <c r="AE33" s="1"/>
      <c r="AF33" s="1"/>
      <c r="AG33" s="1"/>
      <c r="AI33" s="1"/>
      <c r="AJ33" s="1"/>
      <c r="AK33" s="1"/>
      <c r="AM33" s="1"/>
      <c r="AN33" s="1"/>
      <c r="AO33" s="1"/>
      <c r="AQ33" s="1"/>
      <c r="AR33" s="1"/>
      <c r="AS33" s="1"/>
    </row>
    <row r="34" spans="22:45" ht="15.75" customHeight="1">
      <c r="V34" s="1" t="s">
        <v>234</v>
      </c>
      <c r="W34" s="1" t="s">
        <v>236</v>
      </c>
      <c r="X34" s="1" t="s">
        <v>236</v>
      </c>
      <c r="Y34" s="1" t="s">
        <v>236</v>
      </c>
      <c r="AA34" s="1" t="s">
        <v>235</v>
      </c>
      <c r="AB34" s="1" t="s">
        <v>235</v>
      </c>
      <c r="AC34" s="1" t="s">
        <v>235</v>
      </c>
      <c r="AE34" s="1" t="s">
        <v>236</v>
      </c>
      <c r="AF34" s="1" t="s">
        <v>236</v>
      </c>
      <c r="AG34" s="1" t="s">
        <v>236</v>
      </c>
      <c r="AI34" s="1" t="s">
        <v>235</v>
      </c>
      <c r="AJ34" s="1" t="s">
        <v>235</v>
      </c>
      <c r="AK34" s="1" t="s">
        <v>235</v>
      </c>
      <c r="AM34" s="1" t="s">
        <v>236</v>
      </c>
      <c r="AN34" s="1" t="s">
        <v>236</v>
      </c>
      <c r="AO34" s="1" t="s">
        <v>236</v>
      </c>
      <c r="AQ34" s="1" t="s">
        <v>236</v>
      </c>
      <c r="AR34" s="1" t="s">
        <v>236</v>
      </c>
      <c r="AS34" s="1" t="s">
        <v>236</v>
      </c>
    </row>
    <row r="35" spans="22:45" ht="15.75" customHeight="1">
      <c r="V35" s="1" t="s">
        <v>237</v>
      </c>
      <c r="W35" s="1" t="s">
        <v>235</v>
      </c>
      <c r="X35" s="1" t="s">
        <v>235</v>
      </c>
      <c r="Y35" s="1" t="s">
        <v>235</v>
      </c>
      <c r="AA35" s="1" t="s">
        <v>236</v>
      </c>
      <c r="AB35" s="1" t="s">
        <v>236</v>
      </c>
      <c r="AC35" s="1" t="s">
        <v>236</v>
      </c>
      <c r="AE35" s="1" t="s">
        <v>235</v>
      </c>
      <c r="AF35" s="1" t="s">
        <v>235</v>
      </c>
      <c r="AG35" s="1" t="s">
        <v>235</v>
      </c>
      <c r="AI35" s="1" t="s">
        <v>236</v>
      </c>
      <c r="AJ35" s="1" t="s">
        <v>236</v>
      </c>
      <c r="AK35" s="1" t="s">
        <v>236</v>
      </c>
      <c r="AM35" s="1" t="s">
        <v>235</v>
      </c>
      <c r="AN35" s="1" t="s">
        <v>235</v>
      </c>
      <c r="AO35" s="1" t="s">
        <v>235</v>
      </c>
      <c r="AQ35" s="1" t="s">
        <v>235</v>
      </c>
      <c r="AR35" s="1" t="s">
        <v>235</v>
      </c>
      <c r="AS35" s="1" t="s">
        <v>235</v>
      </c>
    </row>
    <row r="36" spans="22:45" ht="15.75" customHeight="1">
      <c r="V36" s="1"/>
      <c r="W36" s="1"/>
      <c r="X36" s="1"/>
      <c r="Y36" s="1"/>
      <c r="AA36" s="1"/>
      <c r="AB36" s="1"/>
      <c r="AC36" s="1"/>
      <c r="AE36" s="1"/>
      <c r="AF36" s="1"/>
      <c r="AG36" s="1"/>
      <c r="AI36" s="1"/>
      <c r="AJ36" s="1"/>
      <c r="AK36" s="1"/>
      <c r="AM36" s="1"/>
      <c r="AN36" s="1"/>
      <c r="AO36" s="1"/>
      <c r="AQ36" s="1"/>
      <c r="AR36" s="1"/>
      <c r="AS36" s="1"/>
    </row>
    <row r="37" spans="22:45" ht="15.75" customHeight="1">
      <c r="V37" s="1"/>
      <c r="W37" s="1"/>
      <c r="X37" s="1"/>
      <c r="Y37" s="1"/>
      <c r="AA37" s="1"/>
      <c r="AB37" s="1"/>
      <c r="AC37" s="1"/>
      <c r="AE37" s="1"/>
      <c r="AF37" s="1"/>
      <c r="AG37" s="1"/>
      <c r="AI37" s="1"/>
      <c r="AJ37" s="1"/>
      <c r="AK37" s="1"/>
      <c r="AM37" s="1"/>
      <c r="AN37" s="1"/>
      <c r="AO37" s="1"/>
      <c r="AQ37" s="1"/>
      <c r="AR37" s="1"/>
      <c r="AS37" s="1"/>
    </row>
    <row r="38" spans="22:45" ht="15.75" customHeight="1">
      <c r="V38" s="1"/>
      <c r="W38" s="1"/>
      <c r="X38" s="1"/>
      <c r="Y38" s="1"/>
      <c r="AA38" s="1"/>
      <c r="AB38" s="1"/>
      <c r="AC38" s="1"/>
      <c r="AE38" s="1"/>
      <c r="AF38" s="1"/>
      <c r="AG38" s="1"/>
      <c r="AI38" s="1"/>
      <c r="AJ38" s="1"/>
      <c r="AK38" s="1"/>
      <c r="AM38" s="1"/>
      <c r="AN38" s="1"/>
      <c r="AO38" s="1"/>
      <c r="AQ38" s="1"/>
      <c r="AR38" s="1"/>
      <c r="AS38" s="1"/>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U40"/>
  <sheetViews>
    <sheetView topLeftCell="AO1" workbookViewId="0"/>
  </sheetViews>
  <sheetFormatPr baseColWidth="10" defaultColWidth="14.5" defaultRowHeight="15.75" customHeight="1" x14ac:dyDescent="0"/>
  <sheetData>
    <row r="1" spans="1:47"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22</v>
      </c>
      <c r="AB1" s="1" t="s">
        <v>23</v>
      </c>
      <c r="AC1" s="1" t="s">
        <v>24</v>
      </c>
      <c r="AD1" s="1" t="s">
        <v>25</v>
      </c>
      <c r="AE1" s="1" t="s">
        <v>22</v>
      </c>
      <c r="AF1" s="1" t="s">
        <v>23</v>
      </c>
      <c r="AG1" s="1" t="s">
        <v>24</v>
      </c>
      <c r="AH1" s="1" t="s">
        <v>25</v>
      </c>
      <c r="AI1" s="1" t="s">
        <v>22</v>
      </c>
      <c r="AJ1" s="1" t="s">
        <v>23</v>
      </c>
      <c r="AK1" s="1" t="s">
        <v>24</v>
      </c>
      <c r="AL1" s="1" t="s">
        <v>25</v>
      </c>
      <c r="AM1" s="1" t="s">
        <v>22</v>
      </c>
      <c r="AN1" s="1" t="s">
        <v>23</v>
      </c>
      <c r="AO1" s="1" t="s">
        <v>24</v>
      </c>
      <c r="AP1" s="1" t="s">
        <v>25</v>
      </c>
      <c r="AQ1" s="1" t="s">
        <v>22</v>
      </c>
      <c r="AR1" s="1" t="s">
        <v>23</v>
      </c>
      <c r="AS1" s="1" t="s">
        <v>24</v>
      </c>
      <c r="AT1" s="1" t="s">
        <v>25</v>
      </c>
      <c r="AU1" s="1" t="s">
        <v>26</v>
      </c>
    </row>
    <row r="2" spans="1:47" ht="15.75" customHeight="1">
      <c r="A2" s="1" t="s">
        <v>27</v>
      </c>
      <c r="B2" s="1" t="s">
        <v>28</v>
      </c>
      <c r="C2" s="1" t="s">
        <v>29</v>
      </c>
      <c r="D2" s="1" t="s">
        <v>30</v>
      </c>
      <c r="E2" s="1" t="s">
        <v>4</v>
      </c>
      <c r="F2" s="1" t="s">
        <v>5</v>
      </c>
      <c r="G2" s="1" t="s">
        <v>6</v>
      </c>
      <c r="H2" s="1" t="s">
        <v>31</v>
      </c>
      <c r="I2" s="1" t="s">
        <v>32</v>
      </c>
      <c r="J2" s="1" t="s">
        <v>33</v>
      </c>
      <c r="K2" s="1" t="s">
        <v>34</v>
      </c>
      <c r="L2" s="1" t="s">
        <v>35</v>
      </c>
      <c r="M2" s="1" t="s">
        <v>36</v>
      </c>
      <c r="N2" s="1" t="s">
        <v>37</v>
      </c>
      <c r="O2" s="1" t="s">
        <v>38</v>
      </c>
      <c r="P2" s="1" t="s">
        <v>39</v>
      </c>
      <c r="Q2" s="1" t="s">
        <v>40</v>
      </c>
      <c r="R2" s="1" t="s">
        <v>41</v>
      </c>
      <c r="S2" s="1" t="s">
        <v>42</v>
      </c>
      <c r="T2" s="1" t="s">
        <v>43</v>
      </c>
      <c r="U2" s="1" t="s">
        <v>44</v>
      </c>
      <c r="V2" s="1" t="s">
        <v>45</v>
      </c>
      <c r="W2" s="1" t="s">
        <v>46</v>
      </c>
      <c r="X2" s="1" t="s">
        <v>47</v>
      </c>
      <c r="Y2" s="1" t="s">
        <v>48</v>
      </c>
      <c r="Z2" s="1" t="s">
        <v>49</v>
      </c>
      <c r="AA2" s="1" t="s">
        <v>46</v>
      </c>
      <c r="AB2" s="1" t="s">
        <v>47</v>
      </c>
      <c r="AC2" s="1" t="s">
        <v>48</v>
      </c>
      <c r="AD2" s="1" t="s">
        <v>49</v>
      </c>
      <c r="AE2" s="1" t="s">
        <v>50</v>
      </c>
      <c r="AF2" s="1" t="s">
        <v>51</v>
      </c>
      <c r="AG2" s="1" t="s">
        <v>52</v>
      </c>
      <c r="AH2" s="1" t="s">
        <v>49</v>
      </c>
      <c r="AI2" s="1" t="s">
        <v>46</v>
      </c>
      <c r="AJ2" s="1" t="s">
        <v>47</v>
      </c>
      <c r="AK2" s="1" t="s">
        <v>48</v>
      </c>
      <c r="AL2" s="1" t="s">
        <v>49</v>
      </c>
      <c r="AM2" s="1" t="s">
        <v>46</v>
      </c>
      <c r="AN2" s="1" t="s">
        <v>47</v>
      </c>
      <c r="AO2" s="1" t="s">
        <v>48</v>
      </c>
      <c r="AP2" s="1" t="s">
        <v>49</v>
      </c>
      <c r="AQ2" s="1" t="s">
        <v>46</v>
      </c>
      <c r="AR2" s="1" t="s">
        <v>47</v>
      </c>
      <c r="AS2" s="1" t="s">
        <v>48</v>
      </c>
      <c r="AT2" s="1" t="s">
        <v>49</v>
      </c>
      <c r="AU2" s="1" t="s">
        <v>26</v>
      </c>
    </row>
    <row r="3" spans="1:47" ht="15.75" customHeight="1">
      <c r="A3" s="1" t="s">
        <v>53</v>
      </c>
      <c r="B3" s="1" t="s">
        <v>54</v>
      </c>
      <c r="C3" s="1" t="s">
        <v>55</v>
      </c>
      <c r="D3" s="1" t="s">
        <v>56</v>
      </c>
      <c r="E3" s="1" t="s">
        <v>57</v>
      </c>
      <c r="F3" s="1" t="s">
        <v>58</v>
      </c>
      <c r="G3" s="1" t="s">
        <v>59</v>
      </c>
      <c r="H3" s="1" t="s">
        <v>60</v>
      </c>
      <c r="I3" s="1" t="s">
        <v>61</v>
      </c>
      <c r="J3" s="1" t="s">
        <v>62</v>
      </c>
      <c r="K3" s="1" t="s">
        <v>63</v>
      </c>
      <c r="L3" s="1" t="s">
        <v>64</v>
      </c>
      <c r="M3" s="1" t="s">
        <v>65</v>
      </c>
      <c r="N3" s="1" t="s">
        <v>66</v>
      </c>
      <c r="O3" s="1" t="s">
        <v>67</v>
      </c>
      <c r="P3" s="1" t="s">
        <v>68</v>
      </c>
      <c r="Q3" s="1" t="s">
        <v>69</v>
      </c>
      <c r="R3" s="1" t="s">
        <v>70</v>
      </c>
      <c r="S3" s="1" t="s">
        <v>71</v>
      </c>
      <c r="T3" s="1" t="s">
        <v>72</v>
      </c>
      <c r="U3" s="1" t="s">
        <v>73</v>
      </c>
      <c r="V3" s="1" t="s">
        <v>74</v>
      </c>
      <c r="W3" s="1" t="s">
        <v>75</v>
      </c>
      <c r="X3" s="1" t="s">
        <v>76</v>
      </c>
      <c r="Y3" s="1" t="s">
        <v>77</v>
      </c>
      <c r="Z3" s="1" t="s">
        <v>78</v>
      </c>
      <c r="AA3" s="1" t="s">
        <v>79</v>
      </c>
      <c r="AB3" s="1" t="s">
        <v>80</v>
      </c>
      <c r="AC3" s="1" t="s">
        <v>81</v>
      </c>
      <c r="AD3" s="1" t="s">
        <v>82</v>
      </c>
      <c r="AE3" s="1" t="s">
        <v>83</v>
      </c>
      <c r="AF3" s="1" t="s">
        <v>84</v>
      </c>
      <c r="AG3" s="1" t="s">
        <v>85</v>
      </c>
      <c r="AH3" s="1" t="s">
        <v>86</v>
      </c>
      <c r="AI3" s="1" t="s">
        <v>87</v>
      </c>
      <c r="AJ3" s="1" t="s">
        <v>88</v>
      </c>
      <c r="AK3" s="1" t="s">
        <v>89</v>
      </c>
      <c r="AL3" s="1" t="s">
        <v>90</v>
      </c>
      <c r="AM3" s="1" t="s">
        <v>91</v>
      </c>
      <c r="AN3" s="1" t="s">
        <v>92</v>
      </c>
      <c r="AO3" s="1" t="s">
        <v>93</v>
      </c>
      <c r="AP3" s="1" t="s">
        <v>94</v>
      </c>
      <c r="AQ3" s="1" t="s">
        <v>95</v>
      </c>
      <c r="AR3" s="1" t="s">
        <v>96</v>
      </c>
      <c r="AS3" s="1" t="s">
        <v>97</v>
      </c>
      <c r="AT3" s="1" t="s">
        <v>98</v>
      </c>
      <c r="AU3" s="1" t="s">
        <v>99</v>
      </c>
    </row>
    <row r="4" spans="1:47" ht="15.75" customHeight="1">
      <c r="A4" s="2">
        <v>43508.531805555554</v>
      </c>
      <c r="B4" s="2">
        <v>43508.534131944441</v>
      </c>
      <c r="C4" s="1" t="s">
        <v>30</v>
      </c>
      <c r="D4" s="1" t="s">
        <v>727</v>
      </c>
      <c r="E4" s="1">
        <v>100</v>
      </c>
      <c r="F4" s="1">
        <v>201</v>
      </c>
      <c r="G4" s="1" t="b">
        <v>1</v>
      </c>
      <c r="H4" s="2">
        <v>43508.534143518518</v>
      </c>
      <c r="I4" s="1" t="s">
        <v>728</v>
      </c>
      <c r="N4" s="1">
        <v>35.4725952148437</v>
      </c>
      <c r="O4" s="1">
        <v>-97.5198974609375</v>
      </c>
      <c r="P4" s="1" t="s">
        <v>102</v>
      </c>
      <c r="Q4" s="1" t="s">
        <v>103</v>
      </c>
      <c r="R4" s="1" t="s">
        <v>104</v>
      </c>
      <c r="S4" s="1" t="s">
        <v>105</v>
      </c>
      <c r="T4" s="1" t="s">
        <v>121</v>
      </c>
      <c r="U4" s="1" t="s">
        <v>116</v>
      </c>
      <c r="V4" s="1" t="s">
        <v>108</v>
      </c>
      <c r="W4" s="1" t="s">
        <v>122</v>
      </c>
      <c r="X4" s="1" t="s">
        <v>112</v>
      </c>
      <c r="Y4" s="1" t="s">
        <v>109</v>
      </c>
      <c r="AA4" s="1" t="s">
        <v>110</v>
      </c>
      <c r="AB4" s="1" t="s">
        <v>112</v>
      </c>
      <c r="AC4" s="1" t="s">
        <v>117</v>
      </c>
      <c r="AE4" s="1" t="s">
        <v>109</v>
      </c>
      <c r="AF4" s="1" t="s">
        <v>110</v>
      </c>
      <c r="AG4" s="1" t="s">
        <v>112</v>
      </c>
      <c r="AI4" s="1" t="s">
        <v>110</v>
      </c>
      <c r="AJ4" s="1" t="s">
        <v>122</v>
      </c>
      <c r="AK4" s="1" t="s">
        <v>109</v>
      </c>
      <c r="AM4" s="1" t="s">
        <v>110</v>
      </c>
      <c r="AN4" s="1" t="s">
        <v>112</v>
      </c>
      <c r="AO4" s="1" t="s">
        <v>117</v>
      </c>
      <c r="AQ4" s="1" t="s">
        <v>110</v>
      </c>
      <c r="AR4" s="1" t="s">
        <v>112</v>
      </c>
      <c r="AS4" s="1" t="s">
        <v>117</v>
      </c>
      <c r="AU4" s="1">
        <v>17993</v>
      </c>
    </row>
    <row r="5" spans="1:47" ht="15.75" customHeight="1">
      <c r="A5" s="2">
        <v>43508.53292824074</v>
      </c>
      <c r="B5" s="2">
        <v>43508.534895833334</v>
      </c>
      <c r="C5" s="1" t="s">
        <v>30</v>
      </c>
      <c r="D5" s="1" t="s">
        <v>729</v>
      </c>
      <c r="E5" s="1">
        <v>100</v>
      </c>
      <c r="F5" s="1">
        <v>170</v>
      </c>
      <c r="G5" s="1" t="b">
        <v>1</v>
      </c>
      <c r="H5" s="2">
        <v>43508.534907407404</v>
      </c>
      <c r="I5" s="1" t="s">
        <v>730</v>
      </c>
      <c r="N5" s="1">
        <v>38.789398193359297</v>
      </c>
      <c r="O5" s="1">
        <v>-77.281799316406193</v>
      </c>
      <c r="P5" s="1" t="s">
        <v>102</v>
      </c>
      <c r="Q5" s="1" t="s">
        <v>103</v>
      </c>
      <c r="R5" s="1" t="s">
        <v>104</v>
      </c>
      <c r="S5" s="1" t="s">
        <v>115</v>
      </c>
      <c r="T5" s="1" t="s">
        <v>106</v>
      </c>
      <c r="U5" s="1" t="s">
        <v>137</v>
      </c>
      <c r="V5" s="1" t="s">
        <v>108</v>
      </c>
      <c r="W5" s="1" t="s">
        <v>110</v>
      </c>
      <c r="X5" s="1" t="s">
        <v>110</v>
      </c>
      <c r="Y5" s="1" t="s">
        <v>110</v>
      </c>
      <c r="AA5" s="1" t="s">
        <v>112</v>
      </c>
      <c r="AB5" s="1" t="s">
        <v>112</v>
      </c>
      <c r="AC5" s="1" t="s">
        <v>112</v>
      </c>
      <c r="AE5" s="1" t="s">
        <v>112</v>
      </c>
      <c r="AF5" s="1" t="s">
        <v>112</v>
      </c>
      <c r="AG5" s="1" t="s">
        <v>112</v>
      </c>
      <c r="AI5" s="1" t="s">
        <v>112</v>
      </c>
      <c r="AJ5" s="1" t="s">
        <v>112</v>
      </c>
      <c r="AK5" s="1" t="s">
        <v>112</v>
      </c>
      <c r="AM5" s="1" t="s">
        <v>110</v>
      </c>
      <c r="AN5" s="1" t="s">
        <v>110</v>
      </c>
      <c r="AO5" s="1" t="s">
        <v>110</v>
      </c>
      <c r="AQ5" s="1" t="s">
        <v>110</v>
      </c>
      <c r="AR5" s="1" t="s">
        <v>110</v>
      </c>
      <c r="AS5" s="1" t="s">
        <v>110</v>
      </c>
      <c r="AU5" s="1">
        <v>97009</v>
      </c>
    </row>
    <row r="6" spans="1:47" ht="15.75" customHeight="1">
      <c r="A6" s="2">
        <v>43508.53261574074</v>
      </c>
      <c r="B6" s="2">
        <v>43508.535277777781</v>
      </c>
      <c r="C6" s="1" t="s">
        <v>30</v>
      </c>
      <c r="D6" s="1" t="s">
        <v>731</v>
      </c>
      <c r="E6" s="1">
        <v>100</v>
      </c>
      <c r="F6" s="1">
        <v>230</v>
      </c>
      <c r="G6" s="1" t="b">
        <v>1</v>
      </c>
      <c r="H6" s="2">
        <v>43508.535277777781</v>
      </c>
      <c r="I6" s="1" t="s">
        <v>732</v>
      </c>
      <c r="N6" s="1">
        <v>41.945999145507798</v>
      </c>
      <c r="O6" s="1">
        <v>-87.703300476074205</v>
      </c>
      <c r="P6" s="1" t="s">
        <v>102</v>
      </c>
      <c r="Q6" s="1" t="s">
        <v>103</v>
      </c>
      <c r="R6" s="1" t="s">
        <v>104</v>
      </c>
      <c r="S6" s="1" t="s">
        <v>105</v>
      </c>
      <c r="T6" s="1" t="s">
        <v>121</v>
      </c>
      <c r="U6" s="1" t="s">
        <v>155</v>
      </c>
      <c r="V6" s="1" t="s">
        <v>108</v>
      </c>
      <c r="W6" s="1" t="s">
        <v>122</v>
      </c>
      <c r="X6" s="1" t="s">
        <v>117</v>
      </c>
      <c r="Y6" s="1" t="s">
        <v>110</v>
      </c>
      <c r="AA6" s="1" t="s">
        <v>109</v>
      </c>
      <c r="AB6" s="1" t="s">
        <v>112</v>
      </c>
      <c r="AC6" s="1" t="s">
        <v>112</v>
      </c>
      <c r="AE6" s="1" t="s">
        <v>112</v>
      </c>
      <c r="AF6" s="1" t="s">
        <v>112</v>
      </c>
      <c r="AG6" s="1" t="s">
        <v>112</v>
      </c>
      <c r="AI6" s="1" t="s">
        <v>112</v>
      </c>
      <c r="AJ6" s="1" t="s">
        <v>112</v>
      </c>
      <c r="AK6" s="1" t="s">
        <v>112</v>
      </c>
      <c r="AM6" s="1" t="s">
        <v>112</v>
      </c>
      <c r="AN6" s="1" t="s">
        <v>112</v>
      </c>
      <c r="AO6" s="1" t="s">
        <v>112</v>
      </c>
      <c r="AQ6" s="1" t="s">
        <v>122</v>
      </c>
      <c r="AR6" s="1" t="s">
        <v>122</v>
      </c>
      <c r="AS6" s="1" t="s">
        <v>117</v>
      </c>
      <c r="AU6" s="1">
        <v>53232</v>
      </c>
    </row>
    <row r="7" spans="1:47" ht="15.75" customHeight="1">
      <c r="A7" s="2">
        <v>43508.533078703702</v>
      </c>
      <c r="B7" s="2">
        <v>43508.535474537035</v>
      </c>
      <c r="C7" s="1" t="s">
        <v>30</v>
      </c>
      <c r="D7" s="1" t="s">
        <v>733</v>
      </c>
      <c r="E7" s="1">
        <v>100</v>
      </c>
      <c r="F7" s="1">
        <v>207</v>
      </c>
      <c r="G7" s="1" t="b">
        <v>1</v>
      </c>
      <c r="H7" s="2">
        <v>43508.535474537035</v>
      </c>
      <c r="I7" s="1" t="s">
        <v>734</v>
      </c>
      <c r="N7" s="1">
        <v>44.974197387695298</v>
      </c>
      <c r="O7" s="1">
        <v>-93.258499145507798</v>
      </c>
      <c r="P7" s="1" t="s">
        <v>102</v>
      </c>
      <c r="Q7" s="1" t="s">
        <v>103</v>
      </c>
      <c r="R7" s="1" t="s">
        <v>104</v>
      </c>
      <c r="S7" s="1" t="s">
        <v>105</v>
      </c>
      <c r="T7" s="1" t="s">
        <v>136</v>
      </c>
      <c r="U7" s="1" t="s">
        <v>137</v>
      </c>
      <c r="V7" s="1" t="s">
        <v>108</v>
      </c>
      <c r="W7" s="1" t="s">
        <v>122</v>
      </c>
      <c r="X7" s="1" t="s">
        <v>112</v>
      </c>
      <c r="Y7" s="1" t="s">
        <v>110</v>
      </c>
      <c r="Z7" s="1" t="s">
        <v>735</v>
      </c>
      <c r="AA7" s="1" t="s">
        <v>109</v>
      </c>
      <c r="AB7" s="1" t="s">
        <v>117</v>
      </c>
      <c r="AC7" s="1" t="s">
        <v>110</v>
      </c>
      <c r="AE7" s="1" t="s">
        <v>109</v>
      </c>
      <c r="AF7" s="1" t="s">
        <v>112</v>
      </c>
      <c r="AG7" s="1" t="s">
        <v>122</v>
      </c>
      <c r="AI7" s="1" t="s">
        <v>110</v>
      </c>
      <c r="AJ7" s="1" t="s">
        <v>112</v>
      </c>
      <c r="AK7" s="1" t="s">
        <v>122</v>
      </c>
      <c r="AL7" s="1" t="s">
        <v>736</v>
      </c>
      <c r="AM7" s="1" t="s">
        <v>112</v>
      </c>
      <c r="AN7" s="1" t="s">
        <v>109</v>
      </c>
      <c r="AO7" s="1" t="s">
        <v>117</v>
      </c>
      <c r="AP7" s="1" t="s">
        <v>737</v>
      </c>
      <c r="AQ7" s="1" t="s">
        <v>112</v>
      </c>
      <c r="AR7" s="1" t="s">
        <v>109</v>
      </c>
      <c r="AS7" s="1" t="s">
        <v>122</v>
      </c>
      <c r="AU7" s="1">
        <v>42122</v>
      </c>
    </row>
    <row r="8" spans="1:47" ht="15.75" customHeight="1">
      <c r="A8" s="2">
        <v>43508.534236111111</v>
      </c>
      <c r="B8" s="2">
        <v>43508.536446759259</v>
      </c>
      <c r="C8" s="1" t="s">
        <v>30</v>
      </c>
      <c r="D8" s="1" t="s">
        <v>738</v>
      </c>
      <c r="E8" s="1">
        <v>100</v>
      </c>
      <c r="F8" s="1">
        <v>190</v>
      </c>
      <c r="G8" s="1" t="b">
        <v>1</v>
      </c>
      <c r="H8" s="2">
        <v>43508.536446759259</v>
      </c>
      <c r="I8" s="1" t="s">
        <v>739</v>
      </c>
      <c r="N8" s="1">
        <v>32.797607421875</v>
      </c>
      <c r="O8" s="1">
        <v>-79.949302673339801</v>
      </c>
      <c r="P8" s="1" t="s">
        <v>102</v>
      </c>
      <c r="Q8" s="1" t="s">
        <v>103</v>
      </c>
      <c r="R8" s="1" t="s">
        <v>104</v>
      </c>
      <c r="S8" s="1" t="s">
        <v>115</v>
      </c>
      <c r="T8" s="1" t="s">
        <v>136</v>
      </c>
      <c r="U8" s="1" t="s">
        <v>208</v>
      </c>
      <c r="V8" s="1" t="s">
        <v>108</v>
      </c>
      <c r="W8" s="1" t="s">
        <v>110</v>
      </c>
      <c r="X8" s="1" t="s">
        <v>110</v>
      </c>
      <c r="Y8" s="1" t="s">
        <v>110</v>
      </c>
      <c r="Z8" s="1" t="s">
        <v>740</v>
      </c>
      <c r="AA8" s="1" t="s">
        <v>110</v>
      </c>
      <c r="AB8" s="1" t="s">
        <v>110</v>
      </c>
      <c r="AC8" s="1" t="s">
        <v>110</v>
      </c>
      <c r="AD8" s="1" t="s">
        <v>741</v>
      </c>
      <c r="AE8" s="1" t="s">
        <v>110</v>
      </c>
      <c r="AF8" s="1" t="s">
        <v>110</v>
      </c>
      <c r="AG8" s="1" t="s">
        <v>110</v>
      </c>
      <c r="AH8" s="1" t="s">
        <v>742</v>
      </c>
      <c r="AI8" s="1" t="s">
        <v>110</v>
      </c>
      <c r="AJ8" s="1" t="s">
        <v>110</v>
      </c>
      <c r="AK8" s="1" t="s">
        <v>110</v>
      </c>
      <c r="AL8" s="1" t="s">
        <v>743</v>
      </c>
      <c r="AM8" s="1" t="s">
        <v>110</v>
      </c>
      <c r="AN8" s="1" t="s">
        <v>110</v>
      </c>
      <c r="AO8" s="1" t="s">
        <v>110</v>
      </c>
      <c r="AP8" s="1" t="s">
        <v>744</v>
      </c>
      <c r="AQ8" s="1" t="s">
        <v>110</v>
      </c>
      <c r="AR8" s="1" t="s">
        <v>110</v>
      </c>
      <c r="AS8" s="1" t="s">
        <v>110</v>
      </c>
      <c r="AT8" s="1" t="s">
        <v>745</v>
      </c>
      <c r="AU8" s="1">
        <v>43765</v>
      </c>
    </row>
    <row r="9" spans="1:47" ht="15.75" customHeight="1">
      <c r="A9" s="2">
        <v>43508.534803240742</v>
      </c>
      <c r="B9" s="2">
        <v>43508.536493055559</v>
      </c>
      <c r="C9" s="1" t="s">
        <v>30</v>
      </c>
      <c r="D9" s="1" t="s">
        <v>746</v>
      </c>
      <c r="E9" s="1">
        <v>100</v>
      </c>
      <c r="F9" s="1">
        <v>146</v>
      </c>
      <c r="G9" s="1" t="b">
        <v>1</v>
      </c>
      <c r="H9" s="2">
        <v>43508.536493055559</v>
      </c>
      <c r="I9" s="1" t="s">
        <v>747</v>
      </c>
      <c r="N9" s="1">
        <v>34.076202392578097</v>
      </c>
      <c r="O9" s="1">
        <v>-118.30290222167901</v>
      </c>
      <c r="P9" s="1" t="s">
        <v>102</v>
      </c>
      <c r="Q9" s="1" t="s">
        <v>103</v>
      </c>
      <c r="R9" s="1" t="s">
        <v>104</v>
      </c>
      <c r="S9" s="1" t="s">
        <v>105</v>
      </c>
      <c r="T9" s="1" t="s">
        <v>121</v>
      </c>
      <c r="U9" s="1" t="s">
        <v>208</v>
      </c>
      <c r="V9" s="1" t="s">
        <v>108</v>
      </c>
      <c r="W9" s="1" t="s">
        <v>110</v>
      </c>
      <c r="X9" s="1" t="s">
        <v>110</v>
      </c>
      <c r="Y9" s="1" t="s">
        <v>110</v>
      </c>
      <c r="AA9" s="1" t="s">
        <v>112</v>
      </c>
      <c r="AB9" s="1" t="s">
        <v>112</v>
      </c>
      <c r="AC9" s="1" t="s">
        <v>112</v>
      </c>
      <c r="AE9" s="1" t="s">
        <v>112</v>
      </c>
      <c r="AF9" s="1" t="s">
        <v>112</v>
      </c>
      <c r="AG9" s="1" t="s">
        <v>112</v>
      </c>
      <c r="AI9" s="1" t="s">
        <v>112</v>
      </c>
      <c r="AJ9" s="1" t="s">
        <v>112</v>
      </c>
      <c r="AK9" s="1" t="s">
        <v>112</v>
      </c>
      <c r="AM9" s="1" t="s">
        <v>112</v>
      </c>
      <c r="AN9" s="1" t="s">
        <v>112</v>
      </c>
      <c r="AO9" s="1" t="s">
        <v>112</v>
      </c>
      <c r="AQ9" s="1" t="s">
        <v>110</v>
      </c>
      <c r="AR9" s="1" t="s">
        <v>110</v>
      </c>
      <c r="AS9" s="1" t="s">
        <v>110</v>
      </c>
      <c r="AU9" s="1">
        <v>64559</v>
      </c>
    </row>
    <row r="10" spans="1:47" ht="15.75" customHeight="1">
      <c r="A10" s="2">
        <v>43508.533391203702</v>
      </c>
      <c r="B10" s="2">
        <v>43508.537245370368</v>
      </c>
      <c r="C10" s="1" t="s">
        <v>30</v>
      </c>
      <c r="D10" s="1" t="s">
        <v>748</v>
      </c>
      <c r="E10" s="1">
        <v>100</v>
      </c>
      <c r="F10" s="1">
        <v>332</v>
      </c>
      <c r="G10" s="1" t="b">
        <v>1</v>
      </c>
      <c r="H10" s="2">
        <v>43508.537245370368</v>
      </c>
      <c r="I10" s="1" t="s">
        <v>749</v>
      </c>
      <c r="N10" s="1">
        <v>35.114898681640597</v>
      </c>
      <c r="O10" s="1">
        <v>-80.705001831054602</v>
      </c>
      <c r="P10" s="1" t="s">
        <v>102</v>
      </c>
      <c r="Q10" s="1" t="s">
        <v>103</v>
      </c>
      <c r="R10" s="1" t="s">
        <v>135</v>
      </c>
      <c r="S10" s="1">
        <v>65</v>
      </c>
      <c r="T10" s="1" t="s">
        <v>121</v>
      </c>
      <c r="U10" s="1" t="s">
        <v>155</v>
      </c>
      <c r="V10" s="1" t="s">
        <v>108</v>
      </c>
      <c r="W10" s="1" t="s">
        <v>110</v>
      </c>
      <c r="X10" s="1" t="s">
        <v>110</v>
      </c>
      <c r="Y10" s="1" t="s">
        <v>110</v>
      </c>
      <c r="Z10" s="1" t="s">
        <v>750</v>
      </c>
      <c r="AA10" s="1" t="s">
        <v>112</v>
      </c>
      <c r="AB10" s="1" t="s">
        <v>112</v>
      </c>
      <c r="AC10" s="1" t="s">
        <v>112</v>
      </c>
      <c r="AD10" s="1" t="s">
        <v>751</v>
      </c>
      <c r="AE10" s="1" t="s">
        <v>112</v>
      </c>
      <c r="AF10" s="1" t="s">
        <v>112</v>
      </c>
      <c r="AG10" s="1" t="s">
        <v>112</v>
      </c>
      <c r="AH10" s="1" t="s">
        <v>752</v>
      </c>
      <c r="AI10" s="1" t="s">
        <v>112</v>
      </c>
      <c r="AJ10" s="1" t="s">
        <v>112</v>
      </c>
      <c r="AK10" s="1" t="s">
        <v>112</v>
      </c>
      <c r="AL10" s="1" t="s">
        <v>753</v>
      </c>
      <c r="AM10" s="1" t="s">
        <v>112</v>
      </c>
      <c r="AN10" s="1" t="s">
        <v>112</v>
      </c>
      <c r="AO10" s="1" t="s">
        <v>112</v>
      </c>
      <c r="AP10" s="1" t="s">
        <v>754</v>
      </c>
      <c r="AQ10" s="1" t="s">
        <v>110</v>
      </c>
      <c r="AR10" s="1" t="s">
        <v>110</v>
      </c>
      <c r="AS10" s="1" t="s">
        <v>110</v>
      </c>
      <c r="AT10" s="1" t="s">
        <v>755</v>
      </c>
      <c r="AU10" s="1">
        <v>94395</v>
      </c>
    </row>
    <row r="11" spans="1:47" ht="15.75" customHeight="1">
      <c r="A11" s="2">
        <v>43508.533217592594</v>
      </c>
      <c r="B11" s="2">
        <v>43508.53833333333</v>
      </c>
      <c r="C11" s="1" t="s">
        <v>30</v>
      </c>
      <c r="D11" s="1" t="s">
        <v>756</v>
      </c>
      <c r="E11" s="1">
        <v>100</v>
      </c>
      <c r="F11" s="1">
        <v>441</v>
      </c>
      <c r="G11" s="1" t="b">
        <v>1</v>
      </c>
      <c r="H11" s="2">
        <v>43508.53833333333</v>
      </c>
      <c r="I11" s="1" t="s">
        <v>757</v>
      </c>
      <c r="N11" s="1">
        <v>49.683303833007798</v>
      </c>
      <c r="O11" s="1">
        <v>-125</v>
      </c>
      <c r="P11" s="1" t="s">
        <v>102</v>
      </c>
      <c r="Q11" s="1" t="s">
        <v>103</v>
      </c>
      <c r="R11" s="1" t="s">
        <v>104</v>
      </c>
      <c r="S11" s="1" t="s">
        <v>115</v>
      </c>
      <c r="T11" s="1" t="s">
        <v>121</v>
      </c>
      <c r="U11" s="1" t="s">
        <v>107</v>
      </c>
      <c r="V11" s="1" t="s">
        <v>108</v>
      </c>
      <c r="W11" s="1" t="s">
        <v>117</v>
      </c>
      <c r="X11" s="1" t="s">
        <v>110</v>
      </c>
      <c r="Y11" s="1" t="s">
        <v>117</v>
      </c>
      <c r="Z11" s="1" t="s">
        <v>758</v>
      </c>
      <c r="AA11" s="1" t="s">
        <v>109</v>
      </c>
      <c r="AB11" s="1" t="s">
        <v>112</v>
      </c>
      <c r="AC11" s="1" t="s">
        <v>109</v>
      </c>
      <c r="AD11" s="1" t="s">
        <v>759</v>
      </c>
      <c r="AE11" s="1" t="s">
        <v>109</v>
      </c>
      <c r="AF11" s="1" t="s">
        <v>112</v>
      </c>
      <c r="AG11" s="1" t="s">
        <v>109</v>
      </c>
      <c r="AH11" s="1" t="s">
        <v>760</v>
      </c>
      <c r="AI11" s="1" t="s">
        <v>112</v>
      </c>
      <c r="AJ11" s="1" t="s">
        <v>112</v>
      </c>
      <c r="AK11" s="1" t="s">
        <v>112</v>
      </c>
      <c r="AM11" s="1" t="s">
        <v>112</v>
      </c>
      <c r="AN11" s="1" t="s">
        <v>112</v>
      </c>
      <c r="AO11" s="1" t="s">
        <v>112</v>
      </c>
      <c r="AQ11" s="1" t="s">
        <v>110</v>
      </c>
      <c r="AR11" s="1" t="s">
        <v>110</v>
      </c>
      <c r="AS11" s="1" t="s">
        <v>110</v>
      </c>
      <c r="AU11" s="1">
        <v>61970</v>
      </c>
    </row>
    <row r="12" spans="1:47" ht="15.75" customHeight="1">
      <c r="A12" s="2">
        <v>43508.533842592595</v>
      </c>
      <c r="B12" s="2">
        <v>43508.53833333333</v>
      </c>
      <c r="C12" s="1" t="s">
        <v>30</v>
      </c>
      <c r="D12" s="1" t="s">
        <v>761</v>
      </c>
      <c r="E12" s="1">
        <v>100</v>
      </c>
      <c r="F12" s="1">
        <v>388</v>
      </c>
      <c r="G12" s="1" t="b">
        <v>1</v>
      </c>
      <c r="H12" s="2">
        <v>43508.53833333333</v>
      </c>
      <c r="I12" s="1" t="s">
        <v>762</v>
      </c>
      <c r="N12" s="1">
        <v>40.6947021484375</v>
      </c>
      <c r="O12" s="1">
        <v>-73.737396240234304</v>
      </c>
      <c r="P12" s="1" t="s">
        <v>102</v>
      </c>
      <c r="Q12" s="1" t="s">
        <v>103</v>
      </c>
      <c r="R12" s="1" t="s">
        <v>104</v>
      </c>
      <c r="S12" s="1" t="s">
        <v>115</v>
      </c>
      <c r="T12" s="1" t="s">
        <v>136</v>
      </c>
      <c r="U12" s="1" t="s">
        <v>164</v>
      </c>
      <c r="V12" s="1" t="s">
        <v>108</v>
      </c>
      <c r="W12" s="1" t="s">
        <v>122</v>
      </c>
      <c r="X12" s="1" t="s">
        <v>110</v>
      </c>
      <c r="Y12" s="1" t="s">
        <v>109</v>
      </c>
      <c r="Z12" s="1" t="s">
        <v>763</v>
      </c>
      <c r="AA12" s="1" t="s">
        <v>122</v>
      </c>
      <c r="AB12" s="1" t="s">
        <v>109</v>
      </c>
      <c r="AC12" s="1" t="s">
        <v>112</v>
      </c>
      <c r="AD12" s="1" t="s">
        <v>764</v>
      </c>
      <c r="AE12" s="1" t="s">
        <v>110</v>
      </c>
      <c r="AF12" s="1" t="s">
        <v>109</v>
      </c>
      <c r="AG12" s="1" t="s">
        <v>126</v>
      </c>
      <c r="AI12" s="1" t="s">
        <v>117</v>
      </c>
      <c r="AJ12" s="1" t="s">
        <v>109</v>
      </c>
      <c r="AK12" s="1" t="s">
        <v>126</v>
      </c>
      <c r="AM12" s="1" t="s">
        <v>109</v>
      </c>
      <c r="AN12" s="1" t="s">
        <v>112</v>
      </c>
      <c r="AO12" s="1" t="s">
        <v>112</v>
      </c>
      <c r="AQ12" s="1" t="s">
        <v>109</v>
      </c>
      <c r="AR12" s="1" t="s">
        <v>110</v>
      </c>
      <c r="AS12" s="1" t="s">
        <v>110</v>
      </c>
      <c r="AU12" s="1">
        <v>36972</v>
      </c>
    </row>
    <row r="13" spans="1:47" ht="15.75" customHeight="1">
      <c r="A13" s="2">
        <v>43508.533078703702</v>
      </c>
      <c r="B13" s="2">
        <v>43508.538553240738</v>
      </c>
      <c r="C13" s="1" t="s">
        <v>30</v>
      </c>
      <c r="D13" s="1" t="s">
        <v>765</v>
      </c>
      <c r="E13" s="1">
        <v>100</v>
      </c>
      <c r="F13" s="1">
        <v>473</v>
      </c>
      <c r="G13" s="1" t="b">
        <v>1</v>
      </c>
      <c r="H13" s="2">
        <v>43508.538553240738</v>
      </c>
      <c r="I13" s="1" t="s">
        <v>766</v>
      </c>
      <c r="N13" s="1">
        <v>42.4595947265625</v>
      </c>
      <c r="O13" s="1">
        <v>-83.909896850585895</v>
      </c>
      <c r="P13" s="1" t="s">
        <v>102</v>
      </c>
      <c r="Q13" s="1" t="s">
        <v>103</v>
      </c>
      <c r="R13" s="1" t="s">
        <v>135</v>
      </c>
      <c r="S13" s="1">
        <v>65</v>
      </c>
      <c r="T13" s="1" t="s">
        <v>106</v>
      </c>
      <c r="U13" s="1" t="s">
        <v>529</v>
      </c>
      <c r="V13" s="1" t="s">
        <v>108</v>
      </c>
      <c r="W13" s="1" t="s">
        <v>112</v>
      </c>
      <c r="X13" s="1" t="s">
        <v>112</v>
      </c>
      <c r="Y13" s="1" t="s">
        <v>117</v>
      </c>
      <c r="Z13" s="1" t="s">
        <v>767</v>
      </c>
      <c r="AA13" s="1" t="s">
        <v>110</v>
      </c>
      <c r="AB13" s="1" t="s">
        <v>112</v>
      </c>
      <c r="AC13" s="1" t="s">
        <v>110</v>
      </c>
      <c r="AD13" s="1" t="s">
        <v>768</v>
      </c>
      <c r="AE13" s="1" t="s">
        <v>110</v>
      </c>
      <c r="AF13" s="1" t="s">
        <v>122</v>
      </c>
      <c r="AG13" s="1" t="s">
        <v>110</v>
      </c>
      <c r="AH13" s="1" t="s">
        <v>769</v>
      </c>
      <c r="AI13" s="1" t="s">
        <v>110</v>
      </c>
      <c r="AJ13" s="1" t="s">
        <v>122</v>
      </c>
      <c r="AK13" s="1" t="s">
        <v>110</v>
      </c>
      <c r="AM13" s="1" t="s">
        <v>122</v>
      </c>
      <c r="AN13" s="1" t="s">
        <v>112</v>
      </c>
      <c r="AO13" s="1" t="s">
        <v>112</v>
      </c>
      <c r="AQ13" s="1" t="s">
        <v>110</v>
      </c>
      <c r="AR13" s="1" t="s">
        <v>122</v>
      </c>
      <c r="AS13" s="1" t="s">
        <v>110</v>
      </c>
      <c r="AU13" s="1">
        <v>82843</v>
      </c>
    </row>
    <row r="14" spans="1:47" ht="15.75" customHeight="1">
      <c r="A14" s="2">
        <v>43508.53833333333</v>
      </c>
      <c r="B14" s="2">
        <v>43508.53974537037</v>
      </c>
      <c r="C14" s="1" t="s">
        <v>30</v>
      </c>
      <c r="D14" s="1" t="s">
        <v>770</v>
      </c>
      <c r="E14" s="1">
        <v>100</v>
      </c>
      <c r="F14" s="1">
        <v>122</v>
      </c>
      <c r="G14" s="1" t="b">
        <v>1</v>
      </c>
      <c r="H14" s="2">
        <v>43508.53974537037</v>
      </c>
      <c r="I14" s="1" t="s">
        <v>771</v>
      </c>
      <c r="N14" s="1">
        <v>41.464996337890597</v>
      </c>
      <c r="O14" s="1">
        <v>-72.6875</v>
      </c>
      <c r="P14" s="1" t="s">
        <v>102</v>
      </c>
      <c r="Q14" s="1" t="s">
        <v>103</v>
      </c>
      <c r="R14" s="1" t="s">
        <v>104</v>
      </c>
      <c r="S14" s="1" t="s">
        <v>772</v>
      </c>
      <c r="T14" s="1" t="s">
        <v>121</v>
      </c>
      <c r="U14" s="1" t="s">
        <v>208</v>
      </c>
      <c r="V14" s="1" t="s">
        <v>108</v>
      </c>
      <c r="W14" s="1" t="s">
        <v>110</v>
      </c>
      <c r="X14" s="1" t="s">
        <v>110</v>
      </c>
      <c r="Y14" s="1" t="s">
        <v>110</v>
      </c>
      <c r="Z14" s="1" t="s">
        <v>773</v>
      </c>
      <c r="AA14" s="1" t="s">
        <v>110</v>
      </c>
      <c r="AB14" s="1" t="s">
        <v>110</v>
      </c>
      <c r="AC14" s="1" t="s">
        <v>110</v>
      </c>
      <c r="AD14" s="1" t="s">
        <v>774</v>
      </c>
      <c r="AE14" s="1" t="s">
        <v>110</v>
      </c>
      <c r="AF14" s="1" t="s">
        <v>110</v>
      </c>
      <c r="AG14" s="1" t="s">
        <v>110</v>
      </c>
      <c r="AH14" s="1" t="s">
        <v>775</v>
      </c>
      <c r="AI14" s="1" t="s">
        <v>110</v>
      </c>
      <c r="AJ14" s="1" t="s">
        <v>110</v>
      </c>
      <c r="AK14" s="1" t="s">
        <v>110</v>
      </c>
      <c r="AM14" s="1" t="s">
        <v>110</v>
      </c>
      <c r="AN14" s="1" t="s">
        <v>110</v>
      </c>
      <c r="AO14" s="1" t="s">
        <v>110</v>
      </c>
      <c r="AQ14" s="1" t="s">
        <v>110</v>
      </c>
      <c r="AR14" s="1" t="s">
        <v>110</v>
      </c>
      <c r="AS14" s="1" t="s">
        <v>110</v>
      </c>
      <c r="AU14" s="1">
        <v>44397</v>
      </c>
    </row>
    <row r="15" spans="1:47" ht="15.75" customHeight="1">
      <c r="A15" s="2">
        <v>43508.54011574074</v>
      </c>
      <c r="B15" s="2">
        <v>43508.543773148151</v>
      </c>
      <c r="C15" s="1" t="s">
        <v>30</v>
      </c>
      <c r="D15" s="1" t="s">
        <v>776</v>
      </c>
      <c r="E15" s="1">
        <v>100</v>
      </c>
      <c r="F15" s="1">
        <v>316</v>
      </c>
      <c r="G15" s="1" t="b">
        <v>1</v>
      </c>
      <c r="H15" s="2">
        <v>43508.54378472222</v>
      </c>
      <c r="I15" s="1" t="s">
        <v>777</v>
      </c>
      <c r="N15" s="1">
        <v>37.453094482421797</v>
      </c>
      <c r="O15" s="1">
        <v>-79.114097595214801</v>
      </c>
      <c r="P15" s="1" t="s">
        <v>102</v>
      </c>
      <c r="Q15" s="1" t="s">
        <v>103</v>
      </c>
      <c r="R15" s="1" t="s">
        <v>104</v>
      </c>
      <c r="S15" s="1" t="s">
        <v>105</v>
      </c>
      <c r="T15" s="1" t="s">
        <v>121</v>
      </c>
      <c r="U15" s="1" t="s">
        <v>155</v>
      </c>
      <c r="V15" s="1" t="s">
        <v>108</v>
      </c>
      <c r="W15" s="1" t="s">
        <v>122</v>
      </c>
      <c r="X15" s="1" t="s">
        <v>110</v>
      </c>
      <c r="Y15" s="1" t="s">
        <v>110</v>
      </c>
      <c r="AA15" s="1" t="s">
        <v>122</v>
      </c>
      <c r="AB15" s="1" t="s">
        <v>112</v>
      </c>
      <c r="AC15" s="1" t="s">
        <v>112</v>
      </c>
      <c r="AE15" s="1" t="s">
        <v>122</v>
      </c>
      <c r="AF15" s="1" t="s">
        <v>117</v>
      </c>
      <c r="AG15" s="1" t="s">
        <v>117</v>
      </c>
      <c r="AI15" s="1" t="s">
        <v>122</v>
      </c>
      <c r="AJ15" s="1" t="s">
        <v>112</v>
      </c>
      <c r="AK15" s="1" t="s">
        <v>112</v>
      </c>
      <c r="AM15" s="1" t="s">
        <v>122</v>
      </c>
      <c r="AN15" s="1" t="s">
        <v>112</v>
      </c>
      <c r="AO15" s="1" t="s">
        <v>112</v>
      </c>
      <c r="AQ15" s="1" t="s">
        <v>122</v>
      </c>
      <c r="AR15" s="1" t="s">
        <v>110</v>
      </c>
      <c r="AS15" s="1" t="s">
        <v>110</v>
      </c>
      <c r="AU15" s="1">
        <v>80314</v>
      </c>
    </row>
    <row r="16" spans="1:47" ht="15.75" customHeight="1">
      <c r="A16" s="2">
        <v>43508.541261574072</v>
      </c>
      <c r="B16" s="2">
        <v>43508.543900462966</v>
      </c>
      <c r="C16" s="1" t="s">
        <v>30</v>
      </c>
      <c r="D16" s="1" t="s">
        <v>778</v>
      </c>
      <c r="E16" s="1">
        <v>100</v>
      </c>
      <c r="F16" s="1">
        <v>228</v>
      </c>
      <c r="G16" s="1" t="b">
        <v>1</v>
      </c>
      <c r="H16" s="2">
        <v>43508.543912037036</v>
      </c>
      <c r="I16" s="1" t="s">
        <v>779</v>
      </c>
      <c r="N16" s="1">
        <v>36.02490234375</v>
      </c>
      <c r="O16" s="1">
        <v>-78.474403381347599</v>
      </c>
      <c r="P16" s="1" t="s">
        <v>102</v>
      </c>
      <c r="Q16" s="1" t="s">
        <v>103</v>
      </c>
      <c r="R16" s="1" t="s">
        <v>104</v>
      </c>
      <c r="S16" s="1" t="s">
        <v>115</v>
      </c>
      <c r="T16" s="1" t="s">
        <v>121</v>
      </c>
      <c r="U16" s="1" t="s">
        <v>116</v>
      </c>
      <c r="V16" s="1" t="s">
        <v>108</v>
      </c>
      <c r="W16" s="1" t="s">
        <v>109</v>
      </c>
      <c r="X16" s="1" t="s">
        <v>109</v>
      </c>
      <c r="Y16" s="1" t="s">
        <v>109</v>
      </c>
      <c r="Z16" s="1" t="s">
        <v>781</v>
      </c>
      <c r="AA16" s="1" t="s">
        <v>117</v>
      </c>
      <c r="AB16" s="1" t="s">
        <v>117</v>
      </c>
      <c r="AC16" s="1" t="s">
        <v>117</v>
      </c>
      <c r="AE16" s="1" t="s">
        <v>109</v>
      </c>
      <c r="AF16" s="1" t="s">
        <v>109</v>
      </c>
      <c r="AG16" s="1" t="s">
        <v>109</v>
      </c>
      <c r="AI16" s="1" t="s">
        <v>117</v>
      </c>
      <c r="AJ16" s="1" t="s">
        <v>117</v>
      </c>
      <c r="AK16" s="1" t="s">
        <v>117</v>
      </c>
      <c r="AM16" s="1" t="s">
        <v>112</v>
      </c>
      <c r="AN16" s="1" t="s">
        <v>112</v>
      </c>
      <c r="AO16" s="1" t="s">
        <v>112</v>
      </c>
      <c r="AQ16" s="1" t="s">
        <v>110</v>
      </c>
      <c r="AR16" s="1" t="s">
        <v>110</v>
      </c>
      <c r="AS16" s="1" t="s">
        <v>110</v>
      </c>
      <c r="AU16" s="1">
        <v>90719</v>
      </c>
    </row>
    <row r="17" spans="1:47" ht="15.75" customHeight="1">
      <c r="A17" s="2">
        <v>43508.540810185186</v>
      </c>
      <c r="B17" s="2">
        <v>43508.544293981482</v>
      </c>
      <c r="C17" s="1" t="s">
        <v>30</v>
      </c>
      <c r="D17" s="1" t="s">
        <v>782</v>
      </c>
      <c r="E17" s="1">
        <v>100</v>
      </c>
      <c r="F17" s="1">
        <v>300</v>
      </c>
      <c r="G17" s="1" t="b">
        <v>1</v>
      </c>
      <c r="H17" s="2">
        <v>43508.544293981482</v>
      </c>
      <c r="I17" s="1" t="s">
        <v>783</v>
      </c>
      <c r="N17" s="1">
        <v>32.868499755859297</v>
      </c>
      <c r="O17" s="1">
        <v>-97.286300659179602</v>
      </c>
      <c r="P17" s="1" t="s">
        <v>102</v>
      </c>
      <c r="Q17" s="1" t="s">
        <v>103</v>
      </c>
      <c r="R17" s="1" t="s">
        <v>104</v>
      </c>
      <c r="S17" s="1" t="s">
        <v>115</v>
      </c>
      <c r="T17" s="1" t="s">
        <v>121</v>
      </c>
      <c r="U17" s="1" t="s">
        <v>208</v>
      </c>
      <c r="V17" s="1" t="s">
        <v>108</v>
      </c>
      <c r="W17" s="1" t="s">
        <v>109</v>
      </c>
      <c r="X17" s="1" t="s">
        <v>110</v>
      </c>
      <c r="Y17" s="1" t="s">
        <v>110</v>
      </c>
      <c r="Z17" s="1" t="s">
        <v>784</v>
      </c>
      <c r="AA17" s="1" t="s">
        <v>117</v>
      </c>
      <c r="AB17" s="1" t="s">
        <v>109</v>
      </c>
      <c r="AC17" s="1" t="s">
        <v>112</v>
      </c>
      <c r="AD17" s="1" t="s">
        <v>785</v>
      </c>
      <c r="AE17" s="1" t="s">
        <v>117</v>
      </c>
      <c r="AF17" s="1" t="s">
        <v>109</v>
      </c>
      <c r="AG17" s="1" t="s">
        <v>112</v>
      </c>
      <c r="AI17" s="1" t="s">
        <v>109</v>
      </c>
      <c r="AJ17" s="1" t="s">
        <v>117</v>
      </c>
      <c r="AK17" s="1" t="s">
        <v>117</v>
      </c>
      <c r="AM17" s="1" t="s">
        <v>109</v>
      </c>
      <c r="AN17" s="1" t="s">
        <v>112</v>
      </c>
      <c r="AO17" s="1" t="s">
        <v>112</v>
      </c>
      <c r="AQ17" s="1" t="s">
        <v>117</v>
      </c>
      <c r="AR17" s="1" t="s">
        <v>110</v>
      </c>
      <c r="AS17" s="1" t="s">
        <v>110</v>
      </c>
      <c r="AU17" s="1">
        <v>24850</v>
      </c>
    </row>
    <row r="18" spans="1:47" ht="15.75" customHeight="1">
      <c r="A18" s="2">
        <v>43508.531909722224</v>
      </c>
      <c r="B18" s="2">
        <v>43508.551157407404</v>
      </c>
      <c r="C18" s="1" t="s">
        <v>30</v>
      </c>
      <c r="D18" s="1" t="s">
        <v>786</v>
      </c>
      <c r="E18" s="1">
        <v>100</v>
      </c>
      <c r="F18" s="1">
        <v>1662</v>
      </c>
      <c r="G18" s="1" t="b">
        <v>1</v>
      </c>
      <c r="H18" s="2">
        <v>43508.551157407404</v>
      </c>
      <c r="I18" s="1" t="s">
        <v>787</v>
      </c>
      <c r="N18" s="1">
        <v>44.494598388671797</v>
      </c>
      <c r="O18" s="1">
        <v>26.05810546875</v>
      </c>
      <c r="P18" s="1" t="s">
        <v>102</v>
      </c>
      <c r="Q18" s="1" t="s">
        <v>103</v>
      </c>
      <c r="R18" s="1" t="s">
        <v>104</v>
      </c>
      <c r="S18" s="1" t="s">
        <v>115</v>
      </c>
      <c r="T18" s="1" t="s">
        <v>106</v>
      </c>
      <c r="U18" s="1" t="s">
        <v>789</v>
      </c>
      <c r="V18" s="1" t="s">
        <v>108</v>
      </c>
      <c r="W18" s="1" t="s">
        <v>112</v>
      </c>
      <c r="X18" s="1" t="s">
        <v>117</v>
      </c>
      <c r="Y18" s="1" t="s">
        <v>110</v>
      </c>
      <c r="AA18" s="1" t="s">
        <v>110</v>
      </c>
      <c r="AB18" s="1" t="s">
        <v>112</v>
      </c>
      <c r="AC18" s="1" t="s">
        <v>109</v>
      </c>
      <c r="AE18" s="1" t="s">
        <v>112</v>
      </c>
      <c r="AF18" s="1" t="s">
        <v>112</v>
      </c>
      <c r="AG18" s="1" t="s">
        <v>112</v>
      </c>
      <c r="AI18" s="1" t="s">
        <v>112</v>
      </c>
      <c r="AJ18" s="1" t="s">
        <v>112</v>
      </c>
      <c r="AK18" s="1" t="s">
        <v>112</v>
      </c>
      <c r="AM18" s="1" t="s">
        <v>112</v>
      </c>
      <c r="AN18" s="1" t="s">
        <v>112</v>
      </c>
      <c r="AO18" s="1" t="s">
        <v>112</v>
      </c>
      <c r="AQ18" s="1" t="s">
        <v>110</v>
      </c>
      <c r="AR18" s="1" t="s">
        <v>110</v>
      </c>
      <c r="AS18" s="1" t="s">
        <v>110</v>
      </c>
      <c r="AU18" s="1">
        <v>29982</v>
      </c>
    </row>
    <row r="21" spans="1:47" ht="15.75" customHeight="1">
      <c r="V21" s="1"/>
      <c r="W21" s="1"/>
      <c r="X21" s="1"/>
      <c r="Y21" s="1"/>
      <c r="AA21" s="1"/>
      <c r="AB21" s="1"/>
      <c r="AC21" s="1"/>
      <c r="AE21" s="1"/>
      <c r="AF21" s="1"/>
      <c r="AG21" s="1"/>
      <c r="AI21" s="1"/>
      <c r="AJ21" s="1"/>
      <c r="AK21" s="1"/>
      <c r="AM21" s="1"/>
      <c r="AN21" s="1"/>
      <c r="AO21" s="1"/>
      <c r="AQ21" s="1"/>
      <c r="AR21" s="1"/>
      <c r="AS21" s="1"/>
    </row>
    <row r="22" spans="1:47" ht="15.75" customHeight="1">
      <c r="V22" s="1"/>
      <c r="W22" s="1"/>
      <c r="X22" s="1"/>
      <c r="Y22" s="1"/>
      <c r="AA22" s="1"/>
      <c r="AB22" s="1"/>
      <c r="AC22" s="1"/>
      <c r="AE22" s="1"/>
      <c r="AF22" s="1"/>
      <c r="AG22" s="1"/>
      <c r="AI22" s="1"/>
      <c r="AJ22" s="1"/>
      <c r="AK22" s="1"/>
      <c r="AM22" s="1"/>
      <c r="AN22" s="1"/>
      <c r="AO22" s="1"/>
      <c r="AQ22" s="1"/>
      <c r="AR22" s="1"/>
      <c r="AS22" s="1"/>
    </row>
    <row r="23" spans="1:47" ht="15.75" customHeight="1">
      <c r="V23" s="1"/>
      <c r="W23" s="1"/>
      <c r="X23" s="1"/>
      <c r="Y23" s="1"/>
      <c r="AA23" s="1"/>
      <c r="AB23" s="1"/>
      <c r="AC23" s="1"/>
      <c r="AE23" s="1"/>
      <c r="AF23" s="1"/>
      <c r="AG23" s="1"/>
      <c r="AI23" s="1"/>
      <c r="AJ23" s="1"/>
      <c r="AK23" s="1"/>
      <c r="AM23" s="1"/>
      <c r="AN23" s="1"/>
      <c r="AO23" s="1"/>
      <c r="AQ23" s="1"/>
      <c r="AR23" s="1"/>
      <c r="AS23" s="1"/>
    </row>
    <row r="24" spans="1:47" ht="15.75" customHeight="1">
      <c r="V24" s="1"/>
      <c r="W24" s="1"/>
      <c r="X24" s="1"/>
      <c r="Y24" s="1"/>
      <c r="AA24" s="1"/>
      <c r="AB24" s="1"/>
      <c r="AC24" s="1"/>
      <c r="AE24" s="1"/>
      <c r="AF24" s="1"/>
      <c r="AG24" s="1"/>
      <c r="AI24" s="1"/>
      <c r="AJ24" s="1"/>
      <c r="AK24" s="1"/>
      <c r="AM24" s="1"/>
      <c r="AN24" s="1"/>
      <c r="AO24" s="1"/>
      <c r="AQ24" s="1"/>
      <c r="AR24" s="1"/>
      <c r="AS24" s="1"/>
    </row>
    <row r="25" spans="1:47" ht="15.75" customHeight="1">
      <c r="V25" s="1"/>
      <c r="W25" s="1"/>
      <c r="X25" s="1"/>
      <c r="Y25" s="1"/>
      <c r="AA25" s="1"/>
      <c r="AB25" s="1"/>
      <c r="AC25" s="1"/>
      <c r="AE25" s="1"/>
      <c r="AF25" s="1"/>
      <c r="AG25" s="1"/>
      <c r="AI25" s="1"/>
      <c r="AJ25" s="1"/>
      <c r="AK25" s="1"/>
      <c r="AM25" s="1"/>
      <c r="AN25" s="1"/>
      <c r="AO25" s="1"/>
      <c r="AQ25" s="1"/>
      <c r="AR25" s="1"/>
      <c r="AS25" s="1"/>
    </row>
    <row r="26" spans="1:47" ht="15.75" customHeight="1">
      <c r="V26" s="1"/>
      <c r="W26" s="1"/>
      <c r="X26" s="1"/>
      <c r="Y26" s="1"/>
      <c r="AA26" s="1"/>
      <c r="AB26" s="1"/>
      <c r="AC26" s="1"/>
      <c r="AE26" s="1"/>
      <c r="AF26" s="1"/>
      <c r="AG26" s="1"/>
      <c r="AI26" s="1"/>
      <c r="AJ26" s="1"/>
      <c r="AK26" s="1"/>
      <c r="AM26" s="1"/>
      <c r="AN26" s="1"/>
      <c r="AO26" s="1"/>
      <c r="AQ26" s="1"/>
      <c r="AR26" s="1"/>
      <c r="AS26" s="1"/>
    </row>
    <row r="27" spans="1:47" ht="15.75" customHeight="1">
      <c r="V27" s="1"/>
      <c r="W27" s="1"/>
      <c r="X27" s="1"/>
      <c r="Y27" s="1"/>
      <c r="AA27" s="1"/>
      <c r="AB27" s="1"/>
      <c r="AC27" s="1"/>
      <c r="AE27" s="1"/>
      <c r="AF27" s="1"/>
      <c r="AG27" s="1"/>
      <c r="AI27" s="1"/>
      <c r="AJ27" s="1"/>
      <c r="AK27" s="1"/>
      <c r="AM27" s="1"/>
      <c r="AN27" s="1"/>
      <c r="AO27" s="1"/>
      <c r="AQ27" s="1"/>
      <c r="AR27" s="1"/>
      <c r="AS27" s="1"/>
    </row>
    <row r="28" spans="1:47" ht="15.75" customHeight="1">
      <c r="V28" s="1"/>
      <c r="W28" s="1"/>
      <c r="X28" s="1"/>
      <c r="Y28" s="1"/>
      <c r="AA28" s="1"/>
      <c r="AB28" s="1"/>
      <c r="AC28" s="1"/>
      <c r="AE28" s="1"/>
      <c r="AF28" s="1"/>
      <c r="AG28" s="1"/>
      <c r="AI28" s="1"/>
      <c r="AJ28" s="1"/>
      <c r="AK28" s="1"/>
      <c r="AM28" s="1"/>
      <c r="AN28" s="1"/>
      <c r="AO28" s="1"/>
      <c r="AQ28" s="1"/>
      <c r="AR28" s="1"/>
      <c r="AS28" s="1"/>
    </row>
    <row r="29" spans="1:47" ht="15.75" customHeight="1">
      <c r="V29" s="1"/>
      <c r="W29" s="1"/>
      <c r="X29" s="1"/>
      <c r="Y29" s="1"/>
      <c r="AA29" s="1"/>
      <c r="AB29" s="1"/>
      <c r="AC29" s="1"/>
      <c r="AE29" s="1"/>
      <c r="AF29" s="1"/>
      <c r="AG29" s="1"/>
      <c r="AI29" s="1"/>
      <c r="AJ29" s="1"/>
      <c r="AK29" s="1"/>
      <c r="AM29" s="1"/>
      <c r="AN29" s="1"/>
      <c r="AO29" s="1"/>
      <c r="AQ29" s="1"/>
      <c r="AR29" s="1"/>
      <c r="AS29" s="1"/>
    </row>
    <row r="30" spans="1:47" ht="15.75" customHeight="1">
      <c r="V30" s="1"/>
      <c r="W30" s="1"/>
      <c r="X30" s="1"/>
      <c r="Y30" s="1"/>
      <c r="AA30" s="1"/>
      <c r="AB30" s="1"/>
      <c r="AC30" s="1"/>
      <c r="AE30" s="1"/>
      <c r="AF30" s="1"/>
      <c r="AG30" s="1"/>
      <c r="AI30" s="1"/>
      <c r="AJ30" s="1"/>
      <c r="AK30" s="1"/>
      <c r="AM30" s="1"/>
      <c r="AN30" s="1"/>
      <c r="AO30" s="1"/>
      <c r="AQ30" s="1"/>
      <c r="AR30" s="1"/>
      <c r="AS30" s="1"/>
    </row>
    <row r="31" spans="1:47" ht="15.75" customHeight="1">
      <c r="V31" s="1"/>
      <c r="W31" s="1"/>
      <c r="X31" s="1"/>
      <c r="Y31" s="1"/>
      <c r="AA31" s="1"/>
      <c r="AB31" s="1"/>
      <c r="AC31" s="1"/>
      <c r="AE31" s="1"/>
      <c r="AF31" s="1"/>
      <c r="AG31" s="1"/>
      <c r="AI31" s="1"/>
      <c r="AJ31" s="1"/>
      <c r="AK31" s="1"/>
      <c r="AM31" s="1"/>
      <c r="AN31" s="1"/>
      <c r="AO31" s="1"/>
      <c r="AQ31" s="1"/>
      <c r="AR31" s="1"/>
      <c r="AS31" s="1"/>
    </row>
    <row r="32" spans="1:47" ht="15.75" customHeight="1">
      <c r="V32" s="1"/>
      <c r="W32" s="1"/>
      <c r="X32" s="1"/>
      <c r="Y32" s="1"/>
      <c r="AA32" s="1"/>
      <c r="AB32" s="1"/>
      <c r="AC32" s="1"/>
      <c r="AE32" s="1"/>
      <c r="AF32" s="1"/>
      <c r="AG32" s="1"/>
      <c r="AI32" s="1"/>
      <c r="AJ32" s="1"/>
      <c r="AK32" s="1"/>
      <c r="AM32" s="1"/>
      <c r="AN32" s="1"/>
      <c r="AO32" s="1"/>
      <c r="AQ32" s="1"/>
      <c r="AR32" s="1"/>
      <c r="AS32" s="1"/>
    </row>
    <row r="33" spans="22:45" ht="15.75" customHeight="1">
      <c r="V33" s="1"/>
      <c r="W33" s="1"/>
      <c r="X33" s="1"/>
      <c r="Y33" s="1"/>
      <c r="AA33" s="1"/>
      <c r="AB33" s="1"/>
      <c r="AC33" s="1"/>
      <c r="AE33" s="1"/>
      <c r="AF33" s="1"/>
      <c r="AG33" s="1"/>
      <c r="AI33" s="1"/>
      <c r="AJ33" s="1"/>
      <c r="AK33" s="1"/>
      <c r="AM33" s="1"/>
      <c r="AN33" s="1"/>
      <c r="AO33" s="1"/>
      <c r="AQ33" s="1"/>
      <c r="AR33" s="1"/>
      <c r="AS33" s="1"/>
    </row>
    <row r="34" spans="22:45" ht="15.75" customHeight="1">
      <c r="V34" s="1" t="s">
        <v>234</v>
      </c>
      <c r="W34" s="1" t="s">
        <v>236</v>
      </c>
      <c r="X34" s="1" t="s">
        <v>236</v>
      </c>
      <c r="Y34" s="1" t="s">
        <v>236</v>
      </c>
      <c r="AA34" s="1" t="s">
        <v>235</v>
      </c>
      <c r="AB34" s="1" t="s">
        <v>235</v>
      </c>
      <c r="AC34" s="1" t="s">
        <v>235</v>
      </c>
      <c r="AE34" s="1" t="s">
        <v>235</v>
      </c>
      <c r="AF34" s="1" t="s">
        <v>235</v>
      </c>
      <c r="AG34" s="1" t="s">
        <v>235</v>
      </c>
      <c r="AI34" s="1" t="s">
        <v>235</v>
      </c>
      <c r="AJ34" s="1" t="s">
        <v>235</v>
      </c>
      <c r="AK34" s="1" t="s">
        <v>235</v>
      </c>
      <c r="AM34" s="1" t="s">
        <v>235</v>
      </c>
      <c r="AN34" s="1" t="s">
        <v>235</v>
      </c>
      <c r="AO34" s="1" t="s">
        <v>235</v>
      </c>
      <c r="AQ34" s="1" t="s">
        <v>236</v>
      </c>
      <c r="AR34" s="1" t="s">
        <v>236</v>
      </c>
      <c r="AS34" s="1" t="s">
        <v>236</v>
      </c>
    </row>
    <row r="35" spans="22:45" ht="15.75" customHeight="1">
      <c r="V35" s="1" t="s">
        <v>237</v>
      </c>
      <c r="W35" s="1" t="s">
        <v>235</v>
      </c>
      <c r="X35" s="1" t="s">
        <v>235</v>
      </c>
      <c r="Y35" s="1" t="s">
        <v>235</v>
      </c>
      <c r="AA35" s="1" t="s">
        <v>236</v>
      </c>
      <c r="AB35" s="1" t="s">
        <v>236</v>
      </c>
      <c r="AC35" s="1" t="s">
        <v>236</v>
      </c>
      <c r="AE35" s="1" t="s">
        <v>236</v>
      </c>
      <c r="AF35" s="1" t="s">
        <v>236</v>
      </c>
      <c r="AG35" s="1" t="s">
        <v>236</v>
      </c>
      <c r="AI35" s="1" t="s">
        <v>236</v>
      </c>
      <c r="AJ35" s="1" t="s">
        <v>236</v>
      </c>
      <c r="AK35" s="1" t="s">
        <v>236</v>
      </c>
      <c r="AM35" s="1" t="s">
        <v>236</v>
      </c>
      <c r="AN35" s="1" t="s">
        <v>236</v>
      </c>
      <c r="AO35" s="1" t="s">
        <v>236</v>
      </c>
      <c r="AQ35" s="1" t="s">
        <v>235</v>
      </c>
      <c r="AR35" s="1" t="s">
        <v>235</v>
      </c>
      <c r="AS35" s="1" t="s">
        <v>235</v>
      </c>
    </row>
    <row r="36" spans="22:45" ht="15.75" customHeight="1">
      <c r="V36" s="1"/>
      <c r="W36" s="1"/>
      <c r="X36" s="1"/>
      <c r="Y36" s="1"/>
      <c r="AA36" s="1"/>
      <c r="AB36" s="1"/>
      <c r="AC36" s="1"/>
      <c r="AE36" s="1"/>
      <c r="AF36" s="1"/>
      <c r="AG36" s="1"/>
      <c r="AI36" s="1"/>
      <c r="AJ36" s="1"/>
      <c r="AK36" s="1"/>
      <c r="AM36" s="1"/>
      <c r="AN36" s="1"/>
      <c r="AO36" s="1"/>
      <c r="AQ36" s="1"/>
      <c r="AR36" s="1"/>
      <c r="AS36" s="1"/>
    </row>
    <row r="37" spans="22:45" ht="15.75" customHeight="1">
      <c r="V37" s="1"/>
      <c r="W37" s="1"/>
      <c r="X37" s="1"/>
      <c r="Y37" s="1"/>
      <c r="AA37" s="1"/>
      <c r="AB37" s="1"/>
      <c r="AC37" s="1"/>
      <c r="AE37" s="1"/>
      <c r="AF37" s="1"/>
      <c r="AG37" s="1"/>
      <c r="AI37" s="1"/>
      <c r="AJ37" s="1"/>
      <c r="AK37" s="1"/>
      <c r="AM37" s="1"/>
      <c r="AN37" s="1"/>
      <c r="AO37" s="1"/>
      <c r="AQ37" s="1"/>
      <c r="AR37" s="1"/>
      <c r="AS37" s="1"/>
    </row>
    <row r="38" spans="22:45" ht="15.75" customHeight="1">
      <c r="V38" s="1"/>
      <c r="W38" s="1"/>
      <c r="X38" s="1"/>
      <c r="Y38" s="1"/>
      <c r="AA38" s="1"/>
      <c r="AB38" s="1"/>
      <c r="AC38" s="1"/>
      <c r="AE38" s="1"/>
      <c r="AF38" s="1"/>
      <c r="AG38" s="1"/>
      <c r="AI38" s="1"/>
      <c r="AJ38" s="1"/>
      <c r="AK38" s="1"/>
      <c r="AM38" s="1"/>
      <c r="AN38" s="1"/>
      <c r="AO38" s="1"/>
      <c r="AQ38" s="1"/>
      <c r="AR38" s="1"/>
      <c r="AS38" s="1"/>
    </row>
    <row r="39" spans="22:45" ht="15.75" customHeight="1">
      <c r="V39" s="1"/>
      <c r="W39" s="1"/>
      <c r="X39" s="1"/>
      <c r="Y39" s="1"/>
      <c r="AA39" s="1"/>
      <c r="AB39" s="1"/>
      <c r="AC39" s="1"/>
      <c r="AE39" s="1"/>
      <c r="AF39" s="1"/>
      <c r="AG39" s="1"/>
      <c r="AI39" s="1"/>
      <c r="AJ39" s="1"/>
      <c r="AK39" s="1"/>
      <c r="AM39" s="1"/>
      <c r="AN39" s="1"/>
      <c r="AO39" s="1"/>
      <c r="AQ39" s="1"/>
      <c r="AR39" s="1"/>
      <c r="AS39" s="1"/>
    </row>
    <row r="40" spans="22:45" ht="15.75" customHeight="1">
      <c r="V40" s="1"/>
      <c r="W40" s="1"/>
      <c r="X40" s="1"/>
      <c r="Y40" s="1"/>
      <c r="AA40" s="1"/>
      <c r="AB40" s="1"/>
      <c r="AC40" s="1"/>
      <c r="AE40" s="1"/>
      <c r="AF40" s="1"/>
      <c r="AG40" s="1"/>
      <c r="AI40" s="1"/>
      <c r="AJ40" s="1"/>
      <c r="AK40" s="1"/>
      <c r="AM40" s="1"/>
      <c r="AN40" s="1"/>
      <c r="AO40" s="1"/>
      <c r="AQ40" s="1"/>
      <c r="AR40" s="1"/>
      <c r="AS40" s="1"/>
    </row>
  </sheetData>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U41"/>
  <sheetViews>
    <sheetView topLeftCell="AC1" workbookViewId="0">
      <selection activeCell="AD5" sqref="AD5"/>
    </sheetView>
  </sheetViews>
  <sheetFormatPr baseColWidth="10" defaultColWidth="14.5" defaultRowHeight="15.75" customHeight="1" x14ac:dyDescent="0"/>
  <sheetData>
    <row r="1" spans="1:47"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22</v>
      </c>
      <c r="AB1" s="1" t="s">
        <v>23</v>
      </c>
      <c r="AC1" s="1" t="s">
        <v>24</v>
      </c>
      <c r="AD1" s="1" t="s">
        <v>25</v>
      </c>
      <c r="AE1" s="1" t="s">
        <v>22</v>
      </c>
      <c r="AF1" s="1" t="s">
        <v>23</v>
      </c>
      <c r="AG1" s="1" t="s">
        <v>24</v>
      </c>
      <c r="AH1" s="1" t="s">
        <v>25</v>
      </c>
      <c r="AI1" s="1" t="s">
        <v>22</v>
      </c>
      <c r="AJ1" s="1" t="s">
        <v>23</v>
      </c>
      <c r="AK1" s="1" t="s">
        <v>24</v>
      </c>
      <c r="AL1" s="1" t="s">
        <v>25</v>
      </c>
      <c r="AM1" s="1" t="s">
        <v>22</v>
      </c>
      <c r="AN1" s="1" t="s">
        <v>23</v>
      </c>
      <c r="AO1" s="1" t="s">
        <v>24</v>
      </c>
      <c r="AP1" s="1" t="s">
        <v>25</v>
      </c>
      <c r="AQ1" s="1" t="s">
        <v>22</v>
      </c>
      <c r="AR1" s="1" t="s">
        <v>23</v>
      </c>
      <c r="AS1" s="1" t="s">
        <v>24</v>
      </c>
      <c r="AT1" s="1" t="s">
        <v>25</v>
      </c>
      <c r="AU1" s="1" t="s">
        <v>26</v>
      </c>
    </row>
    <row r="2" spans="1:47" ht="15.75" customHeight="1">
      <c r="A2" s="1" t="s">
        <v>27</v>
      </c>
      <c r="B2" s="1" t="s">
        <v>28</v>
      </c>
      <c r="C2" s="1" t="s">
        <v>29</v>
      </c>
      <c r="D2" s="1" t="s">
        <v>30</v>
      </c>
      <c r="E2" s="1" t="s">
        <v>4</v>
      </c>
      <c r="F2" s="1" t="s">
        <v>5</v>
      </c>
      <c r="G2" s="1" t="s">
        <v>6</v>
      </c>
      <c r="H2" s="1" t="s">
        <v>31</v>
      </c>
      <c r="I2" s="1" t="s">
        <v>32</v>
      </c>
      <c r="J2" s="1" t="s">
        <v>33</v>
      </c>
      <c r="K2" s="1" t="s">
        <v>34</v>
      </c>
      <c r="L2" s="1" t="s">
        <v>35</v>
      </c>
      <c r="M2" s="1" t="s">
        <v>36</v>
      </c>
      <c r="N2" s="1" t="s">
        <v>37</v>
      </c>
      <c r="O2" s="1" t="s">
        <v>38</v>
      </c>
      <c r="P2" s="1" t="s">
        <v>39</v>
      </c>
      <c r="Q2" s="1" t="s">
        <v>40</v>
      </c>
      <c r="R2" s="1" t="s">
        <v>41</v>
      </c>
      <c r="S2" s="1" t="s">
        <v>42</v>
      </c>
      <c r="T2" s="1" t="s">
        <v>43</v>
      </c>
      <c r="U2" s="1" t="s">
        <v>44</v>
      </c>
      <c r="V2" s="1" t="s">
        <v>45</v>
      </c>
      <c r="W2" s="1" t="s">
        <v>50</v>
      </c>
      <c r="X2" s="1" t="s">
        <v>51</v>
      </c>
      <c r="Y2" s="1" t="s">
        <v>52</v>
      </c>
      <c r="Z2" s="1" t="s">
        <v>49</v>
      </c>
      <c r="AA2" s="1" t="s">
        <v>46</v>
      </c>
      <c r="AB2" s="1" t="s">
        <v>47</v>
      </c>
      <c r="AC2" s="1" t="s">
        <v>48</v>
      </c>
      <c r="AD2" s="1" t="s">
        <v>49</v>
      </c>
      <c r="AE2" s="1" t="s">
        <v>46</v>
      </c>
      <c r="AF2" s="1" t="s">
        <v>47</v>
      </c>
      <c r="AG2" s="1" t="s">
        <v>48</v>
      </c>
      <c r="AH2" s="1" t="s">
        <v>49</v>
      </c>
      <c r="AI2" s="1" t="s">
        <v>46</v>
      </c>
      <c r="AJ2" s="1" t="s">
        <v>47</v>
      </c>
      <c r="AK2" s="1" t="s">
        <v>48</v>
      </c>
      <c r="AL2" s="1" t="s">
        <v>49</v>
      </c>
      <c r="AM2" s="1" t="s">
        <v>50</v>
      </c>
      <c r="AN2" s="1" t="s">
        <v>51</v>
      </c>
      <c r="AO2" s="1" t="s">
        <v>52</v>
      </c>
      <c r="AP2" s="1" t="s">
        <v>49</v>
      </c>
      <c r="AQ2" s="1" t="s">
        <v>46</v>
      </c>
      <c r="AR2" s="1" t="s">
        <v>47</v>
      </c>
      <c r="AS2" s="1" t="s">
        <v>48</v>
      </c>
      <c r="AT2" s="1" t="s">
        <v>49</v>
      </c>
      <c r="AU2" s="1" t="s">
        <v>26</v>
      </c>
    </row>
    <row r="3" spans="1:47" ht="15.75" customHeight="1">
      <c r="A3" s="1" t="s">
        <v>53</v>
      </c>
      <c r="B3" s="1" t="s">
        <v>54</v>
      </c>
      <c r="C3" s="1" t="s">
        <v>55</v>
      </c>
      <c r="D3" s="1" t="s">
        <v>56</v>
      </c>
      <c r="E3" s="1" t="s">
        <v>57</v>
      </c>
      <c r="F3" s="1" t="s">
        <v>58</v>
      </c>
      <c r="G3" s="1" t="s">
        <v>59</v>
      </c>
      <c r="H3" s="1" t="s">
        <v>60</v>
      </c>
      <c r="I3" s="1" t="s">
        <v>61</v>
      </c>
      <c r="J3" s="1" t="s">
        <v>62</v>
      </c>
      <c r="K3" s="1" t="s">
        <v>63</v>
      </c>
      <c r="L3" s="1" t="s">
        <v>64</v>
      </c>
      <c r="M3" s="1" t="s">
        <v>65</v>
      </c>
      <c r="N3" s="1" t="s">
        <v>66</v>
      </c>
      <c r="O3" s="1" t="s">
        <v>67</v>
      </c>
      <c r="P3" s="1" t="s">
        <v>68</v>
      </c>
      <c r="Q3" s="1" t="s">
        <v>69</v>
      </c>
      <c r="R3" s="1" t="s">
        <v>70</v>
      </c>
      <c r="S3" s="1" t="s">
        <v>71</v>
      </c>
      <c r="T3" s="1" t="s">
        <v>72</v>
      </c>
      <c r="U3" s="1" t="s">
        <v>73</v>
      </c>
      <c r="V3" s="1" t="s">
        <v>74</v>
      </c>
      <c r="W3" s="1" t="s">
        <v>75</v>
      </c>
      <c r="X3" s="1" t="s">
        <v>76</v>
      </c>
      <c r="Y3" s="1" t="s">
        <v>77</v>
      </c>
      <c r="Z3" s="1" t="s">
        <v>78</v>
      </c>
      <c r="AA3" s="1" t="s">
        <v>79</v>
      </c>
      <c r="AB3" s="1" t="s">
        <v>80</v>
      </c>
      <c r="AC3" s="1" t="s">
        <v>81</v>
      </c>
      <c r="AD3" s="1" t="s">
        <v>82</v>
      </c>
      <c r="AE3" s="1" t="s">
        <v>83</v>
      </c>
      <c r="AF3" s="1" t="s">
        <v>84</v>
      </c>
      <c r="AG3" s="1" t="s">
        <v>85</v>
      </c>
      <c r="AH3" s="1" t="s">
        <v>86</v>
      </c>
      <c r="AI3" s="1" t="s">
        <v>87</v>
      </c>
      <c r="AJ3" s="1" t="s">
        <v>88</v>
      </c>
      <c r="AK3" s="1" t="s">
        <v>89</v>
      </c>
      <c r="AL3" s="1" t="s">
        <v>90</v>
      </c>
      <c r="AM3" s="1" t="s">
        <v>91</v>
      </c>
      <c r="AN3" s="1" t="s">
        <v>92</v>
      </c>
      <c r="AO3" s="1" t="s">
        <v>93</v>
      </c>
      <c r="AP3" s="1" t="s">
        <v>94</v>
      </c>
      <c r="AQ3" s="1" t="s">
        <v>95</v>
      </c>
      <c r="AR3" s="1" t="s">
        <v>96</v>
      </c>
      <c r="AS3" s="1" t="s">
        <v>97</v>
      </c>
      <c r="AT3" s="1" t="s">
        <v>98</v>
      </c>
      <c r="AU3" s="1" t="s">
        <v>99</v>
      </c>
    </row>
    <row r="4" spans="1:47" ht="15.75" customHeight="1">
      <c r="A4" s="27">
        <v>43508.532210648147</v>
      </c>
      <c r="B4" s="27">
        <v>43508.535925925928</v>
      </c>
      <c r="C4" s="1" t="s">
        <v>30</v>
      </c>
      <c r="D4" s="1" t="s">
        <v>788</v>
      </c>
      <c r="E4" s="1">
        <v>100</v>
      </c>
      <c r="F4" s="1">
        <v>321</v>
      </c>
      <c r="G4" s="1" t="b">
        <v>1</v>
      </c>
      <c r="H4" s="2">
        <v>43508.535937499997</v>
      </c>
      <c r="I4" s="1" t="s">
        <v>790</v>
      </c>
      <c r="N4" s="1">
        <v>29.873703002929599</v>
      </c>
      <c r="O4" s="1">
        <v>-97.936096191406193</v>
      </c>
      <c r="P4" s="1" t="s">
        <v>102</v>
      </c>
      <c r="Q4" s="1" t="s">
        <v>103</v>
      </c>
      <c r="R4" s="1" t="s">
        <v>104</v>
      </c>
      <c r="S4" s="1" t="s">
        <v>105</v>
      </c>
      <c r="T4" s="1" t="s">
        <v>121</v>
      </c>
      <c r="U4" s="1" t="s">
        <v>208</v>
      </c>
      <c r="V4" s="1" t="s">
        <v>108</v>
      </c>
      <c r="W4" s="1" t="s">
        <v>117</v>
      </c>
      <c r="X4" s="1" t="s">
        <v>117</v>
      </c>
      <c r="Y4" s="1" t="s">
        <v>110</v>
      </c>
      <c r="Z4" s="1" t="s">
        <v>791</v>
      </c>
      <c r="AA4" s="1" t="s">
        <v>109</v>
      </c>
      <c r="AB4" s="1" t="s">
        <v>109</v>
      </c>
      <c r="AC4" s="1" t="s">
        <v>109</v>
      </c>
      <c r="AD4" s="1" t="s">
        <v>792</v>
      </c>
      <c r="AE4" s="1" t="s">
        <v>117</v>
      </c>
      <c r="AF4" s="1" t="s">
        <v>117</v>
      </c>
      <c r="AG4" s="1" t="s">
        <v>117</v>
      </c>
      <c r="AH4" s="1" t="s">
        <v>793</v>
      </c>
      <c r="AI4" s="1" t="s">
        <v>122</v>
      </c>
      <c r="AJ4" s="1" t="s">
        <v>122</v>
      </c>
      <c r="AK4" s="1" t="s">
        <v>122</v>
      </c>
      <c r="AL4" s="1" t="s">
        <v>794</v>
      </c>
      <c r="AM4" s="1" t="s">
        <v>126</v>
      </c>
      <c r="AN4" s="1" t="s">
        <v>126</v>
      </c>
      <c r="AO4" s="1" t="s">
        <v>126</v>
      </c>
      <c r="AP4" s="1" t="s">
        <v>795</v>
      </c>
      <c r="AQ4" s="1" t="s">
        <v>117</v>
      </c>
      <c r="AR4" s="1" t="s">
        <v>117</v>
      </c>
      <c r="AS4" s="1" t="s">
        <v>117</v>
      </c>
      <c r="AT4" s="1" t="s">
        <v>796</v>
      </c>
      <c r="AU4" s="1">
        <v>60669</v>
      </c>
    </row>
    <row r="5" spans="1:47" ht="15.75" customHeight="1">
      <c r="A5" s="27">
        <v>43508.532349537039</v>
      </c>
      <c r="B5" s="27">
        <v>43508.536412037036</v>
      </c>
      <c r="C5" s="1" t="s">
        <v>30</v>
      </c>
      <c r="D5" s="1" t="s">
        <v>797</v>
      </c>
      <c r="E5" s="1">
        <v>100</v>
      </c>
      <c r="F5" s="1">
        <v>350</v>
      </c>
      <c r="G5" s="1" t="b">
        <v>1</v>
      </c>
      <c r="H5" s="2">
        <v>43508.536412037036</v>
      </c>
      <c r="I5" s="1" t="s">
        <v>798</v>
      </c>
      <c r="N5" s="1">
        <v>43.034805297851499</v>
      </c>
      <c r="O5" s="1">
        <v>-83.526802062988196</v>
      </c>
      <c r="P5" s="1" t="s">
        <v>102</v>
      </c>
      <c r="Q5" s="1" t="s">
        <v>103</v>
      </c>
      <c r="R5" s="1" t="s">
        <v>104</v>
      </c>
      <c r="S5" s="1" t="s">
        <v>115</v>
      </c>
      <c r="T5" s="1" t="s">
        <v>121</v>
      </c>
      <c r="U5" s="1" t="s">
        <v>155</v>
      </c>
      <c r="V5" s="1" t="s">
        <v>108</v>
      </c>
      <c r="W5" s="1" t="s">
        <v>110</v>
      </c>
      <c r="X5" s="1" t="s">
        <v>110</v>
      </c>
      <c r="Y5" s="1" t="s">
        <v>110</v>
      </c>
      <c r="Z5" s="1" t="s">
        <v>799</v>
      </c>
      <c r="AA5" s="1" t="s">
        <v>112</v>
      </c>
      <c r="AB5" s="1" t="s">
        <v>112</v>
      </c>
      <c r="AC5" s="1" t="s">
        <v>112</v>
      </c>
      <c r="AD5" s="1" t="s">
        <v>800</v>
      </c>
      <c r="AE5" s="1" t="s">
        <v>110</v>
      </c>
      <c r="AF5" s="1" t="s">
        <v>110</v>
      </c>
      <c r="AG5" s="1" t="s">
        <v>110</v>
      </c>
      <c r="AH5" s="1" t="s">
        <v>801</v>
      </c>
      <c r="AI5" s="1" t="s">
        <v>122</v>
      </c>
      <c r="AJ5" s="1" t="s">
        <v>122</v>
      </c>
      <c r="AK5" s="1" t="s">
        <v>122</v>
      </c>
      <c r="AL5" s="1" t="s">
        <v>802</v>
      </c>
      <c r="AM5" s="1" t="s">
        <v>112</v>
      </c>
      <c r="AN5" s="1" t="s">
        <v>112</v>
      </c>
      <c r="AO5" s="1" t="s">
        <v>112</v>
      </c>
      <c r="AP5" s="1" t="s">
        <v>803</v>
      </c>
      <c r="AQ5" s="1" t="s">
        <v>117</v>
      </c>
      <c r="AR5" s="1" t="s">
        <v>117</v>
      </c>
      <c r="AS5" s="1" t="s">
        <v>117</v>
      </c>
      <c r="AT5" s="1" t="s">
        <v>804</v>
      </c>
      <c r="AU5" s="1">
        <v>41036</v>
      </c>
    </row>
    <row r="6" spans="1:47" ht="15.75" customHeight="1">
      <c r="A6" s="27">
        <v>43508.532094907408</v>
      </c>
      <c r="B6" s="27">
        <v>43508.536550925928</v>
      </c>
      <c r="C6" s="1" t="s">
        <v>30</v>
      </c>
      <c r="D6" s="1" t="s">
        <v>805</v>
      </c>
      <c r="E6" s="1">
        <v>100</v>
      </c>
      <c r="F6" s="1">
        <v>384</v>
      </c>
      <c r="G6" s="1" t="b">
        <v>1</v>
      </c>
      <c r="H6" s="2">
        <v>43508.536550925928</v>
      </c>
      <c r="I6" s="1" t="s">
        <v>806</v>
      </c>
      <c r="N6" s="1">
        <v>44.5903930664062</v>
      </c>
      <c r="O6" s="1">
        <v>-123.272201538085</v>
      </c>
      <c r="P6" s="1" t="s">
        <v>102</v>
      </c>
      <c r="Q6" s="1" t="s">
        <v>103</v>
      </c>
      <c r="R6" s="1" t="s">
        <v>135</v>
      </c>
      <c r="S6" s="1">
        <v>65</v>
      </c>
      <c r="T6" s="1" t="s">
        <v>106</v>
      </c>
      <c r="U6" s="1" t="s">
        <v>208</v>
      </c>
      <c r="V6" s="1" t="s">
        <v>108</v>
      </c>
      <c r="W6" s="1" t="s">
        <v>122</v>
      </c>
      <c r="X6" s="1" t="s">
        <v>110</v>
      </c>
      <c r="Y6" s="1" t="s">
        <v>110</v>
      </c>
      <c r="Z6" s="1" t="s">
        <v>807</v>
      </c>
      <c r="AA6" s="1" t="s">
        <v>117</v>
      </c>
      <c r="AB6" s="1" t="s">
        <v>110</v>
      </c>
      <c r="AC6" s="1" t="s">
        <v>110</v>
      </c>
      <c r="AE6" s="1" t="s">
        <v>122</v>
      </c>
      <c r="AF6" s="1" t="s">
        <v>110</v>
      </c>
      <c r="AG6" s="1" t="s">
        <v>110</v>
      </c>
      <c r="AI6" s="1" t="s">
        <v>112</v>
      </c>
      <c r="AJ6" s="1" t="s">
        <v>112</v>
      </c>
      <c r="AK6" s="1" t="s">
        <v>112</v>
      </c>
      <c r="AM6" s="1" t="s">
        <v>122</v>
      </c>
      <c r="AN6" s="1" t="s">
        <v>117</v>
      </c>
      <c r="AO6" s="1" t="s">
        <v>110</v>
      </c>
      <c r="AQ6" s="1" t="s">
        <v>110</v>
      </c>
      <c r="AR6" s="1" t="s">
        <v>110</v>
      </c>
      <c r="AS6" s="1" t="s">
        <v>110</v>
      </c>
      <c r="AU6" s="1">
        <v>80923</v>
      </c>
    </row>
    <row r="7" spans="1:47" ht="15.75" customHeight="1">
      <c r="A7" s="27">
        <v>43508.534166666665</v>
      </c>
      <c r="B7" s="27">
        <v>43508.539675925924</v>
      </c>
      <c r="C7" s="1" t="s">
        <v>30</v>
      </c>
      <c r="D7" s="1" t="s">
        <v>808</v>
      </c>
      <c r="E7" s="1">
        <v>100</v>
      </c>
      <c r="F7" s="1">
        <v>475</v>
      </c>
      <c r="G7" s="1" t="b">
        <v>1</v>
      </c>
      <c r="H7" s="2">
        <v>43508.539675925924</v>
      </c>
      <c r="I7" s="1" t="s">
        <v>809</v>
      </c>
      <c r="N7" s="1">
        <v>39.4234008789062</v>
      </c>
      <c r="O7" s="1">
        <v>-76.776199340820298</v>
      </c>
      <c r="P7" s="1" t="s">
        <v>102</v>
      </c>
      <c r="Q7" s="1" t="s">
        <v>103</v>
      </c>
      <c r="R7" s="1" t="s">
        <v>135</v>
      </c>
      <c r="S7" s="1">
        <v>65</v>
      </c>
      <c r="T7" s="1" t="s">
        <v>121</v>
      </c>
      <c r="U7" s="1" t="s">
        <v>155</v>
      </c>
      <c r="V7" s="1" t="s">
        <v>108</v>
      </c>
      <c r="W7" s="1" t="s">
        <v>122</v>
      </c>
      <c r="X7" s="1" t="s">
        <v>117</v>
      </c>
      <c r="Y7" s="1" t="s">
        <v>110</v>
      </c>
      <c r="Z7" s="1" t="s">
        <v>810</v>
      </c>
      <c r="AA7" s="1" t="s">
        <v>117</v>
      </c>
      <c r="AB7" s="1" t="s">
        <v>117</v>
      </c>
      <c r="AC7" s="1" t="s">
        <v>112</v>
      </c>
      <c r="AD7" s="1" t="s">
        <v>811</v>
      </c>
      <c r="AE7" s="1" t="s">
        <v>122</v>
      </c>
      <c r="AF7" s="1" t="s">
        <v>110</v>
      </c>
      <c r="AG7" s="1" t="s">
        <v>110</v>
      </c>
      <c r="AH7" s="1" t="s">
        <v>812</v>
      </c>
      <c r="AI7" s="1" t="s">
        <v>109</v>
      </c>
      <c r="AJ7" s="1" t="s">
        <v>109</v>
      </c>
      <c r="AK7" s="1" t="s">
        <v>109</v>
      </c>
      <c r="AM7" s="1" t="s">
        <v>110</v>
      </c>
      <c r="AN7" s="1" t="s">
        <v>117</v>
      </c>
      <c r="AO7" s="1" t="s">
        <v>112</v>
      </c>
      <c r="AQ7" s="1" t="s">
        <v>110</v>
      </c>
      <c r="AR7" s="1" t="s">
        <v>117</v>
      </c>
      <c r="AS7" s="1" t="s">
        <v>117</v>
      </c>
      <c r="AU7" s="1">
        <v>75936</v>
      </c>
    </row>
    <row r="8" spans="1:47" ht="15.75" customHeight="1">
      <c r="A8" s="27">
        <v>43508.537361111114</v>
      </c>
      <c r="B8" s="27">
        <v>43508.541400462964</v>
      </c>
      <c r="C8" s="1" t="s">
        <v>30</v>
      </c>
      <c r="D8" s="1" t="s">
        <v>813</v>
      </c>
      <c r="E8" s="1">
        <v>100</v>
      </c>
      <c r="F8" s="1">
        <v>348</v>
      </c>
      <c r="G8" s="1" t="b">
        <v>1</v>
      </c>
      <c r="H8" s="2">
        <v>43508.541400462964</v>
      </c>
      <c r="I8" s="1" t="s">
        <v>814</v>
      </c>
      <c r="N8" s="1">
        <v>39.9660034179687</v>
      </c>
      <c r="O8" s="1">
        <v>-75.1510009765625</v>
      </c>
      <c r="P8" s="1" t="s">
        <v>102</v>
      </c>
      <c r="Q8" s="1" t="s">
        <v>103</v>
      </c>
      <c r="R8" s="1" t="s">
        <v>135</v>
      </c>
      <c r="S8" s="1">
        <v>65</v>
      </c>
      <c r="T8" s="1" t="s">
        <v>121</v>
      </c>
      <c r="U8" s="1" t="s">
        <v>155</v>
      </c>
      <c r="V8" s="1" t="s">
        <v>108</v>
      </c>
      <c r="W8" s="1" t="s">
        <v>122</v>
      </c>
      <c r="X8" s="1" t="s">
        <v>112</v>
      </c>
      <c r="Y8" s="1" t="s">
        <v>110</v>
      </c>
      <c r="Z8" s="1" t="s">
        <v>815</v>
      </c>
      <c r="AA8" s="1" t="s">
        <v>122</v>
      </c>
      <c r="AB8" s="1" t="s">
        <v>109</v>
      </c>
      <c r="AC8" s="1" t="s">
        <v>112</v>
      </c>
      <c r="AD8" s="1" t="s">
        <v>816</v>
      </c>
      <c r="AE8" s="1" t="s">
        <v>110</v>
      </c>
      <c r="AF8" s="1" t="s">
        <v>110</v>
      </c>
      <c r="AG8" s="1" t="s">
        <v>110</v>
      </c>
      <c r="AH8" s="1" t="s">
        <v>817</v>
      </c>
      <c r="AI8" s="1" t="s">
        <v>122</v>
      </c>
      <c r="AJ8" s="1" t="s">
        <v>122</v>
      </c>
      <c r="AK8" s="1" t="s">
        <v>122</v>
      </c>
      <c r="AM8" s="1" t="s">
        <v>110</v>
      </c>
      <c r="AN8" s="1" t="s">
        <v>110</v>
      </c>
      <c r="AO8" s="1" t="s">
        <v>110</v>
      </c>
      <c r="AP8" s="1" t="s">
        <v>818</v>
      </c>
      <c r="AQ8" s="1" t="s">
        <v>122</v>
      </c>
      <c r="AR8" s="1" t="s">
        <v>122</v>
      </c>
      <c r="AS8" s="1" t="s">
        <v>122</v>
      </c>
      <c r="AU8" s="1">
        <v>17741</v>
      </c>
    </row>
    <row r="9" spans="1:47" ht="15.75" customHeight="1">
      <c r="A9" s="27">
        <v>43508.538368055553</v>
      </c>
      <c r="B9" s="27">
        <v>43508.541712962964</v>
      </c>
      <c r="C9" s="1" t="s">
        <v>30</v>
      </c>
      <c r="D9" s="1" t="s">
        <v>313</v>
      </c>
      <c r="E9" s="1">
        <v>100</v>
      </c>
      <c r="F9" s="1">
        <v>289</v>
      </c>
      <c r="G9" s="1" t="b">
        <v>1</v>
      </c>
      <c r="H9" s="2">
        <v>43508.541724537034</v>
      </c>
      <c r="I9" s="1" t="s">
        <v>819</v>
      </c>
      <c r="N9" s="1">
        <v>41.327499389648402</v>
      </c>
      <c r="O9" s="1">
        <v>19.818893432617099</v>
      </c>
      <c r="P9" s="1" t="s">
        <v>102</v>
      </c>
      <c r="Q9" s="1" t="s">
        <v>103</v>
      </c>
      <c r="R9" s="1" t="s">
        <v>104</v>
      </c>
      <c r="S9" s="1" t="s">
        <v>115</v>
      </c>
      <c r="T9" s="1" t="s">
        <v>121</v>
      </c>
      <c r="U9" s="1" t="s">
        <v>164</v>
      </c>
      <c r="V9" s="1" t="s">
        <v>108</v>
      </c>
      <c r="W9" s="1" t="s">
        <v>122</v>
      </c>
      <c r="X9" s="1" t="s">
        <v>117</v>
      </c>
      <c r="Y9" s="1" t="s">
        <v>122</v>
      </c>
      <c r="Z9" s="1" t="s">
        <v>820</v>
      </c>
      <c r="AA9" s="1" t="s">
        <v>117</v>
      </c>
      <c r="AB9" s="1" t="s">
        <v>122</v>
      </c>
      <c r="AC9" s="1" t="s">
        <v>122</v>
      </c>
      <c r="AD9" s="1" t="s">
        <v>821</v>
      </c>
      <c r="AE9" s="1" t="s">
        <v>122</v>
      </c>
      <c r="AF9" s="1" t="s">
        <v>110</v>
      </c>
      <c r="AG9" s="1" t="s">
        <v>110</v>
      </c>
      <c r="AH9" s="1" t="s">
        <v>822</v>
      </c>
      <c r="AI9" s="1" t="s">
        <v>117</v>
      </c>
      <c r="AJ9" s="1" t="s">
        <v>122</v>
      </c>
      <c r="AK9" s="1" t="s">
        <v>122</v>
      </c>
      <c r="AL9" s="1" t="s">
        <v>823</v>
      </c>
      <c r="AM9" s="1" t="s">
        <v>110</v>
      </c>
      <c r="AN9" s="1" t="s">
        <v>117</v>
      </c>
      <c r="AO9" s="1" t="s">
        <v>109</v>
      </c>
      <c r="AP9" s="1" t="s">
        <v>824</v>
      </c>
      <c r="AQ9" s="1" t="s">
        <v>110</v>
      </c>
      <c r="AR9" s="1" t="s">
        <v>110</v>
      </c>
      <c r="AS9" s="1" t="s">
        <v>110</v>
      </c>
      <c r="AT9" s="1" t="s">
        <v>825</v>
      </c>
      <c r="AU9" s="1">
        <v>82849</v>
      </c>
    </row>
    <row r="10" spans="1:47" ht="15.75" customHeight="1">
      <c r="A10" s="27">
        <v>43508.538634259261</v>
      </c>
      <c r="B10" s="27">
        <v>43508.54515046296</v>
      </c>
      <c r="C10" s="1" t="s">
        <v>30</v>
      </c>
      <c r="D10" s="1" t="s">
        <v>826</v>
      </c>
      <c r="E10" s="1">
        <v>100</v>
      </c>
      <c r="F10" s="1">
        <v>562</v>
      </c>
      <c r="G10" s="1" t="b">
        <v>1</v>
      </c>
      <c r="H10" s="2">
        <v>43508.54515046296</v>
      </c>
      <c r="I10" s="1" t="s">
        <v>827</v>
      </c>
      <c r="N10" s="1">
        <v>33.024307250976499</v>
      </c>
      <c r="O10" s="1">
        <v>-85.073898315429602</v>
      </c>
      <c r="P10" s="1" t="s">
        <v>102</v>
      </c>
      <c r="Q10" s="1" t="s">
        <v>103</v>
      </c>
      <c r="R10" s="1" t="s">
        <v>104</v>
      </c>
      <c r="S10" s="1" t="s">
        <v>828</v>
      </c>
      <c r="T10" s="1" t="s">
        <v>829</v>
      </c>
      <c r="U10" s="1" t="s">
        <v>288</v>
      </c>
      <c r="V10" s="1" t="s">
        <v>108</v>
      </c>
      <c r="W10" s="1" t="s">
        <v>122</v>
      </c>
      <c r="X10" s="1" t="s">
        <v>110</v>
      </c>
      <c r="Y10" s="1" t="s">
        <v>110</v>
      </c>
      <c r="Z10" s="1" t="s">
        <v>830</v>
      </c>
      <c r="AA10" s="1" t="s">
        <v>122</v>
      </c>
      <c r="AB10" s="1" t="s">
        <v>110</v>
      </c>
      <c r="AC10" s="1" t="s">
        <v>112</v>
      </c>
      <c r="AD10" s="1" t="s">
        <v>831</v>
      </c>
      <c r="AE10" s="1" t="s">
        <v>122</v>
      </c>
      <c r="AF10" s="1" t="s">
        <v>110</v>
      </c>
      <c r="AG10" s="1" t="s">
        <v>110</v>
      </c>
      <c r="AH10" s="1" t="s">
        <v>832</v>
      </c>
      <c r="AI10" s="1" t="s">
        <v>109</v>
      </c>
      <c r="AJ10" s="1" t="s">
        <v>109</v>
      </c>
      <c r="AK10" s="1" t="s">
        <v>117</v>
      </c>
      <c r="AL10" s="1" t="s">
        <v>833</v>
      </c>
      <c r="AM10" s="1" t="s">
        <v>122</v>
      </c>
      <c r="AN10" s="1" t="s">
        <v>117</v>
      </c>
      <c r="AO10" s="1" t="s">
        <v>112</v>
      </c>
      <c r="AP10" s="1" t="s">
        <v>834</v>
      </c>
      <c r="AQ10" s="1" t="s">
        <v>117</v>
      </c>
      <c r="AR10" s="1" t="s">
        <v>110</v>
      </c>
      <c r="AS10" s="1" t="s">
        <v>110</v>
      </c>
      <c r="AU10" s="1">
        <v>64923</v>
      </c>
    </row>
    <row r="11" spans="1:47" ht="15.75" customHeight="1">
      <c r="A11" s="27">
        <v>43508.544907407406</v>
      </c>
      <c r="B11" s="27">
        <v>43508.545972222222</v>
      </c>
      <c r="C11" s="1" t="s">
        <v>30</v>
      </c>
      <c r="D11" s="1" t="s">
        <v>350</v>
      </c>
      <c r="E11" s="1">
        <v>100</v>
      </c>
      <c r="F11" s="1">
        <v>92</v>
      </c>
      <c r="G11" s="1" t="b">
        <v>1</v>
      </c>
      <c r="H11" s="2">
        <v>43508.545972222222</v>
      </c>
      <c r="I11" s="1" t="s">
        <v>835</v>
      </c>
      <c r="N11" s="1">
        <v>-23.6242980957031</v>
      </c>
      <c r="O11" s="1">
        <v>-46.562393188476499</v>
      </c>
      <c r="P11" s="1" t="s">
        <v>102</v>
      </c>
      <c r="Q11" s="1" t="s">
        <v>103</v>
      </c>
      <c r="R11" s="1" t="s">
        <v>104</v>
      </c>
      <c r="S11" s="1" t="s">
        <v>115</v>
      </c>
      <c r="T11" s="1" t="s">
        <v>121</v>
      </c>
      <c r="U11" s="1" t="s">
        <v>116</v>
      </c>
      <c r="V11" s="1" t="s">
        <v>108</v>
      </c>
      <c r="W11" s="1" t="s">
        <v>110</v>
      </c>
      <c r="X11" s="1" t="s">
        <v>110</v>
      </c>
      <c r="Y11" s="1" t="s">
        <v>110</v>
      </c>
      <c r="AA11" s="1" t="s">
        <v>112</v>
      </c>
      <c r="AB11" s="1" t="s">
        <v>112</v>
      </c>
      <c r="AC11" s="1" t="s">
        <v>112</v>
      </c>
      <c r="AE11" s="1" t="s">
        <v>110</v>
      </c>
      <c r="AF11" s="1" t="s">
        <v>110</v>
      </c>
      <c r="AG11" s="1" t="s">
        <v>110</v>
      </c>
      <c r="AI11" s="1" t="s">
        <v>112</v>
      </c>
      <c r="AJ11" s="1" t="s">
        <v>109</v>
      </c>
      <c r="AK11" s="1" t="s">
        <v>112</v>
      </c>
      <c r="AM11" s="1" t="s">
        <v>112</v>
      </c>
      <c r="AN11" s="1" t="s">
        <v>112</v>
      </c>
      <c r="AO11" s="1" t="s">
        <v>112</v>
      </c>
      <c r="AQ11" s="1" t="s">
        <v>110</v>
      </c>
      <c r="AR11" s="1" t="s">
        <v>122</v>
      </c>
      <c r="AS11" s="1" t="s">
        <v>117</v>
      </c>
      <c r="AU11" s="1">
        <v>53224</v>
      </c>
    </row>
    <row r="12" spans="1:47" ht="15.75" customHeight="1">
      <c r="A12" s="27">
        <v>43508.545277777775</v>
      </c>
      <c r="B12" s="27">
        <v>43508.546898148146</v>
      </c>
      <c r="C12" s="1" t="s">
        <v>30</v>
      </c>
      <c r="D12" s="1" t="s">
        <v>353</v>
      </c>
      <c r="E12" s="1">
        <v>100</v>
      </c>
      <c r="F12" s="1">
        <v>139</v>
      </c>
      <c r="G12" s="1" t="b">
        <v>1</v>
      </c>
      <c r="H12" s="2">
        <v>43508.546898148146</v>
      </c>
      <c r="I12" s="1" t="s">
        <v>836</v>
      </c>
      <c r="N12" s="1">
        <v>40.742401123046797</v>
      </c>
      <c r="O12" s="1">
        <v>-74.032501220703097</v>
      </c>
      <c r="P12" s="1" t="s">
        <v>102</v>
      </c>
      <c r="Q12" s="1" t="s">
        <v>103</v>
      </c>
      <c r="R12" s="1" t="s">
        <v>104</v>
      </c>
      <c r="S12" s="1" t="s">
        <v>115</v>
      </c>
      <c r="T12" s="1" t="s">
        <v>136</v>
      </c>
      <c r="U12" s="1" t="s">
        <v>164</v>
      </c>
      <c r="V12" s="1" t="s">
        <v>108</v>
      </c>
      <c r="W12" s="1" t="s">
        <v>117</v>
      </c>
      <c r="X12" s="1" t="s">
        <v>110</v>
      </c>
      <c r="Y12" s="1" t="s">
        <v>110</v>
      </c>
      <c r="AA12" s="1" t="s">
        <v>109</v>
      </c>
      <c r="AB12" s="1" t="s">
        <v>109</v>
      </c>
      <c r="AC12" s="1" t="s">
        <v>112</v>
      </c>
      <c r="AE12" s="1" t="s">
        <v>110</v>
      </c>
      <c r="AF12" s="1" t="s">
        <v>110</v>
      </c>
      <c r="AG12" s="1" t="s">
        <v>117</v>
      </c>
      <c r="AI12" s="1" t="s">
        <v>122</v>
      </c>
      <c r="AJ12" s="1" t="s">
        <v>122</v>
      </c>
      <c r="AK12" s="1" t="s">
        <v>117</v>
      </c>
      <c r="AM12" s="1" t="s">
        <v>109</v>
      </c>
      <c r="AN12" s="1" t="s">
        <v>109</v>
      </c>
      <c r="AO12" s="1" t="s">
        <v>112</v>
      </c>
      <c r="AQ12" s="1" t="s">
        <v>117</v>
      </c>
      <c r="AR12" s="1" t="s">
        <v>117</v>
      </c>
      <c r="AS12" s="1" t="s">
        <v>117</v>
      </c>
      <c r="AU12" s="1">
        <v>30715</v>
      </c>
    </row>
    <row r="13" spans="1:47" ht="15.75" customHeight="1">
      <c r="A13" s="27">
        <v>43508.543703703705</v>
      </c>
      <c r="B13" s="27">
        <v>43508.54791666667</v>
      </c>
      <c r="C13" s="1" t="s">
        <v>30</v>
      </c>
      <c r="D13" s="1" t="s">
        <v>837</v>
      </c>
      <c r="E13" s="1">
        <v>100</v>
      </c>
      <c r="F13" s="1">
        <v>364</v>
      </c>
      <c r="G13" s="1" t="b">
        <v>1</v>
      </c>
      <c r="H13" s="2">
        <v>43508.54791666667</v>
      </c>
      <c r="I13" s="1" t="s">
        <v>838</v>
      </c>
      <c r="N13" s="1">
        <v>33.873992919921797</v>
      </c>
      <c r="O13" s="1">
        <v>35.508895874023402</v>
      </c>
      <c r="P13" s="1" t="s">
        <v>102</v>
      </c>
      <c r="Q13" s="1" t="s">
        <v>103</v>
      </c>
      <c r="R13" s="1" t="s">
        <v>104</v>
      </c>
      <c r="S13" s="1" t="s">
        <v>105</v>
      </c>
      <c r="T13" s="1" t="s">
        <v>106</v>
      </c>
      <c r="U13" s="1" t="s">
        <v>107</v>
      </c>
      <c r="V13" s="1" t="s">
        <v>108</v>
      </c>
      <c r="W13" s="1" t="s">
        <v>117</v>
      </c>
      <c r="X13" s="1" t="s">
        <v>117</v>
      </c>
      <c r="Y13" s="1" t="s">
        <v>117</v>
      </c>
      <c r="Z13" s="1" t="s">
        <v>839</v>
      </c>
      <c r="AA13" s="1" t="s">
        <v>122</v>
      </c>
      <c r="AB13" s="1" t="s">
        <v>109</v>
      </c>
      <c r="AC13" s="1" t="s">
        <v>109</v>
      </c>
      <c r="AD13" s="1" t="s">
        <v>840</v>
      </c>
      <c r="AE13" s="1" t="s">
        <v>117</v>
      </c>
      <c r="AF13" s="1" t="s">
        <v>110</v>
      </c>
      <c r="AG13" s="1" t="s">
        <v>110</v>
      </c>
      <c r="AI13" s="1" t="s">
        <v>110</v>
      </c>
      <c r="AJ13" s="1" t="s">
        <v>117</v>
      </c>
      <c r="AK13" s="1" t="s">
        <v>117</v>
      </c>
      <c r="AM13" s="1" t="s">
        <v>109</v>
      </c>
      <c r="AN13" s="1" t="s">
        <v>109</v>
      </c>
      <c r="AO13" s="1" t="s">
        <v>109</v>
      </c>
      <c r="AQ13" s="1" t="s">
        <v>117</v>
      </c>
      <c r="AR13" s="1" t="s">
        <v>117</v>
      </c>
      <c r="AS13" s="1" t="s">
        <v>117</v>
      </c>
      <c r="AU13" s="1">
        <v>97258</v>
      </c>
    </row>
    <row r="14" spans="1:47" ht="15.75" customHeight="1">
      <c r="A14" s="27">
        <v>43508.54478009259</v>
      </c>
      <c r="B14" s="27">
        <v>43508.548391203702</v>
      </c>
      <c r="C14" s="1" t="s">
        <v>30</v>
      </c>
      <c r="D14" s="1" t="s">
        <v>841</v>
      </c>
      <c r="E14" s="1">
        <v>100</v>
      </c>
      <c r="F14" s="1">
        <v>312</v>
      </c>
      <c r="G14" s="1" t="b">
        <v>1</v>
      </c>
      <c r="H14" s="2">
        <v>43508.548402777778</v>
      </c>
      <c r="I14" s="1" t="s">
        <v>842</v>
      </c>
      <c r="N14" s="1">
        <v>41.660293579101499</v>
      </c>
      <c r="O14" s="1">
        <v>-80.860603332519503</v>
      </c>
      <c r="P14" s="1" t="s">
        <v>102</v>
      </c>
      <c r="Q14" s="1" t="s">
        <v>103</v>
      </c>
      <c r="R14" s="1" t="s">
        <v>104</v>
      </c>
      <c r="S14" s="1" t="s">
        <v>115</v>
      </c>
      <c r="T14" s="1" t="s">
        <v>106</v>
      </c>
      <c r="U14" s="1" t="s">
        <v>137</v>
      </c>
      <c r="V14" s="1" t="s">
        <v>108</v>
      </c>
      <c r="W14" s="1" t="s">
        <v>110</v>
      </c>
      <c r="X14" s="1" t="s">
        <v>110</v>
      </c>
      <c r="Y14" s="1" t="s">
        <v>110</v>
      </c>
      <c r="Z14" s="1" t="s">
        <v>843</v>
      </c>
      <c r="AA14" s="1" t="s">
        <v>110</v>
      </c>
      <c r="AB14" s="1" t="s">
        <v>110</v>
      </c>
      <c r="AC14" s="1" t="s">
        <v>110</v>
      </c>
      <c r="AD14" s="1" t="s">
        <v>844</v>
      </c>
      <c r="AE14" s="1" t="s">
        <v>110</v>
      </c>
      <c r="AF14" s="1" t="s">
        <v>110</v>
      </c>
      <c r="AG14" s="1" t="s">
        <v>110</v>
      </c>
      <c r="AH14" s="1" t="s">
        <v>845</v>
      </c>
      <c r="AI14" s="1" t="s">
        <v>110</v>
      </c>
      <c r="AJ14" s="1" t="s">
        <v>110</v>
      </c>
      <c r="AK14" s="1" t="s">
        <v>110</v>
      </c>
      <c r="AL14" s="1" t="s">
        <v>846</v>
      </c>
      <c r="AM14" s="1" t="s">
        <v>122</v>
      </c>
      <c r="AN14" s="1" t="s">
        <v>122</v>
      </c>
      <c r="AO14" s="1" t="s">
        <v>122</v>
      </c>
      <c r="AP14" s="1" t="s">
        <v>847</v>
      </c>
      <c r="AQ14" s="1" t="s">
        <v>122</v>
      </c>
      <c r="AR14" s="1" t="s">
        <v>122</v>
      </c>
      <c r="AS14" s="1" t="s">
        <v>122</v>
      </c>
      <c r="AT14" s="1" t="s">
        <v>848</v>
      </c>
      <c r="AU14" s="1">
        <v>34012</v>
      </c>
    </row>
    <row r="15" spans="1:47" ht="15.75" customHeight="1">
      <c r="A15" s="27">
        <v>43508.547314814816</v>
      </c>
      <c r="B15" s="27">
        <v>43508.549189814818</v>
      </c>
      <c r="C15" s="1" t="s">
        <v>30</v>
      </c>
      <c r="D15" s="1" t="s">
        <v>849</v>
      </c>
      <c r="E15" s="1">
        <v>100</v>
      </c>
      <c r="F15" s="1">
        <v>161</v>
      </c>
      <c r="G15" s="1" t="b">
        <v>1</v>
      </c>
      <c r="H15" s="2">
        <v>43508.549189814818</v>
      </c>
      <c r="I15" s="1" t="s">
        <v>850</v>
      </c>
      <c r="N15" s="1">
        <v>35.001907348632798</v>
      </c>
      <c r="O15" s="1">
        <v>-78.9364013671875</v>
      </c>
      <c r="P15" s="1" t="s">
        <v>102</v>
      </c>
      <c r="Q15" s="1" t="s">
        <v>103</v>
      </c>
      <c r="R15" s="1" t="s">
        <v>104</v>
      </c>
      <c r="S15" s="1" t="s">
        <v>115</v>
      </c>
      <c r="T15" s="1" t="s">
        <v>121</v>
      </c>
      <c r="U15" s="1" t="s">
        <v>116</v>
      </c>
      <c r="V15" s="1" t="s">
        <v>108</v>
      </c>
      <c r="W15" s="1" t="s">
        <v>109</v>
      </c>
      <c r="X15" s="1" t="s">
        <v>110</v>
      </c>
      <c r="Y15" s="1" t="s">
        <v>122</v>
      </c>
      <c r="Z15" s="1" t="s">
        <v>851</v>
      </c>
      <c r="AA15" s="1" t="s">
        <v>117</v>
      </c>
      <c r="AB15" s="1" t="s">
        <v>109</v>
      </c>
      <c r="AC15" s="1" t="s">
        <v>117</v>
      </c>
      <c r="AD15" s="1" t="s">
        <v>852</v>
      </c>
      <c r="AE15" s="1" t="s">
        <v>110</v>
      </c>
      <c r="AF15" s="1" t="s">
        <v>117</v>
      </c>
      <c r="AG15" s="1" t="s">
        <v>110</v>
      </c>
      <c r="AH15" s="1" t="s">
        <v>853</v>
      </c>
      <c r="AI15" s="1" t="s">
        <v>110</v>
      </c>
      <c r="AJ15" s="1" t="s">
        <v>122</v>
      </c>
      <c r="AK15" s="1" t="s">
        <v>117</v>
      </c>
      <c r="AL15" s="1" t="s">
        <v>854</v>
      </c>
      <c r="AM15" s="1" t="s">
        <v>117</v>
      </c>
      <c r="AN15" s="1" t="s">
        <v>122</v>
      </c>
      <c r="AO15" s="1" t="s">
        <v>117</v>
      </c>
      <c r="AP15" s="1" t="s">
        <v>855</v>
      </c>
      <c r="AQ15" s="1" t="s">
        <v>110</v>
      </c>
      <c r="AR15" s="1" t="s">
        <v>122</v>
      </c>
      <c r="AS15" s="1" t="s">
        <v>110</v>
      </c>
      <c r="AU15" s="1">
        <v>45216</v>
      </c>
    </row>
    <row r="16" spans="1:47" ht="15.75" customHeight="1">
      <c r="A16" s="27">
        <v>43508.541608796295</v>
      </c>
      <c r="B16" s="27">
        <v>43508.549201388887</v>
      </c>
      <c r="C16" s="1" t="s">
        <v>30</v>
      </c>
      <c r="D16" s="1" t="s">
        <v>856</v>
      </c>
      <c r="E16" s="1">
        <v>100</v>
      </c>
      <c r="F16" s="1">
        <v>656</v>
      </c>
      <c r="G16" s="1" t="b">
        <v>1</v>
      </c>
      <c r="H16" s="2">
        <v>43508.549201388887</v>
      </c>
      <c r="I16" s="1" t="s">
        <v>857</v>
      </c>
      <c r="N16" s="1">
        <v>33.9432983398437</v>
      </c>
      <c r="O16" s="1">
        <v>-83.372398376464801</v>
      </c>
      <c r="P16" s="1" t="s">
        <v>102</v>
      </c>
      <c r="Q16" s="1" t="s">
        <v>103</v>
      </c>
      <c r="R16" s="1" t="s">
        <v>104</v>
      </c>
      <c r="S16" s="1" t="s">
        <v>105</v>
      </c>
      <c r="T16" s="1" t="s">
        <v>121</v>
      </c>
      <c r="U16" s="1" t="s">
        <v>208</v>
      </c>
      <c r="V16" s="1" t="s">
        <v>108</v>
      </c>
      <c r="W16" s="1" t="s">
        <v>122</v>
      </c>
      <c r="X16" s="1" t="s">
        <v>110</v>
      </c>
      <c r="Y16" s="1" t="s">
        <v>110</v>
      </c>
      <c r="Z16" s="1" t="s">
        <v>858</v>
      </c>
      <c r="AA16" s="1" t="s">
        <v>122</v>
      </c>
      <c r="AB16" s="1" t="s">
        <v>112</v>
      </c>
      <c r="AC16" s="1" t="s">
        <v>112</v>
      </c>
      <c r="AD16" s="1" t="s">
        <v>859</v>
      </c>
      <c r="AE16" s="1" t="s">
        <v>122</v>
      </c>
      <c r="AF16" s="1" t="s">
        <v>110</v>
      </c>
      <c r="AG16" s="1" t="s">
        <v>110</v>
      </c>
      <c r="AH16" s="1" t="s">
        <v>860</v>
      </c>
      <c r="AI16" s="1" t="s">
        <v>122</v>
      </c>
      <c r="AJ16" s="1" t="s">
        <v>122</v>
      </c>
      <c r="AK16" s="1" t="s">
        <v>122</v>
      </c>
      <c r="AL16" s="1" t="s">
        <v>861</v>
      </c>
      <c r="AM16" s="1" t="s">
        <v>122</v>
      </c>
      <c r="AN16" s="1" t="s">
        <v>117</v>
      </c>
      <c r="AO16" s="1" t="s">
        <v>109</v>
      </c>
      <c r="AP16" s="1" t="s">
        <v>862</v>
      </c>
      <c r="AQ16" s="1" t="s">
        <v>117</v>
      </c>
      <c r="AR16" s="1" t="s">
        <v>110</v>
      </c>
      <c r="AS16" s="1" t="s">
        <v>110</v>
      </c>
      <c r="AT16" s="1" t="s">
        <v>863</v>
      </c>
      <c r="AU16" s="1">
        <v>25763</v>
      </c>
    </row>
    <row r="17" spans="1:47" ht="15.75" customHeight="1">
      <c r="A17" s="27">
        <v>43508.546053240738</v>
      </c>
      <c r="B17" s="27">
        <v>43508.550300925926</v>
      </c>
      <c r="C17" s="1" t="s">
        <v>30</v>
      </c>
      <c r="D17" s="1" t="s">
        <v>864</v>
      </c>
      <c r="E17" s="1">
        <v>100</v>
      </c>
      <c r="F17" s="1">
        <v>366</v>
      </c>
      <c r="G17" s="1" t="b">
        <v>1</v>
      </c>
      <c r="H17" s="2">
        <v>43508.550300925926</v>
      </c>
      <c r="I17" s="1" t="s">
        <v>865</v>
      </c>
      <c r="N17" s="1">
        <v>28.114501953125</v>
      </c>
      <c r="O17" s="1">
        <v>-81.620101928710895</v>
      </c>
      <c r="P17" s="1" t="s">
        <v>102</v>
      </c>
      <c r="Q17" s="1" t="s">
        <v>103</v>
      </c>
      <c r="R17" s="1" t="s">
        <v>135</v>
      </c>
      <c r="S17" s="1">
        <v>65</v>
      </c>
      <c r="T17" s="1" t="s">
        <v>121</v>
      </c>
      <c r="U17" s="1" t="s">
        <v>866</v>
      </c>
      <c r="V17" s="1" t="s">
        <v>108</v>
      </c>
      <c r="W17" s="1" t="s">
        <v>110</v>
      </c>
      <c r="X17" s="1" t="s">
        <v>117</v>
      </c>
      <c r="Y17" s="1" t="s">
        <v>122</v>
      </c>
      <c r="Z17" s="1" t="s">
        <v>867</v>
      </c>
      <c r="AA17" s="1" t="s">
        <v>122</v>
      </c>
      <c r="AB17" s="1" t="s">
        <v>112</v>
      </c>
      <c r="AC17" s="1" t="s">
        <v>122</v>
      </c>
      <c r="AD17" s="1" t="s">
        <v>868</v>
      </c>
      <c r="AE17" s="1" t="s">
        <v>122</v>
      </c>
      <c r="AF17" s="1" t="s">
        <v>122</v>
      </c>
      <c r="AG17" s="1" t="s">
        <v>122</v>
      </c>
      <c r="AH17" s="1" t="s">
        <v>869</v>
      </c>
      <c r="AI17" s="1" t="s">
        <v>109</v>
      </c>
      <c r="AJ17" s="1" t="s">
        <v>122</v>
      </c>
      <c r="AK17" s="1" t="s">
        <v>112</v>
      </c>
      <c r="AL17" s="1" t="s">
        <v>870</v>
      </c>
      <c r="AM17" s="1" t="s">
        <v>110</v>
      </c>
      <c r="AN17" s="1" t="s">
        <v>117</v>
      </c>
      <c r="AO17" s="1" t="s">
        <v>122</v>
      </c>
      <c r="AP17" s="1" t="s">
        <v>871</v>
      </c>
      <c r="AQ17" s="1" t="s">
        <v>117</v>
      </c>
      <c r="AR17" s="1" t="s">
        <v>110</v>
      </c>
      <c r="AS17" s="1" t="s">
        <v>110</v>
      </c>
      <c r="AT17" s="1" t="s">
        <v>873</v>
      </c>
      <c r="AU17" s="1">
        <v>27558</v>
      </c>
    </row>
    <row r="18" spans="1:47" ht="15.75" customHeight="1">
      <c r="A18" s="27">
        <v>43508.549328703702</v>
      </c>
      <c r="B18" s="27">
        <v>43508.559027777781</v>
      </c>
      <c r="C18" s="1" t="s">
        <v>30</v>
      </c>
      <c r="D18" s="1" t="s">
        <v>874</v>
      </c>
      <c r="E18" s="1">
        <v>100</v>
      </c>
      <c r="F18" s="1">
        <v>837</v>
      </c>
      <c r="G18" s="1" t="b">
        <v>1</v>
      </c>
      <c r="H18" s="2">
        <v>43508.559039351851</v>
      </c>
      <c r="I18" s="1" t="s">
        <v>875</v>
      </c>
      <c r="N18" s="1">
        <v>36.004806518554602</v>
      </c>
      <c r="O18" s="1">
        <v>-86.788597106933494</v>
      </c>
      <c r="P18" s="1" t="s">
        <v>102</v>
      </c>
      <c r="Q18" s="1" t="s">
        <v>103</v>
      </c>
      <c r="R18" s="1" t="s">
        <v>135</v>
      </c>
      <c r="S18" s="1">
        <v>65</v>
      </c>
      <c r="T18" s="1" t="s">
        <v>121</v>
      </c>
      <c r="U18" s="1" t="s">
        <v>116</v>
      </c>
      <c r="V18" s="1" t="s">
        <v>108</v>
      </c>
      <c r="W18" s="1" t="s">
        <v>110</v>
      </c>
      <c r="X18" s="1" t="s">
        <v>110</v>
      </c>
      <c r="Y18" s="1" t="s">
        <v>117</v>
      </c>
      <c r="Z18" s="1" t="s">
        <v>876</v>
      </c>
      <c r="AA18" s="1" t="s">
        <v>126</v>
      </c>
      <c r="AB18" s="1" t="s">
        <v>112</v>
      </c>
      <c r="AC18" s="1" t="s">
        <v>112</v>
      </c>
      <c r="AD18" s="1" t="s">
        <v>877</v>
      </c>
      <c r="AE18" s="1" t="s">
        <v>126</v>
      </c>
      <c r="AF18" s="1" t="s">
        <v>112</v>
      </c>
      <c r="AG18" s="1" t="s">
        <v>109</v>
      </c>
      <c r="AH18" s="1" t="s">
        <v>878</v>
      </c>
      <c r="AI18" s="1" t="s">
        <v>126</v>
      </c>
      <c r="AJ18" s="1" t="s">
        <v>117</v>
      </c>
      <c r="AK18" s="1" t="s">
        <v>110</v>
      </c>
      <c r="AL18" s="1" t="s">
        <v>879</v>
      </c>
      <c r="AM18" s="1" t="s">
        <v>126</v>
      </c>
      <c r="AN18" s="1" t="s">
        <v>110</v>
      </c>
      <c r="AO18" s="1" t="s">
        <v>117</v>
      </c>
      <c r="AP18" s="1" t="s">
        <v>880</v>
      </c>
      <c r="AQ18" s="1" t="s">
        <v>122</v>
      </c>
      <c r="AR18" s="1" t="s">
        <v>110</v>
      </c>
      <c r="AS18" s="1" t="s">
        <v>117</v>
      </c>
      <c r="AT18" s="1" t="s">
        <v>881</v>
      </c>
      <c r="AU18" s="1">
        <v>38191</v>
      </c>
    </row>
    <row r="19" spans="1:47" ht="15.75" customHeight="1">
      <c r="A19" s="27">
        <v>43508.56821759259</v>
      </c>
      <c r="B19" s="27">
        <v>43508.573750000003</v>
      </c>
      <c r="C19" s="1" t="s">
        <v>30</v>
      </c>
      <c r="D19" s="1" t="s">
        <v>882</v>
      </c>
      <c r="E19" s="1">
        <v>100</v>
      </c>
      <c r="F19" s="1">
        <v>477</v>
      </c>
      <c r="G19" s="1" t="b">
        <v>1</v>
      </c>
      <c r="H19" s="2">
        <v>43508.573784722219</v>
      </c>
      <c r="I19" s="1" t="s">
        <v>883</v>
      </c>
      <c r="N19" s="1">
        <v>40.077804565429602</v>
      </c>
      <c r="O19" s="1">
        <v>-80.978797912597599</v>
      </c>
      <c r="P19" s="1" t="s">
        <v>102</v>
      </c>
      <c r="Q19" s="1" t="s">
        <v>103</v>
      </c>
      <c r="R19" s="1" t="s">
        <v>104</v>
      </c>
      <c r="S19" s="1" t="s">
        <v>115</v>
      </c>
      <c r="T19" s="1" t="s">
        <v>106</v>
      </c>
      <c r="U19" s="1" t="s">
        <v>116</v>
      </c>
      <c r="V19" s="1" t="s">
        <v>108</v>
      </c>
      <c r="W19" s="1" t="s">
        <v>109</v>
      </c>
      <c r="X19" s="1" t="s">
        <v>112</v>
      </c>
      <c r="Y19" s="1" t="s">
        <v>109</v>
      </c>
      <c r="AA19" s="1" t="s">
        <v>109</v>
      </c>
      <c r="AB19" s="1" t="s">
        <v>109</v>
      </c>
      <c r="AC19" s="1" t="s">
        <v>109</v>
      </c>
      <c r="AE19" s="1" t="s">
        <v>112</v>
      </c>
      <c r="AF19" s="1" t="s">
        <v>112</v>
      </c>
      <c r="AG19" s="1" t="s">
        <v>112</v>
      </c>
      <c r="AI19" s="1" t="s">
        <v>122</v>
      </c>
      <c r="AJ19" s="1" t="s">
        <v>122</v>
      </c>
      <c r="AK19" s="1" t="s">
        <v>122</v>
      </c>
      <c r="AM19" s="1" t="s">
        <v>117</v>
      </c>
      <c r="AN19" s="1" t="s">
        <v>117</v>
      </c>
      <c r="AO19" s="1" t="s">
        <v>117</v>
      </c>
      <c r="AQ19" s="1" t="s">
        <v>122</v>
      </c>
      <c r="AR19" s="1" t="s">
        <v>122</v>
      </c>
      <c r="AS19" s="1" t="s">
        <v>122</v>
      </c>
      <c r="AU19" s="1">
        <v>57882</v>
      </c>
    </row>
    <row r="22" spans="1:47" ht="15.75" customHeight="1">
      <c r="V22" s="1"/>
      <c r="W22" s="1"/>
      <c r="X22" s="1"/>
      <c r="Y22" s="1"/>
      <c r="AA22" s="1"/>
      <c r="AB22" s="1"/>
      <c r="AC22" s="1"/>
      <c r="AE22" s="1"/>
      <c r="AF22" s="1"/>
      <c r="AG22" s="1"/>
      <c r="AI22" s="1"/>
      <c r="AJ22" s="1"/>
      <c r="AK22" s="1"/>
      <c r="AM22" s="1"/>
      <c r="AN22" s="1"/>
      <c r="AO22" s="1"/>
      <c r="AQ22" s="1"/>
      <c r="AR22" s="1"/>
      <c r="AS22" s="1"/>
    </row>
    <row r="23" spans="1:47" ht="15.75" customHeight="1">
      <c r="V23" s="1"/>
      <c r="W23" s="1"/>
      <c r="X23" s="1"/>
      <c r="Y23" s="1"/>
      <c r="AA23" s="1"/>
      <c r="AB23" s="1"/>
      <c r="AC23" s="1"/>
      <c r="AE23" s="1"/>
      <c r="AF23" s="1"/>
      <c r="AG23" s="1"/>
      <c r="AI23" s="1"/>
      <c r="AJ23" s="1"/>
      <c r="AK23" s="1"/>
      <c r="AM23" s="1"/>
      <c r="AN23" s="1"/>
      <c r="AO23" s="1"/>
      <c r="AQ23" s="1"/>
      <c r="AR23" s="1"/>
      <c r="AS23" s="1"/>
    </row>
    <row r="24" spans="1:47" ht="15.75" customHeight="1">
      <c r="B24" s="28"/>
      <c r="C24" s="28"/>
      <c r="V24" s="1"/>
      <c r="W24" s="1"/>
      <c r="X24" s="1"/>
      <c r="Y24" s="1"/>
      <c r="AA24" s="1"/>
      <c r="AB24" s="1"/>
      <c r="AC24" s="1"/>
      <c r="AE24" s="1"/>
      <c r="AF24" s="1"/>
      <c r="AG24" s="1"/>
      <c r="AI24" s="1"/>
      <c r="AJ24" s="1"/>
      <c r="AK24" s="1"/>
      <c r="AM24" s="1"/>
      <c r="AN24" s="1"/>
      <c r="AO24" s="1"/>
      <c r="AQ24" s="1"/>
      <c r="AR24" s="1"/>
      <c r="AS24" s="1"/>
    </row>
    <row r="25" spans="1:47" ht="15.75" customHeight="1">
      <c r="V25" s="1"/>
      <c r="W25" s="1"/>
      <c r="X25" s="1"/>
      <c r="Y25" s="1"/>
      <c r="AA25" s="1"/>
      <c r="AB25" s="1"/>
      <c r="AC25" s="1"/>
      <c r="AE25" s="1"/>
      <c r="AF25" s="1"/>
      <c r="AG25" s="1"/>
      <c r="AI25" s="1"/>
      <c r="AJ25" s="1"/>
      <c r="AK25" s="1"/>
      <c r="AM25" s="1"/>
      <c r="AN25" s="1"/>
      <c r="AO25" s="1"/>
      <c r="AQ25" s="1"/>
      <c r="AR25" s="1"/>
      <c r="AS25" s="1"/>
    </row>
    <row r="26" spans="1:47" ht="15.75" customHeight="1">
      <c r="V26" s="1"/>
      <c r="W26" s="1"/>
      <c r="X26" s="1"/>
      <c r="Y26" s="1"/>
      <c r="AA26" s="1"/>
      <c r="AB26" s="1"/>
      <c r="AC26" s="1"/>
      <c r="AE26" s="1"/>
      <c r="AF26" s="1"/>
      <c r="AG26" s="1"/>
      <c r="AI26" s="1"/>
      <c r="AJ26" s="1"/>
      <c r="AK26" s="1"/>
      <c r="AM26" s="1"/>
      <c r="AN26" s="1"/>
      <c r="AO26" s="1"/>
      <c r="AQ26" s="1"/>
      <c r="AR26" s="1"/>
      <c r="AS26" s="1"/>
    </row>
    <row r="27" spans="1:47" ht="15.75" customHeight="1">
      <c r="V27" s="1"/>
      <c r="W27" s="1"/>
      <c r="X27" s="1"/>
      <c r="Y27" s="1"/>
      <c r="AA27" s="1"/>
      <c r="AB27" s="1"/>
      <c r="AC27" s="1"/>
      <c r="AE27" s="1"/>
      <c r="AF27" s="1"/>
      <c r="AG27" s="1"/>
      <c r="AI27" s="1"/>
      <c r="AJ27" s="1"/>
      <c r="AK27" s="1"/>
      <c r="AM27" s="1"/>
      <c r="AN27" s="1"/>
      <c r="AO27" s="1"/>
      <c r="AQ27" s="1"/>
      <c r="AR27" s="1"/>
      <c r="AS27" s="1"/>
    </row>
    <row r="28" spans="1:47" ht="15.75" customHeight="1">
      <c r="V28" s="1"/>
      <c r="W28" s="1"/>
      <c r="X28" s="1"/>
      <c r="Y28" s="1"/>
      <c r="AA28" s="1"/>
      <c r="AB28" s="1"/>
      <c r="AC28" s="1"/>
      <c r="AE28" s="1"/>
      <c r="AF28" s="1"/>
      <c r="AG28" s="1"/>
      <c r="AI28" s="1"/>
      <c r="AJ28" s="1"/>
      <c r="AK28" s="1"/>
      <c r="AM28" s="1"/>
      <c r="AN28" s="1"/>
      <c r="AO28" s="1"/>
      <c r="AQ28" s="1"/>
      <c r="AR28" s="1"/>
      <c r="AS28" s="1"/>
    </row>
    <row r="29" spans="1:47" ht="15.75" customHeight="1">
      <c r="V29" s="1"/>
      <c r="W29" s="1"/>
      <c r="X29" s="1"/>
      <c r="Y29" s="1"/>
      <c r="AA29" s="1"/>
      <c r="AB29" s="1"/>
      <c r="AC29" s="1"/>
      <c r="AE29" s="1"/>
      <c r="AF29" s="1"/>
      <c r="AG29" s="1"/>
      <c r="AI29" s="1"/>
      <c r="AJ29" s="1"/>
      <c r="AK29" s="1"/>
      <c r="AM29" s="1"/>
      <c r="AN29" s="1"/>
      <c r="AO29" s="1"/>
      <c r="AQ29" s="1"/>
      <c r="AR29" s="1"/>
      <c r="AS29" s="1"/>
    </row>
    <row r="30" spans="1:47" ht="15.75" customHeight="1">
      <c r="V30" s="1"/>
      <c r="W30" s="1"/>
      <c r="X30" s="1"/>
      <c r="Y30" s="1"/>
      <c r="AA30" s="1"/>
      <c r="AB30" s="1"/>
      <c r="AC30" s="1"/>
      <c r="AE30" s="1"/>
      <c r="AF30" s="1"/>
      <c r="AG30" s="1"/>
      <c r="AI30" s="1"/>
      <c r="AJ30" s="1"/>
      <c r="AK30" s="1"/>
      <c r="AM30" s="1"/>
      <c r="AN30" s="1"/>
      <c r="AO30" s="1"/>
      <c r="AQ30" s="1"/>
      <c r="AR30" s="1"/>
      <c r="AS30" s="1"/>
    </row>
    <row r="31" spans="1:47" ht="15.75" customHeight="1">
      <c r="V31" s="1"/>
      <c r="W31" s="1"/>
      <c r="X31" s="1"/>
      <c r="Y31" s="1"/>
      <c r="AA31" s="1"/>
      <c r="AB31" s="1"/>
      <c r="AC31" s="1"/>
      <c r="AE31" s="1"/>
      <c r="AF31" s="1"/>
      <c r="AG31" s="1"/>
      <c r="AI31" s="1"/>
      <c r="AJ31" s="1"/>
      <c r="AK31" s="1"/>
      <c r="AM31" s="1"/>
      <c r="AN31" s="1"/>
      <c r="AO31" s="1"/>
      <c r="AQ31" s="1"/>
      <c r="AR31" s="1"/>
      <c r="AS31" s="1"/>
    </row>
    <row r="32" spans="1:47" ht="15.75" customHeight="1">
      <c r="V32" s="1"/>
      <c r="W32" s="1"/>
      <c r="X32" s="1"/>
      <c r="Y32" s="1"/>
      <c r="AA32" s="1"/>
      <c r="AB32" s="1"/>
      <c r="AC32" s="1"/>
      <c r="AE32" s="1"/>
      <c r="AF32" s="1"/>
      <c r="AG32" s="1"/>
      <c r="AI32" s="1"/>
      <c r="AJ32" s="1"/>
      <c r="AK32" s="1"/>
      <c r="AM32" s="1"/>
      <c r="AN32" s="1"/>
      <c r="AO32" s="1"/>
      <c r="AQ32" s="1"/>
      <c r="AR32" s="1"/>
      <c r="AS32" s="1"/>
    </row>
    <row r="33" spans="22:45" ht="15.75" customHeight="1">
      <c r="V33" s="1"/>
      <c r="W33" s="1"/>
      <c r="X33" s="1"/>
      <c r="Y33" s="1"/>
      <c r="AA33" s="1"/>
      <c r="AB33" s="1"/>
      <c r="AC33" s="1"/>
      <c r="AE33" s="1"/>
      <c r="AF33" s="1"/>
      <c r="AG33" s="1"/>
      <c r="AI33" s="1"/>
      <c r="AJ33" s="1"/>
      <c r="AK33" s="1"/>
      <c r="AM33" s="1"/>
      <c r="AN33" s="1"/>
      <c r="AO33" s="1"/>
      <c r="AQ33" s="1"/>
      <c r="AR33" s="1"/>
      <c r="AS33" s="1"/>
    </row>
    <row r="34" spans="22:45" ht="15.75" customHeight="1">
      <c r="V34" s="1" t="s">
        <v>234</v>
      </c>
      <c r="W34" s="1" t="s">
        <v>236</v>
      </c>
      <c r="X34" s="1" t="s">
        <v>236</v>
      </c>
      <c r="Y34" s="1" t="s">
        <v>236</v>
      </c>
      <c r="AA34" s="1" t="s">
        <v>235</v>
      </c>
      <c r="AB34" s="1" t="s">
        <v>235</v>
      </c>
      <c r="AC34" s="1" t="s">
        <v>235</v>
      </c>
      <c r="AE34" s="1" t="s">
        <v>236</v>
      </c>
      <c r="AF34" s="1" t="s">
        <v>236</v>
      </c>
      <c r="AG34" s="1" t="s">
        <v>236</v>
      </c>
      <c r="AI34" s="1" t="s">
        <v>235</v>
      </c>
      <c r="AJ34" s="1" t="s">
        <v>235</v>
      </c>
      <c r="AK34" s="1" t="s">
        <v>235</v>
      </c>
      <c r="AM34" s="1" t="s">
        <v>236</v>
      </c>
      <c r="AN34" s="1" t="s">
        <v>236</v>
      </c>
      <c r="AO34" s="1" t="s">
        <v>236</v>
      </c>
      <c r="AQ34" s="1" t="s">
        <v>236</v>
      </c>
      <c r="AR34" s="1" t="s">
        <v>236</v>
      </c>
      <c r="AS34" s="1" t="s">
        <v>236</v>
      </c>
    </row>
    <row r="35" spans="22:45" ht="15.75" customHeight="1">
      <c r="V35" s="1" t="s">
        <v>237</v>
      </c>
      <c r="W35" s="1" t="s">
        <v>235</v>
      </c>
      <c r="X35" s="1" t="s">
        <v>235</v>
      </c>
      <c r="Y35" s="1" t="s">
        <v>235</v>
      </c>
      <c r="AA35" s="1" t="s">
        <v>236</v>
      </c>
      <c r="AB35" s="1" t="s">
        <v>236</v>
      </c>
      <c r="AC35" s="1" t="s">
        <v>236</v>
      </c>
      <c r="AE35" s="1" t="s">
        <v>235</v>
      </c>
      <c r="AF35" s="1" t="s">
        <v>235</v>
      </c>
      <c r="AG35" s="1" t="s">
        <v>235</v>
      </c>
      <c r="AI35" s="1" t="s">
        <v>236</v>
      </c>
      <c r="AJ35" s="1" t="s">
        <v>236</v>
      </c>
      <c r="AK35" s="1" t="s">
        <v>236</v>
      </c>
      <c r="AM35" s="1" t="s">
        <v>235</v>
      </c>
      <c r="AN35" s="1" t="s">
        <v>235</v>
      </c>
      <c r="AO35" s="1" t="s">
        <v>235</v>
      </c>
      <c r="AQ35" s="1" t="s">
        <v>235</v>
      </c>
      <c r="AR35" s="1" t="s">
        <v>235</v>
      </c>
      <c r="AS35" s="1" t="s">
        <v>235</v>
      </c>
    </row>
    <row r="36" spans="22:45" ht="15.75" customHeight="1">
      <c r="V36" s="1"/>
      <c r="W36" s="1"/>
      <c r="X36" s="1"/>
      <c r="Y36" s="1"/>
      <c r="AA36" s="1"/>
      <c r="AB36" s="1"/>
      <c r="AC36" s="1"/>
      <c r="AE36" s="1"/>
      <c r="AF36" s="1"/>
      <c r="AG36" s="1"/>
      <c r="AI36" s="1"/>
      <c r="AJ36" s="1"/>
      <c r="AK36" s="1"/>
      <c r="AM36" s="1"/>
      <c r="AN36" s="1"/>
      <c r="AO36" s="1"/>
      <c r="AQ36" s="1"/>
      <c r="AR36" s="1"/>
      <c r="AS36" s="1"/>
    </row>
    <row r="37" spans="22:45" ht="15.75" customHeight="1">
      <c r="V37" s="1"/>
      <c r="W37" s="1"/>
      <c r="X37" s="1"/>
      <c r="Y37" s="1"/>
      <c r="AA37" s="1"/>
      <c r="AB37" s="1"/>
      <c r="AC37" s="1"/>
      <c r="AE37" s="1"/>
      <c r="AF37" s="1"/>
      <c r="AG37" s="1"/>
      <c r="AI37" s="1"/>
      <c r="AJ37" s="1"/>
      <c r="AK37" s="1"/>
      <c r="AM37" s="1"/>
      <c r="AN37" s="1"/>
      <c r="AO37" s="1"/>
      <c r="AQ37" s="1"/>
      <c r="AR37" s="1"/>
      <c r="AS37" s="1"/>
    </row>
    <row r="38" spans="22:45" ht="15.75" customHeight="1">
      <c r="V38" s="1"/>
      <c r="W38" s="1"/>
      <c r="X38" s="1"/>
      <c r="Y38" s="1"/>
      <c r="AA38" s="1"/>
      <c r="AB38" s="1"/>
      <c r="AC38" s="1"/>
      <c r="AE38" s="1"/>
      <c r="AF38" s="1"/>
      <c r="AG38" s="1"/>
      <c r="AI38" s="1"/>
      <c r="AJ38" s="1"/>
      <c r="AK38" s="1"/>
      <c r="AM38" s="1"/>
      <c r="AN38" s="1"/>
      <c r="AO38" s="1"/>
      <c r="AQ38" s="1"/>
      <c r="AR38" s="1"/>
      <c r="AS38" s="1"/>
    </row>
    <row r="39" spans="22:45" ht="15.75" customHeight="1">
      <c r="V39" s="1"/>
      <c r="W39" s="1"/>
      <c r="X39" s="1"/>
      <c r="Y39" s="1"/>
      <c r="AA39" s="1"/>
      <c r="AB39" s="1"/>
      <c r="AC39" s="1"/>
      <c r="AE39" s="1"/>
      <c r="AF39" s="1"/>
      <c r="AG39" s="1"/>
      <c r="AI39" s="1"/>
      <c r="AJ39" s="1"/>
      <c r="AK39" s="1"/>
      <c r="AM39" s="1"/>
      <c r="AN39" s="1"/>
      <c r="AO39" s="1"/>
      <c r="AQ39" s="1"/>
      <c r="AR39" s="1"/>
      <c r="AS39" s="1"/>
    </row>
    <row r="40" spans="22:45" ht="15.75" customHeight="1">
      <c r="V40" s="1"/>
      <c r="W40" s="1"/>
      <c r="X40" s="1"/>
      <c r="Y40" s="1"/>
      <c r="AA40" s="1"/>
      <c r="AB40" s="1"/>
      <c r="AC40" s="1"/>
      <c r="AE40" s="1"/>
      <c r="AF40" s="1"/>
      <c r="AG40" s="1"/>
      <c r="AI40" s="1"/>
      <c r="AJ40" s="1"/>
      <c r="AK40" s="1"/>
      <c r="AM40" s="1"/>
      <c r="AN40" s="1"/>
      <c r="AO40" s="1"/>
      <c r="AQ40" s="1"/>
      <c r="AR40" s="1"/>
      <c r="AS40" s="1"/>
    </row>
    <row r="41" spans="22:45" ht="15.75" customHeight="1">
      <c r="V41" s="1"/>
      <c r="W41" s="1"/>
      <c r="X41" s="1"/>
      <c r="Y41" s="1"/>
      <c r="AA41" s="1"/>
      <c r="AB41" s="1"/>
      <c r="AC41" s="1"/>
      <c r="AE41" s="1"/>
      <c r="AF41" s="1"/>
      <c r="AG41" s="1"/>
      <c r="AI41" s="1"/>
      <c r="AJ41" s="1"/>
      <c r="AK41" s="1"/>
      <c r="AM41" s="1"/>
      <c r="AN41" s="1"/>
      <c r="AO41" s="1"/>
      <c r="AQ41" s="1"/>
      <c r="AR41" s="1"/>
      <c r="AS41"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U42"/>
  <sheetViews>
    <sheetView topLeftCell="AO1" workbookViewId="0"/>
  </sheetViews>
  <sheetFormatPr baseColWidth="10" defaultColWidth="14.5" defaultRowHeight="15.75" customHeight="1" x14ac:dyDescent="0"/>
  <sheetData>
    <row r="1" spans="1:47"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22</v>
      </c>
      <c r="AB1" s="1" t="s">
        <v>23</v>
      </c>
      <c r="AC1" s="1" t="s">
        <v>24</v>
      </c>
      <c r="AD1" s="1" t="s">
        <v>25</v>
      </c>
      <c r="AE1" s="1" t="s">
        <v>22</v>
      </c>
      <c r="AF1" s="1" t="s">
        <v>23</v>
      </c>
      <c r="AG1" s="1" t="s">
        <v>24</v>
      </c>
      <c r="AH1" s="1" t="s">
        <v>25</v>
      </c>
      <c r="AI1" s="1" t="s">
        <v>22</v>
      </c>
      <c r="AJ1" s="1" t="s">
        <v>23</v>
      </c>
      <c r="AK1" s="1" t="s">
        <v>24</v>
      </c>
      <c r="AL1" s="1" t="s">
        <v>25</v>
      </c>
      <c r="AM1" s="1" t="s">
        <v>22</v>
      </c>
      <c r="AN1" s="1" t="s">
        <v>23</v>
      </c>
      <c r="AO1" s="1" t="s">
        <v>24</v>
      </c>
      <c r="AP1" s="1" t="s">
        <v>25</v>
      </c>
      <c r="AQ1" s="1" t="s">
        <v>22</v>
      </c>
      <c r="AR1" s="1" t="s">
        <v>23</v>
      </c>
      <c r="AS1" s="1" t="s">
        <v>24</v>
      </c>
      <c r="AT1" s="1" t="s">
        <v>25</v>
      </c>
      <c r="AU1" s="1" t="s">
        <v>26</v>
      </c>
    </row>
    <row r="2" spans="1:47" ht="15.75" customHeight="1">
      <c r="A2" s="1" t="s">
        <v>27</v>
      </c>
      <c r="B2" s="1" t="s">
        <v>28</v>
      </c>
      <c r="C2" s="1" t="s">
        <v>29</v>
      </c>
      <c r="D2" s="1" t="s">
        <v>30</v>
      </c>
      <c r="E2" s="1" t="s">
        <v>4</v>
      </c>
      <c r="F2" s="1" t="s">
        <v>5</v>
      </c>
      <c r="G2" s="1" t="s">
        <v>6</v>
      </c>
      <c r="H2" s="1" t="s">
        <v>31</v>
      </c>
      <c r="I2" s="1" t="s">
        <v>32</v>
      </c>
      <c r="J2" s="1" t="s">
        <v>33</v>
      </c>
      <c r="K2" s="1" t="s">
        <v>34</v>
      </c>
      <c r="L2" s="1" t="s">
        <v>35</v>
      </c>
      <c r="M2" s="1" t="s">
        <v>36</v>
      </c>
      <c r="N2" s="1" t="s">
        <v>37</v>
      </c>
      <c r="O2" s="1" t="s">
        <v>38</v>
      </c>
      <c r="P2" s="1" t="s">
        <v>39</v>
      </c>
      <c r="Q2" s="1" t="s">
        <v>40</v>
      </c>
      <c r="R2" s="1" t="s">
        <v>41</v>
      </c>
      <c r="S2" s="1" t="s">
        <v>42</v>
      </c>
      <c r="T2" s="1" t="s">
        <v>43</v>
      </c>
      <c r="U2" s="1" t="s">
        <v>44</v>
      </c>
      <c r="V2" s="1" t="s">
        <v>45</v>
      </c>
      <c r="W2" s="1" t="s">
        <v>46</v>
      </c>
      <c r="X2" s="1" t="s">
        <v>47</v>
      </c>
      <c r="Y2" s="1" t="s">
        <v>48</v>
      </c>
      <c r="Z2" s="1" t="s">
        <v>49</v>
      </c>
      <c r="AA2" s="1" t="s">
        <v>50</v>
      </c>
      <c r="AB2" s="1" t="s">
        <v>51</v>
      </c>
      <c r="AC2" s="1" t="s">
        <v>52</v>
      </c>
      <c r="AD2" s="1" t="s">
        <v>49</v>
      </c>
      <c r="AE2" s="1" t="s">
        <v>46</v>
      </c>
      <c r="AF2" s="1" t="s">
        <v>47</v>
      </c>
      <c r="AG2" s="1" t="s">
        <v>48</v>
      </c>
      <c r="AH2" s="1" t="s">
        <v>49</v>
      </c>
      <c r="AI2" s="1" t="s">
        <v>46</v>
      </c>
      <c r="AJ2" s="1" t="s">
        <v>47</v>
      </c>
      <c r="AK2" s="1" t="s">
        <v>48</v>
      </c>
      <c r="AL2" s="1" t="s">
        <v>49</v>
      </c>
      <c r="AM2" s="1" t="s">
        <v>46</v>
      </c>
      <c r="AN2" s="1" t="s">
        <v>47</v>
      </c>
      <c r="AO2" s="1" t="s">
        <v>48</v>
      </c>
      <c r="AP2" s="1" t="s">
        <v>49</v>
      </c>
      <c r="AQ2" s="1" t="s">
        <v>46</v>
      </c>
      <c r="AR2" s="1" t="s">
        <v>47</v>
      </c>
      <c r="AS2" s="1" t="s">
        <v>48</v>
      </c>
      <c r="AT2" s="1" t="s">
        <v>49</v>
      </c>
      <c r="AU2" s="1" t="s">
        <v>26</v>
      </c>
    </row>
    <row r="3" spans="1:47" ht="15.75" customHeight="1">
      <c r="A3" s="1" t="s">
        <v>53</v>
      </c>
      <c r="B3" s="1" t="s">
        <v>54</v>
      </c>
      <c r="C3" s="1" t="s">
        <v>55</v>
      </c>
      <c r="D3" s="1" t="s">
        <v>56</v>
      </c>
      <c r="E3" s="1" t="s">
        <v>57</v>
      </c>
      <c r="F3" s="1" t="s">
        <v>58</v>
      </c>
      <c r="G3" s="1" t="s">
        <v>59</v>
      </c>
      <c r="H3" s="1" t="s">
        <v>60</v>
      </c>
      <c r="I3" s="1" t="s">
        <v>61</v>
      </c>
      <c r="J3" s="1" t="s">
        <v>62</v>
      </c>
      <c r="K3" s="1" t="s">
        <v>63</v>
      </c>
      <c r="L3" s="1" t="s">
        <v>64</v>
      </c>
      <c r="M3" s="1" t="s">
        <v>65</v>
      </c>
      <c r="N3" s="1" t="s">
        <v>66</v>
      </c>
      <c r="O3" s="1" t="s">
        <v>67</v>
      </c>
      <c r="P3" s="1" t="s">
        <v>68</v>
      </c>
      <c r="Q3" s="1" t="s">
        <v>69</v>
      </c>
      <c r="R3" s="1" t="s">
        <v>70</v>
      </c>
      <c r="S3" s="1" t="s">
        <v>71</v>
      </c>
      <c r="T3" s="1" t="s">
        <v>72</v>
      </c>
      <c r="U3" s="1" t="s">
        <v>73</v>
      </c>
      <c r="V3" s="1" t="s">
        <v>74</v>
      </c>
      <c r="W3" s="1" t="s">
        <v>75</v>
      </c>
      <c r="X3" s="1" t="s">
        <v>76</v>
      </c>
      <c r="Y3" s="1" t="s">
        <v>77</v>
      </c>
      <c r="Z3" s="1" t="s">
        <v>78</v>
      </c>
      <c r="AA3" s="1" t="s">
        <v>79</v>
      </c>
      <c r="AB3" s="1" t="s">
        <v>80</v>
      </c>
      <c r="AC3" s="1" t="s">
        <v>81</v>
      </c>
      <c r="AD3" s="1" t="s">
        <v>82</v>
      </c>
      <c r="AE3" s="1" t="s">
        <v>83</v>
      </c>
      <c r="AF3" s="1" t="s">
        <v>84</v>
      </c>
      <c r="AG3" s="1" t="s">
        <v>85</v>
      </c>
      <c r="AH3" s="1" t="s">
        <v>86</v>
      </c>
      <c r="AI3" s="1" t="s">
        <v>87</v>
      </c>
      <c r="AJ3" s="1" t="s">
        <v>88</v>
      </c>
      <c r="AK3" s="1" t="s">
        <v>89</v>
      </c>
      <c r="AL3" s="1" t="s">
        <v>90</v>
      </c>
      <c r="AM3" s="1" t="s">
        <v>91</v>
      </c>
      <c r="AN3" s="1" t="s">
        <v>92</v>
      </c>
      <c r="AO3" s="1" t="s">
        <v>93</v>
      </c>
      <c r="AP3" s="1" t="s">
        <v>94</v>
      </c>
      <c r="AQ3" s="1" t="s">
        <v>95</v>
      </c>
      <c r="AR3" s="1" t="s">
        <v>96</v>
      </c>
      <c r="AS3" s="1" t="s">
        <v>97</v>
      </c>
      <c r="AT3" s="1" t="s">
        <v>98</v>
      </c>
      <c r="AU3" s="1" t="s">
        <v>99</v>
      </c>
    </row>
    <row r="4" spans="1:47" ht="15.75" customHeight="1">
      <c r="A4" s="2">
        <v>43508.532858796294</v>
      </c>
      <c r="B4" s="2">
        <v>43508.535231481481</v>
      </c>
      <c r="C4" s="1" t="s">
        <v>30</v>
      </c>
      <c r="D4" s="1" t="s">
        <v>884</v>
      </c>
      <c r="E4" s="1">
        <v>100</v>
      </c>
      <c r="F4" s="1">
        <v>205</v>
      </c>
      <c r="G4" s="1" t="b">
        <v>1</v>
      </c>
      <c r="H4" s="2">
        <v>43508.535243055558</v>
      </c>
      <c r="I4" s="1" t="s">
        <v>885</v>
      </c>
      <c r="N4" s="1">
        <v>38.218902587890597</v>
      </c>
      <c r="O4" s="1">
        <v>-86.114501953125</v>
      </c>
      <c r="P4" s="1" t="s">
        <v>102</v>
      </c>
      <c r="Q4" s="1" t="s">
        <v>103</v>
      </c>
      <c r="R4" s="1" t="s">
        <v>104</v>
      </c>
      <c r="S4" s="1" t="s">
        <v>115</v>
      </c>
      <c r="T4" s="1" t="s">
        <v>121</v>
      </c>
      <c r="U4" s="1" t="s">
        <v>107</v>
      </c>
      <c r="V4" s="1" t="s">
        <v>108</v>
      </c>
      <c r="W4" s="1" t="s">
        <v>109</v>
      </c>
      <c r="X4" s="1" t="s">
        <v>109</v>
      </c>
      <c r="Y4" s="1" t="s">
        <v>112</v>
      </c>
      <c r="AA4" s="1" t="s">
        <v>109</v>
      </c>
      <c r="AB4" s="1" t="s">
        <v>109</v>
      </c>
      <c r="AC4" s="1" t="s">
        <v>112</v>
      </c>
      <c r="AE4" s="1" t="s">
        <v>122</v>
      </c>
      <c r="AF4" s="1" t="s">
        <v>122</v>
      </c>
      <c r="AG4" s="1" t="s">
        <v>122</v>
      </c>
      <c r="AI4" s="1" t="s">
        <v>109</v>
      </c>
      <c r="AJ4" s="1" t="s">
        <v>109</v>
      </c>
      <c r="AK4" s="1" t="s">
        <v>112</v>
      </c>
      <c r="AM4" s="1" t="s">
        <v>117</v>
      </c>
      <c r="AN4" s="1" t="s">
        <v>117</v>
      </c>
      <c r="AO4" s="1" t="s">
        <v>122</v>
      </c>
      <c r="AQ4" s="1" t="s">
        <v>110</v>
      </c>
      <c r="AR4" s="1" t="s">
        <v>117</v>
      </c>
      <c r="AS4" s="1" t="s">
        <v>110</v>
      </c>
      <c r="AU4" s="1">
        <v>74877</v>
      </c>
    </row>
    <row r="5" spans="1:47" ht="15.75" customHeight="1">
      <c r="A5" s="2">
        <v>43508.534270833334</v>
      </c>
      <c r="B5" s="2">
        <v>43508.536898148152</v>
      </c>
      <c r="C5" s="1" t="s">
        <v>30</v>
      </c>
      <c r="D5" s="1" t="s">
        <v>886</v>
      </c>
      <c r="E5" s="1">
        <v>100</v>
      </c>
      <c r="F5" s="1">
        <v>227</v>
      </c>
      <c r="G5" s="1" t="b">
        <v>1</v>
      </c>
      <c r="H5" s="2">
        <v>43508.536909722221</v>
      </c>
      <c r="I5" s="1" t="s">
        <v>887</v>
      </c>
      <c r="N5" s="1">
        <v>36.0578002929687</v>
      </c>
      <c r="O5" s="1">
        <v>-78.258598327636705</v>
      </c>
      <c r="P5" s="1" t="s">
        <v>102</v>
      </c>
      <c r="Q5" s="1" t="s">
        <v>103</v>
      </c>
      <c r="R5" s="1" t="s">
        <v>104</v>
      </c>
      <c r="S5" s="1" t="s">
        <v>115</v>
      </c>
      <c r="T5" s="1" t="s">
        <v>106</v>
      </c>
      <c r="U5" s="1" t="s">
        <v>155</v>
      </c>
      <c r="V5" s="1" t="s">
        <v>108</v>
      </c>
      <c r="W5" s="1" t="s">
        <v>110</v>
      </c>
      <c r="X5" s="1" t="s">
        <v>110</v>
      </c>
      <c r="Y5" s="1" t="s">
        <v>110</v>
      </c>
      <c r="Z5" s="1" t="s">
        <v>888</v>
      </c>
      <c r="AA5" s="1" t="s">
        <v>110</v>
      </c>
      <c r="AB5" s="1" t="s">
        <v>110</v>
      </c>
      <c r="AC5" s="1" t="s">
        <v>110</v>
      </c>
      <c r="AD5" s="1" t="s">
        <v>889</v>
      </c>
      <c r="AE5" s="1" t="s">
        <v>109</v>
      </c>
      <c r="AF5" s="1" t="s">
        <v>109</v>
      </c>
      <c r="AG5" s="1" t="s">
        <v>109</v>
      </c>
      <c r="AI5" s="1" t="s">
        <v>110</v>
      </c>
      <c r="AJ5" s="1" t="s">
        <v>110</v>
      </c>
      <c r="AK5" s="1" t="s">
        <v>110</v>
      </c>
      <c r="AM5" s="1" t="s">
        <v>110</v>
      </c>
      <c r="AN5" s="1" t="s">
        <v>110</v>
      </c>
      <c r="AO5" s="1" t="s">
        <v>110</v>
      </c>
      <c r="AQ5" s="1" t="s">
        <v>110</v>
      </c>
      <c r="AR5" s="1" t="s">
        <v>110</v>
      </c>
      <c r="AS5" s="1" t="s">
        <v>110</v>
      </c>
      <c r="AU5" s="1">
        <v>39067</v>
      </c>
    </row>
    <row r="6" spans="1:47" ht="15.75" customHeight="1">
      <c r="A6" s="2">
        <v>43508.534537037034</v>
      </c>
      <c r="B6" s="2">
        <v>43508.536909722221</v>
      </c>
      <c r="C6" s="1" t="s">
        <v>30</v>
      </c>
      <c r="D6" s="1" t="s">
        <v>890</v>
      </c>
      <c r="E6" s="1">
        <v>100</v>
      </c>
      <c r="F6" s="1">
        <v>204</v>
      </c>
      <c r="G6" s="1" t="b">
        <v>1</v>
      </c>
      <c r="H6" s="2">
        <v>43508.536921296298</v>
      </c>
      <c r="I6" s="1" t="s">
        <v>891</v>
      </c>
      <c r="N6" s="1">
        <v>35.339599609375</v>
      </c>
      <c r="O6" s="1">
        <v>-119.02180480957</v>
      </c>
      <c r="P6" s="1" t="s">
        <v>102</v>
      </c>
      <c r="Q6" s="1" t="s">
        <v>103</v>
      </c>
      <c r="R6" s="1" t="s">
        <v>104</v>
      </c>
      <c r="S6" s="1" t="s">
        <v>115</v>
      </c>
      <c r="T6" s="1" t="s">
        <v>121</v>
      </c>
      <c r="U6" s="1" t="s">
        <v>208</v>
      </c>
      <c r="V6" s="1" t="s">
        <v>108</v>
      </c>
      <c r="W6" s="1" t="s">
        <v>112</v>
      </c>
      <c r="X6" s="1" t="s">
        <v>112</v>
      </c>
      <c r="Y6" s="1" t="s">
        <v>112</v>
      </c>
      <c r="AA6" s="1" t="s">
        <v>122</v>
      </c>
      <c r="AB6" s="1" t="s">
        <v>122</v>
      </c>
      <c r="AC6" s="1" t="s">
        <v>122</v>
      </c>
      <c r="AE6" s="1" t="s">
        <v>122</v>
      </c>
      <c r="AF6" s="1" t="s">
        <v>122</v>
      </c>
      <c r="AG6" s="1" t="s">
        <v>122</v>
      </c>
      <c r="AI6" s="1" t="s">
        <v>122</v>
      </c>
      <c r="AJ6" s="1" t="s">
        <v>112</v>
      </c>
      <c r="AK6" s="1" t="s">
        <v>112</v>
      </c>
      <c r="AM6" s="1" t="s">
        <v>122</v>
      </c>
      <c r="AN6" s="1" t="s">
        <v>122</v>
      </c>
      <c r="AO6" s="1" t="s">
        <v>122</v>
      </c>
      <c r="AQ6" s="1" t="s">
        <v>110</v>
      </c>
      <c r="AR6" s="1" t="s">
        <v>122</v>
      </c>
      <c r="AS6" s="1" t="s">
        <v>122</v>
      </c>
      <c r="AU6" s="1">
        <v>76398</v>
      </c>
    </row>
    <row r="7" spans="1:47" ht="15.75" customHeight="1">
      <c r="A7" s="2">
        <v>43508.533703703702</v>
      </c>
      <c r="B7" s="2">
        <v>43508.537048611113</v>
      </c>
      <c r="C7" s="1" t="s">
        <v>30</v>
      </c>
      <c r="D7" s="1" t="s">
        <v>892</v>
      </c>
      <c r="E7" s="1">
        <v>100</v>
      </c>
      <c r="F7" s="1">
        <v>288</v>
      </c>
      <c r="G7" s="1" t="b">
        <v>1</v>
      </c>
      <c r="H7" s="2">
        <v>43508.537048611113</v>
      </c>
      <c r="I7" s="1" t="s">
        <v>893</v>
      </c>
      <c r="N7" s="1">
        <v>39.735397338867102</v>
      </c>
      <c r="O7" s="1">
        <v>-74.983802795410099</v>
      </c>
      <c r="P7" s="1" t="s">
        <v>102</v>
      </c>
      <c r="Q7" s="1" t="s">
        <v>103</v>
      </c>
      <c r="R7" s="1" t="s">
        <v>348</v>
      </c>
      <c r="S7" s="1">
        <v>12</v>
      </c>
      <c r="T7" s="1" t="s">
        <v>136</v>
      </c>
      <c r="U7" s="1" t="s">
        <v>137</v>
      </c>
      <c r="V7" s="1" t="s">
        <v>108</v>
      </c>
      <c r="W7" s="1" t="s">
        <v>117</v>
      </c>
      <c r="X7" s="1" t="s">
        <v>117</v>
      </c>
      <c r="Y7" s="1" t="s">
        <v>117</v>
      </c>
      <c r="AA7" s="1" t="s">
        <v>117</v>
      </c>
      <c r="AB7" s="1" t="s">
        <v>122</v>
      </c>
      <c r="AC7" s="1" t="s">
        <v>112</v>
      </c>
      <c r="AE7" s="1" t="s">
        <v>110</v>
      </c>
      <c r="AF7" s="1" t="s">
        <v>122</v>
      </c>
      <c r="AG7" s="1" t="s">
        <v>117</v>
      </c>
      <c r="AI7" s="1" t="s">
        <v>117</v>
      </c>
      <c r="AJ7" s="1" t="s">
        <v>122</v>
      </c>
      <c r="AK7" s="1" t="s">
        <v>112</v>
      </c>
      <c r="AM7" s="1" t="s">
        <v>122</v>
      </c>
      <c r="AN7" s="1" t="s">
        <v>122</v>
      </c>
      <c r="AO7" s="1" t="s">
        <v>122</v>
      </c>
      <c r="AQ7" s="1" t="s">
        <v>122</v>
      </c>
      <c r="AR7" s="1" t="s">
        <v>122</v>
      </c>
      <c r="AS7" s="1" t="s">
        <v>122</v>
      </c>
      <c r="AU7" s="1">
        <v>97969</v>
      </c>
    </row>
    <row r="8" spans="1:47" ht="15.75" customHeight="1">
      <c r="A8" s="2">
        <v>43508.532847222225</v>
      </c>
      <c r="B8" s="2">
        <v>43508.537974537037</v>
      </c>
      <c r="C8" s="1" t="s">
        <v>30</v>
      </c>
      <c r="D8" s="1" t="s">
        <v>894</v>
      </c>
      <c r="E8" s="1">
        <v>100</v>
      </c>
      <c r="F8" s="1">
        <v>442</v>
      </c>
      <c r="G8" s="1" t="b">
        <v>1</v>
      </c>
      <c r="H8" s="2">
        <v>43508.537974537037</v>
      </c>
      <c r="I8" s="1" t="s">
        <v>895</v>
      </c>
      <c r="N8" s="1">
        <v>-23.0953979492187</v>
      </c>
      <c r="O8" s="1">
        <v>-45.9266967773437</v>
      </c>
      <c r="P8" s="1" t="s">
        <v>102</v>
      </c>
      <c r="Q8" s="1" t="s">
        <v>103</v>
      </c>
      <c r="R8" s="1" t="s">
        <v>135</v>
      </c>
      <c r="S8" s="1">
        <v>65</v>
      </c>
      <c r="T8" s="1" t="s">
        <v>254</v>
      </c>
      <c r="U8" s="1" t="s">
        <v>116</v>
      </c>
      <c r="V8" s="1" t="s">
        <v>108</v>
      </c>
      <c r="W8" s="1" t="s">
        <v>109</v>
      </c>
      <c r="X8" s="1" t="s">
        <v>112</v>
      </c>
      <c r="Y8" s="1" t="s">
        <v>112</v>
      </c>
      <c r="Z8" s="1" t="s">
        <v>896</v>
      </c>
      <c r="AA8" s="1" t="s">
        <v>117</v>
      </c>
      <c r="AB8" s="1" t="s">
        <v>117</v>
      </c>
      <c r="AC8" s="1" t="s">
        <v>117</v>
      </c>
      <c r="AD8" s="1" t="s">
        <v>897</v>
      </c>
      <c r="AE8" s="1" t="s">
        <v>110</v>
      </c>
      <c r="AF8" s="1" t="s">
        <v>110</v>
      </c>
      <c r="AG8" s="1" t="s">
        <v>110</v>
      </c>
      <c r="AH8" s="1" t="s">
        <v>898</v>
      </c>
      <c r="AI8" s="1" t="s">
        <v>109</v>
      </c>
      <c r="AJ8" s="1" t="s">
        <v>109</v>
      </c>
      <c r="AK8" s="1" t="s">
        <v>109</v>
      </c>
      <c r="AL8" s="1" t="s">
        <v>899</v>
      </c>
      <c r="AM8" s="1" t="s">
        <v>117</v>
      </c>
      <c r="AN8" s="1" t="s">
        <v>117</v>
      </c>
      <c r="AO8" s="1" t="s">
        <v>117</v>
      </c>
      <c r="AP8" s="1" t="s">
        <v>900</v>
      </c>
      <c r="AQ8" s="1" t="s">
        <v>117</v>
      </c>
      <c r="AR8" s="1" t="s">
        <v>117</v>
      </c>
      <c r="AS8" s="1" t="s">
        <v>117</v>
      </c>
      <c r="AT8" s="1" t="s">
        <v>901</v>
      </c>
      <c r="AU8" s="1">
        <v>31720</v>
      </c>
    </row>
    <row r="9" spans="1:47" ht="15.75" customHeight="1">
      <c r="A9" s="2">
        <v>43508.537488425929</v>
      </c>
      <c r="B9" s="2">
        <v>43508.539085648146</v>
      </c>
      <c r="C9" s="1" t="s">
        <v>30</v>
      </c>
      <c r="D9" s="1" t="s">
        <v>902</v>
      </c>
      <c r="E9" s="1">
        <v>100</v>
      </c>
      <c r="F9" s="1">
        <v>138</v>
      </c>
      <c r="G9" s="1" t="b">
        <v>1</v>
      </c>
      <c r="H9" s="2">
        <v>43508.539085648146</v>
      </c>
      <c r="I9" s="1" t="s">
        <v>903</v>
      </c>
      <c r="N9" s="1">
        <v>52.618392944335902</v>
      </c>
      <c r="O9" s="1">
        <v>-1.17900085449218</v>
      </c>
      <c r="P9" s="1" t="s">
        <v>102</v>
      </c>
      <c r="Q9" s="1" t="s">
        <v>103</v>
      </c>
      <c r="R9" s="1" t="s">
        <v>104</v>
      </c>
      <c r="S9" s="1" t="s">
        <v>115</v>
      </c>
      <c r="T9" s="1" t="s">
        <v>136</v>
      </c>
      <c r="U9" s="1" t="s">
        <v>164</v>
      </c>
      <c r="V9" s="1" t="s">
        <v>108</v>
      </c>
      <c r="W9" s="1" t="s">
        <v>109</v>
      </c>
      <c r="X9" s="1" t="s">
        <v>109</v>
      </c>
      <c r="Y9" s="1" t="s">
        <v>109</v>
      </c>
      <c r="Z9" s="1" t="s">
        <v>904</v>
      </c>
      <c r="AA9" s="1" t="s">
        <v>122</v>
      </c>
      <c r="AB9" s="1" t="s">
        <v>122</v>
      </c>
      <c r="AC9" s="1" t="s">
        <v>122</v>
      </c>
      <c r="AD9" s="1" t="s">
        <v>905</v>
      </c>
      <c r="AE9" s="1" t="s">
        <v>110</v>
      </c>
      <c r="AF9" s="1" t="s">
        <v>110</v>
      </c>
      <c r="AG9" s="1" t="s">
        <v>110</v>
      </c>
      <c r="AH9" s="1" t="s">
        <v>906</v>
      </c>
      <c r="AI9" s="1" t="s">
        <v>109</v>
      </c>
      <c r="AJ9" s="1" t="s">
        <v>109</v>
      </c>
      <c r="AK9" s="1" t="s">
        <v>109</v>
      </c>
      <c r="AL9" s="1" t="s">
        <v>907</v>
      </c>
      <c r="AM9" s="1" t="s">
        <v>117</v>
      </c>
      <c r="AN9" s="1" t="s">
        <v>117</v>
      </c>
      <c r="AO9" s="1" t="s">
        <v>117</v>
      </c>
      <c r="AQ9" s="1" t="s">
        <v>122</v>
      </c>
      <c r="AR9" s="1" t="s">
        <v>122</v>
      </c>
      <c r="AS9" s="1" t="s">
        <v>122</v>
      </c>
      <c r="AU9" s="1">
        <v>60604</v>
      </c>
    </row>
    <row r="10" spans="1:47" ht="15.75" customHeight="1">
      <c r="A10" s="2">
        <v>43508.532488425924</v>
      </c>
      <c r="B10" s="2">
        <v>43508.540960648148</v>
      </c>
      <c r="C10" s="1" t="s">
        <v>30</v>
      </c>
      <c r="D10" s="1" t="s">
        <v>908</v>
      </c>
      <c r="E10" s="1">
        <v>100</v>
      </c>
      <c r="F10" s="1">
        <v>732</v>
      </c>
      <c r="G10" s="1" t="b">
        <v>1</v>
      </c>
      <c r="H10" s="2">
        <v>43508.540972222225</v>
      </c>
      <c r="I10" s="1" t="s">
        <v>909</v>
      </c>
      <c r="N10" s="1">
        <v>33.494796752929602</v>
      </c>
      <c r="O10" s="1">
        <v>-117.095397949218</v>
      </c>
      <c r="P10" s="1" t="s">
        <v>102</v>
      </c>
      <c r="Q10" s="1" t="s">
        <v>103</v>
      </c>
      <c r="R10" s="1" t="s">
        <v>135</v>
      </c>
      <c r="S10" s="1">
        <v>65</v>
      </c>
      <c r="T10" s="1" t="s">
        <v>136</v>
      </c>
      <c r="U10" s="1" t="s">
        <v>208</v>
      </c>
      <c r="V10" s="1" t="s">
        <v>108</v>
      </c>
      <c r="W10" s="1" t="s">
        <v>117</v>
      </c>
      <c r="X10" s="1" t="s">
        <v>117</v>
      </c>
      <c r="Y10" s="1" t="s">
        <v>117</v>
      </c>
      <c r="Z10" s="1" t="s">
        <v>910</v>
      </c>
      <c r="AA10" s="1" t="s">
        <v>126</v>
      </c>
      <c r="AB10" s="1" t="s">
        <v>109</v>
      </c>
      <c r="AC10" s="1" t="s">
        <v>109</v>
      </c>
      <c r="AD10" s="1" t="s">
        <v>911</v>
      </c>
      <c r="AE10" s="1" t="s">
        <v>110</v>
      </c>
      <c r="AF10" s="1" t="s">
        <v>110</v>
      </c>
      <c r="AG10" s="1" t="s">
        <v>110</v>
      </c>
      <c r="AH10" s="1" t="s">
        <v>912</v>
      </c>
      <c r="AI10" s="1" t="s">
        <v>112</v>
      </c>
      <c r="AJ10" s="1" t="s">
        <v>112</v>
      </c>
      <c r="AK10" s="1" t="s">
        <v>112</v>
      </c>
      <c r="AL10" s="1" t="s">
        <v>913</v>
      </c>
      <c r="AM10" s="1" t="s">
        <v>117</v>
      </c>
      <c r="AN10" s="1" t="s">
        <v>117</v>
      </c>
      <c r="AO10" s="1" t="s">
        <v>117</v>
      </c>
      <c r="AP10" s="1" t="s">
        <v>914</v>
      </c>
      <c r="AQ10" s="1" t="s">
        <v>110</v>
      </c>
      <c r="AR10" s="1" t="s">
        <v>110</v>
      </c>
      <c r="AS10" s="1" t="s">
        <v>110</v>
      </c>
      <c r="AT10" s="1" t="s">
        <v>915</v>
      </c>
      <c r="AU10" s="1">
        <v>45392</v>
      </c>
    </row>
    <row r="11" spans="1:47" ht="15.75" customHeight="1">
      <c r="A11" s="2">
        <v>43508.540509259263</v>
      </c>
      <c r="B11" s="2">
        <v>43508.541817129626</v>
      </c>
      <c r="C11" s="1" t="s">
        <v>30</v>
      </c>
      <c r="D11" s="1" t="s">
        <v>350</v>
      </c>
      <c r="E11" s="1">
        <v>100</v>
      </c>
      <c r="F11" s="1">
        <v>112</v>
      </c>
      <c r="G11" s="1" t="b">
        <v>1</v>
      </c>
      <c r="H11" s="2">
        <v>43508.541817129626</v>
      </c>
      <c r="I11" s="1" t="s">
        <v>916</v>
      </c>
      <c r="N11" s="1">
        <v>-23.6242980957031</v>
      </c>
      <c r="O11" s="1">
        <v>-46.562393188476499</v>
      </c>
      <c r="P11" s="1" t="s">
        <v>102</v>
      </c>
      <c r="Q11" s="1" t="s">
        <v>103</v>
      </c>
      <c r="R11" s="1" t="s">
        <v>104</v>
      </c>
      <c r="S11" s="1" t="s">
        <v>115</v>
      </c>
      <c r="T11" s="1" t="s">
        <v>121</v>
      </c>
      <c r="U11" s="1" t="s">
        <v>116</v>
      </c>
      <c r="V11" s="1" t="s">
        <v>108</v>
      </c>
      <c r="W11" s="1" t="s">
        <v>112</v>
      </c>
      <c r="X11" s="1" t="s">
        <v>112</v>
      </c>
      <c r="Y11" s="1" t="s">
        <v>112</v>
      </c>
      <c r="AA11" s="1" t="s">
        <v>112</v>
      </c>
      <c r="AB11" s="1" t="s">
        <v>112</v>
      </c>
      <c r="AC11" s="1" t="s">
        <v>109</v>
      </c>
      <c r="AE11" s="1" t="s">
        <v>110</v>
      </c>
      <c r="AF11" s="1" t="s">
        <v>110</v>
      </c>
      <c r="AG11" s="1" t="s">
        <v>110</v>
      </c>
      <c r="AI11" s="1" t="s">
        <v>112</v>
      </c>
      <c r="AJ11" s="1" t="s">
        <v>112</v>
      </c>
      <c r="AK11" s="1" t="s">
        <v>112</v>
      </c>
      <c r="AM11" s="1" t="s">
        <v>112</v>
      </c>
      <c r="AN11" s="1" t="s">
        <v>112</v>
      </c>
      <c r="AO11" s="1" t="s">
        <v>112</v>
      </c>
      <c r="AQ11" s="1" t="s">
        <v>110</v>
      </c>
      <c r="AR11" s="1" t="s">
        <v>110</v>
      </c>
      <c r="AS11" s="1" t="s">
        <v>110</v>
      </c>
      <c r="AU11" s="1">
        <v>41618</v>
      </c>
    </row>
    <row r="12" spans="1:47" ht="15.75" customHeight="1">
      <c r="A12" s="2">
        <v>43508.541875000003</v>
      </c>
      <c r="B12" s="2">
        <v>43508.544039351851</v>
      </c>
      <c r="C12" s="1" t="s">
        <v>30</v>
      </c>
      <c r="D12" s="1" t="s">
        <v>353</v>
      </c>
      <c r="E12" s="1">
        <v>100</v>
      </c>
      <c r="F12" s="1">
        <v>186</v>
      </c>
      <c r="G12" s="1" t="b">
        <v>1</v>
      </c>
      <c r="H12" s="2">
        <v>43508.544039351851</v>
      </c>
      <c r="I12" s="1" t="s">
        <v>917</v>
      </c>
      <c r="N12" s="1">
        <v>40.742401123046797</v>
      </c>
      <c r="O12" s="1">
        <v>-74.032501220703097</v>
      </c>
      <c r="P12" s="1" t="s">
        <v>102</v>
      </c>
      <c r="Q12" s="1" t="s">
        <v>103</v>
      </c>
      <c r="R12" s="1" t="s">
        <v>104</v>
      </c>
      <c r="S12" s="1" t="s">
        <v>115</v>
      </c>
      <c r="T12" s="1" t="s">
        <v>136</v>
      </c>
      <c r="U12" s="1" t="s">
        <v>164</v>
      </c>
      <c r="V12" s="1" t="s">
        <v>108</v>
      </c>
      <c r="W12" s="1" t="s">
        <v>112</v>
      </c>
      <c r="X12" s="1" t="s">
        <v>112</v>
      </c>
      <c r="Y12" s="1" t="s">
        <v>112</v>
      </c>
      <c r="Z12" s="1" t="s">
        <v>918</v>
      </c>
      <c r="AA12" s="1" t="s">
        <v>117</v>
      </c>
      <c r="AB12" s="1" t="s">
        <v>117</v>
      </c>
      <c r="AC12" s="1" t="s">
        <v>112</v>
      </c>
      <c r="AE12" s="1" t="s">
        <v>109</v>
      </c>
      <c r="AF12" s="1" t="s">
        <v>109</v>
      </c>
      <c r="AG12" s="1" t="s">
        <v>109</v>
      </c>
      <c r="AI12" s="1" t="s">
        <v>109</v>
      </c>
      <c r="AJ12" s="1" t="s">
        <v>109</v>
      </c>
      <c r="AK12" s="1" t="s">
        <v>109</v>
      </c>
      <c r="AM12" s="1" t="s">
        <v>117</v>
      </c>
      <c r="AN12" s="1" t="s">
        <v>117</v>
      </c>
      <c r="AO12" s="1" t="s">
        <v>117</v>
      </c>
      <c r="AQ12" s="1" t="s">
        <v>122</v>
      </c>
      <c r="AR12" s="1" t="s">
        <v>122</v>
      </c>
      <c r="AS12" s="1" t="s">
        <v>122</v>
      </c>
      <c r="AU12" s="1">
        <v>39682</v>
      </c>
    </row>
    <row r="13" spans="1:47" ht="15.75" customHeight="1">
      <c r="A13" s="2">
        <v>43508.543668981481</v>
      </c>
      <c r="B13" s="2">
        <v>43508.548148148147</v>
      </c>
      <c r="C13" s="1" t="s">
        <v>30</v>
      </c>
      <c r="D13" s="1" t="s">
        <v>919</v>
      </c>
      <c r="E13" s="1">
        <v>100</v>
      </c>
      <c r="F13" s="1">
        <v>386</v>
      </c>
      <c r="G13" s="1" t="b">
        <v>1</v>
      </c>
      <c r="H13" s="2">
        <v>43508.548148148147</v>
      </c>
      <c r="I13" s="1" t="s">
        <v>920</v>
      </c>
      <c r="N13" s="1">
        <v>40.148605346679602</v>
      </c>
      <c r="O13" s="1">
        <v>-84.253097534179602</v>
      </c>
      <c r="P13" s="1" t="s">
        <v>102</v>
      </c>
      <c r="Q13" s="1" t="s">
        <v>103</v>
      </c>
      <c r="R13" s="1" t="s">
        <v>135</v>
      </c>
      <c r="S13" s="1">
        <v>65</v>
      </c>
      <c r="T13" s="1" t="s">
        <v>136</v>
      </c>
      <c r="U13" s="1" t="s">
        <v>164</v>
      </c>
      <c r="V13" s="1" t="s">
        <v>108</v>
      </c>
      <c r="W13" s="1" t="s">
        <v>117</v>
      </c>
      <c r="X13" s="1" t="s">
        <v>109</v>
      </c>
      <c r="Y13" s="1" t="s">
        <v>109</v>
      </c>
      <c r="Z13" s="1" t="s">
        <v>921</v>
      </c>
      <c r="AA13" s="1" t="s">
        <v>117</v>
      </c>
      <c r="AB13" s="1" t="s">
        <v>122</v>
      </c>
      <c r="AC13" s="1" t="s">
        <v>117</v>
      </c>
      <c r="AD13" s="1" t="s">
        <v>922</v>
      </c>
      <c r="AE13" s="1" t="s">
        <v>122</v>
      </c>
      <c r="AF13" s="1" t="s">
        <v>122</v>
      </c>
      <c r="AG13" s="1" t="s">
        <v>109</v>
      </c>
      <c r="AI13" s="1" t="s">
        <v>117</v>
      </c>
      <c r="AJ13" s="1" t="s">
        <v>122</v>
      </c>
      <c r="AK13" s="1" t="s">
        <v>109</v>
      </c>
      <c r="AM13" s="1" t="s">
        <v>117</v>
      </c>
      <c r="AN13" s="1" t="s">
        <v>109</v>
      </c>
      <c r="AO13" s="1" t="s">
        <v>117</v>
      </c>
      <c r="AQ13" s="1" t="s">
        <v>122</v>
      </c>
      <c r="AR13" s="1" t="s">
        <v>122</v>
      </c>
      <c r="AS13" s="1" t="s">
        <v>117</v>
      </c>
      <c r="AU13" s="1">
        <v>77921</v>
      </c>
    </row>
    <row r="14" spans="1:47" ht="15.75" customHeight="1">
      <c r="A14" s="2">
        <v>43508.544085648151</v>
      </c>
      <c r="B14" s="2">
        <v>43508.548252314817</v>
      </c>
      <c r="C14" s="1" t="s">
        <v>30</v>
      </c>
      <c r="D14" s="1" t="s">
        <v>923</v>
      </c>
      <c r="E14" s="1">
        <v>100</v>
      </c>
      <c r="F14" s="1">
        <v>360</v>
      </c>
      <c r="G14" s="1" t="b">
        <v>1</v>
      </c>
      <c r="H14" s="2">
        <v>43508.548252314817</v>
      </c>
      <c r="I14" s="1" t="s">
        <v>924</v>
      </c>
      <c r="N14" s="1">
        <v>34.027099609375</v>
      </c>
      <c r="O14" s="1">
        <v>-118.50350189208901</v>
      </c>
      <c r="P14" s="1" t="s">
        <v>102</v>
      </c>
      <c r="Q14" s="1" t="s">
        <v>103</v>
      </c>
      <c r="R14" s="1" t="s">
        <v>135</v>
      </c>
      <c r="S14" s="1">
        <v>63</v>
      </c>
      <c r="T14" s="1" t="s">
        <v>925</v>
      </c>
      <c r="U14" s="1" t="s">
        <v>116</v>
      </c>
      <c r="V14" s="1" t="s">
        <v>108</v>
      </c>
      <c r="W14" s="1" t="s">
        <v>117</v>
      </c>
      <c r="X14" s="1" t="s">
        <v>122</v>
      </c>
      <c r="Y14" s="1" t="s">
        <v>112</v>
      </c>
      <c r="Z14" s="1" t="s">
        <v>926</v>
      </c>
      <c r="AA14" s="1" t="s">
        <v>126</v>
      </c>
      <c r="AB14" s="1" t="s">
        <v>122</v>
      </c>
      <c r="AC14" s="1" t="s">
        <v>112</v>
      </c>
      <c r="AE14" s="1" t="s">
        <v>109</v>
      </c>
      <c r="AF14" s="1" t="s">
        <v>110</v>
      </c>
      <c r="AG14" s="1" t="s">
        <v>122</v>
      </c>
      <c r="AI14" s="1" t="s">
        <v>117</v>
      </c>
      <c r="AJ14" s="1" t="s">
        <v>122</v>
      </c>
      <c r="AK14" s="1" t="s">
        <v>110</v>
      </c>
      <c r="AM14" s="1" t="s">
        <v>122</v>
      </c>
      <c r="AN14" s="1" t="s">
        <v>112</v>
      </c>
      <c r="AO14" s="1" t="s">
        <v>126</v>
      </c>
      <c r="AQ14" s="1" t="s">
        <v>122</v>
      </c>
      <c r="AR14" s="1" t="s">
        <v>122</v>
      </c>
      <c r="AS14" s="1" t="s">
        <v>122</v>
      </c>
      <c r="AU14" s="1">
        <v>99796</v>
      </c>
    </row>
    <row r="15" spans="1:47" ht="15.75" customHeight="1">
      <c r="A15" s="2">
        <v>43508.54515046296</v>
      </c>
      <c r="B15" s="2">
        <v>43508.549050925925</v>
      </c>
      <c r="C15" s="1" t="s">
        <v>30</v>
      </c>
      <c r="D15" s="1" t="s">
        <v>927</v>
      </c>
      <c r="E15" s="1">
        <v>100</v>
      </c>
      <c r="F15" s="1">
        <v>337</v>
      </c>
      <c r="G15" s="1" t="b">
        <v>1</v>
      </c>
      <c r="H15" s="2">
        <v>43508.549062500002</v>
      </c>
      <c r="I15" s="1" t="s">
        <v>928</v>
      </c>
      <c r="N15" s="1">
        <v>39.595306396484297</v>
      </c>
      <c r="O15" s="1">
        <v>-79.922897338867102</v>
      </c>
      <c r="P15" s="1" t="s">
        <v>102</v>
      </c>
      <c r="Q15" s="1" t="s">
        <v>103</v>
      </c>
      <c r="R15" s="1" t="s">
        <v>104</v>
      </c>
      <c r="S15" s="1" t="s">
        <v>929</v>
      </c>
      <c r="T15" s="1" t="s">
        <v>136</v>
      </c>
      <c r="U15" s="1" t="s">
        <v>116</v>
      </c>
      <c r="V15" s="1" t="s">
        <v>108</v>
      </c>
      <c r="W15" s="1" t="s">
        <v>109</v>
      </c>
      <c r="X15" s="1" t="s">
        <v>109</v>
      </c>
      <c r="Y15" s="1" t="s">
        <v>112</v>
      </c>
      <c r="Z15" s="1" t="s">
        <v>930</v>
      </c>
      <c r="AA15" s="1" t="s">
        <v>117</v>
      </c>
      <c r="AB15" s="1" t="s">
        <v>109</v>
      </c>
      <c r="AC15" s="1" t="s">
        <v>109</v>
      </c>
      <c r="AD15" s="1" t="s">
        <v>931</v>
      </c>
      <c r="AE15" s="1" t="s">
        <v>122</v>
      </c>
      <c r="AF15" s="1" t="s">
        <v>122</v>
      </c>
      <c r="AG15" s="1" t="s">
        <v>122</v>
      </c>
      <c r="AH15" s="1" t="s">
        <v>932</v>
      </c>
      <c r="AI15" s="1" t="s">
        <v>117</v>
      </c>
      <c r="AJ15" s="1" t="s">
        <v>117</v>
      </c>
      <c r="AK15" s="1" t="s">
        <v>117</v>
      </c>
      <c r="AL15" s="1" t="s">
        <v>933</v>
      </c>
      <c r="AM15" s="1" t="s">
        <v>109</v>
      </c>
      <c r="AN15" s="1" t="s">
        <v>109</v>
      </c>
      <c r="AO15" s="1" t="s">
        <v>117</v>
      </c>
      <c r="AP15" s="1" t="s">
        <v>934</v>
      </c>
      <c r="AQ15" s="1" t="s">
        <v>122</v>
      </c>
      <c r="AR15" s="1" t="s">
        <v>122</v>
      </c>
      <c r="AS15" s="1" t="s">
        <v>122</v>
      </c>
      <c r="AT15" s="1" t="s">
        <v>935</v>
      </c>
      <c r="AU15" s="1">
        <v>55196</v>
      </c>
    </row>
    <row r="16" spans="1:47" ht="15.75" customHeight="1">
      <c r="A16" s="2">
        <v>43508.549421296295</v>
      </c>
      <c r="B16" s="2">
        <v>43508.551747685182</v>
      </c>
      <c r="C16" s="1" t="s">
        <v>30</v>
      </c>
      <c r="D16" s="1" t="s">
        <v>936</v>
      </c>
      <c r="E16" s="1">
        <v>100</v>
      </c>
      <c r="F16" s="1">
        <v>200</v>
      </c>
      <c r="G16" s="1" t="b">
        <v>1</v>
      </c>
      <c r="H16" s="2">
        <v>43508.551747685182</v>
      </c>
      <c r="I16" s="1" t="s">
        <v>937</v>
      </c>
      <c r="N16" s="1">
        <v>23.7272033691406</v>
      </c>
      <c r="O16" s="1">
        <v>90.4093017578125</v>
      </c>
      <c r="P16" s="1" t="s">
        <v>102</v>
      </c>
      <c r="Q16" s="1" t="s">
        <v>103</v>
      </c>
      <c r="R16" s="1" t="s">
        <v>104</v>
      </c>
      <c r="S16" s="1" t="s">
        <v>938</v>
      </c>
      <c r="T16" s="1" t="s">
        <v>336</v>
      </c>
      <c r="U16" s="1" t="s">
        <v>939</v>
      </c>
      <c r="V16" s="1" t="s">
        <v>108</v>
      </c>
      <c r="W16" s="1" t="s">
        <v>122</v>
      </c>
      <c r="X16" s="1" t="s">
        <v>112</v>
      </c>
      <c r="Y16" s="1" t="s">
        <v>110</v>
      </c>
      <c r="AA16" s="1" t="s">
        <v>117</v>
      </c>
      <c r="AB16" s="1" t="s">
        <v>112</v>
      </c>
      <c r="AC16" s="1" t="s">
        <v>112</v>
      </c>
      <c r="AE16" s="1" t="s">
        <v>112</v>
      </c>
      <c r="AF16" s="1" t="s">
        <v>110</v>
      </c>
      <c r="AG16" s="1" t="s">
        <v>109</v>
      </c>
      <c r="AI16" s="1" t="s">
        <v>122</v>
      </c>
      <c r="AJ16" s="1" t="s">
        <v>109</v>
      </c>
      <c r="AK16" s="1" t="s">
        <v>117</v>
      </c>
      <c r="AM16" s="1" t="s">
        <v>109</v>
      </c>
      <c r="AN16" s="1" t="s">
        <v>126</v>
      </c>
      <c r="AO16" s="1" t="s">
        <v>122</v>
      </c>
      <c r="AQ16" s="1" t="s">
        <v>109</v>
      </c>
      <c r="AR16" s="1" t="s">
        <v>117</v>
      </c>
      <c r="AS16" s="1" t="s">
        <v>126</v>
      </c>
      <c r="AU16" s="1">
        <v>30831</v>
      </c>
    </row>
    <row r="17" spans="1:47" ht="15.75" customHeight="1">
      <c r="A17" s="2">
        <v>43508.551261574074</v>
      </c>
      <c r="B17" s="2">
        <v>43508.552534722221</v>
      </c>
      <c r="C17" s="1" t="s">
        <v>30</v>
      </c>
      <c r="D17" s="1" t="s">
        <v>386</v>
      </c>
      <c r="E17" s="1">
        <v>100</v>
      </c>
      <c r="F17" s="1">
        <v>110</v>
      </c>
      <c r="G17" s="1" t="b">
        <v>1</v>
      </c>
      <c r="H17" s="2">
        <v>43508.552546296298</v>
      </c>
      <c r="I17" s="1" t="s">
        <v>940</v>
      </c>
      <c r="N17" s="1">
        <v>50.166702270507798</v>
      </c>
      <c r="O17" s="1">
        <v>9.1000061035156197</v>
      </c>
      <c r="P17" s="1" t="s">
        <v>102</v>
      </c>
      <c r="Q17" s="1" t="s">
        <v>103</v>
      </c>
      <c r="R17" s="1" t="s">
        <v>104</v>
      </c>
      <c r="S17" s="1" t="s">
        <v>115</v>
      </c>
      <c r="T17" s="1" t="s">
        <v>121</v>
      </c>
      <c r="U17" s="1" t="s">
        <v>388</v>
      </c>
      <c r="V17" s="1" t="s">
        <v>108</v>
      </c>
      <c r="W17" s="1" t="s">
        <v>112</v>
      </c>
      <c r="X17" s="1" t="s">
        <v>112</v>
      </c>
      <c r="Y17" s="1" t="s">
        <v>112</v>
      </c>
      <c r="AA17" s="1" t="s">
        <v>110</v>
      </c>
      <c r="AB17" s="1" t="s">
        <v>112</v>
      </c>
      <c r="AC17" s="1" t="s">
        <v>112</v>
      </c>
      <c r="AE17" s="1" t="s">
        <v>110</v>
      </c>
      <c r="AF17" s="1" t="s">
        <v>110</v>
      </c>
      <c r="AG17" s="1" t="s">
        <v>110</v>
      </c>
      <c r="AI17" s="1" t="s">
        <v>112</v>
      </c>
      <c r="AJ17" s="1" t="s">
        <v>112</v>
      </c>
      <c r="AK17" s="1" t="s">
        <v>112</v>
      </c>
      <c r="AM17" s="1" t="s">
        <v>110</v>
      </c>
      <c r="AN17" s="1" t="s">
        <v>110</v>
      </c>
      <c r="AO17" s="1" t="s">
        <v>110</v>
      </c>
      <c r="AQ17" s="1" t="s">
        <v>110</v>
      </c>
      <c r="AR17" s="1" t="s">
        <v>110</v>
      </c>
      <c r="AS17" s="1" t="s">
        <v>110</v>
      </c>
      <c r="AU17" s="1">
        <v>30713</v>
      </c>
    </row>
    <row r="18" spans="1:47" ht="15.75" customHeight="1">
      <c r="A18" s="2">
        <v>43508.551805555559</v>
      </c>
      <c r="B18" s="2">
        <v>43508.553136574075</v>
      </c>
      <c r="C18" s="1" t="s">
        <v>30</v>
      </c>
      <c r="D18" s="1" t="s">
        <v>941</v>
      </c>
      <c r="E18" s="1">
        <v>100</v>
      </c>
      <c r="F18" s="1">
        <v>114</v>
      </c>
      <c r="G18" s="1" t="b">
        <v>1</v>
      </c>
      <c r="H18" s="2">
        <v>43508.553136574075</v>
      </c>
      <c r="I18" s="1" t="s">
        <v>943</v>
      </c>
      <c r="N18" s="1">
        <v>41.979400634765597</v>
      </c>
      <c r="O18" s="1">
        <v>-88.206298828125</v>
      </c>
      <c r="P18" s="1" t="s">
        <v>102</v>
      </c>
      <c r="Q18" s="1" t="s">
        <v>103</v>
      </c>
      <c r="R18" s="1" t="s">
        <v>104</v>
      </c>
      <c r="S18" s="1" t="s">
        <v>105</v>
      </c>
      <c r="T18" s="1" t="s">
        <v>121</v>
      </c>
      <c r="U18" s="1" t="s">
        <v>208</v>
      </c>
      <c r="V18" s="1" t="s">
        <v>108</v>
      </c>
      <c r="W18" s="1" t="s">
        <v>110</v>
      </c>
      <c r="X18" s="1" t="s">
        <v>110</v>
      </c>
      <c r="Y18" s="1" t="s">
        <v>110</v>
      </c>
      <c r="AA18" s="1" t="s">
        <v>110</v>
      </c>
      <c r="AB18" s="1" t="s">
        <v>110</v>
      </c>
      <c r="AC18" s="1" t="s">
        <v>110</v>
      </c>
      <c r="AE18" s="1" t="s">
        <v>109</v>
      </c>
      <c r="AF18" s="1" t="s">
        <v>109</v>
      </c>
      <c r="AG18" s="1" t="s">
        <v>109</v>
      </c>
      <c r="AI18" s="1" t="s">
        <v>110</v>
      </c>
      <c r="AJ18" s="1" t="s">
        <v>110</v>
      </c>
      <c r="AK18" s="1" t="s">
        <v>110</v>
      </c>
      <c r="AM18" s="1" t="s">
        <v>109</v>
      </c>
      <c r="AN18" s="1" t="s">
        <v>109</v>
      </c>
      <c r="AO18" s="1" t="s">
        <v>109</v>
      </c>
      <c r="AQ18" s="1" t="s">
        <v>110</v>
      </c>
      <c r="AR18" s="1" t="s">
        <v>110</v>
      </c>
      <c r="AS18" s="1" t="s">
        <v>110</v>
      </c>
      <c r="AU18" s="1">
        <v>65841</v>
      </c>
    </row>
    <row r="19" spans="1:47" ht="15.75" customHeight="1">
      <c r="A19" s="2">
        <v>43508.549675925926</v>
      </c>
      <c r="B19" s="2">
        <v>43508.558888888889</v>
      </c>
      <c r="C19" s="1" t="s">
        <v>30</v>
      </c>
      <c r="D19" s="1" t="s">
        <v>950</v>
      </c>
      <c r="E19" s="1">
        <v>100</v>
      </c>
      <c r="F19" s="1">
        <v>796</v>
      </c>
      <c r="G19" s="1" t="b">
        <v>1</v>
      </c>
      <c r="H19" s="2">
        <v>43508.558888888889</v>
      </c>
      <c r="I19" s="1" t="s">
        <v>951</v>
      </c>
      <c r="N19" s="1">
        <v>41.494598388671797</v>
      </c>
      <c r="O19" s="1">
        <v>-81.666999816894503</v>
      </c>
      <c r="P19" s="1" t="s">
        <v>102</v>
      </c>
      <c r="Q19" s="1" t="s">
        <v>103</v>
      </c>
      <c r="R19" s="1" t="s">
        <v>135</v>
      </c>
      <c r="S19" s="1">
        <v>65</v>
      </c>
      <c r="T19" s="1" t="s">
        <v>106</v>
      </c>
      <c r="U19" s="1" t="s">
        <v>208</v>
      </c>
      <c r="V19" s="1" t="s">
        <v>108</v>
      </c>
      <c r="W19" s="1" t="s">
        <v>112</v>
      </c>
      <c r="X19" s="1" t="s">
        <v>112</v>
      </c>
      <c r="Y19" s="1" t="s">
        <v>112</v>
      </c>
      <c r="Z19" s="1" t="s">
        <v>953</v>
      </c>
      <c r="AA19" s="1" t="s">
        <v>110</v>
      </c>
      <c r="AB19" s="1" t="s">
        <v>110</v>
      </c>
      <c r="AC19" s="1" t="s">
        <v>110</v>
      </c>
      <c r="AD19" s="1" t="s">
        <v>954</v>
      </c>
      <c r="AE19" s="1" t="s">
        <v>122</v>
      </c>
      <c r="AF19" s="1" t="s">
        <v>122</v>
      </c>
      <c r="AG19" s="1" t="s">
        <v>122</v>
      </c>
      <c r="AI19" s="1" t="s">
        <v>112</v>
      </c>
      <c r="AJ19" s="1" t="s">
        <v>112</v>
      </c>
      <c r="AK19" s="1" t="s">
        <v>112</v>
      </c>
      <c r="AM19" s="1" t="s">
        <v>122</v>
      </c>
      <c r="AN19" s="1" t="s">
        <v>122</v>
      </c>
      <c r="AO19" s="1" t="s">
        <v>122</v>
      </c>
      <c r="AQ19" s="1" t="s">
        <v>110</v>
      </c>
      <c r="AR19" s="1" t="s">
        <v>110</v>
      </c>
      <c r="AS19" s="1" t="s">
        <v>110</v>
      </c>
      <c r="AU19" s="1">
        <v>56592</v>
      </c>
    </row>
    <row r="20" spans="1:47" ht="15.75" customHeight="1">
      <c r="A20" s="2">
        <v>43508.558495370373</v>
      </c>
      <c r="B20" s="2">
        <v>43508.563738425924</v>
      </c>
      <c r="C20" s="1" t="s">
        <v>30</v>
      </c>
      <c r="D20" s="1" t="s">
        <v>957</v>
      </c>
      <c r="E20" s="1">
        <v>100</v>
      </c>
      <c r="F20" s="1">
        <v>452</v>
      </c>
      <c r="G20" s="1" t="b">
        <v>1</v>
      </c>
      <c r="H20" s="2">
        <v>43508.563738425924</v>
      </c>
      <c r="I20" s="1" t="s">
        <v>959</v>
      </c>
      <c r="N20" s="1">
        <v>43.3211059570312</v>
      </c>
      <c r="O20" s="1">
        <v>-76.403396606445298</v>
      </c>
      <c r="P20" s="1" t="s">
        <v>102</v>
      </c>
      <c r="Q20" s="1" t="s">
        <v>103</v>
      </c>
      <c r="R20" s="1" t="s">
        <v>104</v>
      </c>
      <c r="S20" s="1" t="s">
        <v>115</v>
      </c>
      <c r="T20" s="1" t="s">
        <v>106</v>
      </c>
      <c r="U20" s="1" t="s">
        <v>529</v>
      </c>
      <c r="V20" s="1" t="s">
        <v>108</v>
      </c>
      <c r="W20" s="1" t="s">
        <v>117</v>
      </c>
      <c r="X20" s="1" t="s">
        <v>112</v>
      </c>
      <c r="Y20" s="1" t="s">
        <v>112</v>
      </c>
      <c r="Z20" s="1" t="s">
        <v>961</v>
      </c>
      <c r="AA20" s="1" t="s">
        <v>117</v>
      </c>
      <c r="AB20" s="1" t="s">
        <v>122</v>
      </c>
      <c r="AC20" s="1" t="s">
        <v>109</v>
      </c>
      <c r="AD20" s="1" t="s">
        <v>962</v>
      </c>
      <c r="AE20" s="1" t="s">
        <v>110</v>
      </c>
      <c r="AF20" s="1" t="s">
        <v>110</v>
      </c>
      <c r="AG20" s="1" t="s">
        <v>110</v>
      </c>
      <c r="AH20" s="1" t="s">
        <v>964</v>
      </c>
      <c r="AI20" s="1" t="s">
        <v>122</v>
      </c>
      <c r="AJ20" s="1" t="s">
        <v>112</v>
      </c>
      <c r="AK20" s="1" t="s">
        <v>112</v>
      </c>
      <c r="AM20" s="1" t="s">
        <v>117</v>
      </c>
      <c r="AN20" s="1" t="s">
        <v>112</v>
      </c>
      <c r="AO20" s="1" t="s">
        <v>117</v>
      </c>
      <c r="AP20" s="1" t="s">
        <v>965</v>
      </c>
      <c r="AQ20" s="1" t="s">
        <v>110</v>
      </c>
      <c r="AR20" s="1" t="s">
        <v>110</v>
      </c>
      <c r="AS20" s="1" t="s">
        <v>117</v>
      </c>
      <c r="AU20" s="1">
        <v>83452</v>
      </c>
    </row>
    <row r="23" spans="1:47" ht="15.75" customHeight="1">
      <c r="V23" s="1"/>
      <c r="W23" s="1"/>
      <c r="X23" s="1"/>
      <c r="Y23" s="1"/>
      <c r="AA23" s="1"/>
      <c r="AB23" s="1"/>
      <c r="AC23" s="1"/>
      <c r="AE23" s="1"/>
      <c r="AF23" s="1"/>
      <c r="AG23" s="1"/>
      <c r="AI23" s="1"/>
      <c r="AJ23" s="1"/>
      <c r="AK23" s="1"/>
      <c r="AM23" s="1"/>
      <c r="AN23" s="1"/>
      <c r="AO23" s="1"/>
      <c r="AQ23" s="1"/>
      <c r="AR23" s="1"/>
      <c r="AS23" s="1"/>
    </row>
    <row r="24" spans="1:47" ht="15.75" customHeight="1">
      <c r="V24" s="1"/>
      <c r="W24" s="1"/>
      <c r="X24" s="1"/>
      <c r="Y24" s="1"/>
      <c r="AA24" s="1"/>
      <c r="AB24" s="1"/>
      <c r="AC24" s="1"/>
      <c r="AE24" s="1"/>
      <c r="AF24" s="1"/>
      <c r="AG24" s="1"/>
      <c r="AI24" s="1"/>
      <c r="AJ24" s="1"/>
      <c r="AK24" s="1"/>
      <c r="AM24" s="1"/>
      <c r="AN24" s="1"/>
      <c r="AO24" s="1"/>
      <c r="AQ24" s="1"/>
      <c r="AR24" s="1"/>
      <c r="AS24" s="1"/>
    </row>
    <row r="25" spans="1:47" ht="15.75" customHeight="1">
      <c r="V25" s="1"/>
      <c r="W25" s="1"/>
      <c r="X25" s="1"/>
      <c r="Y25" s="1"/>
      <c r="AA25" s="1"/>
      <c r="AB25" s="1"/>
      <c r="AC25" s="1"/>
      <c r="AE25" s="1"/>
      <c r="AF25" s="1"/>
      <c r="AG25" s="1"/>
      <c r="AI25" s="1"/>
      <c r="AJ25" s="1"/>
      <c r="AK25" s="1"/>
      <c r="AM25" s="1"/>
      <c r="AN25" s="1"/>
      <c r="AO25" s="1"/>
      <c r="AQ25" s="1"/>
      <c r="AR25" s="1"/>
      <c r="AS25" s="1"/>
    </row>
    <row r="26" spans="1:47" ht="15.75" customHeight="1">
      <c r="V26" s="1"/>
      <c r="W26" s="1"/>
      <c r="X26" s="1"/>
      <c r="Y26" s="1"/>
      <c r="AA26" s="1"/>
      <c r="AB26" s="1"/>
      <c r="AC26" s="1"/>
      <c r="AE26" s="1"/>
      <c r="AF26" s="1"/>
      <c r="AG26" s="1"/>
      <c r="AI26" s="1"/>
      <c r="AJ26" s="1"/>
      <c r="AK26" s="1"/>
      <c r="AM26" s="1"/>
      <c r="AN26" s="1"/>
      <c r="AO26" s="1"/>
      <c r="AQ26" s="1"/>
      <c r="AR26" s="1"/>
      <c r="AS26" s="1"/>
    </row>
    <row r="27" spans="1:47" ht="15.75" customHeight="1">
      <c r="V27" s="1"/>
      <c r="W27" s="1"/>
      <c r="X27" s="1"/>
      <c r="Y27" s="1"/>
      <c r="AA27" s="1"/>
      <c r="AB27" s="1"/>
      <c r="AC27" s="1"/>
      <c r="AE27" s="1"/>
      <c r="AF27" s="1"/>
      <c r="AG27" s="1"/>
      <c r="AI27" s="1"/>
      <c r="AJ27" s="1"/>
      <c r="AK27" s="1"/>
      <c r="AM27" s="1"/>
      <c r="AN27" s="1"/>
      <c r="AO27" s="1"/>
      <c r="AQ27" s="1"/>
      <c r="AR27" s="1"/>
      <c r="AS27" s="1"/>
    </row>
    <row r="28" spans="1:47" ht="15.75" customHeight="1">
      <c r="V28" s="1"/>
      <c r="W28" s="1"/>
      <c r="X28" s="1"/>
      <c r="Y28" s="1"/>
      <c r="AA28" s="1"/>
      <c r="AB28" s="1"/>
      <c r="AC28" s="1"/>
      <c r="AE28" s="1"/>
      <c r="AF28" s="1"/>
      <c r="AG28" s="1"/>
      <c r="AI28" s="1"/>
      <c r="AJ28" s="1"/>
      <c r="AK28" s="1"/>
      <c r="AM28" s="1"/>
      <c r="AN28" s="1"/>
      <c r="AO28" s="1"/>
      <c r="AQ28" s="1"/>
      <c r="AR28" s="1"/>
      <c r="AS28" s="1"/>
    </row>
    <row r="29" spans="1:47" ht="15.75" customHeight="1">
      <c r="V29" s="1"/>
      <c r="W29" s="1"/>
      <c r="X29" s="1"/>
      <c r="Y29" s="1"/>
      <c r="AA29" s="1"/>
      <c r="AB29" s="1"/>
      <c r="AC29" s="1"/>
      <c r="AE29" s="1"/>
      <c r="AF29" s="1"/>
      <c r="AG29" s="1"/>
      <c r="AI29" s="1"/>
      <c r="AJ29" s="1"/>
      <c r="AK29" s="1"/>
      <c r="AM29" s="1"/>
      <c r="AN29" s="1"/>
      <c r="AO29" s="1"/>
      <c r="AQ29" s="1"/>
      <c r="AR29" s="1"/>
      <c r="AS29" s="1"/>
    </row>
    <row r="30" spans="1:47" ht="15.75" customHeight="1">
      <c r="V30" s="1"/>
      <c r="W30" s="1"/>
      <c r="X30" s="1"/>
      <c r="Y30" s="1"/>
      <c r="AA30" s="1"/>
      <c r="AB30" s="1"/>
      <c r="AC30" s="1"/>
      <c r="AE30" s="1"/>
      <c r="AF30" s="1"/>
      <c r="AG30" s="1"/>
      <c r="AI30" s="1"/>
      <c r="AJ30" s="1"/>
      <c r="AK30" s="1"/>
      <c r="AM30" s="1"/>
      <c r="AN30" s="1"/>
      <c r="AO30" s="1"/>
      <c r="AQ30" s="1"/>
      <c r="AR30" s="1"/>
      <c r="AS30" s="1"/>
    </row>
    <row r="31" spans="1:47" ht="15.75" customHeight="1">
      <c r="V31" s="1"/>
      <c r="W31" s="1"/>
      <c r="X31" s="1"/>
      <c r="Y31" s="1"/>
      <c r="AA31" s="1"/>
      <c r="AB31" s="1"/>
      <c r="AC31" s="1"/>
      <c r="AE31" s="1"/>
      <c r="AF31" s="1"/>
      <c r="AG31" s="1"/>
      <c r="AI31" s="1"/>
      <c r="AJ31" s="1"/>
      <c r="AK31" s="1"/>
      <c r="AM31" s="1"/>
      <c r="AN31" s="1"/>
      <c r="AO31" s="1"/>
      <c r="AQ31" s="1"/>
      <c r="AR31" s="1"/>
      <c r="AS31" s="1"/>
    </row>
    <row r="32" spans="1:47" ht="15.75" customHeight="1">
      <c r="V32" s="1"/>
      <c r="W32" s="1"/>
      <c r="X32" s="1"/>
      <c r="Y32" s="1"/>
      <c r="AA32" s="1"/>
      <c r="AB32" s="1"/>
      <c r="AC32" s="1"/>
      <c r="AE32" s="1"/>
      <c r="AF32" s="1"/>
      <c r="AG32" s="1"/>
      <c r="AI32" s="1"/>
      <c r="AJ32" s="1"/>
      <c r="AK32" s="1"/>
      <c r="AM32" s="1"/>
      <c r="AN32" s="1"/>
      <c r="AO32" s="1"/>
      <c r="AQ32" s="1"/>
      <c r="AR32" s="1"/>
      <c r="AS32" s="1"/>
    </row>
    <row r="33" spans="22:45" ht="15.75" customHeight="1">
      <c r="V33" s="1"/>
      <c r="W33" s="1"/>
      <c r="X33" s="1"/>
      <c r="Y33" s="1"/>
      <c r="AA33" s="1"/>
      <c r="AB33" s="1"/>
      <c r="AC33" s="1"/>
      <c r="AE33" s="1"/>
      <c r="AF33" s="1"/>
      <c r="AG33" s="1"/>
      <c r="AI33" s="1"/>
      <c r="AJ33" s="1"/>
      <c r="AK33" s="1"/>
      <c r="AM33" s="1"/>
      <c r="AN33" s="1"/>
      <c r="AO33" s="1"/>
      <c r="AQ33" s="1"/>
      <c r="AR33" s="1"/>
      <c r="AS33" s="1"/>
    </row>
    <row r="34" spans="22:45" ht="15.75" customHeight="1">
      <c r="V34" s="1" t="s">
        <v>234</v>
      </c>
      <c r="W34" s="1" t="s">
        <v>235</v>
      </c>
      <c r="X34" s="1" t="s">
        <v>235</v>
      </c>
      <c r="Y34" s="1" t="s">
        <v>235</v>
      </c>
      <c r="AA34" s="1" t="s">
        <v>235</v>
      </c>
      <c r="AB34" s="1" t="s">
        <v>235</v>
      </c>
      <c r="AC34" s="1" t="s">
        <v>235</v>
      </c>
      <c r="AE34" s="1" t="s">
        <v>236</v>
      </c>
      <c r="AF34" s="1" t="s">
        <v>236</v>
      </c>
      <c r="AG34" s="1" t="s">
        <v>236</v>
      </c>
      <c r="AI34" s="1" t="s">
        <v>235</v>
      </c>
      <c r="AJ34" s="1" t="s">
        <v>235</v>
      </c>
      <c r="AK34" s="1" t="s">
        <v>235</v>
      </c>
      <c r="AM34" s="1" t="s">
        <v>235</v>
      </c>
      <c r="AN34" s="1" t="s">
        <v>235</v>
      </c>
      <c r="AO34" s="1" t="s">
        <v>235</v>
      </c>
      <c r="AQ34" s="1" t="s">
        <v>236</v>
      </c>
      <c r="AR34" s="1" t="s">
        <v>236</v>
      </c>
      <c r="AS34" s="1" t="s">
        <v>236</v>
      </c>
    </row>
    <row r="35" spans="22:45" ht="15.75" customHeight="1">
      <c r="V35" s="1" t="s">
        <v>237</v>
      </c>
      <c r="W35" s="1" t="s">
        <v>236</v>
      </c>
      <c r="X35" s="1" t="s">
        <v>236</v>
      </c>
      <c r="Y35" s="1" t="s">
        <v>236</v>
      </c>
      <c r="AA35" s="1" t="s">
        <v>236</v>
      </c>
      <c r="AB35" s="1" t="s">
        <v>236</v>
      </c>
      <c r="AC35" s="1" t="s">
        <v>236</v>
      </c>
      <c r="AE35" s="1" t="s">
        <v>235</v>
      </c>
      <c r="AF35" s="1" t="s">
        <v>235</v>
      </c>
      <c r="AG35" s="1" t="s">
        <v>235</v>
      </c>
      <c r="AI35" s="1" t="s">
        <v>236</v>
      </c>
      <c r="AJ35" s="1" t="s">
        <v>236</v>
      </c>
      <c r="AK35" s="1" t="s">
        <v>236</v>
      </c>
      <c r="AM35" s="1" t="s">
        <v>236</v>
      </c>
      <c r="AN35" s="1" t="s">
        <v>236</v>
      </c>
      <c r="AO35" s="1" t="s">
        <v>236</v>
      </c>
      <c r="AQ35" s="1" t="s">
        <v>235</v>
      </c>
      <c r="AR35" s="1" t="s">
        <v>235</v>
      </c>
      <c r="AS35" s="1" t="s">
        <v>235</v>
      </c>
    </row>
    <row r="36" spans="22:45" ht="15.75" customHeight="1">
      <c r="V36" s="1"/>
      <c r="W36" s="1"/>
      <c r="X36" s="1"/>
      <c r="Y36" s="1"/>
      <c r="AA36" s="1"/>
      <c r="AB36" s="1"/>
      <c r="AC36" s="1"/>
      <c r="AE36" s="1"/>
      <c r="AF36" s="1"/>
      <c r="AG36" s="1"/>
      <c r="AI36" s="1"/>
      <c r="AJ36" s="1"/>
      <c r="AK36" s="1"/>
      <c r="AM36" s="1"/>
      <c r="AN36" s="1"/>
      <c r="AO36" s="1"/>
      <c r="AQ36" s="1"/>
      <c r="AR36" s="1"/>
      <c r="AS36" s="1"/>
    </row>
    <row r="37" spans="22:45" ht="15.75" customHeight="1">
      <c r="V37" s="1"/>
      <c r="W37" s="1"/>
      <c r="X37" s="1"/>
      <c r="Y37" s="1"/>
      <c r="AA37" s="1"/>
      <c r="AB37" s="1"/>
      <c r="AC37" s="1"/>
      <c r="AE37" s="1"/>
      <c r="AF37" s="1"/>
      <c r="AG37" s="1"/>
      <c r="AI37" s="1"/>
      <c r="AJ37" s="1"/>
      <c r="AK37" s="1"/>
      <c r="AM37" s="1"/>
      <c r="AN37" s="1"/>
      <c r="AO37" s="1"/>
      <c r="AQ37" s="1"/>
      <c r="AR37" s="1"/>
      <c r="AS37" s="1"/>
    </row>
    <row r="38" spans="22:45" ht="15.75" customHeight="1">
      <c r="V38" s="1"/>
      <c r="W38" s="1"/>
      <c r="X38" s="1"/>
      <c r="Y38" s="1"/>
      <c r="AA38" s="1"/>
      <c r="AB38" s="1"/>
      <c r="AC38" s="1"/>
      <c r="AE38" s="1"/>
      <c r="AF38" s="1"/>
      <c r="AG38" s="1"/>
      <c r="AI38" s="1"/>
      <c r="AJ38" s="1"/>
      <c r="AK38" s="1"/>
      <c r="AM38" s="1"/>
      <c r="AN38" s="1"/>
      <c r="AO38" s="1"/>
      <c r="AQ38" s="1"/>
      <c r="AR38" s="1"/>
      <c r="AS38" s="1"/>
    </row>
    <row r="39" spans="22:45" ht="15.75" customHeight="1">
      <c r="V39" s="1"/>
      <c r="W39" s="1"/>
      <c r="X39" s="1"/>
      <c r="Y39" s="1"/>
      <c r="AA39" s="1"/>
      <c r="AB39" s="1"/>
      <c r="AC39" s="1"/>
      <c r="AE39" s="1"/>
      <c r="AF39" s="1"/>
      <c r="AG39" s="1"/>
      <c r="AI39" s="1"/>
      <c r="AJ39" s="1"/>
      <c r="AK39" s="1"/>
      <c r="AM39" s="1"/>
      <c r="AN39" s="1"/>
      <c r="AO39" s="1"/>
      <c r="AQ39" s="1"/>
      <c r="AR39" s="1"/>
      <c r="AS39" s="1"/>
    </row>
    <row r="40" spans="22:45" ht="15.75" customHeight="1">
      <c r="V40" s="1"/>
      <c r="W40" s="1"/>
      <c r="X40" s="1"/>
      <c r="Y40" s="1"/>
      <c r="AA40" s="1"/>
      <c r="AB40" s="1"/>
      <c r="AC40" s="1"/>
      <c r="AE40" s="1"/>
      <c r="AF40" s="1"/>
      <c r="AG40" s="1"/>
      <c r="AI40" s="1"/>
      <c r="AJ40" s="1"/>
      <c r="AK40" s="1"/>
      <c r="AM40" s="1"/>
      <c r="AN40" s="1"/>
      <c r="AO40" s="1"/>
      <c r="AQ40" s="1"/>
      <c r="AR40" s="1"/>
      <c r="AS40" s="1"/>
    </row>
    <row r="41" spans="22:45" ht="15.75" customHeight="1">
      <c r="V41" s="1"/>
      <c r="W41" s="1"/>
      <c r="X41" s="1"/>
      <c r="Y41" s="1"/>
      <c r="AA41" s="1"/>
      <c r="AB41" s="1"/>
      <c r="AC41" s="1"/>
      <c r="AE41" s="1"/>
      <c r="AF41" s="1"/>
      <c r="AG41" s="1"/>
      <c r="AI41" s="1"/>
      <c r="AJ41" s="1"/>
      <c r="AK41" s="1"/>
      <c r="AM41" s="1"/>
      <c r="AN41" s="1"/>
      <c r="AO41" s="1"/>
      <c r="AQ41" s="1"/>
      <c r="AR41" s="1"/>
      <c r="AS41" s="1"/>
    </row>
    <row r="42" spans="22:45" ht="15.75" customHeight="1">
      <c r="V42" s="1"/>
      <c r="W42" s="1"/>
      <c r="X42" s="1"/>
      <c r="Y42" s="1"/>
      <c r="AA42" s="1"/>
      <c r="AB42" s="1"/>
      <c r="AC42" s="1"/>
      <c r="AE42" s="1"/>
      <c r="AF42" s="1"/>
      <c r="AG42" s="1"/>
      <c r="AI42" s="1"/>
      <c r="AJ42" s="1"/>
      <c r="AK42" s="1"/>
      <c r="AM42" s="1"/>
      <c r="AN42" s="1"/>
      <c r="AO42" s="1"/>
      <c r="AQ42" s="1"/>
      <c r="AR42" s="1"/>
      <c r="AS42" s="1"/>
    </row>
  </sheetData>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U37"/>
  <sheetViews>
    <sheetView topLeftCell="AP1" workbookViewId="0">
      <selection activeCell="AT14" sqref="AT14"/>
    </sheetView>
  </sheetViews>
  <sheetFormatPr baseColWidth="10" defaultColWidth="14.5" defaultRowHeight="15.75" customHeight="1" x14ac:dyDescent="0"/>
  <sheetData>
    <row r="1" spans="1:47"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22</v>
      </c>
      <c r="AB1" s="1" t="s">
        <v>23</v>
      </c>
      <c r="AC1" s="1" t="s">
        <v>24</v>
      </c>
      <c r="AD1" s="1" t="s">
        <v>25</v>
      </c>
      <c r="AE1" s="1" t="s">
        <v>22</v>
      </c>
      <c r="AF1" s="1" t="s">
        <v>23</v>
      </c>
      <c r="AG1" s="1" t="s">
        <v>24</v>
      </c>
      <c r="AH1" s="1" t="s">
        <v>25</v>
      </c>
      <c r="AI1" s="1" t="s">
        <v>22</v>
      </c>
      <c r="AJ1" s="1" t="s">
        <v>23</v>
      </c>
      <c r="AK1" s="1" t="s">
        <v>24</v>
      </c>
      <c r="AL1" s="1" t="s">
        <v>25</v>
      </c>
      <c r="AM1" s="1" t="s">
        <v>22</v>
      </c>
      <c r="AN1" s="1" t="s">
        <v>23</v>
      </c>
      <c r="AO1" s="1" t="s">
        <v>24</v>
      </c>
      <c r="AP1" s="1" t="s">
        <v>25</v>
      </c>
      <c r="AQ1" s="1" t="s">
        <v>22</v>
      </c>
      <c r="AR1" s="1" t="s">
        <v>23</v>
      </c>
      <c r="AS1" s="1" t="s">
        <v>24</v>
      </c>
      <c r="AT1" s="1" t="s">
        <v>25</v>
      </c>
      <c r="AU1" s="1" t="s">
        <v>26</v>
      </c>
    </row>
    <row r="2" spans="1:47" ht="15.75" customHeight="1">
      <c r="A2" s="1" t="s">
        <v>27</v>
      </c>
      <c r="B2" s="1" t="s">
        <v>28</v>
      </c>
      <c r="C2" s="1" t="s">
        <v>29</v>
      </c>
      <c r="D2" s="1" t="s">
        <v>30</v>
      </c>
      <c r="E2" s="1" t="s">
        <v>4</v>
      </c>
      <c r="F2" s="1" t="s">
        <v>5</v>
      </c>
      <c r="G2" s="1" t="s">
        <v>6</v>
      </c>
      <c r="H2" s="1" t="s">
        <v>31</v>
      </c>
      <c r="I2" s="1" t="s">
        <v>32</v>
      </c>
      <c r="J2" s="1" t="s">
        <v>33</v>
      </c>
      <c r="K2" s="1" t="s">
        <v>34</v>
      </c>
      <c r="L2" s="1" t="s">
        <v>35</v>
      </c>
      <c r="M2" s="1" t="s">
        <v>36</v>
      </c>
      <c r="N2" s="1" t="s">
        <v>37</v>
      </c>
      <c r="O2" s="1" t="s">
        <v>38</v>
      </c>
      <c r="P2" s="1" t="s">
        <v>39</v>
      </c>
      <c r="Q2" s="1" t="s">
        <v>40</v>
      </c>
      <c r="R2" s="1" t="s">
        <v>41</v>
      </c>
      <c r="S2" s="1" t="s">
        <v>42</v>
      </c>
      <c r="T2" s="1" t="s">
        <v>43</v>
      </c>
      <c r="U2" s="1" t="s">
        <v>44</v>
      </c>
      <c r="V2" s="1" t="s">
        <v>45</v>
      </c>
      <c r="W2" s="1" t="s">
        <v>46</v>
      </c>
      <c r="X2" s="1" t="s">
        <v>47</v>
      </c>
      <c r="Y2" s="1" t="s">
        <v>48</v>
      </c>
      <c r="Z2" s="1" t="s">
        <v>49</v>
      </c>
      <c r="AA2" s="1" t="s">
        <v>46</v>
      </c>
      <c r="AB2" s="1" t="s">
        <v>47</v>
      </c>
      <c r="AC2" s="1" t="s">
        <v>48</v>
      </c>
      <c r="AD2" s="1" t="s">
        <v>49</v>
      </c>
      <c r="AE2" s="1" t="s">
        <v>46</v>
      </c>
      <c r="AF2" s="1" t="s">
        <v>47</v>
      </c>
      <c r="AG2" s="1" t="s">
        <v>48</v>
      </c>
      <c r="AH2" s="1" t="s">
        <v>49</v>
      </c>
      <c r="AI2" s="1" t="s">
        <v>46</v>
      </c>
      <c r="AJ2" s="1" t="s">
        <v>47</v>
      </c>
      <c r="AK2" s="1" t="s">
        <v>48</v>
      </c>
      <c r="AL2" s="1" t="s">
        <v>49</v>
      </c>
      <c r="AM2" s="1" t="s">
        <v>46</v>
      </c>
      <c r="AN2" s="1" t="s">
        <v>47</v>
      </c>
      <c r="AO2" s="1" t="s">
        <v>48</v>
      </c>
      <c r="AP2" s="1" t="s">
        <v>49</v>
      </c>
      <c r="AQ2" s="1" t="s">
        <v>46</v>
      </c>
      <c r="AR2" s="1" t="s">
        <v>47</v>
      </c>
      <c r="AS2" s="1" t="s">
        <v>48</v>
      </c>
      <c r="AT2" s="1" t="s">
        <v>49</v>
      </c>
      <c r="AU2" s="1" t="s">
        <v>26</v>
      </c>
    </row>
    <row r="3" spans="1:47" ht="15.75" customHeight="1">
      <c r="A3" s="1" t="s">
        <v>53</v>
      </c>
      <c r="B3" s="1" t="s">
        <v>54</v>
      </c>
      <c r="C3" s="1" t="s">
        <v>55</v>
      </c>
      <c r="D3" s="1" t="s">
        <v>56</v>
      </c>
      <c r="E3" s="1" t="s">
        <v>57</v>
      </c>
      <c r="F3" s="1" t="s">
        <v>58</v>
      </c>
      <c r="G3" s="1" t="s">
        <v>59</v>
      </c>
      <c r="H3" s="1" t="s">
        <v>60</v>
      </c>
      <c r="I3" s="1" t="s">
        <v>61</v>
      </c>
      <c r="J3" s="1" t="s">
        <v>62</v>
      </c>
      <c r="K3" s="1" t="s">
        <v>63</v>
      </c>
      <c r="L3" s="1" t="s">
        <v>64</v>
      </c>
      <c r="M3" s="1" t="s">
        <v>65</v>
      </c>
      <c r="N3" s="1" t="s">
        <v>66</v>
      </c>
      <c r="O3" s="1" t="s">
        <v>67</v>
      </c>
      <c r="P3" s="1" t="s">
        <v>68</v>
      </c>
      <c r="Q3" s="1" t="s">
        <v>69</v>
      </c>
      <c r="R3" s="1" t="s">
        <v>70</v>
      </c>
      <c r="S3" s="1" t="s">
        <v>71</v>
      </c>
      <c r="T3" s="1" t="s">
        <v>72</v>
      </c>
      <c r="U3" s="1" t="s">
        <v>73</v>
      </c>
      <c r="V3" s="1" t="s">
        <v>74</v>
      </c>
      <c r="W3" s="1" t="s">
        <v>75</v>
      </c>
      <c r="X3" s="1" t="s">
        <v>76</v>
      </c>
      <c r="Y3" s="1" t="s">
        <v>77</v>
      </c>
      <c r="Z3" s="1" t="s">
        <v>78</v>
      </c>
      <c r="AA3" s="1" t="s">
        <v>79</v>
      </c>
      <c r="AB3" s="1" t="s">
        <v>80</v>
      </c>
      <c r="AC3" s="1" t="s">
        <v>81</v>
      </c>
      <c r="AD3" s="1" t="s">
        <v>82</v>
      </c>
      <c r="AE3" s="1" t="s">
        <v>83</v>
      </c>
      <c r="AF3" s="1" t="s">
        <v>84</v>
      </c>
      <c r="AG3" s="1" t="s">
        <v>85</v>
      </c>
      <c r="AH3" s="1" t="s">
        <v>86</v>
      </c>
      <c r="AI3" s="1" t="s">
        <v>87</v>
      </c>
      <c r="AJ3" s="1" t="s">
        <v>88</v>
      </c>
      <c r="AK3" s="1" t="s">
        <v>89</v>
      </c>
      <c r="AL3" s="1" t="s">
        <v>90</v>
      </c>
      <c r="AM3" s="1" t="s">
        <v>91</v>
      </c>
      <c r="AN3" s="1" t="s">
        <v>92</v>
      </c>
      <c r="AO3" s="1" t="s">
        <v>93</v>
      </c>
      <c r="AP3" s="1" t="s">
        <v>94</v>
      </c>
      <c r="AQ3" s="1" t="s">
        <v>95</v>
      </c>
      <c r="AR3" s="1" t="s">
        <v>96</v>
      </c>
      <c r="AS3" s="1" t="s">
        <v>97</v>
      </c>
      <c r="AT3" s="1" t="s">
        <v>98</v>
      </c>
      <c r="AU3" s="1" t="s">
        <v>99</v>
      </c>
    </row>
    <row r="4" spans="1:47" ht="15.75" customHeight="1">
      <c r="A4" s="2">
        <v>43508.538136574076</v>
      </c>
      <c r="B4" s="2">
        <v>43508.539988425924</v>
      </c>
      <c r="C4" s="1" t="s">
        <v>30</v>
      </c>
      <c r="D4" s="1" t="s">
        <v>942</v>
      </c>
      <c r="E4" s="1">
        <v>100</v>
      </c>
      <c r="F4" s="1">
        <v>159</v>
      </c>
      <c r="G4" s="1" t="b">
        <v>1</v>
      </c>
      <c r="H4" s="2">
        <v>43508.540011574078</v>
      </c>
      <c r="I4" s="1" t="s">
        <v>944</v>
      </c>
      <c r="N4" s="1">
        <v>39.2998046875</v>
      </c>
      <c r="O4" s="1">
        <v>-76.607498168945298</v>
      </c>
      <c r="P4" s="1" t="s">
        <v>102</v>
      </c>
      <c r="Q4" s="1" t="s">
        <v>103</v>
      </c>
      <c r="R4" s="1" t="s">
        <v>104</v>
      </c>
      <c r="S4" s="1" t="s">
        <v>115</v>
      </c>
      <c r="T4" s="1" t="s">
        <v>106</v>
      </c>
      <c r="U4" s="1" t="s">
        <v>208</v>
      </c>
      <c r="V4" s="1" t="s">
        <v>108</v>
      </c>
      <c r="W4" s="1" t="s">
        <v>112</v>
      </c>
      <c r="X4" s="1" t="s">
        <v>109</v>
      </c>
      <c r="Y4" s="1" t="s">
        <v>109</v>
      </c>
      <c r="Z4" s="1" t="s">
        <v>945</v>
      </c>
      <c r="AA4" s="1" t="s">
        <v>112</v>
      </c>
      <c r="AB4" s="1" t="s">
        <v>112</v>
      </c>
      <c r="AC4" s="1" t="s">
        <v>112</v>
      </c>
      <c r="AD4" s="1" t="s">
        <v>946</v>
      </c>
      <c r="AE4" s="1" t="s">
        <v>112</v>
      </c>
      <c r="AF4" s="1" t="s">
        <v>112</v>
      </c>
      <c r="AG4" s="1" t="s">
        <v>112</v>
      </c>
      <c r="AH4" s="1" t="s">
        <v>947</v>
      </c>
      <c r="AI4" s="1" t="s">
        <v>110</v>
      </c>
      <c r="AJ4" s="1" t="s">
        <v>110</v>
      </c>
      <c r="AK4" s="1" t="s">
        <v>110</v>
      </c>
      <c r="AL4" s="1" t="s">
        <v>948</v>
      </c>
      <c r="AM4" s="1" t="s">
        <v>110</v>
      </c>
      <c r="AN4" s="1" t="s">
        <v>110</v>
      </c>
      <c r="AO4" s="1" t="s">
        <v>110</v>
      </c>
      <c r="AP4" s="1" t="s">
        <v>949</v>
      </c>
      <c r="AQ4" s="1" t="s">
        <v>126</v>
      </c>
      <c r="AR4" s="1" t="s">
        <v>126</v>
      </c>
      <c r="AS4" s="1" t="s">
        <v>126</v>
      </c>
      <c r="AU4" s="1">
        <v>73831</v>
      </c>
    </row>
    <row r="5" spans="1:47" ht="15.75" customHeight="1">
      <c r="A5" s="2">
        <v>43508.538240740738</v>
      </c>
      <c r="B5" s="2">
        <v>43508.541550925926</v>
      </c>
      <c r="C5" s="1" t="s">
        <v>30</v>
      </c>
      <c r="D5" s="1" t="s">
        <v>894</v>
      </c>
      <c r="E5" s="1">
        <v>100</v>
      </c>
      <c r="F5" s="1">
        <v>285</v>
      </c>
      <c r="G5" s="1" t="b">
        <v>1</v>
      </c>
      <c r="H5" s="2">
        <v>43508.541550925926</v>
      </c>
      <c r="I5" s="1" t="s">
        <v>952</v>
      </c>
      <c r="N5" s="1">
        <v>-23.0953979492187</v>
      </c>
      <c r="O5" s="1">
        <v>-45.9266967773437</v>
      </c>
      <c r="P5" s="1" t="s">
        <v>102</v>
      </c>
      <c r="Q5" s="1" t="s">
        <v>103</v>
      </c>
      <c r="R5" s="1" t="s">
        <v>135</v>
      </c>
      <c r="S5" s="1">
        <v>65</v>
      </c>
      <c r="T5" s="1" t="s">
        <v>254</v>
      </c>
      <c r="U5" s="1" t="s">
        <v>116</v>
      </c>
      <c r="V5" s="1" t="s">
        <v>108</v>
      </c>
      <c r="W5" s="1" t="s">
        <v>112</v>
      </c>
      <c r="X5" s="1" t="s">
        <v>112</v>
      </c>
      <c r="Y5" s="1" t="s">
        <v>112</v>
      </c>
      <c r="Z5" s="1" t="s">
        <v>955</v>
      </c>
      <c r="AA5" s="1" t="s">
        <v>112</v>
      </c>
      <c r="AB5" s="1" t="s">
        <v>112</v>
      </c>
      <c r="AC5" s="1" t="s">
        <v>112</v>
      </c>
      <c r="AD5" s="1" t="s">
        <v>956</v>
      </c>
      <c r="AE5" s="1" t="s">
        <v>126</v>
      </c>
      <c r="AF5" s="1" t="s">
        <v>126</v>
      </c>
      <c r="AG5" s="1" t="s">
        <v>126</v>
      </c>
      <c r="AI5" s="1" t="s">
        <v>122</v>
      </c>
      <c r="AJ5" s="1" t="s">
        <v>122</v>
      </c>
      <c r="AK5" s="1" t="s">
        <v>122</v>
      </c>
      <c r="AM5" s="1" t="s">
        <v>110</v>
      </c>
      <c r="AN5" s="1" t="s">
        <v>110</v>
      </c>
      <c r="AO5" s="1" t="s">
        <v>110</v>
      </c>
      <c r="AP5" s="1" t="s">
        <v>960</v>
      </c>
      <c r="AQ5" s="1" t="s">
        <v>117</v>
      </c>
      <c r="AR5" s="1" t="s">
        <v>117</v>
      </c>
      <c r="AS5" s="1" t="s">
        <v>117</v>
      </c>
      <c r="AT5" s="1" t="s">
        <v>898</v>
      </c>
      <c r="AU5" s="1">
        <v>12962</v>
      </c>
    </row>
    <row r="6" spans="1:47" ht="15.75" customHeight="1">
      <c r="A6" s="2">
        <v>43508.541990740741</v>
      </c>
      <c r="B6" s="2">
        <v>43508.543449074074</v>
      </c>
      <c r="C6" s="1" t="s">
        <v>30</v>
      </c>
      <c r="D6" s="1" t="s">
        <v>350</v>
      </c>
      <c r="E6" s="1">
        <v>100</v>
      </c>
      <c r="F6" s="1">
        <v>125</v>
      </c>
      <c r="G6" s="1" t="b">
        <v>1</v>
      </c>
      <c r="H6" s="2">
        <v>43508.543449074074</v>
      </c>
      <c r="I6" s="1" t="s">
        <v>963</v>
      </c>
      <c r="N6" s="1">
        <v>-23.6242980957031</v>
      </c>
      <c r="O6" s="1">
        <v>-46.562393188476499</v>
      </c>
      <c r="P6" s="1" t="s">
        <v>102</v>
      </c>
      <c r="Q6" s="1" t="s">
        <v>103</v>
      </c>
      <c r="R6" s="1" t="s">
        <v>104</v>
      </c>
      <c r="S6" s="1" t="s">
        <v>115</v>
      </c>
      <c r="T6" s="1" t="s">
        <v>121</v>
      </c>
      <c r="U6" s="1" t="s">
        <v>116</v>
      </c>
      <c r="V6" s="1" t="s">
        <v>108</v>
      </c>
      <c r="W6" s="1" t="s">
        <v>110</v>
      </c>
      <c r="X6" s="1" t="s">
        <v>110</v>
      </c>
      <c r="Y6" s="1" t="s">
        <v>110</v>
      </c>
      <c r="AA6" s="1" t="s">
        <v>110</v>
      </c>
      <c r="AB6" s="1" t="s">
        <v>110</v>
      </c>
      <c r="AC6" s="1" t="s">
        <v>110</v>
      </c>
      <c r="AE6" s="1" t="s">
        <v>110</v>
      </c>
      <c r="AF6" s="1" t="s">
        <v>110</v>
      </c>
      <c r="AG6" s="1" t="s">
        <v>110</v>
      </c>
      <c r="AI6" s="1" t="s">
        <v>112</v>
      </c>
      <c r="AJ6" s="1" t="s">
        <v>109</v>
      </c>
      <c r="AK6" s="1" t="s">
        <v>109</v>
      </c>
      <c r="AM6" s="1" t="s">
        <v>110</v>
      </c>
      <c r="AN6" s="1" t="s">
        <v>110</v>
      </c>
      <c r="AO6" s="1" t="s">
        <v>110</v>
      </c>
      <c r="AQ6" s="1" t="s">
        <v>117</v>
      </c>
      <c r="AR6" s="1" t="s">
        <v>110</v>
      </c>
      <c r="AS6" s="1" t="s">
        <v>110</v>
      </c>
      <c r="AU6" s="1">
        <v>98144</v>
      </c>
    </row>
    <row r="7" spans="1:47" ht="15.75" customHeight="1">
      <c r="A7" s="2">
        <v>43508.545740740738</v>
      </c>
      <c r="B7" s="2">
        <v>43508.547164351854</v>
      </c>
      <c r="C7" s="1" t="s">
        <v>30</v>
      </c>
      <c r="D7" s="1" t="s">
        <v>386</v>
      </c>
      <c r="E7" s="1">
        <v>100</v>
      </c>
      <c r="F7" s="1">
        <v>122</v>
      </c>
      <c r="G7" s="1" t="b">
        <v>1</v>
      </c>
      <c r="H7" s="2">
        <v>43508.547164351854</v>
      </c>
      <c r="I7" s="1" t="s">
        <v>966</v>
      </c>
      <c r="N7" s="1">
        <v>50.166702270507798</v>
      </c>
      <c r="O7" s="1">
        <v>9.1000061035156197</v>
      </c>
      <c r="P7" s="1" t="s">
        <v>102</v>
      </c>
      <c r="Q7" s="1" t="s">
        <v>103</v>
      </c>
      <c r="R7" s="1" t="s">
        <v>104</v>
      </c>
      <c r="S7" s="1" t="s">
        <v>115</v>
      </c>
      <c r="T7" s="1" t="s">
        <v>121</v>
      </c>
      <c r="U7" s="1" t="s">
        <v>388</v>
      </c>
      <c r="V7" s="1" t="s">
        <v>108</v>
      </c>
      <c r="W7" s="1" t="s">
        <v>110</v>
      </c>
      <c r="X7" s="1" t="s">
        <v>110</v>
      </c>
      <c r="Y7" s="1" t="s">
        <v>110</v>
      </c>
      <c r="AA7" s="1" t="s">
        <v>117</v>
      </c>
      <c r="AB7" s="1" t="s">
        <v>112</v>
      </c>
      <c r="AC7" s="1" t="s">
        <v>112</v>
      </c>
      <c r="AE7" s="1" t="s">
        <v>109</v>
      </c>
      <c r="AF7" s="1" t="s">
        <v>110</v>
      </c>
      <c r="AG7" s="1" t="s">
        <v>110</v>
      </c>
      <c r="AI7" s="1" t="s">
        <v>112</v>
      </c>
      <c r="AJ7" s="1" t="s">
        <v>112</v>
      </c>
      <c r="AK7" s="1" t="s">
        <v>112</v>
      </c>
      <c r="AM7" s="1" t="s">
        <v>110</v>
      </c>
      <c r="AN7" s="1" t="s">
        <v>110</v>
      </c>
      <c r="AO7" s="1" t="s">
        <v>110</v>
      </c>
      <c r="AQ7" s="1" t="s">
        <v>110</v>
      </c>
      <c r="AR7" s="1" t="s">
        <v>110</v>
      </c>
      <c r="AS7" s="1" t="s">
        <v>110</v>
      </c>
      <c r="AU7" s="1">
        <v>86405</v>
      </c>
    </row>
    <row r="8" spans="1:47" ht="15.75" customHeight="1">
      <c r="A8" s="2">
        <v>43508.545011574075</v>
      </c>
      <c r="B8" s="2">
        <v>43508.547372685185</v>
      </c>
      <c r="C8" s="1" t="s">
        <v>30</v>
      </c>
      <c r="D8" s="1" t="s">
        <v>967</v>
      </c>
      <c r="E8" s="1">
        <v>100</v>
      </c>
      <c r="F8" s="1">
        <v>203</v>
      </c>
      <c r="G8" s="1" t="b">
        <v>1</v>
      </c>
      <c r="H8" s="2">
        <v>43508.547384259262</v>
      </c>
      <c r="I8" s="1" t="s">
        <v>968</v>
      </c>
      <c r="N8" s="1">
        <v>40.443206787109297</v>
      </c>
      <c r="O8" s="1">
        <v>-79.953102111816406</v>
      </c>
      <c r="P8" s="1" t="s">
        <v>102</v>
      </c>
      <c r="Q8" s="1" t="s">
        <v>103</v>
      </c>
      <c r="R8" s="1" t="s">
        <v>135</v>
      </c>
      <c r="S8" s="1">
        <v>65</v>
      </c>
      <c r="T8" s="1" t="s">
        <v>121</v>
      </c>
      <c r="U8" s="1" t="s">
        <v>969</v>
      </c>
      <c r="V8" s="1" t="s">
        <v>108</v>
      </c>
      <c r="W8" s="1" t="s">
        <v>109</v>
      </c>
      <c r="X8" s="1" t="s">
        <v>122</v>
      </c>
      <c r="Y8" s="1" t="s">
        <v>117</v>
      </c>
      <c r="AA8" s="1" t="s">
        <v>109</v>
      </c>
      <c r="AB8" s="1" t="s">
        <v>122</v>
      </c>
      <c r="AC8" s="1" t="s">
        <v>109</v>
      </c>
      <c r="AE8" s="1" t="s">
        <v>117</v>
      </c>
      <c r="AF8" s="1" t="s">
        <v>117</v>
      </c>
      <c r="AG8" s="1" t="s">
        <v>117</v>
      </c>
      <c r="AI8" s="1" t="s">
        <v>117</v>
      </c>
      <c r="AJ8" s="1" t="s">
        <v>117</v>
      </c>
      <c r="AK8" s="1" t="s">
        <v>117</v>
      </c>
      <c r="AM8" s="1" t="s">
        <v>117</v>
      </c>
      <c r="AN8" s="1" t="s">
        <v>117</v>
      </c>
      <c r="AO8" s="1" t="s">
        <v>117</v>
      </c>
      <c r="AQ8" s="1" t="s">
        <v>117</v>
      </c>
      <c r="AR8" s="1" t="s">
        <v>117</v>
      </c>
      <c r="AS8" s="1" t="s">
        <v>117</v>
      </c>
      <c r="AU8" s="1">
        <v>39991</v>
      </c>
    </row>
    <row r="9" spans="1:47" ht="15.75" customHeight="1">
      <c r="A9" s="2">
        <v>43508.545682870368</v>
      </c>
      <c r="B9" s="2">
        <v>43508.54792824074</v>
      </c>
      <c r="C9" s="1" t="s">
        <v>30</v>
      </c>
      <c r="D9" s="1" t="s">
        <v>970</v>
      </c>
      <c r="E9" s="1">
        <v>100</v>
      </c>
      <c r="F9" s="1">
        <v>194</v>
      </c>
      <c r="G9" s="1" t="b">
        <v>1</v>
      </c>
      <c r="H9" s="2">
        <v>43508.547939814816</v>
      </c>
      <c r="I9" s="1" t="s">
        <v>971</v>
      </c>
      <c r="N9" s="1">
        <v>40.671295166015597</v>
      </c>
      <c r="O9" s="1">
        <v>-73.894302368164006</v>
      </c>
      <c r="P9" s="1" t="s">
        <v>102</v>
      </c>
      <c r="Q9" s="1" t="s">
        <v>103</v>
      </c>
      <c r="R9" s="1" t="s">
        <v>104</v>
      </c>
      <c r="S9" s="1" t="s">
        <v>115</v>
      </c>
      <c r="T9" s="1" t="s">
        <v>136</v>
      </c>
      <c r="U9" s="1" t="s">
        <v>137</v>
      </c>
      <c r="V9" s="1" t="s">
        <v>108</v>
      </c>
      <c r="W9" s="1" t="s">
        <v>109</v>
      </c>
      <c r="X9" s="1" t="s">
        <v>117</v>
      </c>
      <c r="Y9" s="1" t="s">
        <v>117</v>
      </c>
      <c r="Z9" s="1" t="s">
        <v>972</v>
      </c>
      <c r="AA9" s="1" t="s">
        <v>122</v>
      </c>
      <c r="AB9" s="1" t="s">
        <v>122</v>
      </c>
      <c r="AC9" s="1" t="s">
        <v>122</v>
      </c>
      <c r="AD9" s="1" t="s">
        <v>973</v>
      </c>
      <c r="AE9" s="1" t="s">
        <v>122</v>
      </c>
      <c r="AF9" s="1" t="s">
        <v>122</v>
      </c>
      <c r="AG9" s="1" t="s">
        <v>122</v>
      </c>
      <c r="AH9" s="1" t="s">
        <v>974</v>
      </c>
      <c r="AI9" s="1" t="s">
        <v>117</v>
      </c>
      <c r="AJ9" s="1" t="s">
        <v>117</v>
      </c>
      <c r="AK9" s="1" t="s">
        <v>117</v>
      </c>
      <c r="AL9" s="1" t="s">
        <v>975</v>
      </c>
      <c r="AM9" s="1" t="s">
        <v>110</v>
      </c>
      <c r="AN9" s="1" t="s">
        <v>110</v>
      </c>
      <c r="AO9" s="1" t="s">
        <v>110</v>
      </c>
      <c r="AP9" s="1" t="s">
        <v>976</v>
      </c>
      <c r="AQ9" s="1" t="s">
        <v>122</v>
      </c>
      <c r="AR9" s="1" t="s">
        <v>122</v>
      </c>
      <c r="AS9" s="1" t="s">
        <v>122</v>
      </c>
      <c r="AU9" s="1">
        <v>59927</v>
      </c>
    </row>
    <row r="10" spans="1:47" ht="15.75" customHeight="1">
      <c r="A10" s="2">
        <v>43508.544236111113</v>
      </c>
      <c r="B10" s="2">
        <v>43508.548229166663</v>
      </c>
      <c r="C10" s="1" t="s">
        <v>30</v>
      </c>
      <c r="D10" s="1" t="s">
        <v>977</v>
      </c>
      <c r="E10" s="1">
        <v>100</v>
      </c>
      <c r="F10" s="1">
        <v>344</v>
      </c>
      <c r="G10" s="1" t="b">
        <v>1</v>
      </c>
      <c r="H10" s="2">
        <v>43508.548229166663</v>
      </c>
      <c r="I10" s="1" t="s">
        <v>978</v>
      </c>
      <c r="N10" s="1">
        <v>34.113006591796797</v>
      </c>
      <c r="O10" s="1">
        <v>-118.18879699707</v>
      </c>
      <c r="P10" s="1" t="s">
        <v>102</v>
      </c>
      <c r="Q10" s="1" t="s">
        <v>103</v>
      </c>
      <c r="R10" s="1" t="s">
        <v>135</v>
      </c>
      <c r="S10" s="1">
        <v>65</v>
      </c>
      <c r="T10" s="1" t="s">
        <v>121</v>
      </c>
      <c r="U10" s="1" t="s">
        <v>116</v>
      </c>
      <c r="V10" s="1" t="s">
        <v>108</v>
      </c>
      <c r="W10" s="1" t="s">
        <v>109</v>
      </c>
      <c r="X10" s="1" t="s">
        <v>110</v>
      </c>
      <c r="Y10" s="1" t="s">
        <v>117</v>
      </c>
      <c r="AA10" s="1" t="s">
        <v>109</v>
      </c>
      <c r="AB10" s="1" t="s">
        <v>109</v>
      </c>
      <c r="AC10" s="1" t="s">
        <v>109</v>
      </c>
      <c r="AE10" s="1" t="s">
        <v>110</v>
      </c>
      <c r="AF10" s="1" t="s">
        <v>110</v>
      </c>
      <c r="AG10" s="1" t="s">
        <v>110</v>
      </c>
      <c r="AI10" s="1" t="s">
        <v>109</v>
      </c>
      <c r="AJ10" s="1" t="s">
        <v>112</v>
      </c>
      <c r="AK10" s="1" t="s">
        <v>109</v>
      </c>
      <c r="AM10" s="1" t="s">
        <v>110</v>
      </c>
      <c r="AN10" s="1" t="s">
        <v>110</v>
      </c>
      <c r="AO10" s="1" t="s">
        <v>110</v>
      </c>
      <c r="AQ10" s="1" t="s">
        <v>110</v>
      </c>
      <c r="AR10" s="1" t="s">
        <v>110</v>
      </c>
      <c r="AS10" s="1" t="s">
        <v>110</v>
      </c>
      <c r="AU10" s="1">
        <v>14505</v>
      </c>
    </row>
    <row r="11" spans="1:47" ht="15.75" customHeight="1">
      <c r="A11" s="2">
        <v>43508.546018518522</v>
      </c>
      <c r="B11" s="2">
        <v>43508.549247685187</v>
      </c>
      <c r="C11" s="1" t="s">
        <v>30</v>
      </c>
      <c r="D11" s="1" t="s">
        <v>950</v>
      </c>
      <c r="E11" s="1">
        <v>100</v>
      </c>
      <c r="F11" s="1">
        <v>279</v>
      </c>
      <c r="G11" s="1" t="b">
        <v>1</v>
      </c>
      <c r="H11" s="2">
        <v>43508.549259259256</v>
      </c>
      <c r="I11" s="1" t="s">
        <v>979</v>
      </c>
      <c r="N11" s="1">
        <v>41.494598388671797</v>
      </c>
      <c r="O11" s="1">
        <v>-81.666999816894503</v>
      </c>
      <c r="P11" s="1" t="s">
        <v>102</v>
      </c>
      <c r="Q11" s="1" t="s">
        <v>103</v>
      </c>
      <c r="R11" s="1" t="s">
        <v>135</v>
      </c>
      <c r="S11" s="1">
        <v>65</v>
      </c>
      <c r="T11" s="1" t="s">
        <v>106</v>
      </c>
      <c r="U11" s="1" t="s">
        <v>208</v>
      </c>
      <c r="V11" s="1" t="s">
        <v>108</v>
      </c>
      <c r="W11" s="1" t="s">
        <v>117</v>
      </c>
      <c r="X11" s="1" t="s">
        <v>110</v>
      </c>
      <c r="Y11" s="1" t="s">
        <v>110</v>
      </c>
      <c r="Z11" s="1" t="s">
        <v>980</v>
      </c>
      <c r="AA11" s="1" t="s">
        <v>122</v>
      </c>
      <c r="AB11" s="1" t="s">
        <v>122</v>
      </c>
      <c r="AC11" s="1" t="s">
        <v>122</v>
      </c>
      <c r="AD11" s="1" t="s">
        <v>981</v>
      </c>
      <c r="AE11" s="1" t="s">
        <v>110</v>
      </c>
      <c r="AF11" s="1" t="s">
        <v>110</v>
      </c>
      <c r="AG11" s="1" t="s">
        <v>110</v>
      </c>
      <c r="AH11" s="1" t="s">
        <v>982</v>
      </c>
      <c r="AI11" s="1" t="s">
        <v>110</v>
      </c>
      <c r="AJ11" s="1" t="s">
        <v>110</v>
      </c>
      <c r="AK11" s="1" t="s">
        <v>110</v>
      </c>
      <c r="AL11" s="1" t="s">
        <v>983</v>
      </c>
      <c r="AM11" s="1" t="s">
        <v>110</v>
      </c>
      <c r="AN11" s="1" t="s">
        <v>110</v>
      </c>
      <c r="AO11" s="1" t="s">
        <v>110</v>
      </c>
      <c r="AP11" s="1" t="s">
        <v>984</v>
      </c>
      <c r="AQ11" s="1" t="s">
        <v>110</v>
      </c>
      <c r="AR11" s="1" t="s">
        <v>110</v>
      </c>
      <c r="AS11" s="1" t="s">
        <v>110</v>
      </c>
      <c r="AT11" s="1" t="s">
        <v>985</v>
      </c>
      <c r="AU11" s="1">
        <v>30329</v>
      </c>
    </row>
    <row r="12" spans="1:47" ht="15.75" customHeight="1">
      <c r="A12" s="2">
        <v>43508.545532407406</v>
      </c>
      <c r="B12" s="2">
        <v>43508.550520833334</v>
      </c>
      <c r="C12" s="1" t="s">
        <v>30</v>
      </c>
      <c r="D12" s="1" t="s">
        <v>986</v>
      </c>
      <c r="E12" s="1">
        <v>100</v>
      </c>
      <c r="F12" s="1">
        <v>430</v>
      </c>
      <c r="G12" s="1" t="b">
        <v>1</v>
      </c>
      <c r="H12" s="2">
        <v>43508.550532407404</v>
      </c>
      <c r="I12" s="1" t="s">
        <v>987</v>
      </c>
      <c r="N12" s="1">
        <v>50.033294677734297</v>
      </c>
      <c r="O12" s="1">
        <v>-113.583297729492</v>
      </c>
      <c r="P12" s="1" t="s">
        <v>102</v>
      </c>
      <c r="Q12" s="1" t="s">
        <v>103</v>
      </c>
      <c r="R12" s="1" t="s">
        <v>348</v>
      </c>
      <c r="S12" s="1" t="s">
        <v>988</v>
      </c>
      <c r="T12" s="1" t="s">
        <v>136</v>
      </c>
      <c r="U12" s="1" t="s">
        <v>164</v>
      </c>
      <c r="V12" s="1" t="s">
        <v>108</v>
      </c>
      <c r="W12" s="1" t="s">
        <v>117</v>
      </c>
      <c r="X12" s="1" t="s">
        <v>122</v>
      </c>
      <c r="Y12" s="1" t="s">
        <v>110</v>
      </c>
      <c r="AA12" s="1" t="s">
        <v>112</v>
      </c>
      <c r="AB12" s="1" t="s">
        <v>122</v>
      </c>
      <c r="AC12" s="1" t="s">
        <v>112</v>
      </c>
      <c r="AE12" s="1" t="s">
        <v>117</v>
      </c>
      <c r="AF12" s="1" t="s">
        <v>122</v>
      </c>
      <c r="AG12" s="1" t="s">
        <v>110</v>
      </c>
      <c r="AI12" s="1" t="s">
        <v>117</v>
      </c>
      <c r="AJ12" s="1" t="s">
        <v>122</v>
      </c>
      <c r="AK12" s="1" t="s">
        <v>117</v>
      </c>
      <c r="AM12" s="1" t="s">
        <v>109</v>
      </c>
      <c r="AN12" s="1" t="s">
        <v>109</v>
      </c>
      <c r="AO12" s="1" t="s">
        <v>112</v>
      </c>
      <c r="AQ12" s="1" t="s">
        <v>110</v>
      </c>
      <c r="AR12" s="1" t="s">
        <v>117</v>
      </c>
      <c r="AS12" s="1" t="s">
        <v>110</v>
      </c>
      <c r="AU12" s="1">
        <v>83097</v>
      </c>
    </row>
    <row r="13" spans="1:47" ht="15.75" customHeight="1">
      <c r="A13" s="2">
        <v>43508.547881944447</v>
      </c>
      <c r="B13" s="2">
        <v>43508.552407407406</v>
      </c>
      <c r="C13" s="1" t="s">
        <v>30</v>
      </c>
      <c r="D13" s="1" t="s">
        <v>989</v>
      </c>
      <c r="E13" s="1">
        <v>100</v>
      </c>
      <c r="F13" s="1">
        <v>391</v>
      </c>
      <c r="G13" s="1" t="b">
        <v>1</v>
      </c>
      <c r="H13" s="2">
        <v>43508.552407407406</v>
      </c>
      <c r="I13" s="1" t="s">
        <v>990</v>
      </c>
      <c r="N13" s="1">
        <v>44.450698852538999</v>
      </c>
      <c r="O13" s="1">
        <v>-89.542800903320298</v>
      </c>
      <c r="P13" s="1" t="s">
        <v>102</v>
      </c>
      <c r="Q13" s="1" t="s">
        <v>103</v>
      </c>
      <c r="R13" s="1" t="s">
        <v>104</v>
      </c>
      <c r="S13" s="1" t="s">
        <v>105</v>
      </c>
      <c r="T13" s="1" t="s">
        <v>121</v>
      </c>
      <c r="U13" s="1" t="s">
        <v>155</v>
      </c>
      <c r="V13" s="1" t="s">
        <v>108</v>
      </c>
      <c r="W13" s="1" t="s">
        <v>117</v>
      </c>
      <c r="X13" s="1" t="s">
        <v>122</v>
      </c>
      <c r="Y13" s="1" t="s">
        <v>109</v>
      </c>
      <c r="Z13" s="1" t="s">
        <v>991</v>
      </c>
      <c r="AA13" s="1" t="s">
        <v>112</v>
      </c>
      <c r="AB13" s="1" t="s">
        <v>112</v>
      </c>
      <c r="AC13" s="1" t="s">
        <v>112</v>
      </c>
      <c r="AD13" s="1" t="s">
        <v>992</v>
      </c>
      <c r="AE13" s="1" t="s">
        <v>122</v>
      </c>
      <c r="AF13" s="1" t="s">
        <v>122</v>
      </c>
      <c r="AG13" s="1" t="s">
        <v>122</v>
      </c>
      <c r="AI13" s="1" t="s">
        <v>112</v>
      </c>
      <c r="AJ13" s="1" t="s">
        <v>122</v>
      </c>
      <c r="AK13" s="1" t="s">
        <v>109</v>
      </c>
      <c r="AM13" s="1" t="s">
        <v>122</v>
      </c>
      <c r="AN13" s="1" t="s">
        <v>110</v>
      </c>
      <c r="AO13" s="1" t="s">
        <v>110</v>
      </c>
      <c r="AQ13" s="1" t="s">
        <v>110</v>
      </c>
      <c r="AR13" s="1" t="s">
        <v>110</v>
      </c>
      <c r="AS13" s="1" t="s">
        <v>110</v>
      </c>
      <c r="AU13" s="1">
        <v>19580</v>
      </c>
    </row>
    <row r="14" spans="1:47" ht="15.75" customHeight="1">
      <c r="A14" s="2">
        <v>43508.549699074072</v>
      </c>
      <c r="B14" s="2">
        <v>43508.552731481483</v>
      </c>
      <c r="C14" s="1" t="s">
        <v>30</v>
      </c>
      <c r="D14" s="1" t="s">
        <v>313</v>
      </c>
      <c r="E14" s="1">
        <v>100</v>
      </c>
      <c r="F14" s="1">
        <v>262</v>
      </c>
      <c r="G14" s="1" t="b">
        <v>1</v>
      </c>
      <c r="H14" s="2">
        <v>43508.552731481483</v>
      </c>
      <c r="I14" s="1" t="s">
        <v>993</v>
      </c>
      <c r="N14" s="1">
        <v>41.327499389648402</v>
      </c>
      <c r="O14" s="1">
        <v>19.818893432617099</v>
      </c>
      <c r="P14" s="1" t="s">
        <v>102</v>
      </c>
      <c r="Q14" s="1" t="s">
        <v>103</v>
      </c>
      <c r="R14" s="1" t="s">
        <v>104</v>
      </c>
      <c r="S14" s="1" t="s">
        <v>115</v>
      </c>
      <c r="T14" s="1" t="s">
        <v>121</v>
      </c>
      <c r="U14" s="1" t="s">
        <v>164</v>
      </c>
      <c r="V14" s="1" t="s">
        <v>108</v>
      </c>
      <c r="W14" s="1" t="s">
        <v>112</v>
      </c>
      <c r="X14" s="1" t="s">
        <v>112</v>
      </c>
      <c r="Y14" s="1" t="s">
        <v>112</v>
      </c>
      <c r="Z14" s="1" t="s">
        <v>994</v>
      </c>
      <c r="AA14" s="1" t="s">
        <v>117</v>
      </c>
      <c r="AB14" s="1" t="s">
        <v>117</v>
      </c>
      <c r="AC14" s="1" t="s">
        <v>117</v>
      </c>
      <c r="AD14" s="1" t="s">
        <v>995</v>
      </c>
      <c r="AE14" s="1" t="s">
        <v>122</v>
      </c>
      <c r="AF14" s="1" t="s">
        <v>117</v>
      </c>
      <c r="AG14" s="1" t="s">
        <v>117</v>
      </c>
      <c r="AH14" s="1" t="s">
        <v>996</v>
      </c>
      <c r="AI14" s="1" t="s">
        <v>117</v>
      </c>
      <c r="AJ14" s="1" t="s">
        <v>122</v>
      </c>
      <c r="AK14" s="1" t="s">
        <v>122</v>
      </c>
      <c r="AL14" s="1" t="s">
        <v>997</v>
      </c>
      <c r="AM14" s="1" t="s">
        <v>110</v>
      </c>
      <c r="AN14" s="1" t="s">
        <v>110</v>
      </c>
      <c r="AO14" s="1" t="s">
        <v>110</v>
      </c>
      <c r="AP14" s="1" t="s">
        <v>998</v>
      </c>
      <c r="AQ14" s="1" t="s">
        <v>110</v>
      </c>
      <c r="AR14" s="1" t="s">
        <v>110</v>
      </c>
      <c r="AS14" s="1" t="s">
        <v>110</v>
      </c>
      <c r="AT14" s="1" t="s">
        <v>999</v>
      </c>
      <c r="AU14" s="1">
        <v>33057</v>
      </c>
    </row>
    <row r="15" spans="1:47" ht="15.75" customHeight="1">
      <c r="A15" s="2">
        <v>43508.550775462965</v>
      </c>
      <c r="B15" s="2">
        <v>43508.556840277779</v>
      </c>
      <c r="C15" s="1" t="s">
        <v>30</v>
      </c>
      <c r="D15" s="1" t="s">
        <v>1000</v>
      </c>
      <c r="E15" s="1">
        <v>100</v>
      </c>
      <c r="F15" s="1">
        <v>523</v>
      </c>
      <c r="G15" s="1" t="b">
        <v>1</v>
      </c>
      <c r="H15" s="2">
        <v>43508.556840277779</v>
      </c>
      <c r="I15" s="1" t="s">
        <v>1001</v>
      </c>
      <c r="N15" s="1">
        <v>38.671096801757798</v>
      </c>
      <c r="O15" s="1">
        <v>-121.14950561523401</v>
      </c>
      <c r="P15" s="1" t="s">
        <v>102</v>
      </c>
      <c r="Q15" s="1" t="s">
        <v>103</v>
      </c>
      <c r="R15" s="1" t="s">
        <v>104</v>
      </c>
      <c r="S15" s="1" t="s">
        <v>115</v>
      </c>
      <c r="T15" s="1" t="s">
        <v>121</v>
      </c>
      <c r="U15" s="1" t="s">
        <v>1002</v>
      </c>
      <c r="V15" s="1" t="s">
        <v>108</v>
      </c>
      <c r="W15" s="1" t="s">
        <v>109</v>
      </c>
      <c r="X15" s="1" t="s">
        <v>117</v>
      </c>
      <c r="Y15" s="1" t="s">
        <v>109</v>
      </c>
      <c r="Z15" s="1" t="s">
        <v>1003</v>
      </c>
      <c r="AA15" s="1" t="s">
        <v>117</v>
      </c>
      <c r="AB15" s="1" t="s">
        <v>117</v>
      </c>
      <c r="AC15" s="1" t="s">
        <v>117</v>
      </c>
      <c r="AE15" s="1" t="s">
        <v>117</v>
      </c>
      <c r="AF15" s="1" t="s">
        <v>117</v>
      </c>
      <c r="AG15" s="1" t="s">
        <v>117</v>
      </c>
      <c r="AI15" s="1" t="s">
        <v>117</v>
      </c>
      <c r="AJ15" s="1" t="s">
        <v>122</v>
      </c>
      <c r="AK15" s="1" t="s">
        <v>122</v>
      </c>
      <c r="AM15" s="1" t="s">
        <v>110</v>
      </c>
      <c r="AN15" s="1" t="s">
        <v>110</v>
      </c>
      <c r="AO15" s="1" t="s">
        <v>110</v>
      </c>
      <c r="AQ15" s="1" t="s">
        <v>117</v>
      </c>
      <c r="AR15" s="1" t="s">
        <v>117</v>
      </c>
      <c r="AS15" s="1" t="s">
        <v>117</v>
      </c>
      <c r="AU15" s="1">
        <v>80441</v>
      </c>
    </row>
    <row r="18" spans="22:45" ht="15.75" customHeight="1">
      <c r="V18" s="1"/>
      <c r="W18" s="1"/>
      <c r="X18" s="1"/>
      <c r="Y18" s="1"/>
      <c r="AA18" s="1"/>
      <c r="AB18" s="1"/>
      <c r="AC18" s="1"/>
      <c r="AE18" s="1"/>
      <c r="AF18" s="1"/>
      <c r="AG18" s="1"/>
      <c r="AI18" s="1"/>
      <c r="AJ18" s="1"/>
      <c r="AK18" s="1"/>
      <c r="AM18" s="1"/>
      <c r="AN18" s="1"/>
      <c r="AO18" s="1"/>
      <c r="AQ18" s="1"/>
      <c r="AR18" s="1"/>
      <c r="AS18" s="1"/>
    </row>
    <row r="19" spans="22:45" ht="15.75" customHeight="1">
      <c r="V19" s="1"/>
      <c r="W19" s="1"/>
      <c r="X19" s="1"/>
      <c r="Y19" s="1"/>
      <c r="AA19" s="1"/>
      <c r="AB19" s="1"/>
      <c r="AC19" s="1"/>
      <c r="AE19" s="1"/>
      <c r="AF19" s="1"/>
      <c r="AG19" s="1"/>
      <c r="AI19" s="1"/>
      <c r="AJ19" s="1"/>
      <c r="AK19" s="1"/>
      <c r="AM19" s="1"/>
      <c r="AN19" s="1"/>
      <c r="AO19" s="1"/>
      <c r="AQ19" s="1"/>
      <c r="AR19" s="1"/>
      <c r="AS19" s="1"/>
    </row>
    <row r="20" spans="22:45" ht="15.75" customHeight="1">
      <c r="V20" s="1"/>
      <c r="W20" s="1"/>
      <c r="X20" s="1"/>
      <c r="Y20" s="1"/>
      <c r="AA20" s="1"/>
      <c r="AB20" s="1"/>
      <c r="AC20" s="1"/>
      <c r="AE20" s="1"/>
      <c r="AF20" s="1"/>
      <c r="AG20" s="1"/>
      <c r="AI20" s="1"/>
      <c r="AJ20" s="1"/>
      <c r="AK20" s="1"/>
      <c r="AM20" s="1"/>
      <c r="AN20" s="1"/>
      <c r="AO20" s="1"/>
      <c r="AQ20" s="1"/>
      <c r="AR20" s="1"/>
      <c r="AS20" s="1"/>
    </row>
    <row r="21" spans="22:45" ht="15.75" customHeight="1">
      <c r="V21" s="1"/>
      <c r="W21" s="1"/>
      <c r="X21" s="1"/>
      <c r="Y21" s="1"/>
      <c r="AA21" s="1"/>
      <c r="AB21" s="1"/>
      <c r="AC21" s="1"/>
      <c r="AE21" s="1"/>
      <c r="AF21" s="1"/>
      <c r="AG21" s="1"/>
      <c r="AI21" s="1"/>
      <c r="AJ21" s="1"/>
      <c r="AK21" s="1"/>
      <c r="AM21" s="1"/>
      <c r="AN21" s="1"/>
      <c r="AO21" s="1"/>
      <c r="AQ21" s="1"/>
      <c r="AR21" s="1"/>
      <c r="AS21" s="1"/>
    </row>
    <row r="22" spans="22:45" ht="15.75" customHeight="1">
      <c r="V22" s="1"/>
      <c r="W22" s="1"/>
      <c r="X22" s="1"/>
      <c r="Y22" s="1"/>
      <c r="AA22" s="1"/>
      <c r="AB22" s="1"/>
      <c r="AC22" s="1"/>
      <c r="AE22" s="1"/>
      <c r="AF22" s="1"/>
      <c r="AG22" s="1"/>
      <c r="AI22" s="1"/>
      <c r="AJ22" s="1"/>
      <c r="AK22" s="1"/>
      <c r="AM22" s="1"/>
      <c r="AN22" s="1"/>
      <c r="AO22" s="1"/>
      <c r="AQ22" s="1"/>
      <c r="AR22" s="1"/>
      <c r="AS22" s="1"/>
    </row>
    <row r="23" spans="22:45" ht="15.75" customHeight="1">
      <c r="V23" s="1"/>
      <c r="W23" s="1"/>
      <c r="X23" s="1"/>
      <c r="Y23" s="1"/>
      <c r="AA23" s="1"/>
      <c r="AB23" s="1"/>
      <c r="AC23" s="1"/>
      <c r="AE23" s="1"/>
      <c r="AF23" s="1"/>
      <c r="AG23" s="1"/>
      <c r="AI23" s="1"/>
      <c r="AJ23" s="1"/>
      <c r="AK23" s="1"/>
      <c r="AM23" s="1"/>
      <c r="AN23" s="1"/>
      <c r="AO23" s="1"/>
      <c r="AQ23" s="1"/>
      <c r="AR23" s="1"/>
      <c r="AS23" s="1"/>
    </row>
    <row r="24" spans="22:45" ht="15.75" customHeight="1">
      <c r="V24" s="1"/>
      <c r="W24" s="1"/>
      <c r="X24" s="1"/>
      <c r="Y24" s="1"/>
      <c r="AA24" s="1"/>
      <c r="AB24" s="1"/>
      <c r="AC24" s="1"/>
      <c r="AE24" s="1"/>
      <c r="AF24" s="1"/>
      <c r="AG24" s="1"/>
      <c r="AI24" s="1"/>
      <c r="AJ24" s="1"/>
      <c r="AK24" s="1"/>
      <c r="AM24" s="1"/>
      <c r="AN24" s="1"/>
      <c r="AO24" s="1"/>
      <c r="AQ24" s="1"/>
      <c r="AR24" s="1"/>
      <c r="AS24" s="1"/>
    </row>
    <row r="25" spans="22:45" ht="15.75" customHeight="1">
      <c r="V25" s="1"/>
      <c r="W25" s="1"/>
      <c r="X25" s="1"/>
      <c r="Y25" s="1"/>
      <c r="AA25" s="1"/>
      <c r="AB25" s="1"/>
      <c r="AC25" s="1"/>
      <c r="AE25" s="1"/>
      <c r="AF25" s="1"/>
      <c r="AG25" s="1"/>
      <c r="AI25" s="1"/>
      <c r="AJ25" s="1"/>
      <c r="AK25" s="1"/>
      <c r="AM25" s="1"/>
      <c r="AN25" s="1"/>
      <c r="AO25" s="1"/>
      <c r="AQ25" s="1"/>
      <c r="AR25" s="1"/>
      <c r="AS25" s="1"/>
    </row>
    <row r="26" spans="22:45" ht="15.75" customHeight="1">
      <c r="V26" s="1"/>
      <c r="W26" s="1"/>
      <c r="X26" s="1"/>
      <c r="Y26" s="1"/>
      <c r="AA26" s="1"/>
      <c r="AB26" s="1"/>
      <c r="AC26" s="1"/>
      <c r="AE26" s="1"/>
      <c r="AF26" s="1"/>
      <c r="AG26" s="1"/>
      <c r="AI26" s="1"/>
      <c r="AJ26" s="1"/>
      <c r="AK26" s="1"/>
      <c r="AM26" s="1"/>
      <c r="AN26" s="1"/>
      <c r="AO26" s="1"/>
      <c r="AQ26" s="1"/>
      <c r="AR26" s="1"/>
      <c r="AS26" s="1"/>
    </row>
    <row r="27" spans="22:45" ht="15.75" customHeight="1">
      <c r="V27" s="1"/>
      <c r="W27" s="1"/>
      <c r="X27" s="1"/>
      <c r="Y27" s="1"/>
      <c r="AA27" s="1"/>
      <c r="AB27" s="1"/>
      <c r="AC27" s="1"/>
      <c r="AE27" s="1"/>
      <c r="AF27" s="1"/>
      <c r="AG27" s="1"/>
      <c r="AI27" s="1"/>
      <c r="AJ27" s="1"/>
      <c r="AK27" s="1"/>
      <c r="AM27" s="1"/>
      <c r="AN27" s="1"/>
      <c r="AO27" s="1"/>
      <c r="AQ27" s="1"/>
      <c r="AR27" s="1"/>
      <c r="AS27" s="1"/>
    </row>
    <row r="28" spans="22:45" ht="15.75" customHeight="1">
      <c r="V28" s="1"/>
      <c r="W28" s="1"/>
      <c r="X28" s="1"/>
      <c r="Y28" s="1"/>
      <c r="AA28" s="1"/>
      <c r="AB28" s="1"/>
      <c r="AC28" s="1"/>
      <c r="AE28" s="1"/>
      <c r="AF28" s="1"/>
      <c r="AG28" s="1"/>
      <c r="AI28" s="1"/>
      <c r="AJ28" s="1"/>
      <c r="AK28" s="1"/>
      <c r="AM28" s="1"/>
      <c r="AN28" s="1"/>
      <c r="AO28" s="1"/>
      <c r="AQ28" s="1"/>
      <c r="AR28" s="1"/>
      <c r="AS28" s="1"/>
    </row>
    <row r="29" spans="22:45" ht="15.75" customHeight="1">
      <c r="V29" s="1"/>
      <c r="W29" s="1"/>
      <c r="X29" s="1"/>
      <c r="Y29" s="1"/>
      <c r="AA29" s="1"/>
      <c r="AB29" s="1"/>
      <c r="AC29" s="1"/>
      <c r="AE29" s="1"/>
      <c r="AF29" s="1"/>
      <c r="AG29" s="1"/>
      <c r="AI29" s="1"/>
      <c r="AJ29" s="1"/>
      <c r="AK29" s="1"/>
      <c r="AM29" s="1"/>
      <c r="AN29" s="1"/>
      <c r="AO29" s="1"/>
      <c r="AQ29" s="1"/>
      <c r="AR29" s="1"/>
      <c r="AS29" s="1"/>
    </row>
    <row r="30" spans="22:45" ht="15.75" customHeight="1">
      <c r="V30" s="1"/>
      <c r="W30" s="1"/>
      <c r="X30" s="1"/>
      <c r="Y30" s="1"/>
      <c r="AA30" s="1"/>
      <c r="AB30" s="1"/>
      <c r="AC30" s="1"/>
      <c r="AE30" s="1"/>
      <c r="AF30" s="1"/>
      <c r="AG30" s="1"/>
      <c r="AI30" s="1"/>
      <c r="AJ30" s="1"/>
      <c r="AK30" s="1"/>
      <c r="AM30" s="1"/>
      <c r="AN30" s="1"/>
      <c r="AO30" s="1"/>
      <c r="AQ30" s="1"/>
      <c r="AR30" s="1"/>
      <c r="AS30" s="1"/>
    </row>
    <row r="31" spans="22:45" ht="15.75" customHeight="1">
      <c r="V31" s="1"/>
      <c r="W31" s="1"/>
      <c r="X31" s="1"/>
      <c r="Y31" s="1"/>
      <c r="AA31" s="1"/>
      <c r="AB31" s="1"/>
      <c r="AC31" s="1"/>
      <c r="AE31" s="1"/>
      <c r="AF31" s="1"/>
      <c r="AG31" s="1"/>
      <c r="AI31" s="1"/>
      <c r="AJ31" s="1"/>
      <c r="AK31" s="1"/>
      <c r="AM31" s="1"/>
      <c r="AN31" s="1"/>
      <c r="AO31" s="1"/>
      <c r="AQ31" s="1"/>
      <c r="AR31" s="1"/>
      <c r="AS31" s="1"/>
    </row>
    <row r="32" spans="22:45" ht="15.75" customHeight="1">
      <c r="V32" s="1"/>
      <c r="W32" s="1"/>
      <c r="X32" s="1"/>
      <c r="Y32" s="1"/>
      <c r="AA32" s="1"/>
      <c r="AB32" s="1"/>
      <c r="AC32" s="1"/>
      <c r="AE32" s="1"/>
      <c r="AF32" s="1"/>
      <c r="AG32" s="1"/>
      <c r="AI32" s="1"/>
      <c r="AJ32" s="1"/>
      <c r="AK32" s="1"/>
      <c r="AM32" s="1"/>
      <c r="AN32" s="1"/>
      <c r="AO32" s="1"/>
      <c r="AQ32" s="1"/>
      <c r="AR32" s="1"/>
      <c r="AS32" s="1"/>
    </row>
    <row r="33" spans="22:45" ht="15.75" customHeight="1">
      <c r="V33" s="1"/>
      <c r="W33" s="1"/>
      <c r="X33" s="1"/>
      <c r="Y33" s="1"/>
      <c r="AA33" s="1"/>
      <c r="AB33" s="1"/>
      <c r="AC33" s="1"/>
      <c r="AE33" s="1"/>
      <c r="AF33" s="1"/>
      <c r="AG33" s="1"/>
      <c r="AI33" s="1"/>
      <c r="AJ33" s="1"/>
      <c r="AK33" s="1"/>
      <c r="AM33" s="1"/>
      <c r="AN33" s="1"/>
      <c r="AO33" s="1"/>
      <c r="AQ33" s="1"/>
      <c r="AR33" s="1"/>
      <c r="AS33" s="1"/>
    </row>
    <row r="34" spans="22:45" ht="15.75" customHeight="1">
      <c r="V34" s="1" t="s">
        <v>234</v>
      </c>
      <c r="W34" s="1" t="s">
        <v>236</v>
      </c>
      <c r="X34" s="1" t="s">
        <v>236</v>
      </c>
      <c r="Y34" s="1" t="s">
        <v>236</v>
      </c>
      <c r="AA34" s="1" t="s">
        <v>235</v>
      </c>
      <c r="AB34" s="1" t="s">
        <v>235</v>
      </c>
      <c r="AC34" s="1" t="s">
        <v>235</v>
      </c>
      <c r="AE34" s="1" t="s">
        <v>236</v>
      </c>
      <c r="AF34" s="1" t="s">
        <v>236</v>
      </c>
      <c r="AG34" s="1" t="s">
        <v>236</v>
      </c>
      <c r="AI34" s="1" t="s">
        <v>235</v>
      </c>
      <c r="AJ34" s="1" t="s">
        <v>235</v>
      </c>
      <c r="AK34" s="1" t="s">
        <v>235</v>
      </c>
      <c r="AM34" s="1" t="s">
        <v>236</v>
      </c>
      <c r="AN34" s="1" t="s">
        <v>236</v>
      </c>
      <c r="AO34" s="1" t="s">
        <v>236</v>
      </c>
      <c r="AQ34" s="1" t="s">
        <v>236</v>
      </c>
      <c r="AR34" s="1" t="s">
        <v>236</v>
      </c>
      <c r="AS34" s="1" t="s">
        <v>236</v>
      </c>
    </row>
    <row r="35" spans="22:45" ht="15.75" customHeight="1">
      <c r="V35" s="1" t="s">
        <v>237</v>
      </c>
      <c r="W35" s="1" t="s">
        <v>235</v>
      </c>
      <c r="X35" s="1" t="s">
        <v>235</v>
      </c>
      <c r="Y35" s="1" t="s">
        <v>235</v>
      </c>
      <c r="AA35" s="1" t="s">
        <v>236</v>
      </c>
      <c r="AB35" s="1" t="s">
        <v>236</v>
      </c>
      <c r="AC35" s="1" t="s">
        <v>236</v>
      </c>
      <c r="AE35" s="1" t="s">
        <v>235</v>
      </c>
      <c r="AF35" s="1" t="s">
        <v>235</v>
      </c>
      <c r="AG35" s="1" t="s">
        <v>235</v>
      </c>
      <c r="AI35" s="1" t="s">
        <v>236</v>
      </c>
      <c r="AJ35" s="1" t="s">
        <v>236</v>
      </c>
      <c r="AK35" s="1" t="s">
        <v>236</v>
      </c>
      <c r="AM35" s="1" t="s">
        <v>235</v>
      </c>
      <c r="AN35" s="1" t="s">
        <v>235</v>
      </c>
      <c r="AO35" s="1" t="s">
        <v>235</v>
      </c>
      <c r="AQ35" s="1" t="s">
        <v>235</v>
      </c>
      <c r="AR35" s="1" t="s">
        <v>235</v>
      </c>
      <c r="AS35" s="1" t="s">
        <v>235</v>
      </c>
    </row>
    <row r="36" spans="22:45" ht="15.75" customHeight="1">
      <c r="V36" s="1"/>
      <c r="W36" s="1"/>
      <c r="X36" s="1"/>
      <c r="Y36" s="1"/>
      <c r="AA36" s="1"/>
      <c r="AB36" s="1"/>
      <c r="AC36" s="1"/>
      <c r="AE36" s="1"/>
      <c r="AF36" s="1"/>
      <c r="AG36" s="1"/>
      <c r="AI36" s="1"/>
      <c r="AJ36" s="1"/>
      <c r="AK36" s="1"/>
      <c r="AM36" s="1"/>
      <c r="AN36" s="1"/>
      <c r="AO36" s="1"/>
      <c r="AQ36" s="1"/>
      <c r="AR36" s="1"/>
      <c r="AS36" s="1"/>
    </row>
    <row r="37" spans="22:45" ht="15.75" customHeight="1">
      <c r="V37" s="1"/>
      <c r="W37" s="1"/>
      <c r="X37" s="1"/>
      <c r="Y37" s="1"/>
      <c r="AA37" s="1"/>
      <c r="AB37" s="1"/>
      <c r="AC37" s="1"/>
      <c r="AE37" s="1"/>
      <c r="AF37" s="1"/>
      <c r="AG37" s="1"/>
      <c r="AI37" s="1"/>
      <c r="AJ37" s="1"/>
      <c r="AK37" s="1"/>
      <c r="AM37" s="1"/>
      <c r="AN37" s="1"/>
      <c r="AO37" s="1"/>
      <c r="AQ37" s="1"/>
      <c r="AR37" s="1"/>
      <c r="AS37" s="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pie-chart-similarity</vt:lpstr>
      <vt:lpstr>pie-chart-attractiveness</vt:lpstr>
      <vt:lpstr>pie-chart-legibility</vt:lpstr>
      <vt:lpstr>bar-chart-similarity</vt:lpstr>
      <vt:lpstr>bar-chart-attractiveness</vt:lpstr>
      <vt:lpstr>bar-chart-legibility</vt:lpstr>
      <vt:lpstr>results</vt:lpstr>
      <vt:lpstr>survey1</vt:lpstr>
      <vt:lpstr>survey2</vt:lpstr>
      <vt:lpstr>survey3</vt:lpstr>
      <vt:lpstr>survey4</vt:lpstr>
      <vt:lpstr>survey5</vt:lpstr>
      <vt:lpstr>survey6</vt:lpstr>
      <vt:lpstr>survey7</vt:lpstr>
      <vt:lpstr>survey8</vt:lpstr>
      <vt:lpstr>survey9</vt:lpstr>
      <vt:lpstr>survey10</vt:lpstr>
      <vt:lpstr>survey11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sonal</cp:lastModifiedBy>
  <dcterms:modified xsi:type="dcterms:W3CDTF">2019-02-15T10:03:39Z</dcterms:modified>
</cp:coreProperties>
</file>