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mihatakan/Documents/Coding Projects/Power Systems/tamingDuck/tamingDuck/stocUCED/datasets/NREL118 Generator Calculations/"/>
    </mc:Choice>
  </mc:AlternateContent>
  <xr:revisionPtr revIDLastSave="0" documentId="13_ncr:1_{3915A312-1B5F-7B4C-A443-70BA3DF70EBE}" xr6:coauthVersionLast="31" xr6:coauthVersionMax="31" xr10:uidLastSave="{00000000-0000-0000-0000-000000000000}"/>
  <bookViews>
    <workbookView xWindow="20" yWindow="460" windowWidth="25580" windowHeight="15540" xr2:uid="{00000000-000D-0000-FFFF-FFFF00000000}"/>
  </bookViews>
  <sheets>
    <sheet name="Summary" sheetId="2" r:id="rId1"/>
    <sheet name="Generators" sheetId="1" r:id="rId2"/>
    <sheet name="Hydro" sheetId="3" r:id="rId3"/>
  </sheets>
  <externalReferences>
    <externalReference r:id="rId4"/>
    <externalReference r:id="rId5"/>
    <externalReference r:id="rId6"/>
  </externalReferences>
  <calcPr calcId="179017"/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D9" i="2"/>
  <c r="D8" i="2"/>
  <c r="D7" i="2"/>
  <c r="D5" i="2"/>
  <c r="D4" i="2"/>
  <c r="D3" i="2"/>
  <c r="B11" i="2"/>
  <c r="B10" i="2"/>
  <c r="B9" i="2"/>
  <c r="B8" i="2"/>
  <c r="B7" i="2"/>
  <c r="B5" i="2"/>
  <c r="B4" i="2"/>
  <c r="B3" i="2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F11" i="2"/>
  <c r="D11" i="2"/>
  <c r="F10" i="2"/>
  <c r="D10" i="2"/>
  <c r="D6" i="2" l="1"/>
  <c r="B6" i="2"/>
  <c r="B12" i="2" s="1"/>
  <c r="C11" i="2" s="1"/>
  <c r="F12" i="2"/>
  <c r="G5" i="2" s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S2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2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5" i="1"/>
  <c r="G6" i="1"/>
  <c r="G7" i="1"/>
  <c r="G8" i="1"/>
  <c r="G3" i="1"/>
  <c r="G2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8" i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C6" i="2" l="1"/>
  <c r="C7" i="2"/>
  <c r="C8" i="2"/>
  <c r="C9" i="2"/>
  <c r="C10" i="2"/>
  <c r="C4" i="2"/>
  <c r="G9" i="2"/>
  <c r="G10" i="2"/>
  <c r="G8" i="2"/>
  <c r="G7" i="2"/>
  <c r="G11" i="2"/>
  <c r="G6" i="2"/>
  <c r="G4" i="2"/>
  <c r="G3" i="2"/>
  <c r="C3" i="2"/>
  <c r="C5" i="2"/>
  <c r="C12" i="2" l="1"/>
  <c r="G12" i="2"/>
  <c r="D12" i="2"/>
  <c r="E8" i="2" l="1"/>
  <c r="E9" i="2"/>
  <c r="E4" i="2"/>
  <c r="E10" i="2"/>
  <c r="E11" i="2"/>
  <c r="E6" i="2"/>
  <c r="E7" i="2"/>
  <c r="E3" i="2"/>
  <c r="E12" i="2" s="1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Semih Atakan</author>
  </authors>
  <commentList>
    <comment ref="D1" authorId="0" shapeId="0" xr:uid="{6EED875C-DFBB-8144-B715-19230AB03730}">
      <text>
        <r>
          <rPr>
            <b/>
            <sz val="10"/>
            <color rgb="FF000000"/>
            <rFont val="Tahoma"/>
            <family val="2"/>
          </rPr>
          <t>Semih Atakan: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Jan 15-22</t>
        </r>
      </text>
    </comment>
    <comment ref="F1" authorId="0" shapeId="0" xr:uid="{88393CBD-8C7C-C046-AEAE-1D3BA7EABA46}">
      <text>
        <r>
          <rPr>
            <b/>
            <sz val="10"/>
            <color rgb="FF000000"/>
            <rFont val="Tahoma"/>
            <family val="2"/>
          </rPr>
          <t>Semih Atakan: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Jul 15-22</t>
        </r>
      </text>
    </comment>
  </commentList>
</comments>
</file>

<file path=xl/sharedStrings.xml><?xml version="1.0" encoding="utf-8"?>
<sst xmlns="http://schemas.openxmlformats.org/spreadsheetml/2006/main" count="1069" uniqueCount="419">
  <si>
    <t>GenID</t>
  </si>
  <si>
    <t>Generator Name</t>
  </si>
  <si>
    <t>Fuel</t>
  </si>
  <si>
    <t>Bus of Connection</t>
  </si>
  <si>
    <t>Max Capacity (MW)</t>
  </si>
  <si>
    <t>Variable Cost ($/MWh)</t>
  </si>
  <si>
    <t>No-Load Cost ($/hr)</t>
  </si>
  <si>
    <t>Max Ramp Down (MW/min)</t>
  </si>
  <si>
    <t>Max Ramp Up (MW/min)</t>
  </si>
  <si>
    <t>Min Down Time (h)</t>
  </si>
  <si>
    <t>Min Up Time (h)</t>
  </si>
  <si>
    <t>Min Stable Level (MW)</t>
  </si>
  <si>
    <t>Start Cost ($)</t>
  </si>
  <si>
    <t>CO2 (kg/MWh)</t>
  </si>
  <si>
    <t>NOX (kg/MWh)</t>
  </si>
  <si>
    <t>SO2 (kg/MWh)</t>
  </si>
  <si>
    <t>Must Commit?</t>
  </si>
  <si>
    <t>Must Use?</t>
  </si>
  <si>
    <t>DAUC Generator?</t>
  </si>
  <si>
    <t>Biomass01</t>
  </si>
  <si>
    <t>Biomass</t>
  </si>
  <si>
    <t>bus012</t>
  </si>
  <si>
    <t>Biomass02</t>
  </si>
  <si>
    <t>Biomass03</t>
  </si>
  <si>
    <t>bus103</t>
  </si>
  <si>
    <t>Biomass04</t>
  </si>
  <si>
    <t>Biomass05</t>
  </si>
  <si>
    <t>Biomass06</t>
  </si>
  <si>
    <t>Biomass07</t>
  </si>
  <si>
    <t>Biomass08</t>
  </si>
  <si>
    <t>Biomass09</t>
  </si>
  <si>
    <t>Biomass10</t>
  </si>
  <si>
    <t>Biomass11</t>
  </si>
  <si>
    <t>Biomass12</t>
  </si>
  <si>
    <t>Biomass13</t>
  </si>
  <si>
    <t>Biomass14</t>
  </si>
  <si>
    <t>Biomass15</t>
  </si>
  <si>
    <t>Biomass16</t>
  </si>
  <si>
    <t>Biomass17</t>
  </si>
  <si>
    <t>Biomass18</t>
  </si>
  <si>
    <t>Biomass19</t>
  </si>
  <si>
    <t>Biomass20</t>
  </si>
  <si>
    <t>Biomass21</t>
  </si>
  <si>
    <t>Biomass22</t>
  </si>
  <si>
    <t>Biomass23</t>
  </si>
  <si>
    <t>Biomass24</t>
  </si>
  <si>
    <t>Biomass25</t>
  </si>
  <si>
    <t>Biomass26</t>
  </si>
  <si>
    <t>Biomass27</t>
  </si>
  <si>
    <t>Biomass28</t>
  </si>
  <si>
    <t>Biomass29</t>
  </si>
  <si>
    <t>Biomass30</t>
  </si>
  <si>
    <t>Biomass31</t>
  </si>
  <si>
    <t>Biomass32</t>
  </si>
  <si>
    <t>Biomass33</t>
  </si>
  <si>
    <t>Biomass34</t>
  </si>
  <si>
    <t>Biomass35</t>
  </si>
  <si>
    <t>Biomass36</t>
  </si>
  <si>
    <t>Biomass37</t>
  </si>
  <si>
    <t>Biomass38</t>
  </si>
  <si>
    <t>Biomass39</t>
  </si>
  <si>
    <t>Biomass40</t>
  </si>
  <si>
    <t>Biomass41</t>
  </si>
  <si>
    <t>Biomass42</t>
  </si>
  <si>
    <t>Biomass43</t>
  </si>
  <si>
    <t>Biomass44</t>
  </si>
  <si>
    <t>Biomass45</t>
  </si>
  <si>
    <t>Biomass46</t>
  </si>
  <si>
    <t>Biomass47</t>
  </si>
  <si>
    <t>Biomass48</t>
  </si>
  <si>
    <t>Biomass49</t>
  </si>
  <si>
    <t>Biomass50</t>
  </si>
  <si>
    <t>Biomass51</t>
  </si>
  <si>
    <t>Biomass52</t>
  </si>
  <si>
    <t>Biomass53</t>
  </si>
  <si>
    <t>bus034</t>
  </si>
  <si>
    <t>Biomass54</t>
  </si>
  <si>
    <t>Biomass55</t>
  </si>
  <si>
    <t>Biomass56</t>
  </si>
  <si>
    <t>Biomass57</t>
  </si>
  <si>
    <t>Biomass58</t>
  </si>
  <si>
    <t>Biomass59</t>
  </si>
  <si>
    <t>Biomass60</t>
  </si>
  <si>
    <t>Biomass61</t>
  </si>
  <si>
    <t>Biomass62</t>
  </si>
  <si>
    <t>CCNG01</t>
  </si>
  <si>
    <t>Natural gas</t>
  </si>
  <si>
    <t>CCNG03</t>
  </si>
  <si>
    <t>CCNG04</t>
  </si>
  <si>
    <t>CCNG05</t>
  </si>
  <si>
    <t>bus074</t>
  </si>
  <si>
    <t>CCNG06</t>
  </si>
  <si>
    <t>CCNG07</t>
  </si>
  <si>
    <t>CCNG08</t>
  </si>
  <si>
    <t>bus112</t>
  </si>
  <si>
    <t>CCNG09</t>
  </si>
  <si>
    <t>bus107</t>
  </si>
  <si>
    <t>CCNG10</t>
  </si>
  <si>
    <t>bus036</t>
  </si>
  <si>
    <t>CCNG11</t>
  </si>
  <si>
    <t>bus066</t>
  </si>
  <si>
    <t>CCNG12</t>
  </si>
  <si>
    <t>bus046</t>
  </si>
  <si>
    <t>CCNG13</t>
  </si>
  <si>
    <t>CCNG14</t>
  </si>
  <si>
    <t>bus049</t>
  </si>
  <si>
    <t>CCNG15</t>
  </si>
  <si>
    <t>CCNG16</t>
  </si>
  <si>
    <t>CCNG17</t>
  </si>
  <si>
    <t>bus025</t>
  </si>
  <si>
    <t>CCNG18</t>
  </si>
  <si>
    <t>bus113</t>
  </si>
  <si>
    <t>CCNG19</t>
  </si>
  <si>
    <t>CCNG20</t>
  </si>
  <si>
    <t>CCNG21</t>
  </si>
  <si>
    <t>bus026</t>
  </si>
  <si>
    <t>CCNG22</t>
  </si>
  <si>
    <t>CCNG23</t>
  </si>
  <si>
    <t>bus010</t>
  </si>
  <si>
    <t>CCNG24</t>
  </si>
  <si>
    <t>CCNG25</t>
  </si>
  <si>
    <t>CCNG26</t>
  </si>
  <si>
    <t>CCNG27</t>
  </si>
  <si>
    <t>bus004</t>
  </si>
  <si>
    <t>CCNG28</t>
  </si>
  <si>
    <t>bus100</t>
  </si>
  <si>
    <t>CCNG29</t>
  </si>
  <si>
    <t>CCNG31</t>
  </si>
  <si>
    <t>bus089</t>
  </si>
  <si>
    <t>CCNG32</t>
  </si>
  <si>
    <t>bus090</t>
  </si>
  <si>
    <t>CCNG33</t>
  </si>
  <si>
    <t>CCNG34</t>
  </si>
  <si>
    <t>bus087</t>
  </si>
  <si>
    <t>CCNG35</t>
  </si>
  <si>
    <t>CCNG36</t>
  </si>
  <si>
    <t>CCNG37</t>
  </si>
  <si>
    <t>bus065</t>
  </si>
  <si>
    <t>CCNG38</t>
  </si>
  <si>
    <t>CCNG39</t>
  </si>
  <si>
    <t>bus018</t>
  </si>
  <si>
    <t>CCNG40</t>
  </si>
  <si>
    <t>CTNG01</t>
  </si>
  <si>
    <t>bus006</t>
  </si>
  <si>
    <t>CTNG02</t>
  </si>
  <si>
    <t>CTNG03</t>
  </si>
  <si>
    <t>CTNG04</t>
  </si>
  <si>
    <t>CTNG05</t>
  </si>
  <si>
    <t>CTNG06</t>
  </si>
  <si>
    <t>CTNG07</t>
  </si>
  <si>
    <t>CTNG08</t>
  </si>
  <si>
    <t>bus008</t>
  </si>
  <si>
    <t>CTNG09</t>
  </si>
  <si>
    <t>CTNG10</t>
  </si>
  <si>
    <t>CTNG11</t>
  </si>
  <si>
    <t>CTNG12</t>
  </si>
  <si>
    <t>CTNG13</t>
  </si>
  <si>
    <t>CTNG14</t>
  </si>
  <si>
    <t>CTNG15</t>
  </si>
  <si>
    <t>CTNG16</t>
  </si>
  <si>
    <t>CTNG17</t>
  </si>
  <si>
    <t>CTNG18</t>
  </si>
  <si>
    <t>CTNG19</t>
  </si>
  <si>
    <t>CTNG20</t>
  </si>
  <si>
    <t>CTNG21</t>
  </si>
  <si>
    <t>bus085</t>
  </si>
  <si>
    <t>CTNG22</t>
  </si>
  <si>
    <t>bus091</t>
  </si>
  <si>
    <t>CTNG23</t>
  </si>
  <si>
    <t>CTNG24</t>
  </si>
  <si>
    <t>CTNG25</t>
  </si>
  <si>
    <t>CTNG26</t>
  </si>
  <si>
    <t>CTNG27</t>
  </si>
  <si>
    <t>CTNG28</t>
  </si>
  <si>
    <t>CTNG29</t>
  </si>
  <si>
    <t>CTNG30</t>
  </si>
  <si>
    <t>CTNG31</t>
  </si>
  <si>
    <t>CTNG32</t>
  </si>
  <si>
    <t>CTNG33</t>
  </si>
  <si>
    <t>CTNG34</t>
  </si>
  <si>
    <t>CTNG35</t>
  </si>
  <si>
    <t>CTNG36</t>
  </si>
  <si>
    <t>CTNG37</t>
  </si>
  <si>
    <t>CTNG38</t>
  </si>
  <si>
    <t>CTNG39</t>
  </si>
  <si>
    <t>CTNG40</t>
  </si>
  <si>
    <t>CTNG41</t>
  </si>
  <si>
    <t>bus040</t>
  </si>
  <si>
    <t>CTNG42</t>
  </si>
  <si>
    <t>CTNG43</t>
  </si>
  <si>
    <t>bus062</t>
  </si>
  <si>
    <t>CTNG44</t>
  </si>
  <si>
    <t>bus055</t>
  </si>
  <si>
    <t>CTNG45</t>
  </si>
  <si>
    <t>CTNG46</t>
  </si>
  <si>
    <t>CTNG47</t>
  </si>
  <si>
    <t>CTNG48</t>
  </si>
  <si>
    <t>CTNG49</t>
  </si>
  <si>
    <t>CTNG50</t>
  </si>
  <si>
    <t>bus111</t>
  </si>
  <si>
    <t>CTNG51</t>
  </si>
  <si>
    <t>CTNG52</t>
  </si>
  <si>
    <t>CTNG53</t>
  </si>
  <si>
    <t>CTNG54</t>
  </si>
  <si>
    <t>CTNG55</t>
  </si>
  <si>
    <t>CTNG56</t>
  </si>
  <si>
    <t>CTNG66</t>
  </si>
  <si>
    <t>CTNG67</t>
  </si>
  <si>
    <t>CTNG68</t>
  </si>
  <si>
    <t>CTNG69</t>
  </si>
  <si>
    <t>CTNG70</t>
  </si>
  <si>
    <t>CTNG71</t>
  </si>
  <si>
    <t>CTNG72</t>
  </si>
  <si>
    <t>CTNG73</t>
  </si>
  <si>
    <t>CTNG74</t>
  </si>
  <si>
    <t>bus042</t>
  </si>
  <si>
    <t>CTNG75</t>
  </si>
  <si>
    <t>CTOil01</t>
  </si>
  <si>
    <t>Oil</t>
  </si>
  <si>
    <t>CTOil02</t>
  </si>
  <si>
    <t>CTOil03</t>
  </si>
  <si>
    <t>CTOil04</t>
  </si>
  <si>
    <t>bus054</t>
  </si>
  <si>
    <t>CTOil05</t>
  </si>
  <si>
    <t>Geo01</t>
  </si>
  <si>
    <t>Geothermal</t>
  </si>
  <si>
    <t>Hydro01</t>
  </si>
  <si>
    <t>Hydro</t>
  </si>
  <si>
    <t>bus056</t>
  </si>
  <si>
    <t>Hydro02</t>
  </si>
  <si>
    <t>Hydro03</t>
  </si>
  <si>
    <t>Hydro04</t>
  </si>
  <si>
    <t>bus076</t>
  </si>
  <si>
    <t>Hydro05</t>
  </si>
  <si>
    <t>Hydro06</t>
  </si>
  <si>
    <t>bus059</t>
  </si>
  <si>
    <t>Hydro07</t>
  </si>
  <si>
    <t>Hydro08</t>
  </si>
  <si>
    <t>bus061</t>
  </si>
  <si>
    <t>Hydro09</t>
  </si>
  <si>
    <t>Hydro10</t>
  </si>
  <si>
    <t>Hydro11</t>
  </si>
  <si>
    <t>Hydro12</t>
  </si>
  <si>
    <t>bus077</t>
  </si>
  <si>
    <t>Hydro13</t>
  </si>
  <si>
    <t>Hydro14</t>
  </si>
  <si>
    <t>bus099</t>
  </si>
  <si>
    <t>Hydro15</t>
  </si>
  <si>
    <t>bus080</t>
  </si>
  <si>
    <t>Hydro16</t>
  </si>
  <si>
    <t>bus032</t>
  </si>
  <si>
    <t>Hydro17</t>
  </si>
  <si>
    <t>Hydro18</t>
  </si>
  <si>
    <t>Hydro19</t>
  </si>
  <si>
    <t>bus116</t>
  </si>
  <si>
    <t>Hydro20</t>
  </si>
  <si>
    <t>Hydro21</t>
  </si>
  <si>
    <t>Hydro22</t>
  </si>
  <si>
    <t>Hydro23</t>
  </si>
  <si>
    <t>bus069</t>
  </si>
  <si>
    <t>Hydro24</t>
  </si>
  <si>
    <t>Hydro25</t>
  </si>
  <si>
    <t>Hydro26</t>
  </si>
  <si>
    <t>Hydro27</t>
  </si>
  <si>
    <t>Hydro28</t>
  </si>
  <si>
    <t>Hydro29</t>
  </si>
  <si>
    <t>Hydro30</t>
  </si>
  <si>
    <t>Hydro31</t>
  </si>
  <si>
    <t>Hydro32</t>
  </si>
  <si>
    <t>Hydro33</t>
  </si>
  <si>
    <t>Hydro34</t>
  </si>
  <si>
    <t>Hydro35</t>
  </si>
  <si>
    <t>Hydro36</t>
  </si>
  <si>
    <t>Hydro37</t>
  </si>
  <si>
    <t>Hydro38</t>
  </si>
  <si>
    <t>Hydro39</t>
  </si>
  <si>
    <t>Hydro40</t>
  </si>
  <si>
    <t>Hydro41</t>
  </si>
  <si>
    <t>Hydro42</t>
  </si>
  <si>
    <t>Hydro43</t>
  </si>
  <si>
    <t>ICENG01</t>
  </si>
  <si>
    <t>ICENG02</t>
  </si>
  <si>
    <t>ICENG03</t>
  </si>
  <si>
    <t>ICENG04</t>
  </si>
  <si>
    <t>ICENG05</t>
  </si>
  <si>
    <t>ICENG06</t>
  </si>
  <si>
    <t>ICENG07</t>
  </si>
  <si>
    <t>Solar01</t>
  </si>
  <si>
    <t>Solar</t>
  </si>
  <si>
    <t>Solar02</t>
  </si>
  <si>
    <t>bus092</t>
  </si>
  <si>
    <t>Solar03</t>
  </si>
  <si>
    <t>Solar04</t>
  </si>
  <si>
    <t>Solar05</t>
  </si>
  <si>
    <t>Solar06</t>
  </si>
  <si>
    <t>Solar07</t>
  </si>
  <si>
    <t>Solar08</t>
  </si>
  <si>
    <t>Solar09</t>
  </si>
  <si>
    <t>Solar10</t>
  </si>
  <si>
    <t>bus015</t>
  </si>
  <si>
    <t>Solar11</t>
  </si>
  <si>
    <t>Solar12</t>
  </si>
  <si>
    <t>Solar13</t>
  </si>
  <si>
    <t>Solar14</t>
  </si>
  <si>
    <t>Solar15</t>
  </si>
  <si>
    <t>Solar16</t>
  </si>
  <si>
    <t>Solar17</t>
  </si>
  <si>
    <t>Solar18</t>
  </si>
  <si>
    <t>Solar19</t>
  </si>
  <si>
    <t>Solar20</t>
  </si>
  <si>
    <t>Solar21</t>
  </si>
  <si>
    <t>Solar22</t>
  </si>
  <si>
    <t>Solar23</t>
  </si>
  <si>
    <t>Solar24</t>
  </si>
  <si>
    <t>Solar25</t>
  </si>
  <si>
    <t>Solar26</t>
  </si>
  <si>
    <t>Solar27</t>
  </si>
  <si>
    <t>Solar28</t>
  </si>
  <si>
    <t>Solar29</t>
  </si>
  <si>
    <t>Solar30</t>
  </si>
  <si>
    <t>Solar31</t>
  </si>
  <si>
    <t>bus104</t>
  </si>
  <si>
    <t>Solar32</t>
  </si>
  <si>
    <t>Solar33</t>
  </si>
  <si>
    <t>Solar34</t>
  </si>
  <si>
    <t>bus110</t>
  </si>
  <si>
    <t>Solar35</t>
  </si>
  <si>
    <t>Solar36</t>
  </si>
  <si>
    <t>Solar37</t>
  </si>
  <si>
    <t>Solar38</t>
  </si>
  <si>
    <t>Solar39</t>
  </si>
  <si>
    <t>Solar40</t>
  </si>
  <si>
    <t>Solar41</t>
  </si>
  <si>
    <t>Solar42</t>
  </si>
  <si>
    <t>Solar43</t>
  </si>
  <si>
    <t>Solar44</t>
  </si>
  <si>
    <t>Solar45</t>
  </si>
  <si>
    <t>Solar46</t>
  </si>
  <si>
    <t>Solar47</t>
  </si>
  <si>
    <t>Solar48</t>
  </si>
  <si>
    <t>Solar49</t>
  </si>
  <si>
    <t>Solar50</t>
  </si>
  <si>
    <t>Solar51</t>
  </si>
  <si>
    <t>Solar52</t>
  </si>
  <si>
    <t>Solar53</t>
  </si>
  <si>
    <t>Solar54</t>
  </si>
  <si>
    <t>Solar55</t>
  </si>
  <si>
    <t>Solar56</t>
  </si>
  <si>
    <t>Solar57</t>
  </si>
  <si>
    <t>Solar58</t>
  </si>
  <si>
    <t>Solar59</t>
  </si>
  <si>
    <t>bus105</t>
  </si>
  <si>
    <t>Solar60</t>
  </si>
  <si>
    <t>Solar61</t>
  </si>
  <si>
    <t>Solar62</t>
  </si>
  <si>
    <t>Solar63</t>
  </si>
  <si>
    <t>bus019</t>
  </si>
  <si>
    <t>Solar64</t>
  </si>
  <si>
    <t>Solar65</t>
  </si>
  <si>
    <t>Solar66</t>
  </si>
  <si>
    <t>Solar67</t>
  </si>
  <si>
    <t>Solar68</t>
  </si>
  <si>
    <t>Solar69</t>
  </si>
  <si>
    <t>Solar70</t>
  </si>
  <si>
    <t>Solar71</t>
  </si>
  <si>
    <t>Solar72</t>
  </si>
  <si>
    <t>Solar73</t>
  </si>
  <si>
    <t>Solar74</t>
  </si>
  <si>
    <t>Solar75</t>
  </si>
  <si>
    <t>STCoal01</t>
  </si>
  <si>
    <t>Coal</t>
  </si>
  <si>
    <t>STNG01</t>
  </si>
  <si>
    <t>bus070</t>
  </si>
  <si>
    <t>STNG02</t>
  </si>
  <si>
    <t>bus072</t>
  </si>
  <si>
    <t>STNG03</t>
  </si>
  <si>
    <t>STNG04</t>
  </si>
  <si>
    <t>STNG05</t>
  </si>
  <si>
    <t>bus024</t>
  </si>
  <si>
    <t>STNG06</t>
  </si>
  <si>
    <t>STNG07</t>
  </si>
  <si>
    <t>STNG08</t>
  </si>
  <si>
    <t>STNG09</t>
  </si>
  <si>
    <t>STNG10</t>
  </si>
  <si>
    <t>STOther01</t>
  </si>
  <si>
    <t>Other</t>
  </si>
  <si>
    <t>STOther02</t>
  </si>
  <si>
    <t>Wind01</t>
  </si>
  <si>
    <t>Wind</t>
  </si>
  <si>
    <t>Wind02</t>
  </si>
  <si>
    <t>Wind03</t>
  </si>
  <si>
    <t>Wind04</t>
  </si>
  <si>
    <t>Wind05</t>
  </si>
  <si>
    <t>Wind06</t>
  </si>
  <si>
    <t>bus027</t>
  </si>
  <si>
    <t>Wind07</t>
  </si>
  <si>
    <t>Wind08</t>
  </si>
  <si>
    <t>Wind09</t>
  </si>
  <si>
    <t>Wind10</t>
  </si>
  <si>
    <t>Wind11</t>
  </si>
  <si>
    <t>Wind12</t>
  </si>
  <si>
    <t>bus031</t>
  </si>
  <si>
    <t>Wind13</t>
  </si>
  <si>
    <t>Wind14</t>
  </si>
  <si>
    <t>Wind15</t>
  </si>
  <si>
    <t>bus082</t>
  </si>
  <si>
    <t>Wind16</t>
  </si>
  <si>
    <t>Wind17</t>
  </si>
  <si>
    <t>CO2 (kg/h)</t>
  </si>
  <si>
    <t>Total</t>
  </si>
  <si>
    <t>Percentage</t>
  </si>
  <si>
    <t>Grand Total</t>
  </si>
  <si>
    <t>Name</t>
  </si>
  <si>
    <t>N/A</t>
  </si>
  <si>
    <t>Months</t>
  </si>
  <si>
    <t>Jan (hourly-avg, MWh)</t>
  </si>
  <si>
    <t>Jul (hourly-avg, MWh)</t>
  </si>
  <si>
    <t>Installed Capacity</t>
  </si>
  <si>
    <t>Picked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</si>
</sst>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"/>
    <numFmt numFmtId="166" formatCode="0.0"/>
    <numFmt numFmtId="167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  <xf numFmtId="0" fontId="16" fillId="34" borderId="0" xfId="0" applyFont="1" applyFill="1"/>
    <xf numFmtId="166" fontId="0" fillId="34" borderId="0" xfId="0" applyNumberFormat="1" applyFill="1"/>
    <xf numFmtId="167" fontId="1" fillId="34" borderId="0" xfId="42" applyNumberFormat="1" applyFont="1" applyFill="1"/>
    <xf numFmtId="0" fontId="16" fillId="33" borderId="11" xfId="0" applyFont="1" applyFill="1" applyBorder="1"/>
    <xf numFmtId="166" fontId="0" fillId="33" borderId="11" xfId="0" applyNumberFormat="1" applyFill="1" applyBorder="1"/>
    <xf numFmtId="167" fontId="1" fillId="33" borderId="11" xfId="42" applyNumberFormat="1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/>
    <xf numFmtId="0" fontId="20" fillId="34" borderId="0" xfId="0" applyFont="1" applyFill="1"/>
    <xf numFmtId="0" fontId="0" fillId="33" borderId="0" xfId="0" applyFill="1"/>
    <xf numFmtId="2" fontId="0" fillId="34" borderId="0" xfId="0" applyNumberFormat="1" applyFill="1"/>
    <xf numFmtId="0" fontId="16" fillId="35" borderId="12" xfId="0" applyFont="1" applyFill="1" applyBorder="1"/>
    <xf numFmtId="166" fontId="0" fillId="36" borderId="0" xfId="0" applyNumberFormat="1" applyFill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els%20and%20emission%20rat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or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ihatakan/Dropbox/Taming%20Duck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s and emission rates"/>
    </sheetNames>
    <sheetDataSet>
      <sheetData sheetId="0">
        <row r="2">
          <cell r="A2" t="str">
            <v>Coal</v>
          </cell>
          <cell r="B2">
            <v>1.8</v>
          </cell>
          <cell r="C2">
            <v>203.5</v>
          </cell>
          <cell r="D2">
            <v>0.382413</v>
          </cell>
          <cell r="E2">
            <v>0.33029999999999998</v>
          </cell>
        </row>
        <row r="3">
          <cell r="A3" t="str">
            <v>Natural gas</v>
          </cell>
          <cell r="B3">
            <v>5.4</v>
          </cell>
          <cell r="C3">
            <v>118</v>
          </cell>
          <cell r="D3">
            <v>7.9000000000000001E-2</v>
          </cell>
          <cell r="E3">
            <v>5.9999999999999995E-4</v>
          </cell>
        </row>
        <row r="4">
          <cell r="A4" t="str">
            <v>Oil</v>
          </cell>
          <cell r="B4">
            <v>21</v>
          </cell>
          <cell r="C4">
            <v>123.1</v>
          </cell>
          <cell r="D4">
            <v>0.17599999999999999</v>
          </cell>
          <cell r="E4">
            <v>5.79E-3</v>
          </cell>
        </row>
        <row r="5">
          <cell r="A5" t="str">
            <v>Biomass</v>
          </cell>
          <cell r="B5">
            <v>2.4</v>
          </cell>
          <cell r="C5">
            <v>130</v>
          </cell>
          <cell r="D5">
            <v>0.17663620399999999</v>
          </cell>
          <cell r="E5">
            <v>5.79E-3</v>
          </cell>
        </row>
        <row r="6">
          <cell r="A6" t="str">
            <v>Geothermal</v>
          </cell>
          <cell r="B6">
            <v>0</v>
          </cell>
          <cell r="C6">
            <v>0</v>
          </cell>
          <cell r="D6">
            <v>0.17663620399999999</v>
          </cell>
          <cell r="E6">
            <v>5.79E-3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ors"/>
    </sheetNames>
    <sheetDataSet>
      <sheetData sheetId="0">
        <row r="2">
          <cell r="G2">
            <v>10.91</v>
          </cell>
          <cell r="H2">
            <v>12120</v>
          </cell>
          <cell r="Z2">
            <v>1.91</v>
          </cell>
        </row>
        <row r="3">
          <cell r="G3">
            <v>10.91</v>
          </cell>
          <cell r="H3">
            <v>12120</v>
          </cell>
          <cell r="Z3">
            <v>1.91</v>
          </cell>
        </row>
        <row r="4">
          <cell r="G4">
            <v>4.3600000000000003</v>
          </cell>
          <cell r="H4">
            <v>12120</v>
          </cell>
          <cell r="Z4">
            <v>1.91</v>
          </cell>
        </row>
        <row r="5">
          <cell r="G5">
            <v>4.3600000000000003</v>
          </cell>
          <cell r="H5">
            <v>12120</v>
          </cell>
          <cell r="Z5">
            <v>1.91</v>
          </cell>
        </row>
        <row r="6">
          <cell r="G6">
            <v>4.7300000000000004</v>
          </cell>
          <cell r="H6">
            <v>12120</v>
          </cell>
          <cell r="Z6">
            <v>1.91</v>
          </cell>
        </row>
        <row r="7">
          <cell r="G7">
            <v>4.7300000000000004</v>
          </cell>
          <cell r="H7">
            <v>12120</v>
          </cell>
          <cell r="Z7">
            <v>1.91</v>
          </cell>
        </row>
        <row r="8">
          <cell r="G8">
            <v>10.91</v>
          </cell>
          <cell r="H8">
            <v>12120</v>
          </cell>
          <cell r="Z8">
            <v>1.91</v>
          </cell>
        </row>
        <row r="9">
          <cell r="G9">
            <v>4.91</v>
          </cell>
          <cell r="H9">
            <v>12120</v>
          </cell>
          <cell r="Z9">
            <v>1.91</v>
          </cell>
        </row>
        <row r="10">
          <cell r="G10">
            <v>4.91</v>
          </cell>
          <cell r="H10">
            <v>12120</v>
          </cell>
          <cell r="Z10">
            <v>1.91</v>
          </cell>
        </row>
        <row r="11">
          <cell r="G11">
            <v>4.91</v>
          </cell>
          <cell r="H11">
            <v>12120</v>
          </cell>
          <cell r="Z11">
            <v>1.91</v>
          </cell>
        </row>
        <row r="12">
          <cell r="G12">
            <v>2.58</v>
          </cell>
          <cell r="H12">
            <v>12120</v>
          </cell>
          <cell r="Z12">
            <v>1.91</v>
          </cell>
        </row>
        <row r="13">
          <cell r="G13">
            <v>2.58</v>
          </cell>
          <cell r="H13">
            <v>12120</v>
          </cell>
          <cell r="Z13">
            <v>1.91</v>
          </cell>
        </row>
        <row r="14">
          <cell r="G14">
            <v>2.58</v>
          </cell>
          <cell r="H14">
            <v>12120</v>
          </cell>
          <cell r="Z14">
            <v>1.91</v>
          </cell>
        </row>
        <row r="15">
          <cell r="G15">
            <v>5.71</v>
          </cell>
          <cell r="H15">
            <v>12120</v>
          </cell>
          <cell r="Z15">
            <v>1.91</v>
          </cell>
        </row>
        <row r="16">
          <cell r="G16">
            <v>2.36</v>
          </cell>
          <cell r="H16">
            <v>12120</v>
          </cell>
          <cell r="Z16">
            <v>1.91</v>
          </cell>
        </row>
        <row r="17">
          <cell r="G17">
            <v>2.36</v>
          </cell>
          <cell r="H17">
            <v>12120</v>
          </cell>
          <cell r="Z17">
            <v>1.91</v>
          </cell>
        </row>
        <row r="18">
          <cell r="G18">
            <v>2.36</v>
          </cell>
          <cell r="H18">
            <v>12120</v>
          </cell>
          <cell r="Z18">
            <v>1.91</v>
          </cell>
        </row>
        <row r="19">
          <cell r="G19">
            <v>2.36</v>
          </cell>
          <cell r="H19">
            <v>12120</v>
          </cell>
          <cell r="Z19">
            <v>1.91</v>
          </cell>
        </row>
        <row r="20">
          <cell r="G20">
            <v>1.64</v>
          </cell>
          <cell r="H20">
            <v>12120</v>
          </cell>
          <cell r="Z20">
            <v>1.91</v>
          </cell>
        </row>
        <row r="21">
          <cell r="G21">
            <v>1.64</v>
          </cell>
          <cell r="H21">
            <v>12120</v>
          </cell>
          <cell r="Z21">
            <v>1.91</v>
          </cell>
        </row>
        <row r="22">
          <cell r="G22">
            <v>1.64</v>
          </cell>
          <cell r="H22">
            <v>12120</v>
          </cell>
          <cell r="Z22">
            <v>1.91</v>
          </cell>
        </row>
        <row r="23">
          <cell r="G23">
            <v>1.64</v>
          </cell>
          <cell r="H23">
            <v>12120</v>
          </cell>
          <cell r="Z23">
            <v>1.91</v>
          </cell>
        </row>
        <row r="24">
          <cell r="G24">
            <v>3.64</v>
          </cell>
          <cell r="H24">
            <v>12120</v>
          </cell>
          <cell r="Z24">
            <v>1.91</v>
          </cell>
        </row>
        <row r="25">
          <cell r="G25">
            <v>3.64</v>
          </cell>
          <cell r="H25">
            <v>12120</v>
          </cell>
          <cell r="Z25">
            <v>1.91</v>
          </cell>
        </row>
        <row r="26">
          <cell r="G26">
            <v>3.64</v>
          </cell>
          <cell r="H26">
            <v>12120</v>
          </cell>
          <cell r="Z26">
            <v>1.91</v>
          </cell>
        </row>
        <row r="27">
          <cell r="G27">
            <v>9.69</v>
          </cell>
          <cell r="H27">
            <v>11819.23</v>
          </cell>
          <cell r="Z27">
            <v>1.91</v>
          </cell>
        </row>
        <row r="28">
          <cell r="G28">
            <v>9.69</v>
          </cell>
          <cell r="H28">
            <v>11819.23</v>
          </cell>
          <cell r="Z28">
            <v>1.91</v>
          </cell>
        </row>
        <row r="29">
          <cell r="G29">
            <v>9.69</v>
          </cell>
          <cell r="H29">
            <v>11819.23</v>
          </cell>
          <cell r="Z29">
            <v>1.91</v>
          </cell>
        </row>
        <row r="30">
          <cell r="G30">
            <v>9.69</v>
          </cell>
          <cell r="H30">
            <v>11819.23</v>
          </cell>
          <cell r="Z30">
            <v>1.91</v>
          </cell>
        </row>
        <row r="31">
          <cell r="G31">
            <v>9.69</v>
          </cell>
          <cell r="H31">
            <v>11819.23</v>
          </cell>
          <cell r="Z31">
            <v>1.91</v>
          </cell>
        </row>
        <row r="32">
          <cell r="G32">
            <v>9.69</v>
          </cell>
          <cell r="H32">
            <v>11819.23</v>
          </cell>
          <cell r="Z32">
            <v>1.91</v>
          </cell>
        </row>
        <row r="33">
          <cell r="G33">
            <v>6.91</v>
          </cell>
          <cell r="H33">
            <v>12120</v>
          </cell>
          <cell r="Z33">
            <v>1.91</v>
          </cell>
        </row>
        <row r="34">
          <cell r="G34">
            <v>5.69</v>
          </cell>
          <cell r="H34">
            <v>11855</v>
          </cell>
          <cell r="Z34">
            <v>1.91</v>
          </cell>
        </row>
        <row r="35">
          <cell r="G35">
            <v>5.69</v>
          </cell>
          <cell r="H35">
            <v>11855</v>
          </cell>
          <cell r="Z35">
            <v>1.91</v>
          </cell>
        </row>
        <row r="36">
          <cell r="G36">
            <v>5.69</v>
          </cell>
          <cell r="H36">
            <v>11855</v>
          </cell>
          <cell r="Z36">
            <v>1.91</v>
          </cell>
        </row>
        <row r="37">
          <cell r="G37">
            <v>5.69</v>
          </cell>
          <cell r="H37">
            <v>11855</v>
          </cell>
          <cell r="Z37">
            <v>1.91</v>
          </cell>
        </row>
        <row r="38">
          <cell r="G38">
            <v>3.45</v>
          </cell>
          <cell r="H38">
            <v>12120</v>
          </cell>
          <cell r="Z38">
            <v>1.91</v>
          </cell>
        </row>
        <row r="39">
          <cell r="G39">
            <v>3.45</v>
          </cell>
          <cell r="H39">
            <v>12120</v>
          </cell>
          <cell r="Z39">
            <v>1.91</v>
          </cell>
        </row>
        <row r="40">
          <cell r="G40">
            <v>3.45</v>
          </cell>
          <cell r="H40">
            <v>12120</v>
          </cell>
          <cell r="Z40">
            <v>1.91</v>
          </cell>
        </row>
        <row r="41">
          <cell r="G41">
            <v>3.45</v>
          </cell>
          <cell r="H41">
            <v>12120</v>
          </cell>
          <cell r="Z41">
            <v>1.91</v>
          </cell>
        </row>
        <row r="42">
          <cell r="G42">
            <v>6.84</v>
          </cell>
          <cell r="H42">
            <v>12120</v>
          </cell>
          <cell r="Z42">
            <v>1.91</v>
          </cell>
        </row>
        <row r="43">
          <cell r="G43">
            <v>6.84</v>
          </cell>
          <cell r="H43">
            <v>12120</v>
          </cell>
          <cell r="Z43">
            <v>1.91</v>
          </cell>
        </row>
        <row r="44">
          <cell r="G44">
            <v>16.809999999999999</v>
          </cell>
          <cell r="H44">
            <v>10389.48</v>
          </cell>
          <cell r="Z44">
            <v>1.91</v>
          </cell>
        </row>
        <row r="45">
          <cell r="G45">
            <v>8.33</v>
          </cell>
          <cell r="H45">
            <v>12120</v>
          </cell>
          <cell r="Z45">
            <v>1.91</v>
          </cell>
        </row>
        <row r="46">
          <cell r="G46">
            <v>8.33</v>
          </cell>
          <cell r="H46">
            <v>12120</v>
          </cell>
          <cell r="Z46">
            <v>1.91</v>
          </cell>
        </row>
        <row r="47">
          <cell r="G47">
            <v>4.3600000000000003</v>
          </cell>
          <cell r="H47">
            <v>12120</v>
          </cell>
          <cell r="Z47">
            <v>1.91</v>
          </cell>
        </row>
        <row r="48">
          <cell r="G48">
            <v>12.46</v>
          </cell>
          <cell r="H48">
            <v>13849</v>
          </cell>
          <cell r="Z48">
            <v>1.91</v>
          </cell>
        </row>
        <row r="49">
          <cell r="G49">
            <v>12.46</v>
          </cell>
          <cell r="H49">
            <v>13849</v>
          </cell>
          <cell r="Z49">
            <v>1.91</v>
          </cell>
        </row>
        <row r="50">
          <cell r="G50">
            <v>5.82</v>
          </cell>
          <cell r="H50">
            <v>12120</v>
          </cell>
          <cell r="Z50">
            <v>1.91</v>
          </cell>
        </row>
        <row r="51">
          <cell r="G51">
            <v>3.27</v>
          </cell>
          <cell r="H51">
            <v>12120</v>
          </cell>
          <cell r="Z51">
            <v>1.91</v>
          </cell>
        </row>
        <row r="52">
          <cell r="G52">
            <v>3.27</v>
          </cell>
          <cell r="H52">
            <v>12120</v>
          </cell>
          <cell r="Z52">
            <v>1.91</v>
          </cell>
        </row>
        <row r="53">
          <cell r="G53">
            <v>10.91</v>
          </cell>
          <cell r="H53">
            <v>12120</v>
          </cell>
          <cell r="Z53">
            <v>1.91</v>
          </cell>
        </row>
        <row r="54">
          <cell r="G54">
            <v>10.91</v>
          </cell>
          <cell r="H54">
            <v>12120</v>
          </cell>
          <cell r="Z54">
            <v>1.91</v>
          </cell>
        </row>
        <row r="55">
          <cell r="G55">
            <v>10.91</v>
          </cell>
          <cell r="H55">
            <v>12120</v>
          </cell>
          <cell r="Z55">
            <v>1.91</v>
          </cell>
        </row>
        <row r="56">
          <cell r="G56">
            <v>10.91</v>
          </cell>
          <cell r="H56">
            <v>12120</v>
          </cell>
          <cell r="Z56">
            <v>1.91</v>
          </cell>
        </row>
        <row r="57">
          <cell r="G57">
            <v>16.73</v>
          </cell>
          <cell r="H57">
            <v>12120</v>
          </cell>
          <cell r="Z57">
            <v>1.91</v>
          </cell>
        </row>
        <row r="58">
          <cell r="G58">
            <v>10.91</v>
          </cell>
          <cell r="H58">
            <v>12120</v>
          </cell>
          <cell r="Z58">
            <v>1.91</v>
          </cell>
        </row>
        <row r="59">
          <cell r="G59">
            <v>10.91</v>
          </cell>
          <cell r="H59">
            <v>12120</v>
          </cell>
          <cell r="Z59">
            <v>1.91</v>
          </cell>
        </row>
        <row r="60">
          <cell r="G60">
            <v>16.73</v>
          </cell>
          <cell r="H60">
            <v>12120</v>
          </cell>
          <cell r="Z60">
            <v>1.91</v>
          </cell>
        </row>
        <row r="61">
          <cell r="G61">
            <v>10.91</v>
          </cell>
          <cell r="H61">
            <v>12120</v>
          </cell>
          <cell r="Z61">
            <v>1.91</v>
          </cell>
        </row>
        <row r="62">
          <cell r="G62">
            <v>6.84</v>
          </cell>
          <cell r="H62">
            <v>12120</v>
          </cell>
          <cell r="Z62">
            <v>1.91</v>
          </cell>
        </row>
        <row r="63">
          <cell r="G63">
            <v>30.38</v>
          </cell>
          <cell r="H63">
            <v>13500</v>
          </cell>
          <cell r="Z63">
            <v>1.91</v>
          </cell>
        </row>
        <row r="64">
          <cell r="G64">
            <v>316.77999999999997</v>
          </cell>
          <cell r="H64">
            <v>6489</v>
          </cell>
          <cell r="Z64">
            <v>1.08</v>
          </cell>
        </row>
        <row r="65">
          <cell r="G65">
            <v>817.44</v>
          </cell>
          <cell r="H65">
            <v>5148.45</v>
          </cell>
          <cell r="Z65">
            <v>1.08</v>
          </cell>
        </row>
        <row r="66">
          <cell r="G66">
            <v>1305.53</v>
          </cell>
          <cell r="H66">
            <v>6460.42</v>
          </cell>
          <cell r="Z66">
            <v>1.08</v>
          </cell>
        </row>
        <row r="67">
          <cell r="G67">
            <v>643.53</v>
          </cell>
          <cell r="H67">
            <v>5369.87</v>
          </cell>
          <cell r="Z67">
            <v>1.08</v>
          </cell>
        </row>
        <row r="68">
          <cell r="G68">
            <v>38.9</v>
          </cell>
          <cell r="H68">
            <v>9626.4500000000007</v>
          </cell>
          <cell r="Z68">
            <v>1.08</v>
          </cell>
        </row>
        <row r="69">
          <cell r="G69">
            <v>505.73</v>
          </cell>
          <cell r="H69">
            <v>6489</v>
          </cell>
          <cell r="Z69">
            <v>1.08</v>
          </cell>
        </row>
        <row r="70">
          <cell r="G70">
            <v>64.73</v>
          </cell>
          <cell r="H70">
            <v>7167.45</v>
          </cell>
          <cell r="Z70">
            <v>1.08</v>
          </cell>
        </row>
        <row r="71">
          <cell r="G71">
            <v>149.37</v>
          </cell>
          <cell r="H71">
            <v>7167.45</v>
          </cell>
          <cell r="Z71">
            <v>1.08</v>
          </cell>
        </row>
        <row r="72">
          <cell r="G72">
            <v>206.73500000000001</v>
          </cell>
          <cell r="H72">
            <v>8680.7764999999999</v>
          </cell>
          <cell r="Z72">
            <v>1.0813020470000001</v>
          </cell>
        </row>
        <row r="73">
          <cell r="G73">
            <v>2610.27</v>
          </cell>
          <cell r="H73">
            <v>5614.22</v>
          </cell>
          <cell r="Z73">
            <v>1.08</v>
          </cell>
        </row>
        <row r="74">
          <cell r="G74">
            <v>776.77</v>
          </cell>
          <cell r="H74">
            <v>8872.48</v>
          </cell>
          <cell r="Z74">
            <v>1.08</v>
          </cell>
        </row>
        <row r="75">
          <cell r="G75">
            <v>437.38</v>
          </cell>
          <cell r="H75">
            <v>6489</v>
          </cell>
          <cell r="Z75">
            <v>1.08</v>
          </cell>
        </row>
        <row r="76">
          <cell r="G76">
            <v>683.65</v>
          </cell>
          <cell r="H76">
            <v>7319.01</v>
          </cell>
          <cell r="Z76">
            <v>1.08</v>
          </cell>
        </row>
        <row r="77">
          <cell r="G77">
            <v>125.42</v>
          </cell>
          <cell r="H77">
            <v>10411.799999999999</v>
          </cell>
          <cell r="Z77">
            <v>1.08</v>
          </cell>
        </row>
        <row r="78">
          <cell r="G78">
            <v>3841.14</v>
          </cell>
          <cell r="H78">
            <v>5378.45</v>
          </cell>
          <cell r="Z78">
            <v>1.08</v>
          </cell>
        </row>
        <row r="79">
          <cell r="G79">
            <v>729.19</v>
          </cell>
          <cell r="H79">
            <v>6058.06</v>
          </cell>
          <cell r="Z79">
            <v>1.08</v>
          </cell>
        </row>
        <row r="80">
          <cell r="G80">
            <v>2359.6999999999998</v>
          </cell>
          <cell r="H80">
            <v>5433.32</v>
          </cell>
          <cell r="Z80">
            <v>1.08</v>
          </cell>
        </row>
        <row r="81">
          <cell r="G81">
            <v>497.91</v>
          </cell>
          <cell r="H81">
            <v>4983.78</v>
          </cell>
          <cell r="Z81">
            <v>1.08</v>
          </cell>
        </row>
        <row r="82">
          <cell r="G82">
            <v>390.91</v>
          </cell>
          <cell r="H82">
            <v>6489</v>
          </cell>
          <cell r="Z82">
            <v>1.08</v>
          </cell>
        </row>
        <row r="83">
          <cell r="G83">
            <v>832.56</v>
          </cell>
          <cell r="H83">
            <v>8072.62</v>
          </cell>
          <cell r="Z83">
            <v>1.08</v>
          </cell>
        </row>
        <row r="84">
          <cell r="G84">
            <v>2669.45</v>
          </cell>
          <cell r="H84">
            <v>4793.24</v>
          </cell>
          <cell r="Z84">
            <v>1.08</v>
          </cell>
        </row>
        <row r="85">
          <cell r="G85">
            <v>2515.62</v>
          </cell>
          <cell r="H85">
            <v>5442.6</v>
          </cell>
          <cell r="Z85">
            <v>1.08</v>
          </cell>
        </row>
        <row r="86">
          <cell r="G86">
            <v>2419</v>
          </cell>
          <cell r="H86">
            <v>6330.73</v>
          </cell>
          <cell r="Z86">
            <v>1.08</v>
          </cell>
        </row>
        <row r="87">
          <cell r="G87">
            <v>248</v>
          </cell>
          <cell r="H87">
            <v>6489</v>
          </cell>
          <cell r="Z87">
            <v>1.08</v>
          </cell>
        </row>
        <row r="88">
          <cell r="G88">
            <v>1886.4</v>
          </cell>
          <cell r="H88">
            <v>7200</v>
          </cell>
          <cell r="Z88">
            <v>1.08</v>
          </cell>
        </row>
        <row r="89">
          <cell r="G89">
            <v>263.33999999999997</v>
          </cell>
          <cell r="H89">
            <v>6489</v>
          </cell>
          <cell r="Z89">
            <v>1.08</v>
          </cell>
        </row>
        <row r="90">
          <cell r="G90">
            <v>882.27459999999996</v>
          </cell>
          <cell r="H90">
            <v>6997.74</v>
          </cell>
          <cell r="Z90">
            <v>1.0813020470000001</v>
          </cell>
        </row>
        <row r="91">
          <cell r="G91">
            <v>380.9</v>
          </cell>
          <cell r="H91">
            <v>6489</v>
          </cell>
          <cell r="Z91">
            <v>1.08</v>
          </cell>
        </row>
        <row r="92">
          <cell r="G92">
            <v>1470.72</v>
          </cell>
          <cell r="H92">
            <v>5606.43</v>
          </cell>
          <cell r="Z92">
            <v>1.08</v>
          </cell>
        </row>
        <row r="93">
          <cell r="G93">
            <v>610.51</v>
          </cell>
          <cell r="H93">
            <v>6489</v>
          </cell>
          <cell r="Z93">
            <v>1.08</v>
          </cell>
        </row>
        <row r="94">
          <cell r="G94">
            <v>71.69</v>
          </cell>
          <cell r="H94">
            <v>9626.4500000000007</v>
          </cell>
          <cell r="Z94">
            <v>1.08</v>
          </cell>
        </row>
        <row r="95">
          <cell r="G95">
            <v>2539.1799999999998</v>
          </cell>
          <cell r="H95">
            <v>5298.86</v>
          </cell>
          <cell r="Z95">
            <v>1.08</v>
          </cell>
        </row>
        <row r="96">
          <cell r="G96">
            <v>2286.38</v>
          </cell>
          <cell r="H96">
            <v>5407.71</v>
          </cell>
          <cell r="Z96">
            <v>1.08</v>
          </cell>
        </row>
        <row r="97">
          <cell r="G97">
            <v>2818.21</v>
          </cell>
          <cell r="H97">
            <v>5411.77</v>
          </cell>
          <cell r="Z97">
            <v>1.08</v>
          </cell>
        </row>
        <row r="98">
          <cell r="G98">
            <v>2241.39</v>
          </cell>
          <cell r="H98">
            <v>5196.53</v>
          </cell>
          <cell r="Z98">
            <v>1.08</v>
          </cell>
        </row>
        <row r="99">
          <cell r="G99">
            <v>335.64</v>
          </cell>
          <cell r="H99">
            <v>5546.49</v>
          </cell>
          <cell r="Z99">
            <v>1.08</v>
          </cell>
        </row>
        <row r="100">
          <cell r="G100">
            <v>2132.11</v>
          </cell>
          <cell r="H100">
            <v>6489</v>
          </cell>
          <cell r="Z100">
            <v>1.08</v>
          </cell>
        </row>
        <row r="101">
          <cell r="G101">
            <v>971.04</v>
          </cell>
          <cell r="H101">
            <v>5639.6139999999996</v>
          </cell>
          <cell r="Z101">
            <v>1.08</v>
          </cell>
        </row>
        <row r="102">
          <cell r="G102">
            <v>133.1</v>
          </cell>
          <cell r="H102">
            <v>8978.49</v>
          </cell>
          <cell r="Z102">
            <v>0.7</v>
          </cell>
        </row>
        <row r="103">
          <cell r="G103">
            <v>132.96</v>
          </cell>
          <cell r="H103">
            <v>8968.93</v>
          </cell>
          <cell r="Z103">
            <v>0.7</v>
          </cell>
        </row>
        <row r="104">
          <cell r="G104">
            <v>129.69999999999999</v>
          </cell>
          <cell r="H104">
            <v>8978.49</v>
          </cell>
          <cell r="Z104">
            <v>0.7</v>
          </cell>
        </row>
        <row r="105">
          <cell r="G105">
            <v>129.69999999999999</v>
          </cell>
          <cell r="H105">
            <v>8978.49</v>
          </cell>
          <cell r="Z105">
            <v>0.7</v>
          </cell>
        </row>
        <row r="106">
          <cell r="G106">
            <v>254.25</v>
          </cell>
          <cell r="H106">
            <v>10178.879999999999</v>
          </cell>
          <cell r="Z106">
            <v>0.7</v>
          </cell>
        </row>
        <row r="107">
          <cell r="G107">
            <v>254.25</v>
          </cell>
          <cell r="H107">
            <v>10178.879999999999</v>
          </cell>
          <cell r="Z107">
            <v>0.7</v>
          </cell>
        </row>
        <row r="108">
          <cell r="G108">
            <v>254.25</v>
          </cell>
          <cell r="H108">
            <v>10178.879999999999</v>
          </cell>
          <cell r="Z108">
            <v>0.7</v>
          </cell>
        </row>
        <row r="109">
          <cell r="G109">
            <v>242.98</v>
          </cell>
          <cell r="H109">
            <v>9973.58</v>
          </cell>
          <cell r="Z109">
            <v>0.7</v>
          </cell>
        </row>
        <row r="110">
          <cell r="G110">
            <v>256</v>
          </cell>
          <cell r="H110">
            <v>8772.26</v>
          </cell>
          <cell r="Z110">
            <v>0.7</v>
          </cell>
        </row>
        <row r="111">
          <cell r="G111">
            <v>256</v>
          </cell>
          <cell r="H111">
            <v>8772.26</v>
          </cell>
          <cell r="Z111">
            <v>0.7</v>
          </cell>
        </row>
        <row r="112">
          <cell r="G112">
            <v>256</v>
          </cell>
          <cell r="H112">
            <v>8772.26</v>
          </cell>
          <cell r="Z112">
            <v>0.7</v>
          </cell>
        </row>
        <row r="113">
          <cell r="G113">
            <v>256</v>
          </cell>
          <cell r="H113">
            <v>8772.26</v>
          </cell>
          <cell r="Z113">
            <v>0.7</v>
          </cell>
        </row>
        <row r="114">
          <cell r="G114">
            <v>104.97</v>
          </cell>
          <cell r="H114">
            <v>9973.58</v>
          </cell>
          <cell r="Z114">
            <v>0.7</v>
          </cell>
        </row>
        <row r="115">
          <cell r="G115">
            <v>104.97</v>
          </cell>
          <cell r="H115">
            <v>9973.58</v>
          </cell>
          <cell r="Z115">
            <v>0.7</v>
          </cell>
        </row>
        <row r="116">
          <cell r="G116">
            <v>104.97</v>
          </cell>
          <cell r="H116">
            <v>9973.58</v>
          </cell>
          <cell r="Z116">
            <v>0.7</v>
          </cell>
        </row>
        <row r="117">
          <cell r="G117">
            <v>261.49</v>
          </cell>
          <cell r="H117">
            <v>8978.49</v>
          </cell>
          <cell r="Z117">
            <v>0.7</v>
          </cell>
        </row>
        <row r="118">
          <cell r="G118">
            <v>17.329999999999998</v>
          </cell>
          <cell r="H118">
            <v>7651.79</v>
          </cell>
          <cell r="Z118">
            <v>0.7</v>
          </cell>
        </row>
        <row r="119">
          <cell r="G119">
            <v>9.7899999999999991</v>
          </cell>
          <cell r="H119">
            <v>7651.79</v>
          </cell>
          <cell r="Z119">
            <v>0.7</v>
          </cell>
        </row>
        <row r="120">
          <cell r="G120">
            <v>9.7899999999999991</v>
          </cell>
          <cell r="H120">
            <v>7651.79</v>
          </cell>
          <cell r="Z120">
            <v>0.7</v>
          </cell>
        </row>
        <row r="121">
          <cell r="G121">
            <v>17.329999999999998</v>
          </cell>
          <cell r="H121">
            <v>7651.79</v>
          </cell>
          <cell r="Z121">
            <v>0.7</v>
          </cell>
        </row>
        <row r="122">
          <cell r="G122">
            <v>602.19000000000005</v>
          </cell>
          <cell r="H122">
            <v>5609.17</v>
          </cell>
          <cell r="Z122">
            <v>0.69966602300000003</v>
          </cell>
        </row>
        <row r="123">
          <cell r="G123">
            <v>602.19000000000005</v>
          </cell>
          <cell r="H123">
            <v>5609.17</v>
          </cell>
          <cell r="Z123">
            <v>0.7</v>
          </cell>
        </row>
        <row r="124">
          <cell r="G124">
            <v>602.19000000000005</v>
          </cell>
          <cell r="H124">
            <v>5609.17</v>
          </cell>
          <cell r="Z124">
            <v>0.7</v>
          </cell>
        </row>
        <row r="125">
          <cell r="G125">
            <v>602.19000000000005</v>
          </cell>
          <cell r="H125">
            <v>5609.17</v>
          </cell>
          <cell r="Z125">
            <v>0.7</v>
          </cell>
        </row>
        <row r="126">
          <cell r="G126">
            <v>602.19000000000005</v>
          </cell>
          <cell r="H126">
            <v>5609.17</v>
          </cell>
          <cell r="Z126">
            <v>0.7</v>
          </cell>
        </row>
        <row r="127">
          <cell r="G127">
            <v>602.19000000000005</v>
          </cell>
          <cell r="H127">
            <v>5609.17</v>
          </cell>
          <cell r="Z127">
            <v>0.7</v>
          </cell>
        </row>
        <row r="128">
          <cell r="G128">
            <v>2.64</v>
          </cell>
          <cell r="H128">
            <v>7651.79</v>
          </cell>
          <cell r="Z128">
            <v>0.7</v>
          </cell>
        </row>
        <row r="129">
          <cell r="G129">
            <v>230.54</v>
          </cell>
          <cell r="H129">
            <v>10462.6</v>
          </cell>
          <cell r="Z129">
            <v>0.7</v>
          </cell>
        </row>
        <row r="130">
          <cell r="G130">
            <v>1.51</v>
          </cell>
          <cell r="H130">
            <v>7651.79</v>
          </cell>
          <cell r="Z130">
            <v>0.7</v>
          </cell>
        </row>
        <row r="131">
          <cell r="G131">
            <v>83.61</v>
          </cell>
          <cell r="H131">
            <v>10411.799999999999</v>
          </cell>
          <cell r="Z131">
            <v>0.7</v>
          </cell>
        </row>
        <row r="132">
          <cell r="G132">
            <v>3.87</v>
          </cell>
          <cell r="H132">
            <v>7651.79</v>
          </cell>
          <cell r="Z132">
            <v>0.7</v>
          </cell>
        </row>
        <row r="133">
          <cell r="G133">
            <v>4.0199999999999996</v>
          </cell>
          <cell r="H133">
            <v>7651.79</v>
          </cell>
          <cell r="Z133">
            <v>0.7</v>
          </cell>
        </row>
        <row r="134">
          <cell r="G134">
            <v>3.26</v>
          </cell>
          <cell r="H134">
            <v>7651.79</v>
          </cell>
          <cell r="Z134">
            <v>0.7</v>
          </cell>
        </row>
        <row r="135">
          <cell r="G135">
            <v>535.28</v>
          </cell>
          <cell r="H135">
            <v>5576.03</v>
          </cell>
          <cell r="Z135">
            <v>0.6</v>
          </cell>
        </row>
        <row r="136">
          <cell r="G136">
            <v>535.28</v>
          </cell>
          <cell r="H136">
            <v>5576.03</v>
          </cell>
          <cell r="Z136">
            <v>0.6</v>
          </cell>
        </row>
        <row r="137">
          <cell r="G137">
            <v>535.28</v>
          </cell>
          <cell r="H137">
            <v>5576.03</v>
          </cell>
          <cell r="Z137">
            <v>0.6</v>
          </cell>
        </row>
        <row r="138">
          <cell r="G138">
            <v>3.26</v>
          </cell>
          <cell r="H138">
            <v>7651.79</v>
          </cell>
          <cell r="Z138">
            <v>0.7</v>
          </cell>
        </row>
        <row r="139">
          <cell r="G139">
            <v>23.86</v>
          </cell>
          <cell r="H139">
            <v>7651.79</v>
          </cell>
          <cell r="Z139">
            <v>0.7</v>
          </cell>
        </row>
        <row r="140">
          <cell r="G140">
            <v>3.26</v>
          </cell>
          <cell r="H140">
            <v>7651.79</v>
          </cell>
          <cell r="Z140">
            <v>0.7</v>
          </cell>
        </row>
        <row r="141">
          <cell r="G141">
            <v>7.78</v>
          </cell>
          <cell r="H141">
            <v>7651.79</v>
          </cell>
          <cell r="Z141">
            <v>0.7</v>
          </cell>
        </row>
        <row r="142">
          <cell r="G142">
            <v>174.48</v>
          </cell>
          <cell r="H142">
            <v>7598.82</v>
          </cell>
          <cell r="Z142">
            <v>0.7</v>
          </cell>
        </row>
        <row r="143">
          <cell r="G143">
            <v>246.08</v>
          </cell>
          <cell r="H143">
            <v>10473.15</v>
          </cell>
          <cell r="Z143">
            <v>0.7</v>
          </cell>
        </row>
        <row r="144">
          <cell r="G144">
            <v>155.19999999999999</v>
          </cell>
          <cell r="H144">
            <v>9250.24</v>
          </cell>
          <cell r="Z144">
            <v>0.7</v>
          </cell>
        </row>
        <row r="145">
          <cell r="G145">
            <v>316.26</v>
          </cell>
          <cell r="H145">
            <v>8978.49</v>
          </cell>
          <cell r="Z145">
            <v>0.7</v>
          </cell>
        </row>
        <row r="146">
          <cell r="G146">
            <v>316.26</v>
          </cell>
          <cell r="H146">
            <v>8978.49</v>
          </cell>
          <cell r="Z146">
            <v>0.7</v>
          </cell>
        </row>
        <row r="147">
          <cell r="G147">
            <v>1083.94</v>
          </cell>
          <cell r="H147">
            <v>5563.63</v>
          </cell>
          <cell r="Z147">
            <v>0.6</v>
          </cell>
        </row>
        <row r="148">
          <cell r="G148">
            <v>1083.94</v>
          </cell>
          <cell r="H148">
            <v>5563.63</v>
          </cell>
          <cell r="Z148">
            <v>0.6</v>
          </cell>
        </row>
        <row r="149">
          <cell r="G149">
            <v>1083.94</v>
          </cell>
          <cell r="H149">
            <v>5563.63</v>
          </cell>
          <cell r="Z149">
            <v>0.6</v>
          </cell>
        </row>
        <row r="150">
          <cell r="G150">
            <v>1083.94</v>
          </cell>
          <cell r="H150">
            <v>5563.63</v>
          </cell>
          <cell r="Z150">
            <v>0.6</v>
          </cell>
        </row>
        <row r="151">
          <cell r="G151">
            <v>260.68</v>
          </cell>
          <cell r="H151">
            <v>8939.7800000000007</v>
          </cell>
          <cell r="Z151">
            <v>0.6</v>
          </cell>
        </row>
        <row r="152">
          <cell r="G152">
            <v>81.45</v>
          </cell>
          <cell r="H152">
            <v>5597</v>
          </cell>
          <cell r="Z152">
            <v>0.6</v>
          </cell>
        </row>
        <row r="153">
          <cell r="G153">
            <v>101.79</v>
          </cell>
          <cell r="H153">
            <v>5597</v>
          </cell>
          <cell r="Z153">
            <v>0.6</v>
          </cell>
        </row>
        <row r="154">
          <cell r="G154">
            <v>101.79</v>
          </cell>
          <cell r="H154">
            <v>5597</v>
          </cell>
          <cell r="Z154">
            <v>0.6</v>
          </cell>
        </row>
        <row r="155">
          <cell r="G155">
            <v>262.72000000000003</v>
          </cell>
          <cell r="H155">
            <v>9263.61</v>
          </cell>
          <cell r="Z155">
            <v>0.6</v>
          </cell>
        </row>
        <row r="156">
          <cell r="G156">
            <v>69.099999999999994</v>
          </cell>
          <cell r="H156">
            <v>10324.709999999999</v>
          </cell>
          <cell r="Z156">
            <v>0.6</v>
          </cell>
        </row>
        <row r="157">
          <cell r="G157">
            <v>243.8</v>
          </cell>
          <cell r="H157">
            <v>8906.31</v>
          </cell>
          <cell r="Z157">
            <v>0.6</v>
          </cell>
        </row>
        <row r="158">
          <cell r="G158">
            <v>235.82</v>
          </cell>
          <cell r="H158">
            <v>8978.49</v>
          </cell>
          <cell r="Z158">
            <v>0.6</v>
          </cell>
        </row>
        <row r="159">
          <cell r="G159">
            <v>235.82</v>
          </cell>
          <cell r="H159">
            <v>8978.49</v>
          </cell>
          <cell r="Z159">
            <v>0.6</v>
          </cell>
        </row>
        <row r="160">
          <cell r="G160">
            <v>244.39</v>
          </cell>
          <cell r="H160">
            <v>8966.32</v>
          </cell>
          <cell r="Z160">
            <v>0.6</v>
          </cell>
        </row>
        <row r="161">
          <cell r="G161">
            <v>588.75</v>
          </cell>
          <cell r="H161">
            <v>7673.56</v>
          </cell>
          <cell r="Z161">
            <v>0.6</v>
          </cell>
        </row>
        <row r="162">
          <cell r="G162">
            <v>229.6</v>
          </cell>
          <cell r="H162">
            <v>8936.58</v>
          </cell>
          <cell r="Z162">
            <v>0.6</v>
          </cell>
        </row>
        <row r="163">
          <cell r="G163">
            <v>229.6</v>
          </cell>
          <cell r="H163">
            <v>8936.58</v>
          </cell>
          <cell r="Z163">
            <v>0.6</v>
          </cell>
        </row>
        <row r="164">
          <cell r="G164">
            <v>594.70000000000005</v>
          </cell>
          <cell r="H164">
            <v>7677.91</v>
          </cell>
          <cell r="Z164">
            <v>0.6</v>
          </cell>
        </row>
        <row r="165">
          <cell r="G165">
            <v>594.70000000000005</v>
          </cell>
          <cell r="H165">
            <v>7677.91</v>
          </cell>
          <cell r="Z165">
            <v>0.6</v>
          </cell>
        </row>
        <row r="166">
          <cell r="G166">
            <v>170.67</v>
          </cell>
          <cell r="H166">
            <v>7167.39</v>
          </cell>
          <cell r="Z166">
            <v>0.6</v>
          </cell>
        </row>
        <row r="167">
          <cell r="G167">
            <v>150.44999999999999</v>
          </cell>
          <cell r="H167">
            <v>10486.36</v>
          </cell>
          <cell r="Z167">
            <v>0.6</v>
          </cell>
        </row>
        <row r="168">
          <cell r="G168">
            <v>362.03</v>
          </cell>
          <cell r="H168">
            <v>9973.58</v>
          </cell>
          <cell r="Z168">
            <v>1.91</v>
          </cell>
        </row>
        <row r="169">
          <cell r="G169">
            <v>362.03</v>
          </cell>
          <cell r="H169">
            <v>9973.58</v>
          </cell>
          <cell r="Z169">
            <v>1.91</v>
          </cell>
        </row>
        <row r="170">
          <cell r="G170">
            <v>362.03</v>
          </cell>
          <cell r="H170">
            <v>9973.58</v>
          </cell>
          <cell r="Z170">
            <v>1.91</v>
          </cell>
        </row>
        <row r="171">
          <cell r="G171">
            <v>330.74</v>
          </cell>
          <cell r="H171">
            <v>10411.799999999999</v>
          </cell>
          <cell r="Z171">
            <v>1.91</v>
          </cell>
        </row>
        <row r="172">
          <cell r="G172">
            <v>330.74</v>
          </cell>
          <cell r="H172">
            <v>10411.799999999999</v>
          </cell>
          <cell r="Z172">
            <v>1.91</v>
          </cell>
        </row>
        <row r="173">
          <cell r="G173">
            <v>45.21</v>
          </cell>
          <cell r="H173">
            <v>4110</v>
          </cell>
          <cell r="Z173">
            <v>2.92</v>
          </cell>
        </row>
        <row r="174">
          <cell r="Z174">
            <v>0</v>
          </cell>
        </row>
        <row r="175">
          <cell r="Z175">
            <v>0</v>
          </cell>
        </row>
        <row r="176">
          <cell r="Z176">
            <v>0</v>
          </cell>
        </row>
        <row r="177">
          <cell r="Z177">
            <v>0</v>
          </cell>
        </row>
        <row r="178">
          <cell r="Z178">
            <v>0</v>
          </cell>
        </row>
        <row r="179">
          <cell r="Z179">
            <v>0</v>
          </cell>
        </row>
        <row r="180">
          <cell r="Z180">
            <v>0</v>
          </cell>
        </row>
        <row r="181">
          <cell r="Z181">
            <v>0</v>
          </cell>
        </row>
        <row r="182">
          <cell r="Z182">
            <v>0</v>
          </cell>
        </row>
        <row r="183">
          <cell r="Z183">
            <v>0</v>
          </cell>
        </row>
        <row r="184">
          <cell r="Z184">
            <v>0</v>
          </cell>
        </row>
        <row r="185">
          <cell r="Z185">
            <v>0</v>
          </cell>
        </row>
        <row r="186">
          <cell r="Z186">
            <v>0</v>
          </cell>
        </row>
        <row r="187">
          <cell r="Z187">
            <v>0</v>
          </cell>
        </row>
        <row r="188">
          <cell r="Z188">
            <v>0</v>
          </cell>
        </row>
        <row r="189">
          <cell r="Z189">
            <v>0</v>
          </cell>
        </row>
        <row r="190">
          <cell r="Z190">
            <v>0</v>
          </cell>
        </row>
        <row r="191">
          <cell r="Z191">
            <v>0</v>
          </cell>
        </row>
        <row r="192">
          <cell r="Z192">
            <v>0</v>
          </cell>
        </row>
        <row r="193">
          <cell r="Z193">
            <v>0</v>
          </cell>
        </row>
        <row r="194">
          <cell r="Z194">
            <v>0</v>
          </cell>
        </row>
        <row r="195">
          <cell r="Z195">
            <v>0</v>
          </cell>
        </row>
        <row r="196">
          <cell r="Z196">
            <v>0</v>
          </cell>
        </row>
        <row r="197">
          <cell r="Z197">
            <v>0</v>
          </cell>
        </row>
        <row r="198">
          <cell r="Z198">
            <v>0</v>
          </cell>
        </row>
        <row r="199">
          <cell r="Z199">
            <v>0</v>
          </cell>
        </row>
        <row r="200">
          <cell r="Z200">
            <v>0</v>
          </cell>
        </row>
        <row r="201">
          <cell r="Z201">
            <v>0</v>
          </cell>
        </row>
        <row r="202">
          <cell r="Z202">
            <v>0</v>
          </cell>
        </row>
        <row r="203">
          <cell r="Z203">
            <v>0</v>
          </cell>
        </row>
        <row r="204">
          <cell r="Z204">
            <v>0</v>
          </cell>
        </row>
        <row r="205">
          <cell r="Z205">
            <v>0</v>
          </cell>
        </row>
        <row r="206">
          <cell r="Z206">
            <v>0</v>
          </cell>
        </row>
        <row r="207">
          <cell r="Z207">
            <v>0</v>
          </cell>
        </row>
        <row r="208">
          <cell r="Z208">
            <v>0</v>
          </cell>
        </row>
        <row r="209">
          <cell r="Z209">
            <v>0</v>
          </cell>
        </row>
        <row r="210">
          <cell r="Z210">
            <v>0</v>
          </cell>
        </row>
        <row r="211">
          <cell r="Z211">
            <v>0</v>
          </cell>
        </row>
        <row r="212">
          <cell r="Z212">
            <v>0</v>
          </cell>
        </row>
        <row r="213">
          <cell r="Z213">
            <v>0</v>
          </cell>
        </row>
        <row r="214">
          <cell r="Z214">
            <v>0</v>
          </cell>
        </row>
        <row r="215">
          <cell r="Z215">
            <v>0</v>
          </cell>
        </row>
        <row r="216">
          <cell r="Z216">
            <v>0</v>
          </cell>
        </row>
        <row r="217">
          <cell r="G217">
            <v>9.1199999999999992</v>
          </cell>
          <cell r="H217">
            <v>7874.12</v>
          </cell>
          <cell r="Z217">
            <v>2.12</v>
          </cell>
        </row>
        <row r="218">
          <cell r="G218">
            <v>15.81</v>
          </cell>
          <cell r="H218">
            <v>7922.92</v>
          </cell>
          <cell r="Z218">
            <v>1.91</v>
          </cell>
        </row>
        <row r="219">
          <cell r="G219">
            <v>15.81</v>
          </cell>
          <cell r="H219">
            <v>7922.92</v>
          </cell>
          <cell r="Z219">
            <v>1.91</v>
          </cell>
        </row>
        <row r="220">
          <cell r="G220">
            <v>15.81</v>
          </cell>
          <cell r="H220">
            <v>7922.92</v>
          </cell>
          <cell r="Z220">
            <v>1.91</v>
          </cell>
        </row>
        <row r="221">
          <cell r="G221">
            <v>15.81</v>
          </cell>
          <cell r="H221">
            <v>7922.92</v>
          </cell>
          <cell r="Z221">
            <v>1.91</v>
          </cell>
        </row>
        <row r="222">
          <cell r="G222">
            <v>15.81</v>
          </cell>
          <cell r="H222">
            <v>7922.92</v>
          </cell>
          <cell r="Z222">
            <v>1.91</v>
          </cell>
        </row>
        <row r="223">
          <cell r="G223">
            <v>15.81</v>
          </cell>
          <cell r="H223">
            <v>7922.92</v>
          </cell>
          <cell r="Z223">
            <v>1.91</v>
          </cell>
        </row>
        <row r="299">
          <cell r="G299">
            <v>108.8</v>
          </cell>
          <cell r="H299">
            <v>10171.43</v>
          </cell>
          <cell r="Z299">
            <v>2.99</v>
          </cell>
        </row>
        <row r="300">
          <cell r="G300">
            <v>366.14</v>
          </cell>
          <cell r="H300">
            <v>9013.9699999999993</v>
          </cell>
          <cell r="Z300">
            <v>0.98</v>
          </cell>
        </row>
        <row r="301">
          <cell r="G301">
            <v>573.45000000000005</v>
          </cell>
          <cell r="H301">
            <v>8802.98</v>
          </cell>
          <cell r="Z301">
            <v>0.98</v>
          </cell>
        </row>
        <row r="302">
          <cell r="G302">
            <v>1203.68</v>
          </cell>
          <cell r="H302">
            <v>8598.56</v>
          </cell>
          <cell r="Z302">
            <v>0.98</v>
          </cell>
        </row>
        <row r="303">
          <cell r="G303">
            <v>347.69</v>
          </cell>
          <cell r="H303">
            <v>4282.1000000000004</v>
          </cell>
          <cell r="Z303">
            <v>0.98</v>
          </cell>
        </row>
        <row r="304">
          <cell r="G304">
            <v>347.69</v>
          </cell>
          <cell r="H304">
            <v>4282.1000000000004</v>
          </cell>
          <cell r="Z304">
            <v>0.98</v>
          </cell>
        </row>
        <row r="305">
          <cell r="G305">
            <v>215.73</v>
          </cell>
          <cell r="H305">
            <v>9806.43</v>
          </cell>
          <cell r="Z305">
            <v>0.98</v>
          </cell>
        </row>
        <row r="306">
          <cell r="G306">
            <v>175.41</v>
          </cell>
          <cell r="H306">
            <v>9932.64</v>
          </cell>
          <cell r="Z306">
            <v>0.98</v>
          </cell>
        </row>
        <row r="307">
          <cell r="G307">
            <v>482.88</v>
          </cell>
          <cell r="H307">
            <v>9601.15</v>
          </cell>
          <cell r="Z307">
            <v>0.98</v>
          </cell>
        </row>
        <row r="308">
          <cell r="G308">
            <v>592.26</v>
          </cell>
          <cell r="H308">
            <v>9197.41</v>
          </cell>
          <cell r="Z308">
            <v>0.98</v>
          </cell>
        </row>
        <row r="309">
          <cell r="G309">
            <v>254.48</v>
          </cell>
          <cell r="H309">
            <v>9367.77</v>
          </cell>
          <cell r="Z309">
            <v>0.98</v>
          </cell>
        </row>
        <row r="310">
          <cell r="G310">
            <v>23.46</v>
          </cell>
          <cell r="H310">
            <v>11819.23</v>
          </cell>
          <cell r="Z310">
            <v>0.98</v>
          </cell>
        </row>
        <row r="311">
          <cell r="G311">
            <v>488.75</v>
          </cell>
          <cell r="H311">
            <v>5597</v>
          </cell>
          <cell r="Z311">
            <v>1.91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TimeSeries"/>
      <sheetName val="January"/>
    </sheetNames>
    <sheetDataSet>
      <sheetData sheetId="0"/>
      <sheetData sheetId="1">
        <row r="3">
          <cell r="C3">
            <v>192.42692741400001</v>
          </cell>
          <cell r="D3">
            <v>0</v>
          </cell>
          <cell r="P3">
            <v>631.79520800328919</v>
          </cell>
          <cell r="Q3">
            <v>0</v>
          </cell>
        </row>
        <row r="4">
          <cell r="C4">
            <v>158.67567174800001</v>
          </cell>
          <cell r="D4">
            <v>0</v>
          </cell>
          <cell r="P4">
            <v>626.98175382147804</v>
          </cell>
          <cell r="Q4">
            <v>0</v>
          </cell>
        </row>
        <row r="5">
          <cell r="C5">
            <v>136.22822965500001</v>
          </cell>
          <cell r="D5">
            <v>0</v>
          </cell>
          <cell r="P5">
            <v>624.28416100253719</v>
          </cell>
          <cell r="Q5">
            <v>0</v>
          </cell>
        </row>
        <row r="6">
          <cell r="C6">
            <v>123.42704706800001</v>
          </cell>
          <cell r="D6">
            <v>0</v>
          </cell>
          <cell r="P6">
            <v>623.09115223448373</v>
          </cell>
          <cell r="Q6">
            <v>0</v>
          </cell>
        </row>
        <row r="7">
          <cell r="C7">
            <v>118.614569907</v>
          </cell>
          <cell r="D7">
            <v>0</v>
          </cell>
          <cell r="P7">
            <v>622.79145020533554</v>
          </cell>
          <cell r="Q7">
            <v>0</v>
          </cell>
        </row>
        <row r="8">
          <cell r="C8">
            <v>119.98471961999999</v>
          </cell>
          <cell r="D8">
            <v>0</v>
          </cell>
          <cell r="P8">
            <v>622.70176915985269</v>
          </cell>
          <cell r="Q8">
            <v>0</v>
          </cell>
        </row>
        <row r="9">
          <cell r="C9">
            <v>125.134725382</v>
          </cell>
          <cell r="D9">
            <v>0</v>
          </cell>
          <cell r="P9">
            <v>621.83975909593971</v>
          </cell>
          <cell r="Q9">
            <v>0</v>
          </cell>
        </row>
        <row r="10">
          <cell r="C10">
            <v>131.51471343399999</v>
          </cell>
          <cell r="D10">
            <v>0</v>
          </cell>
          <cell r="P10">
            <v>619.15140063353749</v>
          </cell>
          <cell r="Q10">
            <v>0</v>
          </cell>
        </row>
        <row r="11">
          <cell r="C11">
            <v>136.57383853100001</v>
          </cell>
          <cell r="D11">
            <v>0</v>
          </cell>
          <cell r="P11">
            <v>613.5834124059553</v>
          </cell>
          <cell r="Q11">
            <v>0</v>
          </cell>
        </row>
        <row r="12">
          <cell r="C12">
            <v>138.50674305400003</v>
          </cell>
          <cell r="D12">
            <v>0</v>
          </cell>
          <cell r="P12">
            <v>604.45392741343233</v>
          </cell>
          <cell r="Q12">
            <v>0</v>
          </cell>
        </row>
        <row r="13">
          <cell r="C13">
            <v>138.48509357099999</v>
          </cell>
          <cell r="D13">
            <v>0</v>
          </cell>
          <cell r="P13">
            <v>592.55008528791518</v>
          </cell>
          <cell r="Q13">
            <v>0</v>
          </cell>
        </row>
        <row r="14">
          <cell r="C14">
            <v>138.419795889</v>
          </cell>
          <cell r="D14">
            <v>0</v>
          </cell>
          <cell r="P14">
            <v>579.02939027949185</v>
          </cell>
          <cell r="Q14">
            <v>0</v>
          </cell>
        </row>
        <row r="15">
          <cell r="C15">
            <v>140.221271699</v>
          </cell>
          <cell r="D15">
            <v>0</v>
          </cell>
          <cell r="P15">
            <v>565.04934663824292</v>
          </cell>
          <cell r="Q15">
            <v>0</v>
          </cell>
        </row>
        <row r="16">
          <cell r="C16">
            <v>145.01592155399999</v>
          </cell>
          <cell r="D16">
            <v>0</v>
          </cell>
          <cell r="P16">
            <v>551.6849172184518</v>
          </cell>
          <cell r="Q16">
            <v>0</v>
          </cell>
        </row>
        <row r="17">
          <cell r="C17">
            <v>150.65238821299999</v>
          </cell>
          <cell r="D17">
            <v>0</v>
          </cell>
          <cell r="P17">
            <v>539.31366456192541</v>
          </cell>
          <cell r="Q17">
            <v>0</v>
          </cell>
        </row>
        <row r="18">
          <cell r="C18">
            <v>154.19531446899998</v>
          </cell>
          <cell r="D18">
            <v>0</v>
          </cell>
          <cell r="P18">
            <v>528.29342379124182</v>
          </cell>
          <cell r="Q18">
            <v>0</v>
          </cell>
        </row>
        <row r="19">
          <cell r="C19">
            <v>152.70956504399999</v>
          </cell>
          <cell r="D19">
            <v>0</v>
          </cell>
          <cell r="P19">
            <v>518.99414459273544</v>
          </cell>
          <cell r="Q19">
            <v>0</v>
          </cell>
        </row>
        <row r="20">
          <cell r="C20">
            <v>144.569632426</v>
          </cell>
          <cell r="D20">
            <v>0</v>
          </cell>
          <cell r="P20">
            <v>511.61616655894147</v>
          </cell>
          <cell r="Q20">
            <v>1.3979358312591823</v>
          </cell>
        </row>
        <row r="21">
          <cell r="C21">
            <v>133.09148266299999</v>
          </cell>
          <cell r="D21">
            <v>0</v>
          </cell>
          <cell r="P21">
            <v>505.56406525618991</v>
          </cell>
          <cell r="Q21">
            <v>6.0463867474015274</v>
          </cell>
        </row>
        <row r="22">
          <cell r="C22">
            <v>122.94979651899999</v>
          </cell>
          <cell r="D22">
            <v>0</v>
          </cell>
          <cell r="P22">
            <v>500.09659944671034</v>
          </cell>
          <cell r="Q22">
            <v>20.844754357762152</v>
          </cell>
        </row>
        <row r="23">
          <cell r="C23">
            <v>118.87071562200001</v>
          </cell>
          <cell r="D23">
            <v>0</v>
          </cell>
          <cell r="P23">
            <v>494.47252789273364</v>
          </cell>
          <cell r="Q23">
            <v>53.743948293000003</v>
          </cell>
        </row>
        <row r="24">
          <cell r="C24">
            <v>124.066735026</v>
          </cell>
          <cell r="D24">
            <v>0</v>
          </cell>
          <cell r="P24">
            <v>488.07361032248849</v>
          </cell>
          <cell r="Q24">
            <v>108.0407554649035</v>
          </cell>
        </row>
        <row r="25">
          <cell r="C25">
            <v>136.01134531100001</v>
          </cell>
          <cell r="D25">
            <v>0</v>
          </cell>
          <cell r="P25">
            <v>480.74202738739393</v>
          </cell>
          <cell r="Q25">
            <v>182.88080359571811</v>
          </cell>
        </row>
        <row r="26">
          <cell r="C26">
            <v>150.74855942900001</v>
          </cell>
          <cell r="D26">
            <v>0</v>
          </cell>
          <cell r="P26">
            <v>472.44931972666797</v>
          </cell>
          <cell r="Q26">
            <v>276.06810515342357</v>
          </cell>
        </row>
        <row r="27">
          <cell r="C27">
            <v>164.322215943</v>
          </cell>
          <cell r="D27">
            <v>0</v>
          </cell>
          <cell r="P27">
            <v>463.16702797952757</v>
          </cell>
          <cell r="Q27">
            <v>385.40667260600009</v>
          </cell>
        </row>
        <row r="28">
          <cell r="C28">
            <v>173.45099265799999</v>
          </cell>
          <cell r="D28">
            <v>13.629267710999999</v>
          </cell>
          <cell r="P28">
            <v>452.67205899221432</v>
          </cell>
          <cell r="Q28">
            <v>508.5542158577141</v>
          </cell>
        </row>
        <row r="29">
          <cell r="C29">
            <v>177.55215145400001</v>
          </cell>
          <cell r="D29">
            <v>40.038579251999998</v>
          </cell>
          <cell r="P29">
            <v>439.95381087238673</v>
          </cell>
          <cell r="Q29">
            <v>642.58323455798347</v>
          </cell>
        </row>
        <row r="30">
          <cell r="C30">
            <v>176.71778225399999</v>
          </cell>
          <cell r="D30">
            <v>86.230006828</v>
          </cell>
          <cell r="P30">
            <v>423.80862443709424</v>
          </cell>
          <cell r="Q30">
            <v>784.41992579250962</v>
          </cell>
        </row>
        <row r="31">
          <cell r="C31">
            <v>171.03997514400001</v>
          </cell>
          <cell r="D31">
            <v>159.94821254299998</v>
          </cell>
          <cell r="P31">
            <v>403.03276022872097</v>
          </cell>
          <cell r="Q31">
            <v>930.99048664700013</v>
          </cell>
        </row>
        <row r="32">
          <cell r="C32">
            <v>160.96346497000002</v>
          </cell>
          <cell r="D32">
            <v>290.282719837</v>
          </cell>
          <cell r="P32">
            <v>376.8208415722342</v>
          </cell>
          <cell r="Q32">
            <v>1079.8346470058484</v>
          </cell>
        </row>
        <row r="33">
          <cell r="C33">
            <v>148.324990716</v>
          </cell>
          <cell r="D33">
            <v>457.81603674299998</v>
          </cell>
          <cell r="P33">
            <v>345.95372256830444</v>
          </cell>
          <cell r="Q33">
            <v>1230.9462679482258</v>
          </cell>
        </row>
        <row r="34">
          <cell r="C34">
            <v>135.31189823799997</v>
          </cell>
          <cell r="D34">
            <v>650.39785761600001</v>
          </cell>
          <cell r="P34">
            <v>311.61040983175366</v>
          </cell>
          <cell r="Q34">
            <v>1384.9327433519891</v>
          </cell>
        </row>
        <row r="35">
          <cell r="C35">
            <v>124.112538833</v>
          </cell>
          <cell r="D35">
            <v>855.87787692999996</v>
          </cell>
          <cell r="P35">
            <v>274.96990997740238</v>
          </cell>
          <cell r="Q35">
            <v>1542.4014670949998</v>
          </cell>
        </row>
        <row r="36">
          <cell r="C36">
            <v>116.39100028999999</v>
          </cell>
          <cell r="D36">
            <v>1063.054428682</v>
          </cell>
          <cell r="P36">
            <v>237.36417900304801</v>
          </cell>
          <cell r="Q36">
            <v>1703.1606566892185</v>
          </cell>
        </row>
        <row r="37">
          <cell r="C37">
            <v>111.65525917900001</v>
          </cell>
          <cell r="D37">
            <v>1264.5204053929999</v>
          </cell>
          <cell r="P37">
            <v>200.71702804101594</v>
          </cell>
          <cell r="Q37">
            <v>1863.8218241829909</v>
          </cell>
        </row>
        <row r="38">
          <cell r="C38">
            <v>108.88296111</v>
          </cell>
          <cell r="D38">
            <v>1453.8173383899998</v>
          </cell>
          <cell r="P38">
            <v>167.1031472869654</v>
          </cell>
          <cell r="Q38">
            <v>2020.1973052587696</v>
          </cell>
        </row>
        <row r="39">
          <cell r="C39">
            <v>107.051751717</v>
          </cell>
          <cell r="D39">
            <v>1624.48676026</v>
          </cell>
          <cell r="P39">
            <v>138.59753844002807</v>
          </cell>
          <cell r="Q39">
            <v>2168.0994355990001</v>
          </cell>
        </row>
        <row r="40">
          <cell r="C40">
            <v>105.35900058</v>
          </cell>
          <cell r="D40">
            <v>1771.6915801700002</v>
          </cell>
          <cell r="P40">
            <v>116.70041467177136</v>
          </cell>
          <cell r="Q40">
            <v>2303.867934990174</v>
          </cell>
        </row>
        <row r="41">
          <cell r="C41">
            <v>103.844972289</v>
          </cell>
          <cell r="D41">
            <v>1897.0802175200001</v>
          </cell>
          <cell r="P41">
            <v>100.59984823641886</v>
          </cell>
          <cell r="Q41">
            <v>2425.952059634938</v>
          </cell>
        </row>
        <row r="42">
          <cell r="C42">
            <v>102.76511866599999</v>
          </cell>
          <cell r="D42">
            <v>2003.9224698999999</v>
          </cell>
          <cell r="P42">
            <v>88.907834295575441</v>
          </cell>
          <cell r="Q42">
            <v>2533.3284498399835</v>
          </cell>
        </row>
        <row r="43">
          <cell r="C43">
            <v>102.372337043</v>
          </cell>
          <cell r="D43">
            <v>2095.48813445</v>
          </cell>
          <cell r="P43">
            <v>80.236368010846036</v>
          </cell>
          <cell r="Q43">
            <v>2624.9737459120001</v>
          </cell>
        </row>
        <row r="44">
          <cell r="C44">
            <v>102.77017442899999</v>
          </cell>
          <cell r="D44">
            <v>2174.5560034499995</v>
          </cell>
          <cell r="P44">
            <v>73.426062511216244</v>
          </cell>
          <cell r="Q44">
            <v>2700.5990548944669</v>
          </cell>
        </row>
        <row r="45">
          <cell r="C45">
            <v>103.29092067099999</v>
          </cell>
          <cell r="D45">
            <v>2241.9408492699999</v>
          </cell>
          <cell r="P45">
            <v>68.232002795194816</v>
          </cell>
          <cell r="Q45">
            <v>2762.8533507780089</v>
          </cell>
        </row>
        <row r="46">
          <cell r="C46">
            <v>103.09428671799999</v>
          </cell>
          <cell r="D46">
            <v>2297.9664391799997</v>
          </cell>
          <cell r="P46">
            <v>64.637891828671485</v>
          </cell>
          <cell r="Q46">
            <v>2815.120074290046</v>
          </cell>
        </row>
        <row r="47">
          <cell r="C47">
            <v>101.34527313000001</v>
          </cell>
          <cell r="D47">
            <v>2342.9565413199998</v>
          </cell>
          <cell r="P47">
            <v>62.627432577535579</v>
          </cell>
          <cell r="Q47">
            <v>2860.7826661580002</v>
          </cell>
        </row>
        <row r="48">
          <cell r="C48">
            <v>97.524455457000002</v>
          </cell>
          <cell r="D48">
            <v>2376.9273260799996</v>
          </cell>
          <cell r="P48">
            <v>62.141233269171174</v>
          </cell>
          <cell r="Q48">
            <v>2902.1327712907328</v>
          </cell>
        </row>
        <row r="49">
          <cell r="C49">
            <v>92.367679753000004</v>
          </cell>
          <cell r="D49">
            <v>2398.66457799</v>
          </cell>
          <cell r="P49">
            <v>62.947523176940251</v>
          </cell>
          <cell r="Q49">
            <v>2937.0948513229046</v>
          </cell>
        </row>
        <row r="50">
          <cell r="C50">
            <v>86.927793538999993</v>
          </cell>
          <cell r="D50">
            <v>2406.6464849900003</v>
          </cell>
          <cell r="P50">
            <v>64.771436835699319</v>
          </cell>
          <cell r="Q50">
            <v>2962.5015720706247</v>
          </cell>
        </row>
        <row r="51">
          <cell r="C51">
            <v>82.257644218999985</v>
          </cell>
          <cell r="D51">
            <v>2399.3512347800001</v>
          </cell>
          <cell r="P51">
            <v>67.338108780305035</v>
          </cell>
          <cell r="Q51">
            <v>2975.1855993500003</v>
          </cell>
        </row>
        <row r="52">
          <cell r="C52">
            <v>79.138997885999999</v>
          </cell>
          <cell r="D52">
            <v>2375.79088684</v>
          </cell>
          <cell r="P52">
            <v>70.459000209958162</v>
          </cell>
          <cell r="Q52">
            <v>2972.806461757355</v>
          </cell>
        </row>
        <row r="53">
          <cell r="C53">
            <v>77.197330449999995</v>
          </cell>
          <cell r="D53">
            <v>2337.1129871899998</v>
          </cell>
          <cell r="P53">
            <v>74.218251759525927</v>
          </cell>
          <cell r="Q53">
            <v>2956.3311390098743</v>
          </cell>
        </row>
        <row r="54">
          <cell r="C54">
            <v>75.773045591999988</v>
          </cell>
          <cell r="D54">
            <v>2284.9989527799999</v>
          </cell>
          <cell r="P54">
            <v>78.754930261474627</v>
          </cell>
          <cell r="Q54">
            <v>2927.5534736049549</v>
          </cell>
        </row>
        <row r="55">
          <cell r="C55">
            <v>74.223918209999994</v>
          </cell>
          <cell r="D55">
            <v>2221.1302015000001</v>
          </cell>
          <cell r="P55">
            <v>84.296932238669072</v>
          </cell>
          <cell r="Q55">
            <v>2888.2673080400004</v>
          </cell>
        </row>
        <row r="56">
          <cell r="C56">
            <v>72.113346524999997</v>
          </cell>
          <cell r="D56">
            <v>2146.57879619</v>
          </cell>
          <cell r="P56">
            <v>90.958044956059524</v>
          </cell>
          <cell r="Q56">
            <v>2839.6274151433781</v>
          </cell>
        </row>
        <row r="57">
          <cell r="C57">
            <v>69.453406741999999</v>
          </cell>
          <cell r="D57">
            <v>2059.97938183</v>
          </cell>
          <cell r="P57">
            <v>98.734734939845396</v>
          </cell>
          <cell r="Q57">
            <v>2780.2322890673477</v>
          </cell>
        </row>
        <row r="58">
          <cell r="C58">
            <v>66.481429433000002</v>
          </cell>
          <cell r="D58">
            <v>1959.35724985</v>
          </cell>
          <cell r="P58">
            <v>107.58845019966361</v>
          </cell>
          <cell r="Q58">
            <v>2708.0413542951469</v>
          </cell>
        </row>
        <row r="59">
          <cell r="C59">
            <v>63.444293850999998</v>
          </cell>
          <cell r="D59">
            <v>1842.7376913599999</v>
          </cell>
          <cell r="P59">
            <v>117.48063874515063</v>
          </cell>
          <cell r="Q59">
            <v>2621.0140353100005</v>
          </cell>
        </row>
        <row r="60">
          <cell r="C60">
            <v>60.680386804999998</v>
          </cell>
          <cell r="D60">
            <v>1708.8286224000001</v>
          </cell>
          <cell r="P60">
            <v>128.90753498866528</v>
          </cell>
          <cell r="Q60">
            <v>2517.7749654061672</v>
          </cell>
        </row>
        <row r="61">
          <cell r="C61">
            <v>58.294711586000005</v>
          </cell>
          <cell r="D61">
            <v>1559.0684596600001</v>
          </cell>
          <cell r="P61">
            <v>142.86622793491551</v>
          </cell>
          <cell r="Q61">
            <v>2399.6096131219847</v>
          </cell>
        </row>
        <row r="62">
          <cell r="C62">
            <v>56.402533538</v>
          </cell>
          <cell r="D62">
            <v>1395.5782455300002</v>
          </cell>
          <cell r="P62">
            <v>161.37987011674181</v>
          </cell>
          <cell r="Q62">
            <v>2268.4686558068088</v>
          </cell>
        </row>
        <row r="63">
          <cell r="C63">
            <v>55.199003770000004</v>
          </cell>
          <cell r="D63">
            <v>1220.47902206</v>
          </cell>
          <cell r="P63">
            <v>186.52049853889179</v>
          </cell>
          <cell r="Q63">
            <v>2126.3027708100003</v>
          </cell>
        </row>
        <row r="64">
          <cell r="C64">
            <v>55.088443405999996</v>
          </cell>
          <cell r="D64">
            <v>1036.5356709099999</v>
          </cell>
          <cell r="P64">
            <v>219.36389361096136</v>
          </cell>
          <cell r="Q64">
            <v>1974.6402617175788</v>
          </cell>
        </row>
        <row r="65">
          <cell r="C65">
            <v>55.714788188</v>
          </cell>
          <cell r="D65">
            <v>849.08843257400008</v>
          </cell>
          <cell r="P65">
            <v>258.78575379619974</v>
          </cell>
          <cell r="Q65">
            <v>1813.3199370622128</v>
          </cell>
        </row>
        <row r="66">
          <cell r="C66">
            <v>56.791194598999994</v>
          </cell>
          <cell r="D66">
            <v>664.12138698099989</v>
          </cell>
          <cell r="P66">
            <v>303.07230116303441</v>
          </cell>
          <cell r="Q66">
            <v>1641.7582316132425</v>
          </cell>
        </row>
        <row r="67">
          <cell r="C67">
            <v>58.032032154000007</v>
          </cell>
          <cell r="D67">
            <v>487.61861420499991</v>
          </cell>
          <cell r="P67">
            <v>350.50975777989299</v>
          </cell>
          <cell r="Q67">
            <v>1459.3715801400003</v>
          </cell>
        </row>
        <row r="68">
          <cell r="C68">
            <v>59.242528147999998</v>
          </cell>
          <cell r="D68">
            <v>325.82197047200003</v>
          </cell>
          <cell r="P68">
            <v>399.1752006927465</v>
          </cell>
          <cell r="Q68">
            <v>1266.8674370085209</v>
          </cell>
        </row>
        <row r="69">
          <cell r="C69">
            <v>60.184544076999998</v>
          </cell>
          <cell r="D69">
            <v>186.004416717</v>
          </cell>
          <cell r="P69">
            <v>446.30912685774291</v>
          </cell>
          <cell r="Q69">
            <v>1070.1173349716573</v>
          </cell>
        </row>
        <row r="70">
          <cell r="C70">
            <v>60.667322564000003</v>
          </cell>
          <cell r="D70">
            <v>75.696689995</v>
          </cell>
          <cell r="P70">
            <v>488.94288820857292</v>
          </cell>
          <cell r="Q70">
            <v>876.28382637896527</v>
          </cell>
        </row>
        <row r="71">
          <cell r="C71">
            <v>60.500106234</v>
          </cell>
          <cell r="D71">
            <v>2.429527395</v>
          </cell>
          <cell r="P71">
            <v>524.10783667892849</v>
          </cell>
          <cell r="Q71">
            <v>692.52946357999997</v>
          </cell>
        </row>
        <row r="72">
          <cell r="C72">
            <v>59.623210022999999</v>
          </cell>
          <cell r="D72">
            <v>0</v>
          </cell>
          <cell r="P72">
            <v>549.78938594451722</v>
          </cell>
          <cell r="Q72">
            <v>525.38014391393335</v>
          </cell>
        </row>
        <row r="73">
          <cell r="C73">
            <v>58.491386972000001</v>
          </cell>
          <cell r="D73">
            <v>0</v>
          </cell>
          <cell r="P73">
            <v>567.78919664912064</v>
          </cell>
          <cell r="Q73">
            <v>378.81514467840555</v>
          </cell>
        </row>
        <row r="74">
          <cell r="C74">
            <v>57.689202103999996</v>
          </cell>
          <cell r="D74">
            <v>0</v>
          </cell>
          <cell r="P74">
            <v>580.86299117853446</v>
          </cell>
          <cell r="Q74">
            <v>256.17708816067557</v>
          </cell>
        </row>
        <row r="75">
          <cell r="C75">
            <v>57.801761406999994</v>
          </cell>
          <cell r="D75">
            <v>0</v>
          </cell>
          <cell r="P75">
            <v>591.76649191855461</v>
          </cell>
          <cell r="Q75">
            <v>160.80859664800002</v>
          </cell>
        </row>
        <row r="76">
          <cell r="C76">
            <v>59.308639143999997</v>
          </cell>
          <cell r="D76">
            <v>0</v>
          </cell>
          <cell r="P76">
            <v>602.61742068404362</v>
          </cell>
          <cell r="Q76">
            <v>94.416445021762016</v>
          </cell>
        </row>
        <row r="77">
          <cell r="C77">
            <v>62.234065889000007</v>
          </cell>
          <cell r="D77">
            <v>0</v>
          </cell>
          <cell r="P77">
            <v>612.98149700611941</v>
          </cell>
          <cell r="Q77">
            <v>52.164018539844207</v>
          </cell>
        </row>
        <row r="78">
          <cell r="C78">
            <v>66.493266323</v>
          </cell>
          <cell r="D78">
            <v>0</v>
          </cell>
          <cell r="P78">
            <v>621.78855865014509</v>
          </cell>
          <cell r="Q78">
            <v>27.800532029472201</v>
          </cell>
        </row>
        <row r="79">
          <cell r="C79">
            <v>72.001814089999996</v>
          </cell>
          <cell r="D79">
            <v>0</v>
          </cell>
          <cell r="P79">
            <v>627.95996816076365</v>
          </cell>
          <cell r="Q79">
            <v>14.188492417000001</v>
          </cell>
        </row>
        <row r="80">
          <cell r="C80">
            <v>78.443936802999986</v>
          </cell>
          <cell r="D80">
            <v>0</v>
          </cell>
          <cell r="P80">
            <v>630.78301816565602</v>
          </cell>
          <cell r="Q80">
            <v>7.4004294129090002</v>
          </cell>
        </row>
        <row r="81">
          <cell r="C81">
            <v>84.568366550999997</v>
          </cell>
          <cell r="D81">
            <v>0</v>
          </cell>
          <cell r="P81">
            <v>630.90413052847191</v>
          </cell>
          <cell r="Q81">
            <v>3.2372486798699422</v>
          </cell>
        </row>
        <row r="82">
          <cell r="C82">
            <v>88.856746324999989</v>
          </cell>
          <cell r="D82">
            <v>0</v>
          </cell>
          <cell r="P82">
            <v>629.31613655034175</v>
          </cell>
          <cell r="Q82">
            <v>1.047209319703809</v>
          </cell>
        </row>
        <row r="83">
          <cell r="C83">
            <v>89.814698579000009</v>
          </cell>
          <cell r="D83">
            <v>0</v>
          </cell>
          <cell r="P83">
            <v>627.04776683885609</v>
          </cell>
          <cell r="Q83">
            <v>0</v>
          </cell>
        </row>
        <row r="84">
          <cell r="C84">
            <v>86.510538205999993</v>
          </cell>
          <cell r="D84">
            <v>0</v>
          </cell>
          <cell r="P84">
            <v>624.83379887302658</v>
          </cell>
          <cell r="Q84">
            <v>0</v>
          </cell>
        </row>
        <row r="85">
          <cell r="C85">
            <v>80.094839980000003</v>
          </cell>
          <cell r="D85">
            <v>0</v>
          </cell>
          <cell r="P85">
            <v>622.32833417304641</v>
          </cell>
          <cell r="Q85">
            <v>0</v>
          </cell>
        </row>
        <row r="86">
          <cell r="C86">
            <v>72.265453441000005</v>
          </cell>
          <cell r="D86">
            <v>0</v>
          </cell>
          <cell r="P86">
            <v>618.92121956674259</v>
          </cell>
          <cell r="Q86">
            <v>0</v>
          </cell>
        </row>
        <row r="87">
          <cell r="C87">
            <v>64.720228182</v>
          </cell>
          <cell r="D87">
            <v>0</v>
          </cell>
          <cell r="P87">
            <v>614.01827031012067</v>
          </cell>
          <cell r="Q87">
            <v>0</v>
          </cell>
        </row>
        <row r="88">
          <cell r="C88">
            <v>58.813906348999993</v>
          </cell>
          <cell r="D88">
            <v>0</v>
          </cell>
          <cell r="P88">
            <v>607.38093724058808</v>
          </cell>
          <cell r="Q88">
            <v>0</v>
          </cell>
        </row>
        <row r="89">
          <cell r="C89">
            <v>54.528800551000003</v>
          </cell>
          <cell r="D89">
            <v>0</v>
          </cell>
          <cell r="P89">
            <v>600.19683641030986</v>
          </cell>
          <cell r="Q89">
            <v>0</v>
          </cell>
        </row>
        <row r="90">
          <cell r="C90">
            <v>51.504115968000001</v>
          </cell>
          <cell r="D90">
            <v>0</v>
          </cell>
          <cell r="P90">
            <v>594.01838847228123</v>
          </cell>
          <cell r="Q90">
            <v>0</v>
          </cell>
        </row>
        <row r="91">
          <cell r="C91">
            <v>49.379057793000001</v>
          </cell>
          <cell r="D91">
            <v>0</v>
          </cell>
          <cell r="P91">
            <v>590.39801407949778</v>
          </cell>
          <cell r="Q91">
            <v>0</v>
          </cell>
        </row>
        <row r="92">
          <cell r="C92">
            <v>47.845988275000003</v>
          </cell>
          <cell r="D92">
            <v>0</v>
          </cell>
          <cell r="P92">
            <v>590.34311050845133</v>
          </cell>
          <cell r="Q92">
            <v>0</v>
          </cell>
        </row>
        <row r="93">
          <cell r="C93">
            <v>46.809897882999998</v>
          </cell>
          <cell r="D93">
            <v>0</v>
          </cell>
          <cell r="P93">
            <v>592.68098152962705</v>
          </cell>
          <cell r="Q93">
            <v>0</v>
          </cell>
        </row>
        <row r="94">
          <cell r="C94">
            <v>46.228934141000003</v>
          </cell>
          <cell r="D94">
            <v>0</v>
          </cell>
          <cell r="P94">
            <v>595.69390753700782</v>
          </cell>
          <cell r="Q94">
            <v>0</v>
          </cell>
        </row>
        <row r="95">
          <cell r="C95">
            <v>46.061244583000004</v>
          </cell>
          <cell r="D95">
            <v>0</v>
          </cell>
          <cell r="P95">
            <v>597.66416892457926</v>
          </cell>
          <cell r="Q95">
            <v>0</v>
          </cell>
        </row>
        <row r="96">
          <cell r="C96">
            <v>46.284367081999996</v>
          </cell>
          <cell r="D96">
            <v>0</v>
          </cell>
          <cell r="P96">
            <v>597.17680527175537</v>
          </cell>
          <cell r="Q96">
            <v>0</v>
          </cell>
        </row>
        <row r="97">
          <cell r="C97">
            <v>46.832425740999994</v>
          </cell>
          <cell r="D97">
            <v>0</v>
          </cell>
          <cell r="P97">
            <v>594.02789289968302</v>
          </cell>
          <cell r="Q97">
            <v>0</v>
          </cell>
        </row>
        <row r="98">
          <cell r="C98">
            <v>47.683376385999999</v>
          </cell>
          <cell r="D98">
            <v>0</v>
          </cell>
          <cell r="P98">
            <v>588.31626731493407</v>
          </cell>
          <cell r="Q98">
            <v>0</v>
          </cell>
        </row>
        <row r="99">
          <cell r="C99">
            <v>48.815302148999997</v>
          </cell>
          <cell r="D99">
            <v>0</v>
          </cell>
          <cell r="P99">
            <v>580.14076402408705</v>
          </cell>
          <cell r="Q99">
            <v>0</v>
          </cell>
        </row>
        <row r="100">
          <cell r="C100">
            <v>50.175179451000005</v>
          </cell>
          <cell r="D100">
            <v>0</v>
          </cell>
          <cell r="P100">
            <v>569.84138800624442</v>
          </cell>
          <cell r="Q100">
            <v>0</v>
          </cell>
        </row>
        <row r="101">
          <cell r="C101">
            <v>51.553216219999996</v>
          </cell>
          <cell r="D101">
            <v>0</v>
          </cell>
          <cell r="P101">
            <v>558.72282213061658</v>
          </cell>
          <cell r="Q101">
            <v>0</v>
          </cell>
        </row>
        <row r="102">
          <cell r="C102">
            <v>52.715138811999999</v>
          </cell>
          <cell r="D102">
            <v>0</v>
          </cell>
          <cell r="P102">
            <v>548.3309187389425</v>
          </cell>
          <cell r="Q102">
            <v>0</v>
          </cell>
        </row>
        <row r="103">
          <cell r="C103">
            <v>53.426673574000006</v>
          </cell>
          <cell r="D103">
            <v>0</v>
          </cell>
          <cell r="P103">
            <v>540.2115301729591</v>
          </cell>
          <cell r="Q103">
            <v>0</v>
          </cell>
        </row>
        <row r="104">
          <cell r="C104">
            <v>53.528101974000002</v>
          </cell>
          <cell r="D104">
            <v>0</v>
          </cell>
          <cell r="P104">
            <v>535.40341634465722</v>
          </cell>
          <cell r="Q104">
            <v>0</v>
          </cell>
        </row>
        <row r="105">
          <cell r="C105">
            <v>53.148263802000002</v>
          </cell>
          <cell r="D105">
            <v>0</v>
          </cell>
          <cell r="P105">
            <v>532.91696744703233</v>
          </cell>
          <cell r="Q105">
            <v>0</v>
          </cell>
        </row>
        <row r="106">
          <cell r="C106">
            <v>52.492748104999997</v>
          </cell>
          <cell r="D106">
            <v>0</v>
          </cell>
          <cell r="P106">
            <v>531.2554812433317</v>
          </cell>
          <cell r="Q106">
            <v>0</v>
          </cell>
        </row>
        <row r="107">
          <cell r="C107">
            <v>51.767143976999996</v>
          </cell>
          <cell r="D107">
            <v>0</v>
          </cell>
          <cell r="P107">
            <v>528.92225549680336</v>
          </cell>
          <cell r="Q107">
            <v>0</v>
          </cell>
        </row>
        <row r="108">
          <cell r="C108">
            <v>51.137401165000007</v>
          </cell>
          <cell r="D108">
            <v>0</v>
          </cell>
          <cell r="P108">
            <v>524.75469839393168</v>
          </cell>
          <cell r="Q108">
            <v>0</v>
          </cell>
        </row>
        <row r="109">
          <cell r="C109">
            <v>50.610461037999997</v>
          </cell>
          <cell r="D109">
            <v>0</v>
          </cell>
          <cell r="P109">
            <v>518.92665981414541</v>
          </cell>
          <cell r="Q109">
            <v>0</v>
          </cell>
        </row>
        <row r="110">
          <cell r="C110">
            <v>50.153717059999998</v>
          </cell>
          <cell r="D110">
            <v>0</v>
          </cell>
          <cell r="P110">
            <v>511.9461000601076</v>
          </cell>
          <cell r="Q110">
            <v>0</v>
          </cell>
        </row>
        <row r="111">
          <cell r="C111">
            <v>49.734562910000001</v>
          </cell>
          <cell r="D111">
            <v>0</v>
          </cell>
          <cell r="P111">
            <v>504.32097943448395</v>
          </cell>
          <cell r="Q111">
            <v>0</v>
          </cell>
        </row>
        <row r="112">
          <cell r="C112">
            <v>49.282416677000001</v>
          </cell>
          <cell r="D112">
            <v>0</v>
          </cell>
          <cell r="P112">
            <v>496.4552324704415</v>
          </cell>
          <cell r="Q112">
            <v>0</v>
          </cell>
        </row>
        <row r="113">
          <cell r="C113">
            <v>48.562176792000002</v>
          </cell>
          <cell r="D113">
            <v>0</v>
          </cell>
          <cell r="P113">
            <v>488.33669062316261</v>
          </cell>
          <cell r="Q113">
            <v>0</v>
          </cell>
        </row>
        <row r="114">
          <cell r="C114">
            <v>47.295707137999997</v>
          </cell>
          <cell r="D114">
            <v>0</v>
          </cell>
          <cell r="P114">
            <v>479.84915957832993</v>
          </cell>
          <cell r="Q114">
            <v>0</v>
          </cell>
        </row>
        <row r="115">
          <cell r="C115">
            <v>45.207756236999998</v>
          </cell>
          <cell r="D115">
            <v>0</v>
          </cell>
          <cell r="P115">
            <v>470.87644502162834</v>
          </cell>
          <cell r="Q115">
            <v>0</v>
          </cell>
        </row>
        <row r="116">
          <cell r="C116">
            <v>42.139544433000005</v>
          </cell>
          <cell r="D116">
            <v>0</v>
          </cell>
          <cell r="P116">
            <v>460.96584690724967</v>
          </cell>
          <cell r="Q116">
            <v>1.284284751462573</v>
          </cell>
        </row>
        <row r="117">
          <cell r="C117">
            <v>38.377504739000003</v>
          </cell>
          <cell r="D117">
            <v>0</v>
          </cell>
          <cell r="P117">
            <v>448.31864226341031</v>
          </cell>
          <cell r="Q117">
            <v>5.9482555491653333</v>
          </cell>
        </row>
        <row r="118">
          <cell r="C118">
            <v>34.322839665000004</v>
          </cell>
          <cell r="D118">
            <v>0</v>
          </cell>
          <cell r="P118">
            <v>430.79960238683549</v>
          </cell>
          <cell r="Q118">
            <v>20.508651529006166</v>
          </cell>
        </row>
        <row r="119">
          <cell r="C119">
            <v>30.376751684000002</v>
          </cell>
          <cell r="D119">
            <v>0</v>
          </cell>
          <cell r="P119">
            <v>406.27349857424821</v>
          </cell>
          <cell r="Q119">
            <v>52.160647305000005</v>
          </cell>
        </row>
        <row r="120">
          <cell r="C120">
            <v>26.894156743</v>
          </cell>
          <cell r="D120">
            <v>0</v>
          </cell>
          <cell r="P120">
            <v>373.51527246095935</v>
          </cell>
          <cell r="Q120">
            <v>104.40189894537062</v>
          </cell>
        </row>
        <row r="121">
          <cell r="C121">
            <v>24.039078488000001</v>
          </cell>
          <cell r="D121">
            <v>0</v>
          </cell>
          <cell r="P121">
            <v>334.940547036618</v>
          </cell>
          <cell r="Q121">
            <v>177.36170617276875</v>
          </cell>
        </row>
        <row r="122">
          <cell r="C122">
            <v>21.930423182999998</v>
          </cell>
          <cell r="D122">
            <v>0</v>
          </cell>
          <cell r="P122">
            <v>293.87511562945991</v>
          </cell>
          <cell r="Q122">
            <v>270.08311411528257</v>
          </cell>
        </row>
        <row r="123">
          <cell r="C123">
            <v>20.687097099999999</v>
          </cell>
          <cell r="D123">
            <v>0</v>
          </cell>
          <cell r="P123">
            <v>253.64477156772099</v>
          </cell>
          <cell r="Q123">
            <v>381.60916790099998</v>
          </cell>
        </row>
        <row r="124">
          <cell r="C124">
            <v>20.338477194999999</v>
          </cell>
          <cell r="D124">
            <v>8.1995177120000005</v>
          </cell>
          <cell r="P124">
            <v>217.04048063205443</v>
          </cell>
          <cell r="Q124">
            <v>510.51711975445158</v>
          </cell>
        </row>
        <row r="125">
          <cell r="C125">
            <v>20.495800826</v>
          </cell>
          <cell r="D125">
            <v>26.078958030999999</v>
          </cell>
          <cell r="P125">
            <v>184.71389841278898</v>
          </cell>
          <cell r="Q125">
            <v>653.52105028593849</v>
          </cell>
        </row>
        <row r="126">
          <cell r="C126">
            <v>20.69040609</v>
          </cell>
          <cell r="D126">
            <v>59.460462498999995</v>
          </cell>
          <cell r="P126">
            <v>156.7818529526713</v>
          </cell>
          <cell r="Q126">
            <v>806.86924720220748</v>
          </cell>
        </row>
        <row r="127">
          <cell r="C127">
            <v>20.456285499</v>
          </cell>
          <cell r="D127">
            <v>117.496301557</v>
          </cell>
          <cell r="P127">
            <v>133.36117229444824</v>
          </cell>
          <cell r="Q127">
            <v>966.80999820999989</v>
          </cell>
        </row>
        <row r="128">
          <cell r="C128">
            <v>19.465582125999997</v>
          </cell>
          <cell r="D128">
            <v>225.238947131</v>
          </cell>
          <cell r="P128">
            <v>115.03397771676985</v>
          </cell>
          <cell r="Q128">
            <v>1129.707479489902</v>
          </cell>
        </row>
        <row r="129">
          <cell r="C129">
            <v>17.922908767000003</v>
          </cell>
          <cell r="D129">
            <v>364.72896795400004</v>
          </cell>
          <cell r="P129">
            <v>99.916193039589075</v>
          </cell>
          <cell r="Q129">
            <v>1292.3894211178504</v>
          </cell>
        </row>
        <row r="130">
          <cell r="C130">
            <v>16.175174831</v>
          </cell>
          <cell r="D130">
            <v>523.89310899299994</v>
          </cell>
          <cell r="P130">
            <v>87.064166807863131</v>
          </cell>
          <cell r="Q130">
            <v>1451.7994416436236</v>
          </cell>
        </row>
        <row r="131">
          <cell r="C131">
            <v>14.569252431999999</v>
          </cell>
          <cell r="D131">
            <v>690.65811526599998</v>
          </cell>
          <cell r="P131">
            <v>77.003780904026272</v>
          </cell>
          <cell r="Q131">
            <v>1604.8811596170001</v>
          </cell>
        </row>
        <row r="132">
          <cell r="C132">
            <v>13.417360486299998</v>
          </cell>
          <cell r="D132">
            <v>854.49924048600008</v>
          </cell>
          <cell r="P132">
            <v>68.40225556954789</v>
          </cell>
          <cell r="Q132">
            <v>1749.4830456210041</v>
          </cell>
        </row>
        <row r="133">
          <cell r="C133">
            <v>12.603188485800001</v>
          </cell>
          <cell r="D133">
            <v>1011.0857743039999</v>
          </cell>
          <cell r="P133">
            <v>61.228134896778293</v>
          </cell>
          <cell r="Q133">
            <v>1887.0729783716615</v>
          </cell>
        </row>
        <row r="134">
          <cell r="C134">
            <v>11.893124958369999</v>
          </cell>
          <cell r="D134">
            <v>1157.6355146940002</v>
          </cell>
          <cell r="P134">
            <v>55.610147643577506</v>
          </cell>
          <cell r="Q134">
            <v>2020.0236886182374</v>
          </cell>
        </row>
        <row r="135">
          <cell r="C135">
            <v>11.147728583000001</v>
          </cell>
          <cell r="D135">
            <v>1291.366259999</v>
          </cell>
          <cell r="P135">
            <v>51.677022567805416</v>
          </cell>
          <cell r="Q135">
            <v>2150.7079071099997</v>
          </cell>
        </row>
        <row r="136">
          <cell r="C136">
            <v>10.393018753610002</v>
          </cell>
          <cell r="D136">
            <v>1410.221148417</v>
          </cell>
          <cell r="P136">
            <v>49.428049508368922</v>
          </cell>
          <cell r="Q136">
            <v>2279.9935568663113</v>
          </cell>
        </row>
        <row r="137">
          <cell r="C137">
            <v>9.5830480502000004</v>
          </cell>
          <cell r="D137">
            <v>1515.0446766500002</v>
          </cell>
          <cell r="P137">
            <v>48.34476262836224</v>
          </cell>
          <cell r="Q137">
            <v>2402.7293299868843</v>
          </cell>
        </row>
        <row r="138">
          <cell r="C138">
            <v>8.7783416626000008</v>
          </cell>
          <cell r="D138">
            <v>1607.4066814100001</v>
          </cell>
          <cell r="P138">
            <v>47.779257171926609</v>
          </cell>
          <cell r="Q138">
            <v>2512.2591108415127</v>
          </cell>
        </row>
        <row r="139">
          <cell r="C139">
            <v>8.057825317999999</v>
          </cell>
          <cell r="D139">
            <v>1688.87699911</v>
          </cell>
          <cell r="P139">
            <v>47.083628383202928</v>
          </cell>
          <cell r="Q139">
            <v>2601.9267838000005</v>
          </cell>
        </row>
        <row r="140">
          <cell r="C140">
            <v>7.4893947010000002</v>
          </cell>
          <cell r="D140">
            <v>1760.7075248199999</v>
          </cell>
          <cell r="P140">
            <v>45.819008753258629</v>
          </cell>
          <cell r="Q140">
            <v>2666.9067531404494</v>
          </cell>
        </row>
        <row r="141">
          <cell r="C141">
            <v>7.0554992120000009</v>
          </cell>
          <cell r="D141">
            <v>1822.8783857499998</v>
          </cell>
          <cell r="P141">
            <v>44.382679760865969</v>
          </cell>
          <cell r="Q141">
            <v>2709.695502774181</v>
          </cell>
        </row>
        <row r="142">
          <cell r="C142">
            <v>6.7294830409999991</v>
          </cell>
          <cell r="D142">
            <v>1875.0517679100001</v>
          </cell>
          <cell r="P142">
            <v>43.380960131723825</v>
          </cell>
          <cell r="Q142">
            <v>2734.620036520826</v>
          </cell>
        </row>
        <row r="143">
          <cell r="C143">
            <v>6.4831838240000002</v>
          </cell>
          <cell r="D143">
            <v>1916.8898567200001</v>
          </cell>
          <cell r="P143">
            <v>43.420168591530469</v>
          </cell>
          <cell r="Q143">
            <v>2746.0073581999995</v>
          </cell>
        </row>
        <row r="144">
          <cell r="C144">
            <v>6.3151619219999997</v>
          </cell>
          <cell r="D144">
            <v>1948.1850902800002</v>
          </cell>
          <cell r="P144">
            <v>44.867315199768782</v>
          </cell>
          <cell r="Q144">
            <v>2748.2065944543874</v>
          </cell>
        </row>
        <row r="145">
          <cell r="C145">
            <v>6.223172989</v>
          </cell>
          <cell r="D145">
            <v>1969.25091656</v>
          </cell>
          <cell r="P145">
            <v>47.132175351057604</v>
          </cell>
          <cell r="Q145">
            <v>2745.6553632188852</v>
          </cell>
        </row>
        <row r="146">
          <cell r="C146">
            <v>6.231206800999999</v>
          </cell>
          <cell r="D146">
            <v>1980.5310342600001</v>
          </cell>
          <cell r="P146">
            <v>49.385215773800134</v>
          </cell>
          <cell r="Q146">
            <v>2742.8134052514388</v>
          </cell>
        </row>
        <row r="147">
          <cell r="C147">
            <v>6.3824387419999997</v>
          </cell>
          <cell r="D147">
            <v>1982.4691436200001</v>
          </cell>
          <cell r="P147">
            <v>50.796903196399199</v>
          </cell>
          <cell r="Q147">
            <v>2744.1404613100003</v>
          </cell>
        </row>
        <row r="148">
          <cell r="C148">
            <v>6.6890700480000005</v>
          </cell>
          <cell r="D148">
            <v>1975.1638661399998</v>
          </cell>
          <cell r="P148">
            <v>50.819558345290901</v>
          </cell>
          <cell r="Q148">
            <v>2752.3791062365272</v>
          </cell>
        </row>
        <row r="149">
          <cell r="C149">
            <v>7.0203675239999992</v>
          </cell>
          <cell r="D149">
            <v>1957.33351049</v>
          </cell>
          <cell r="P149">
            <v>50.032917939043031</v>
          </cell>
          <cell r="Q149">
            <v>2763.4032512090239</v>
          </cell>
        </row>
        <row r="150">
          <cell r="C150">
            <v>7.2412005029999991</v>
          </cell>
          <cell r="D150">
            <v>1927.3513071099999</v>
          </cell>
          <cell r="P150">
            <v>49.298572694256414</v>
          </cell>
          <cell r="Q150">
            <v>2771.3696414895094</v>
          </cell>
        </row>
        <row r="151">
          <cell r="C151">
            <v>7.2062997070000003</v>
          </cell>
          <cell r="D151">
            <v>1883.5904866800001</v>
          </cell>
          <cell r="P151">
            <v>49.478113327531865</v>
          </cell>
          <cell r="Q151">
            <v>2770.4350223400006</v>
          </cell>
        </row>
        <row r="152">
          <cell r="C152">
            <v>6.8818321200000003</v>
          </cell>
          <cell r="D152">
            <v>1825.2125710400001</v>
          </cell>
          <cell r="P152">
            <v>51.234019775040622</v>
          </cell>
          <cell r="Q152">
            <v>2755.2797268481017</v>
          </cell>
        </row>
        <row r="153">
          <cell r="C153">
            <v>6.2988074960000002</v>
          </cell>
          <cell r="D153">
            <v>1754.5322487799999</v>
          </cell>
          <cell r="P153">
            <v>54.432328851235646</v>
          </cell>
          <cell r="Q153">
            <v>2722.6784394037691</v>
          </cell>
        </row>
        <row r="154">
          <cell r="C154">
            <v>5.5552240480000004</v>
          </cell>
          <cell r="D154">
            <v>1674.6524992299999</v>
          </cell>
          <cell r="P154">
            <v>58.73996659014022</v>
          </cell>
          <cell r="Q154">
            <v>2669.9294322225533</v>
          </cell>
        </row>
        <row r="155">
          <cell r="C155">
            <v>4.7782259220000007</v>
          </cell>
          <cell r="D155">
            <v>1588.6763021500001</v>
          </cell>
          <cell r="P155">
            <v>63.823859025777651</v>
          </cell>
          <cell r="Q155">
            <v>2594.33097752</v>
          </cell>
        </row>
        <row r="156">
          <cell r="C156">
            <v>4.2870871570000002</v>
          </cell>
          <cell r="D156">
            <v>1498.2486508099996</v>
          </cell>
          <cell r="P156">
            <v>69.377777582292694</v>
          </cell>
          <cell r="Q156">
            <v>2494.4879953720083</v>
          </cell>
        </row>
        <row r="157">
          <cell r="C157">
            <v>4.0586193360000005</v>
          </cell>
          <cell r="D157">
            <v>1399.1825921199998</v>
          </cell>
          <cell r="P157">
            <v>75.202875244315464</v>
          </cell>
          <cell r="Q157">
            <v>2374.2319972958953</v>
          </cell>
        </row>
        <row r="158">
          <cell r="C158">
            <v>4.1527143789999998</v>
          </cell>
          <cell r="D158">
            <v>1285.83318695</v>
          </cell>
          <cell r="P158">
            <v>81.127150386597592</v>
          </cell>
          <cell r="Q158">
            <v>2238.7011426693352</v>
          </cell>
        </row>
        <row r="159">
          <cell r="C159">
            <v>4.8305221140000008</v>
          </cell>
          <cell r="D159">
            <v>1152.5554954699999</v>
          </cell>
          <cell r="P159">
            <v>86.978601383890336</v>
          </cell>
          <cell r="Q159">
            <v>2093.0335908700004</v>
          </cell>
        </row>
        <row r="160">
          <cell r="C160">
            <v>6.6215700430000002</v>
          </cell>
          <cell r="D160">
            <v>996.33244030999981</v>
          </cell>
          <cell r="P160">
            <v>92.710391081571302</v>
          </cell>
          <cell r="Q160">
            <v>1941.2673337291808</v>
          </cell>
        </row>
        <row r="161">
          <cell r="C161">
            <v>9.076755562999999</v>
          </cell>
          <cell r="D161">
            <v>824.6583924900001</v>
          </cell>
          <cell r="P161">
            <v>98.776340207522665</v>
          </cell>
          <cell r="Q161">
            <v>1783.0396928926471</v>
          </cell>
        </row>
        <row r="162">
          <cell r="C162">
            <v>11.825128697</v>
          </cell>
          <cell r="D162">
            <v>647.65558454400002</v>
          </cell>
          <cell r="P162">
            <v>105.75543396025236</v>
          </cell>
          <cell r="Q162">
            <v>1616.8878224597902</v>
          </cell>
        </row>
        <row r="163">
          <cell r="C163">
            <v>14.928835425999997</v>
          </cell>
          <cell r="D163">
            <v>475.44624940199998</v>
          </cell>
          <cell r="P163">
            <v>114.2266575382686</v>
          </cell>
          <cell r="Q163">
            <v>1441.3488765300003</v>
          </cell>
        </row>
        <row r="164">
          <cell r="C164">
            <v>18.253243134000002</v>
          </cell>
          <cell r="D164">
            <v>317.632799562</v>
          </cell>
          <cell r="P164">
            <v>129.43453442015047</v>
          </cell>
          <cell r="Q164">
            <v>1256.235140984114</v>
          </cell>
        </row>
        <row r="165">
          <cell r="C165">
            <v>21.490921712999995</v>
          </cell>
          <cell r="D165">
            <v>181.73836642800003</v>
          </cell>
          <cell r="P165">
            <v>150.23609003158677</v>
          </cell>
          <cell r="Q165">
            <v>1066.4594288287658</v>
          </cell>
        </row>
        <row r="166">
          <cell r="C166">
            <v>24.419168007999996</v>
          </cell>
          <cell r="D166">
            <v>74.766261179999987</v>
          </cell>
          <cell r="P166">
            <v>177.25384607176315</v>
          </cell>
          <cell r="Q166">
            <v>878.20968485203434</v>
          </cell>
        </row>
        <row r="167">
          <cell r="C167">
            <v>26.815278856999999</v>
          </cell>
          <cell r="D167">
            <v>3.7197949059999997</v>
          </cell>
          <cell r="P167">
            <v>212.8695425166141</v>
          </cell>
          <cell r="Q167">
            <v>697.67385384200009</v>
          </cell>
        </row>
        <row r="168">
          <cell r="C168">
            <v>28.619054191</v>
          </cell>
          <cell r="D168">
            <v>0</v>
          </cell>
          <cell r="P168">
            <v>271.79429603946284</v>
          </cell>
          <cell r="Q168">
            <v>530.77753748209682</v>
          </cell>
        </row>
        <row r="169">
          <cell r="C169">
            <v>30.417992277</v>
          </cell>
          <cell r="D169">
            <v>0</v>
          </cell>
          <cell r="P169">
            <v>340.68451829623518</v>
          </cell>
          <cell r="Q169">
            <v>382.39696503716573</v>
          </cell>
        </row>
        <row r="170">
          <cell r="C170">
            <v>32.961835296999993</v>
          </cell>
          <cell r="D170">
            <v>0</v>
          </cell>
          <cell r="P170">
            <v>410.77225153680752</v>
          </cell>
          <cell r="Q170">
            <v>257.14602266740229</v>
          </cell>
        </row>
        <row r="171">
          <cell r="C171">
            <v>37.000325433999997</v>
          </cell>
          <cell r="D171">
            <v>0</v>
          </cell>
          <cell r="P171">
            <v>473.28953801105655</v>
          </cell>
          <cell r="Q171">
            <v>159.63859653300003</v>
          </cell>
        </row>
        <row r="172">
          <cell r="C172">
            <v>42.953344778000002</v>
          </cell>
          <cell r="D172">
            <v>0</v>
          </cell>
          <cell r="P172">
            <v>520.96260381090337</v>
          </cell>
          <cell r="Q172">
            <v>92.539823141952098</v>
          </cell>
        </row>
        <row r="173">
          <cell r="C173">
            <v>49.92133508700001</v>
          </cell>
          <cell r="D173">
            <v>0</v>
          </cell>
          <cell r="P173">
            <v>552.4944103964549</v>
          </cell>
          <cell r="Q173">
            <v>50.780894933638244</v>
          </cell>
        </row>
        <row r="174">
          <cell r="C174">
            <v>56.674878032999992</v>
          </cell>
          <cell r="D174">
            <v>0</v>
          </cell>
          <cell r="P174">
            <v>568.08210306985825</v>
          </cell>
          <cell r="Q174">
            <v>27.482612152826157</v>
          </cell>
        </row>
        <row r="175">
          <cell r="C175">
            <v>61.984555286999992</v>
          </cell>
          <cell r="D175">
            <v>0</v>
          </cell>
          <cell r="P175">
            <v>567.92282713326642</v>
          </cell>
          <cell r="Q175">
            <v>14.601799811999985</v>
          </cell>
        </row>
        <row r="176">
          <cell r="C176">
            <v>65.053617281000001</v>
          </cell>
          <cell r="D176">
            <v>0</v>
          </cell>
          <cell r="P176">
            <v>552.9349464386604</v>
          </cell>
          <cell r="Q176">
            <v>8.071397070843739</v>
          </cell>
        </row>
        <row r="177">
          <cell r="C177">
            <v>66.821864792000014</v>
          </cell>
          <cell r="D177">
            <v>0</v>
          </cell>
          <cell r="P177">
            <v>526.92169903734941</v>
          </cell>
          <cell r="Q177">
            <v>3.8229365307707881</v>
          </cell>
        </row>
        <row r="178">
          <cell r="C178">
            <v>68.596831309999999</v>
          </cell>
          <cell r="D178">
            <v>0</v>
          </cell>
          <cell r="P178">
            <v>494.40754153047351</v>
          </cell>
          <cell r="Q178">
            <v>1.3166026848464614</v>
          </cell>
        </row>
        <row r="179">
          <cell r="C179">
            <v>71.750302801000004</v>
          </cell>
          <cell r="D179">
            <v>0</v>
          </cell>
          <cell r="P179">
            <v>459.91693051917474</v>
          </cell>
          <cell r="Q179">
            <v>0</v>
          </cell>
        </row>
        <row r="180">
          <cell r="C180">
            <v>77.179004501000009</v>
          </cell>
          <cell r="D180">
            <v>0</v>
          </cell>
          <cell r="P180">
            <v>427.97597839727666</v>
          </cell>
          <cell r="Q180">
            <v>0</v>
          </cell>
        </row>
        <row r="181">
          <cell r="C181">
            <v>83.802628016</v>
          </cell>
          <cell r="D181">
            <v>0</v>
          </cell>
          <cell r="P181">
            <v>403.11742072934112</v>
          </cell>
          <cell r="Q181">
            <v>0</v>
          </cell>
        </row>
        <row r="182">
          <cell r="C182">
            <v>90.071767183999995</v>
          </cell>
          <cell r="D182">
            <v>0</v>
          </cell>
          <cell r="P182">
            <v>389.87564887261192</v>
          </cell>
          <cell r="Q182">
            <v>0</v>
          </cell>
        </row>
        <row r="183">
          <cell r="C183">
            <v>94.442225499999992</v>
          </cell>
          <cell r="D183">
            <v>0</v>
          </cell>
          <cell r="P183">
            <v>392.78505418433434</v>
          </cell>
          <cell r="Q183">
            <v>0</v>
          </cell>
        </row>
        <row r="184">
          <cell r="C184">
            <v>95.766477078999998</v>
          </cell>
          <cell r="D184">
            <v>0</v>
          </cell>
          <cell r="P184">
            <v>413.74746470257185</v>
          </cell>
          <cell r="Q184">
            <v>0</v>
          </cell>
        </row>
        <row r="185">
          <cell r="C185">
            <v>94.497730942999993</v>
          </cell>
          <cell r="D185">
            <v>0</v>
          </cell>
          <cell r="P185">
            <v>444.13445518866189</v>
          </cell>
          <cell r="Q185">
            <v>0</v>
          </cell>
        </row>
        <row r="186">
          <cell r="C186">
            <v>91.489653439999998</v>
          </cell>
          <cell r="D186">
            <v>0</v>
          </cell>
          <cell r="P186">
            <v>472.68503708476305</v>
          </cell>
          <cell r="Q186">
            <v>0</v>
          </cell>
        </row>
        <row r="187">
          <cell r="C187">
            <v>87.595910944000011</v>
          </cell>
          <cell r="D187">
            <v>0</v>
          </cell>
          <cell r="P187">
            <v>488.13822183302983</v>
          </cell>
          <cell r="Q187">
            <v>0</v>
          </cell>
        </row>
        <row r="188">
          <cell r="C188">
            <v>83.609521074</v>
          </cell>
          <cell r="D188">
            <v>0</v>
          </cell>
          <cell r="P188">
            <v>482.57305640624071</v>
          </cell>
          <cell r="Q188">
            <v>0</v>
          </cell>
        </row>
        <row r="189">
          <cell r="C189">
            <v>80.074436472999992</v>
          </cell>
          <cell r="D189">
            <v>0</v>
          </cell>
          <cell r="P189">
            <v>461.42872989965144</v>
          </cell>
          <cell r="Q189">
            <v>0</v>
          </cell>
        </row>
        <row r="190">
          <cell r="C190">
            <v>77.473060704999995</v>
          </cell>
          <cell r="D190">
            <v>0</v>
          </cell>
          <cell r="P190">
            <v>433.48446693913888</v>
          </cell>
          <cell r="Q190">
            <v>0</v>
          </cell>
        </row>
        <row r="191">
          <cell r="C191">
            <v>76.288110906</v>
          </cell>
          <cell r="D191">
            <v>0</v>
          </cell>
          <cell r="P191">
            <v>407.51949215058022</v>
          </cell>
          <cell r="Q191">
            <v>0</v>
          </cell>
        </row>
        <row r="192">
          <cell r="C192">
            <v>76.727128162999989</v>
          </cell>
          <cell r="D192">
            <v>0</v>
          </cell>
          <cell r="P192">
            <v>390.45835144880704</v>
          </cell>
          <cell r="Q192">
            <v>0</v>
          </cell>
        </row>
        <row r="193">
          <cell r="C193">
            <v>77.873927562000006</v>
          </cell>
          <cell r="D193">
            <v>0</v>
          </cell>
          <cell r="P193">
            <v>381.80687590447241</v>
          </cell>
          <cell r="Q193">
            <v>0</v>
          </cell>
        </row>
        <row r="194">
          <cell r="C194">
            <v>78.534689630000003</v>
          </cell>
          <cell r="D194">
            <v>0</v>
          </cell>
          <cell r="P194">
            <v>379.21621787718624</v>
          </cell>
          <cell r="Q194">
            <v>0</v>
          </cell>
        </row>
        <row r="195">
          <cell r="C195">
            <v>77.515594914999994</v>
          </cell>
          <cell r="D195">
            <v>0</v>
          </cell>
          <cell r="P195">
            <v>380.33752972655799</v>
          </cell>
          <cell r="Q195">
            <v>0</v>
          </cell>
        </row>
        <row r="196">
          <cell r="C196">
            <v>74.02605702999999</v>
          </cell>
          <cell r="D196">
            <v>0</v>
          </cell>
          <cell r="P196">
            <v>382.7749213028444</v>
          </cell>
          <cell r="Q196">
            <v>0</v>
          </cell>
        </row>
        <row r="197">
          <cell r="C197">
            <v>68.803824321999997</v>
          </cell>
          <cell r="D197">
            <v>0</v>
          </cell>
          <cell r="P197">
            <v>383.94433241889612</v>
          </cell>
          <cell r="Q197">
            <v>0</v>
          </cell>
        </row>
        <row r="198">
          <cell r="C198">
            <v>62.980435048000004</v>
          </cell>
          <cell r="D198">
            <v>0</v>
          </cell>
          <cell r="P198">
            <v>381.21466037820841</v>
          </cell>
          <cell r="Q198">
            <v>0</v>
          </cell>
        </row>
        <row r="199">
          <cell r="C199">
            <v>57.705162950000002</v>
          </cell>
          <cell r="D199">
            <v>0</v>
          </cell>
          <cell r="P199">
            <v>371.95480248428061</v>
          </cell>
          <cell r="Q199">
            <v>0</v>
          </cell>
        </row>
        <row r="200">
          <cell r="C200">
            <v>53.904432405999998</v>
          </cell>
          <cell r="D200">
            <v>0</v>
          </cell>
          <cell r="P200">
            <v>354.66137652618977</v>
          </cell>
          <cell r="Q200">
            <v>0</v>
          </cell>
        </row>
        <row r="201">
          <cell r="C201">
            <v>51.470822138999999</v>
          </cell>
          <cell r="D201">
            <v>0</v>
          </cell>
          <cell r="P201">
            <v>332.34188223533243</v>
          </cell>
          <cell r="Q201">
            <v>0</v>
          </cell>
        </row>
        <row r="202">
          <cell r="C202">
            <v>50.067567484999998</v>
          </cell>
          <cell r="D202">
            <v>0</v>
          </cell>
          <cell r="P202">
            <v>309.13153982868658</v>
          </cell>
          <cell r="Q202">
            <v>0</v>
          </cell>
        </row>
        <row r="203">
          <cell r="C203">
            <v>49.357903779999994</v>
          </cell>
          <cell r="D203">
            <v>0</v>
          </cell>
          <cell r="P203">
            <v>289.16556952322856</v>
          </cell>
          <cell r="Q203">
            <v>0</v>
          </cell>
        </row>
        <row r="204">
          <cell r="C204">
            <v>49.045736680000005</v>
          </cell>
          <cell r="D204">
            <v>0</v>
          </cell>
          <cell r="P204">
            <v>275.59787807641408</v>
          </cell>
          <cell r="Q204">
            <v>0</v>
          </cell>
        </row>
        <row r="205">
          <cell r="C205">
            <v>48.997653142999994</v>
          </cell>
          <cell r="D205">
            <v>0</v>
          </cell>
          <cell r="P205">
            <v>267.65711840761043</v>
          </cell>
          <cell r="Q205">
            <v>0</v>
          </cell>
        </row>
        <row r="206">
          <cell r="C206">
            <v>49.120910426000002</v>
          </cell>
          <cell r="D206">
            <v>0</v>
          </cell>
          <cell r="P206">
            <v>263.59062997666018</v>
          </cell>
          <cell r="Q206">
            <v>0</v>
          </cell>
        </row>
        <row r="207">
          <cell r="C207">
            <v>49.322765812999997</v>
          </cell>
          <cell r="D207">
            <v>0</v>
          </cell>
          <cell r="P207">
            <v>261.64575224340916</v>
          </cell>
          <cell r="Q207">
            <v>0</v>
          </cell>
        </row>
        <row r="208">
          <cell r="C208">
            <v>49.500394548000003</v>
          </cell>
          <cell r="D208">
            <v>0</v>
          </cell>
          <cell r="P208">
            <v>259.98895543412868</v>
          </cell>
          <cell r="Q208">
            <v>0</v>
          </cell>
        </row>
        <row r="209">
          <cell r="C209">
            <v>49.510643703999996</v>
          </cell>
          <cell r="D209">
            <v>0</v>
          </cell>
          <cell r="P209">
            <v>256.4632328408033</v>
          </cell>
          <cell r="Q209">
            <v>0</v>
          </cell>
        </row>
        <row r="210">
          <cell r="C210">
            <v>49.200278322999999</v>
          </cell>
          <cell r="D210">
            <v>0</v>
          </cell>
          <cell r="P210">
            <v>248.83070852184721</v>
          </cell>
          <cell r="Q210">
            <v>0</v>
          </cell>
        </row>
        <row r="211">
          <cell r="C211">
            <v>48.41606344800001</v>
          </cell>
          <cell r="D211">
            <v>0</v>
          </cell>
          <cell r="P211">
            <v>234.85350653567076</v>
          </cell>
          <cell r="Q211">
            <v>0</v>
          </cell>
        </row>
        <row r="212">
          <cell r="C212">
            <v>47.093293774000003</v>
          </cell>
          <cell r="D212">
            <v>0</v>
          </cell>
          <cell r="P212">
            <v>213.32938963834604</v>
          </cell>
          <cell r="Q212">
            <v>1.5877622266877844</v>
          </cell>
        </row>
        <row r="213">
          <cell r="C213">
            <v>45.524517969000001</v>
          </cell>
          <cell r="D213">
            <v>0</v>
          </cell>
          <cell r="P213">
            <v>187.19867537657549</v>
          </cell>
          <cell r="Q213">
            <v>7.1314081544768229</v>
          </cell>
        </row>
        <row r="214">
          <cell r="C214">
            <v>44.078272478999999</v>
          </cell>
          <cell r="D214">
            <v>0</v>
          </cell>
          <cell r="P214">
            <v>160.43731999471964</v>
          </cell>
          <cell r="Q214">
            <v>23.037110457717535</v>
          </cell>
        </row>
        <row r="215">
          <cell r="C215">
            <v>43.141906546999998</v>
          </cell>
          <cell r="D215">
            <v>0</v>
          </cell>
          <cell r="P215">
            <v>137.02127973713942</v>
          </cell>
          <cell r="Q215">
            <v>53.625405100999998</v>
          </cell>
        </row>
        <row r="216">
          <cell r="C216">
            <v>42.958484700000007</v>
          </cell>
          <cell r="D216">
            <v>0</v>
          </cell>
          <cell r="P216">
            <v>120.05547009703551</v>
          </cell>
          <cell r="Q216">
            <v>103.05245718396139</v>
          </cell>
        </row>
        <row r="217">
          <cell r="C217">
            <v>43.247235443000008</v>
          </cell>
          <cell r="D217">
            <v>0</v>
          </cell>
          <cell r="P217">
            <v>107.94991674897194</v>
          </cell>
          <cell r="Q217">
            <v>172.73131163666679</v>
          </cell>
        </row>
        <row r="218">
          <cell r="C218">
            <v>43.597122244000005</v>
          </cell>
          <cell r="D218">
            <v>0</v>
          </cell>
          <cell r="P218">
            <v>98.482726856916756</v>
          </cell>
          <cell r="Q218">
            <v>263.38923334678907</v>
          </cell>
        </row>
        <row r="219">
          <cell r="C219">
            <v>43.591197221999998</v>
          </cell>
          <cell r="D219">
            <v>0</v>
          </cell>
          <cell r="P219">
            <v>89.670111170436101</v>
          </cell>
          <cell r="Q219">
            <v>375.75348720200003</v>
          </cell>
        </row>
        <row r="220">
          <cell r="C220">
            <v>42.909004885999998</v>
          </cell>
          <cell r="D220">
            <v>10.983339499000001</v>
          </cell>
          <cell r="P220">
            <v>79.699357905632624</v>
          </cell>
          <cell r="Q220">
            <v>509.62640426642264</v>
          </cell>
        </row>
        <row r="221">
          <cell r="C221">
            <v>41.574679727000003</v>
          </cell>
          <cell r="D221">
            <v>34.261393214999998</v>
          </cell>
          <cell r="P221">
            <v>69.367102715545627</v>
          </cell>
          <cell r="Q221">
            <v>661.11058030998072</v>
          </cell>
        </row>
        <row r="222">
          <cell r="C222">
            <v>39.701459419000003</v>
          </cell>
          <cell r="D222">
            <v>78.143283265999997</v>
          </cell>
          <cell r="P222">
            <v>60.083978703693774</v>
          </cell>
          <cell r="Q222">
            <v>825.38367727904892</v>
          </cell>
        </row>
        <row r="223">
          <cell r="C223">
            <v>37.402581649999995</v>
          </cell>
          <cell r="D223">
            <v>151.65376460400003</v>
          </cell>
          <cell r="P223">
            <v>53.260618973596401</v>
          </cell>
          <cell r="Q223">
            <v>997.62335711999992</v>
          </cell>
        </row>
        <row r="224">
          <cell r="C224">
            <v>34.769890610999994</v>
          </cell>
          <cell r="D224">
            <v>279.12186638199995</v>
          </cell>
          <cell r="P224">
            <v>50.312531386700662</v>
          </cell>
          <cell r="Q224">
            <v>1173.4325915176453</v>
          </cell>
        </row>
        <row r="225">
          <cell r="C225">
            <v>31.809656605000001</v>
          </cell>
          <cell r="D225">
            <v>442.18629696099998</v>
          </cell>
          <cell r="P225">
            <v>49.391311213107144</v>
          </cell>
          <cell r="Q225">
            <v>1350.1155911105352</v>
          </cell>
        </row>
        <row r="226">
          <cell r="C226">
            <v>28.506756451999998</v>
          </cell>
          <cell r="D226">
            <v>627.07417027700001</v>
          </cell>
          <cell r="P226">
            <v>50.338626381938525</v>
          </cell>
          <cell r="Q226">
            <v>1525.4018762756584</v>
          </cell>
        </row>
        <row r="227">
          <cell r="C227">
            <v>24.846066971999999</v>
          </cell>
          <cell r="D227">
            <v>820.01259997900002</v>
          </cell>
          <cell r="P227">
            <v>51.952406121380889</v>
          </cell>
          <cell r="Q227">
            <v>1697.0209673899999</v>
          </cell>
        </row>
        <row r="228">
          <cell r="C228">
            <v>20.879443763999998</v>
          </cell>
          <cell r="D228">
            <v>1009.028247098</v>
          </cell>
          <cell r="P228">
            <v>53.201086479773132</v>
          </cell>
          <cell r="Q228">
            <v>1862.85616769634</v>
          </cell>
        </row>
        <row r="229">
          <cell r="C229">
            <v>16.93118359</v>
          </cell>
          <cell r="D229">
            <v>1189.3459606480001</v>
          </cell>
          <cell r="P229">
            <v>53.887326306315728</v>
          </cell>
          <cell r="Q229">
            <v>2021.405911900627</v>
          </cell>
        </row>
        <row r="230">
          <cell r="C230">
            <v>13.336296515999999</v>
          </cell>
          <cell r="D230">
            <v>1357.99013668</v>
          </cell>
          <cell r="P230">
            <v>53.995159827215581</v>
          </cell>
          <cell r="Q230">
            <v>2171.3224175746</v>
          </cell>
        </row>
        <row r="231">
          <cell r="C231">
            <v>10.475900459</v>
          </cell>
          <cell r="D231">
            <v>1511.9851717899999</v>
          </cell>
          <cell r="P231">
            <v>53.508621268679946</v>
          </cell>
          <cell r="Q231">
            <v>2311.2579022899999</v>
          </cell>
        </row>
        <row r="232">
          <cell r="C232">
            <v>8.6501777090000012</v>
          </cell>
          <cell r="D232">
            <v>1648.8629974</v>
          </cell>
          <cell r="P232">
            <v>52.521165441096826</v>
          </cell>
          <cell r="Q232">
            <v>2439.9842639177737</v>
          </cell>
        </row>
        <row r="233">
          <cell r="C233">
            <v>7.6775144189999995</v>
          </cell>
          <cell r="D233">
            <v>1768.1856881900001</v>
          </cell>
          <cell r="P233">
            <v>51.563929491578939</v>
          </cell>
          <cell r="Q233">
            <v>2556.7521215257038</v>
          </cell>
        </row>
        <row r="234">
          <cell r="C234">
            <v>7.2891327549999998</v>
          </cell>
          <cell r="D234">
            <v>1870.02285514</v>
          </cell>
          <cell r="P234">
            <v>51.277471151420045</v>
          </cell>
          <cell r="Q234">
            <v>2660.9317744807818</v>
          </cell>
        </row>
        <row r="235">
          <cell r="C235">
            <v>7.2078025060000002</v>
          </cell>
          <cell r="D235">
            <v>1954.44410769</v>
          </cell>
          <cell r="P235">
            <v>52.302348151913932</v>
          </cell>
          <cell r="Q235">
            <v>2751.8935221500001</v>
          </cell>
        </row>
        <row r="236">
          <cell r="C236">
            <v>7.2470658910000001</v>
          </cell>
          <cell r="D236">
            <v>2022.2883241400002</v>
          </cell>
          <cell r="P236">
            <v>55.016499703064689</v>
          </cell>
          <cell r="Q236">
            <v>2829.2972760116231</v>
          </cell>
        </row>
        <row r="237">
          <cell r="C237">
            <v>7.3256567240000017</v>
          </cell>
          <cell r="D237">
            <v>2077.4714515200003</v>
          </cell>
          <cell r="P237">
            <v>58.74739092971771</v>
          </cell>
          <cell r="Q237">
            <v>2893.9613959890489</v>
          </cell>
        </row>
        <row r="238">
          <cell r="C238">
            <v>7.4901545560000011</v>
          </cell>
          <cell r="D238">
            <v>2124.6787042000001</v>
          </cell>
          <cell r="P238">
            <v>62.559868435428754</v>
          </cell>
          <cell r="Q238">
            <v>2946.9938541169504</v>
          </cell>
        </row>
        <row r="239">
          <cell r="C239">
            <v>7.8111699749999994</v>
          </cell>
          <cell r="D239">
            <v>2168.5952968400002</v>
          </cell>
          <cell r="P239">
            <v>65.518778823753436</v>
          </cell>
          <cell r="Q239">
            <v>2989.50262243</v>
          </cell>
        </row>
        <row r="240">
          <cell r="C240">
            <v>8.3231816099999989</v>
          </cell>
          <cell r="D240">
            <v>2212.2506749899999</v>
          </cell>
          <cell r="P240">
            <v>67.038862124341492</v>
          </cell>
          <cell r="Q240">
            <v>3022.2215163215114</v>
          </cell>
        </row>
        <row r="241">
          <cell r="C241">
            <v>9.1776408079999996</v>
          </cell>
          <cell r="D241">
            <v>2252.0512115199999</v>
          </cell>
          <cell r="P241">
            <v>67.493919931682001</v>
          </cell>
          <cell r="Q241">
            <v>3044.3877246193465</v>
          </cell>
        </row>
        <row r="242">
          <cell r="C242">
            <v>10.550692701000001</v>
          </cell>
          <cell r="D242">
            <v>2282.7475097700003</v>
          </cell>
          <cell r="P242">
            <v>67.549155810748729</v>
          </cell>
          <cell r="Q242">
            <v>3054.8642795100113</v>
          </cell>
        </row>
        <row r="243">
          <cell r="C243">
            <v>12.618482428</v>
          </cell>
          <cell r="D243">
            <v>2299.0901737099998</v>
          </cell>
          <cell r="P243">
            <v>67.922774064137712</v>
          </cell>
          <cell r="Q243">
            <v>3052.5142131799998</v>
          </cell>
        </row>
        <row r="244">
          <cell r="C244">
            <v>15.449023013</v>
          </cell>
          <cell r="D244">
            <v>2297.1255368899997</v>
          </cell>
          <cell r="P244">
            <v>69.444906017483234</v>
          </cell>
          <cell r="Q244">
            <v>3036.5689167077967</v>
          </cell>
        </row>
        <row r="245">
          <cell r="C245">
            <v>18.662945911999998</v>
          </cell>
          <cell r="D245">
            <v>2278.0828520599998</v>
          </cell>
          <cell r="P245">
            <v>72.165461919848312</v>
          </cell>
          <cell r="Q245">
            <v>3007.7332167398085</v>
          </cell>
        </row>
        <row r="246">
          <cell r="C246">
            <v>21.771164628999998</v>
          </cell>
          <cell r="D246">
            <v>2244.4871009999997</v>
          </cell>
          <cell r="P246">
            <v>76.13454002367294</v>
          </cell>
          <cell r="Q246">
            <v>2967.0802988144137</v>
          </cell>
        </row>
        <row r="247">
          <cell r="C247">
            <v>24.29179268</v>
          </cell>
          <cell r="D247">
            <v>2198.86326611</v>
          </cell>
          <cell r="P247">
            <v>81.402238581396631</v>
          </cell>
          <cell r="Q247">
            <v>2915.6833484699996</v>
          </cell>
        </row>
        <row r="248">
          <cell r="C248">
            <v>25.807962623999998</v>
          </cell>
          <cell r="D248">
            <v>2142.9589141799997</v>
          </cell>
          <cell r="P248">
            <v>87.826280846974498</v>
          </cell>
          <cell r="Q248">
            <v>2854.2536611611999</v>
          </cell>
        </row>
        <row r="249">
          <cell r="C249">
            <v>26.178506096999996</v>
          </cell>
          <cell r="D249">
            <v>2075.4119506299999</v>
          </cell>
          <cell r="P249">
            <v>94.494890080423062</v>
          </cell>
          <cell r="Q249">
            <v>2782.0549720076669</v>
          </cell>
        </row>
        <row r="250">
          <cell r="C250">
            <v>25.332881750999999</v>
          </cell>
          <cell r="D250">
            <v>1994.08286632</v>
          </cell>
          <cell r="P250">
            <v>100.30391454327403</v>
          </cell>
          <cell r="Q250">
            <v>2697.9891260452987</v>
          </cell>
        </row>
        <row r="251">
          <cell r="C251">
            <v>23.200548224000002</v>
          </cell>
          <cell r="D251">
            <v>1896.83215204</v>
          </cell>
          <cell r="P251">
            <v>104.14920249705943</v>
          </cell>
          <cell r="Q251">
            <v>2600.9579683100001</v>
          </cell>
        </row>
        <row r="252">
          <cell r="C252">
            <v>19.919609915000002</v>
          </cell>
          <cell r="D252">
            <v>1781.9334562400002</v>
          </cell>
          <cell r="P252">
            <v>107.3452303849042</v>
          </cell>
          <cell r="Q252">
            <v>2490.2763139681788</v>
          </cell>
        </row>
        <row r="253">
          <cell r="C253">
            <v>16.258988073999998</v>
          </cell>
          <cell r="D253">
            <v>1649.3130616599999</v>
          </cell>
          <cell r="P253">
            <v>113.30714933106105</v>
          </cell>
          <cell r="Q253">
            <v>2366.910858708276</v>
          </cell>
        </row>
        <row r="254">
          <cell r="C254">
            <v>13.222446673</v>
          </cell>
          <cell r="D254">
            <v>1499.3104092000001</v>
          </cell>
          <cell r="P254">
            <v>121.84731822144521</v>
          </cell>
          <cell r="Q254">
            <v>2232.2412683492348</v>
          </cell>
        </row>
        <row r="255">
          <cell r="C255">
            <v>11.876714883</v>
          </cell>
          <cell r="D255">
            <v>1332.2649396099998</v>
          </cell>
          <cell r="P255">
            <v>146.11227528099226</v>
          </cell>
          <cell r="Q255">
            <v>2087.6472087100001</v>
          </cell>
        </row>
        <row r="256">
          <cell r="C256">
            <v>12.934524322</v>
          </cell>
          <cell r="D256">
            <v>1149.5645313900002</v>
          </cell>
          <cell r="P256">
            <v>187.44275834812893</v>
          </cell>
          <cell r="Q256">
            <v>1934.2692597257696</v>
          </cell>
        </row>
        <row r="257">
          <cell r="C257">
            <v>15.869248505000002</v>
          </cell>
          <cell r="D257">
            <v>956.79081371000007</v>
          </cell>
          <cell r="P257">
            <v>238.74397915341058</v>
          </cell>
          <cell r="Q257">
            <v>1772.2916577967324</v>
          </cell>
        </row>
        <row r="258">
          <cell r="C258">
            <v>19.845672107000002</v>
          </cell>
          <cell r="D258">
            <v>760.57385322200014</v>
          </cell>
          <cell r="P258">
            <v>291.96433256162595</v>
          </cell>
          <cell r="Q258">
            <v>1601.6595534393293</v>
          </cell>
        </row>
        <row r="259">
          <cell r="C259">
            <v>24.083373641999998</v>
          </cell>
          <cell r="D259">
            <v>567.543716883</v>
          </cell>
          <cell r="P259">
            <v>342.01582562286859</v>
          </cell>
          <cell r="Q259">
            <v>1422.3180971700001</v>
          </cell>
        </row>
        <row r="260">
          <cell r="C260">
            <v>28.069422625999994</v>
          </cell>
          <cell r="D260">
            <v>385.03540425000006</v>
          </cell>
          <cell r="P260">
            <v>381.9888295096535</v>
          </cell>
          <cell r="Q260">
            <v>1235.2035384670244</v>
          </cell>
        </row>
        <row r="261">
          <cell r="C261">
            <v>31.854371742999998</v>
          </cell>
          <cell r="D261">
            <v>223.20364659500001</v>
          </cell>
          <cell r="P261">
            <v>412.62836182502832</v>
          </cell>
          <cell r="Q261">
            <v>1045.2165226560442</v>
          </cell>
        </row>
        <row r="262">
          <cell r="C262">
            <v>35.721347590000001</v>
          </cell>
          <cell r="D262">
            <v>92.908108061000007</v>
          </cell>
          <cell r="P262">
            <v>436.3208841034126</v>
          </cell>
          <cell r="Q262">
            <v>858.24879402454224</v>
          </cell>
        </row>
        <row r="263">
          <cell r="C263">
            <v>39.953476758999997</v>
          </cell>
          <cell r="D263">
            <v>5.0084528070000003</v>
          </cell>
          <cell r="P263">
            <v>455.45285787922495</v>
          </cell>
          <cell r="Q263">
            <v>680.19209686000011</v>
          </cell>
        </row>
        <row r="264">
          <cell r="C264">
            <v>44.779836710999994</v>
          </cell>
          <cell r="D264">
            <v>0</v>
          </cell>
          <cell r="P264">
            <v>472.0359664573229</v>
          </cell>
          <cell r="Q264">
            <v>516.63673282239961</v>
          </cell>
        </row>
        <row r="265">
          <cell r="C265">
            <v>50.224169751999995</v>
          </cell>
          <cell r="D265">
            <v>0</v>
          </cell>
          <cell r="P265">
            <v>486.58278022431864</v>
          </cell>
          <cell r="Q265">
            <v>371.96723306171623</v>
          </cell>
        </row>
        <row r="266">
          <cell r="C266">
            <v>56.114851721000001</v>
          </cell>
          <cell r="D266">
            <v>0</v>
          </cell>
          <cell r="P266">
            <v>499.23109133726268</v>
          </cell>
          <cell r="Q266">
            <v>250.26668610042486</v>
          </cell>
        </row>
        <row r="267">
          <cell r="C267">
            <v>62.427216414000007</v>
          </cell>
          <cell r="D267">
            <v>0</v>
          </cell>
          <cell r="P267">
            <v>510.11869195320645</v>
          </cell>
          <cell r="Q267">
            <v>155.61818046099998</v>
          </cell>
        </row>
        <row r="268">
          <cell r="C268">
            <v>69.070370138000001</v>
          </cell>
          <cell r="D268">
            <v>0</v>
          </cell>
          <cell r="P268">
            <v>519.23047372661654</v>
          </cell>
          <cell r="Q268">
            <v>90.300520657299899</v>
          </cell>
        </row>
        <row r="269">
          <cell r="C269">
            <v>75.594012328999995</v>
          </cell>
          <cell r="D269">
            <v>0</v>
          </cell>
          <cell r="P269">
            <v>525.9397263016192</v>
          </cell>
          <cell r="Q269">
            <v>49.375375168716225</v>
          </cell>
        </row>
        <row r="270">
          <cell r="C270">
            <v>81.511160986999997</v>
          </cell>
          <cell r="D270">
            <v>0</v>
          </cell>
          <cell r="P270">
            <v>529.46683881976026</v>
          </cell>
          <cell r="Q270">
            <v>26.199262234611002</v>
          </cell>
        </row>
        <row r="271">
          <cell r="C271">
            <v>86.334834109999989</v>
          </cell>
          <cell r="D271">
            <v>0</v>
          </cell>
          <cell r="P271">
            <v>529.03220042258226</v>
          </cell>
          <cell r="Q271">
            <v>13.732165020000004</v>
          </cell>
        </row>
        <row r="272">
          <cell r="C272">
            <v>89.778854107000001</v>
          </cell>
          <cell r="D272">
            <v>0</v>
          </cell>
          <cell r="P272">
            <v>524.87342879084713</v>
          </cell>
          <cell r="Q272">
            <v>7.3861271576340739</v>
          </cell>
        </row>
        <row r="273">
          <cell r="C273">
            <v>91.929310044999994</v>
          </cell>
          <cell r="D273">
            <v>0</v>
          </cell>
          <cell r="P273">
            <v>521.18283924392324</v>
          </cell>
          <cell r="Q273">
            <v>3.386547724244743</v>
          </cell>
        </row>
        <row r="274">
          <cell r="C274">
            <v>93.024793289999991</v>
          </cell>
          <cell r="D274">
            <v>0</v>
          </cell>
          <cell r="P274">
            <v>523.1784550702971</v>
          </cell>
          <cell r="Q274">
            <v>1.1273323876966228</v>
          </cell>
        </row>
        <row r="275">
          <cell r="C275">
            <v>93.303895200999989</v>
          </cell>
          <cell r="D275">
            <v>0</v>
          </cell>
          <cell r="P275">
            <v>536.094563048297</v>
          </cell>
          <cell r="Q275">
            <v>0</v>
          </cell>
        </row>
        <row r="276">
          <cell r="C276">
            <v>93.058447536999992</v>
          </cell>
          <cell r="D276">
            <v>0</v>
          </cell>
          <cell r="P276">
            <v>562.89453874261903</v>
          </cell>
          <cell r="Q276">
            <v>0</v>
          </cell>
        </row>
        <row r="277">
          <cell r="C277">
            <v>92.793243547000003</v>
          </cell>
          <cell r="D277">
            <v>0</v>
          </cell>
          <cell r="P277">
            <v>597.42441432263161</v>
          </cell>
          <cell r="Q277">
            <v>0</v>
          </cell>
        </row>
        <row r="278">
          <cell r="C278">
            <v>93.066316912999994</v>
          </cell>
          <cell r="D278">
            <v>0</v>
          </cell>
          <cell r="P278">
            <v>631.26990393034862</v>
          </cell>
          <cell r="Q278">
            <v>0</v>
          </cell>
        </row>
        <row r="279">
          <cell r="C279">
            <v>94.435701263999988</v>
          </cell>
          <cell r="D279">
            <v>0</v>
          </cell>
          <cell r="P279">
            <v>656.01672170778079</v>
          </cell>
          <cell r="Q279">
            <v>0</v>
          </cell>
        </row>
        <row r="280">
          <cell r="C280">
            <v>97.223792734</v>
          </cell>
          <cell r="D280">
            <v>0</v>
          </cell>
          <cell r="P280">
            <v>665.52693015017951</v>
          </cell>
          <cell r="Q280">
            <v>0</v>
          </cell>
        </row>
        <row r="281">
          <cell r="C281">
            <v>100.81043741799999</v>
          </cell>
          <cell r="D281">
            <v>0</v>
          </cell>
          <cell r="P281">
            <v>662.76798516574331</v>
          </cell>
          <cell r="Q281">
            <v>0</v>
          </cell>
        </row>
        <row r="282">
          <cell r="C282">
            <v>104.339843886</v>
          </cell>
          <cell r="D282">
            <v>0</v>
          </cell>
          <cell r="P282">
            <v>652.98369101590754</v>
          </cell>
          <cell r="Q282">
            <v>0</v>
          </cell>
        </row>
        <row r="283">
          <cell r="C283">
            <v>106.95622070599998</v>
          </cell>
          <cell r="D283">
            <v>0</v>
          </cell>
          <cell r="P283">
            <v>641.41785196210594</v>
          </cell>
          <cell r="Q283">
            <v>0</v>
          </cell>
        </row>
        <row r="284">
          <cell r="C284">
            <v>108.18680258299999</v>
          </cell>
          <cell r="D284">
            <v>0</v>
          </cell>
          <cell r="P284">
            <v>632.26313299859419</v>
          </cell>
          <cell r="Q284">
            <v>0</v>
          </cell>
        </row>
        <row r="285">
          <cell r="C285">
            <v>109.095954635</v>
          </cell>
          <cell r="D285">
            <v>0</v>
          </cell>
          <cell r="P285">
            <v>625.50764205090616</v>
          </cell>
          <cell r="Q285">
            <v>0</v>
          </cell>
        </row>
        <row r="286">
          <cell r="C286">
            <v>111.11518719200001</v>
          </cell>
          <cell r="D286">
            <v>0</v>
          </cell>
          <cell r="P286">
            <v>620.08834777739833</v>
          </cell>
          <cell r="Q286">
            <v>0</v>
          </cell>
        </row>
        <row r="287">
          <cell r="C287">
            <v>115.689274004</v>
          </cell>
          <cell r="D287">
            <v>0</v>
          </cell>
          <cell r="P287">
            <v>614.94221883642467</v>
          </cell>
          <cell r="Q287">
            <v>0</v>
          </cell>
        </row>
        <row r="288">
          <cell r="C288">
            <v>123.594799395</v>
          </cell>
          <cell r="D288">
            <v>0</v>
          </cell>
          <cell r="P288">
            <v>609.25961937472778</v>
          </cell>
          <cell r="Q288">
            <v>0</v>
          </cell>
        </row>
        <row r="289">
          <cell r="C289">
            <v>132.90278321100001</v>
          </cell>
          <cell r="D289">
            <v>0</v>
          </cell>
          <cell r="P289">
            <v>603.24449549259975</v>
          </cell>
          <cell r="Q289">
            <v>0</v>
          </cell>
        </row>
        <row r="290">
          <cell r="C290">
            <v>141.015044077</v>
          </cell>
          <cell r="D290">
            <v>0</v>
          </cell>
          <cell r="P290">
            <v>597.35418877871746</v>
          </cell>
          <cell r="Q290">
            <v>0</v>
          </cell>
        </row>
        <row r="291">
          <cell r="C291">
            <v>145.33340056399999</v>
          </cell>
          <cell r="D291">
            <v>0</v>
          </cell>
          <cell r="P291">
            <v>592.04604082175752</v>
          </cell>
          <cell r="Q291">
            <v>0</v>
          </cell>
        </row>
        <row r="292">
          <cell r="C292">
            <v>144.08656036899998</v>
          </cell>
          <cell r="D292">
            <v>0</v>
          </cell>
          <cell r="P292">
            <v>587.71248446106165</v>
          </cell>
          <cell r="Q292">
            <v>0</v>
          </cell>
        </row>
        <row r="293">
          <cell r="C293">
            <v>138.81078748499999</v>
          </cell>
          <cell r="D293">
            <v>0</v>
          </cell>
          <cell r="P293">
            <v>584.48631753861798</v>
          </cell>
          <cell r="Q293">
            <v>0</v>
          </cell>
        </row>
        <row r="294">
          <cell r="C294">
            <v>131.86923496499998</v>
          </cell>
          <cell r="D294">
            <v>0</v>
          </cell>
          <cell r="P294">
            <v>582.43542914707677</v>
          </cell>
          <cell r="Q294">
            <v>0</v>
          </cell>
        </row>
        <row r="295">
          <cell r="C295">
            <v>125.625055871</v>
          </cell>
          <cell r="D295">
            <v>0</v>
          </cell>
          <cell r="P295">
            <v>581.62770837908886</v>
          </cell>
          <cell r="Q295">
            <v>0</v>
          </cell>
        </row>
        <row r="296">
          <cell r="C296">
            <v>121.648340358</v>
          </cell>
          <cell r="D296">
            <v>0</v>
          </cell>
          <cell r="P296">
            <v>581.86523362088894</v>
          </cell>
          <cell r="Q296">
            <v>0</v>
          </cell>
        </row>
        <row r="297">
          <cell r="C297">
            <v>118.33692688100001</v>
          </cell>
          <cell r="D297">
            <v>0</v>
          </cell>
          <cell r="P297">
            <v>581.88684043304283</v>
          </cell>
          <cell r="Q297">
            <v>0</v>
          </cell>
        </row>
        <row r="298">
          <cell r="C298">
            <v>113.29559102500001</v>
          </cell>
          <cell r="D298">
            <v>0</v>
          </cell>
          <cell r="P298">
            <v>580.16555366970135</v>
          </cell>
          <cell r="Q298">
            <v>0</v>
          </cell>
        </row>
        <row r="299">
          <cell r="C299">
            <v>104.12910830600001</v>
          </cell>
          <cell r="D299">
            <v>0</v>
          </cell>
          <cell r="P299">
            <v>575.17439818501475</v>
          </cell>
          <cell r="Q299">
            <v>0</v>
          </cell>
        </row>
        <row r="300">
          <cell r="C300">
            <v>89.531719815000002</v>
          </cell>
          <cell r="D300">
            <v>0</v>
          </cell>
          <cell r="P300">
            <v>565.85688865812881</v>
          </cell>
          <cell r="Q300">
            <v>0</v>
          </cell>
        </row>
        <row r="301">
          <cell r="C301">
            <v>72.471200372999988</v>
          </cell>
          <cell r="D301">
            <v>0</v>
          </cell>
          <cell r="P301">
            <v>553.03849906816879</v>
          </cell>
          <cell r="Q301">
            <v>0</v>
          </cell>
        </row>
        <row r="302">
          <cell r="C302">
            <v>56.885566636</v>
          </cell>
          <cell r="D302">
            <v>0</v>
          </cell>
          <cell r="P302">
            <v>538.0151932192573</v>
          </cell>
          <cell r="Q302">
            <v>0</v>
          </cell>
        </row>
        <row r="303">
          <cell r="C303">
            <v>46.856232227999996</v>
          </cell>
          <cell r="D303">
            <v>0</v>
          </cell>
          <cell r="P303">
            <v>522.08293491551751</v>
          </cell>
          <cell r="Q303">
            <v>0</v>
          </cell>
        </row>
        <row r="304">
          <cell r="C304">
            <v>45.285452384999999</v>
          </cell>
          <cell r="D304">
            <v>0</v>
          </cell>
          <cell r="P304">
            <v>506.3642053118358</v>
          </cell>
          <cell r="Q304">
            <v>0</v>
          </cell>
        </row>
        <row r="305">
          <cell r="C305">
            <v>50.154495259000001</v>
          </cell>
          <cell r="D305">
            <v>0</v>
          </cell>
          <cell r="P305">
            <v>491.28755496615656</v>
          </cell>
          <cell r="Q305">
            <v>0</v>
          </cell>
        </row>
        <row r="306">
          <cell r="C306">
            <v>58.323304921000002</v>
          </cell>
          <cell r="D306">
            <v>0</v>
          </cell>
          <cell r="P306">
            <v>477.10805178719284</v>
          </cell>
          <cell r="Q306">
            <v>0</v>
          </cell>
        </row>
        <row r="307">
          <cell r="C307">
            <v>66.63894203000001</v>
          </cell>
          <cell r="D307">
            <v>0</v>
          </cell>
          <cell r="P307">
            <v>464.08076368365516</v>
          </cell>
          <cell r="Q307">
            <v>0</v>
          </cell>
        </row>
        <row r="308">
          <cell r="C308">
            <v>72.654274927999992</v>
          </cell>
          <cell r="D308">
            <v>0</v>
          </cell>
          <cell r="P308">
            <v>452.34918894732817</v>
          </cell>
          <cell r="Q308">
            <v>1.1873704670247516</v>
          </cell>
        </row>
        <row r="309">
          <cell r="C309">
            <v>76.691357674000002</v>
          </cell>
          <cell r="D309">
            <v>0</v>
          </cell>
          <cell r="P309">
            <v>441.61054740229076</v>
          </cell>
          <cell r="Q309">
            <v>5.5159589281514938</v>
          </cell>
        </row>
        <row r="310">
          <cell r="C310">
            <v>79.774165998000001</v>
          </cell>
          <cell r="D310">
            <v>0</v>
          </cell>
          <cell r="P310">
            <v>431.45048925570126</v>
          </cell>
          <cell r="Q310">
            <v>20.21625427889952</v>
          </cell>
        </row>
        <row r="311">
          <cell r="C311">
            <v>82.926675661999994</v>
          </cell>
          <cell r="D311">
            <v>0</v>
          </cell>
          <cell r="P311">
            <v>421.45466471471281</v>
          </cell>
          <cell r="Q311">
            <v>49.949601125999997</v>
          </cell>
        </row>
        <row r="312">
          <cell r="C312">
            <v>86.869673466000009</v>
          </cell>
          <cell r="D312">
            <v>0</v>
          </cell>
          <cell r="P312">
            <v>411.14039663349854</v>
          </cell>
          <cell r="Q312">
            <v>99.132866551845055</v>
          </cell>
        </row>
        <row r="313">
          <cell r="C313">
            <v>91.111190367000006</v>
          </cell>
          <cell r="D313">
            <v>0</v>
          </cell>
          <cell r="P313">
            <v>399.75169845430713</v>
          </cell>
          <cell r="Q313">
            <v>169.77842436724052</v>
          </cell>
        </row>
        <row r="314">
          <cell r="C314">
            <v>94.85606836800001</v>
          </cell>
          <cell r="D314">
            <v>0</v>
          </cell>
          <cell r="P314">
            <v>386.46425626640485</v>
          </cell>
          <cell r="Q314">
            <v>263.34040463526588</v>
          </cell>
        </row>
        <row r="315">
          <cell r="C315">
            <v>97.309149506000011</v>
          </cell>
          <cell r="D315">
            <v>0</v>
          </cell>
          <cell r="P315">
            <v>370.45375615905601</v>
          </cell>
          <cell r="Q315">
            <v>381.27293741899996</v>
          </cell>
        </row>
        <row r="316">
          <cell r="C316">
            <v>97.871603307000001</v>
          </cell>
          <cell r="D316">
            <v>17.511023097999999</v>
          </cell>
          <cell r="P316">
            <v>351.04080192334328</v>
          </cell>
          <cell r="Q316">
            <v>523.58146402787224</v>
          </cell>
        </row>
        <row r="317">
          <cell r="C317">
            <v>96.729909504999981</v>
          </cell>
          <cell r="D317">
            <v>50.457668953000002</v>
          </cell>
          <cell r="P317">
            <v>328.12566815760948</v>
          </cell>
          <cell r="Q317">
            <v>684.4766707567112</v>
          </cell>
        </row>
        <row r="318">
          <cell r="C318">
            <v>94.266875377000019</v>
          </cell>
          <cell r="D318">
            <v>106.11514340399999</v>
          </cell>
          <cell r="P318">
            <v>301.75354716201304</v>
          </cell>
          <cell r="Q318">
            <v>856.72055514669387</v>
          </cell>
        </row>
        <row r="319">
          <cell r="C319">
            <v>90.865308170000006</v>
          </cell>
          <cell r="D319">
            <v>193.215149328</v>
          </cell>
          <cell r="P319">
            <v>271.9696312367119</v>
          </cell>
          <cell r="Q319">
            <v>1033.0751147390001</v>
          </cell>
        </row>
        <row r="320">
          <cell r="C320">
            <v>87.080993920999987</v>
          </cell>
          <cell r="D320">
            <v>346.36710261600007</v>
          </cell>
          <cell r="P320">
            <v>239.15132772208429</v>
          </cell>
          <cell r="Q320">
            <v>1207.5396172527753</v>
          </cell>
        </row>
        <row r="321">
          <cell r="C321">
            <v>83.989486458000002</v>
          </cell>
          <cell r="D321">
            <v>538.90998036500002</v>
          </cell>
          <cell r="P321">
            <v>205.00490411938463</v>
          </cell>
          <cell r="Q321">
            <v>1379.0624111190398</v>
          </cell>
        </row>
        <row r="322">
          <cell r="C322">
            <v>82.81505431799998</v>
          </cell>
          <cell r="D322">
            <v>752.88382658000012</v>
          </cell>
          <cell r="P322">
            <v>171.56884297008816</v>
          </cell>
          <cell r="Q322">
            <v>1547.8291149467861</v>
          </cell>
        </row>
        <row r="323">
          <cell r="C323">
            <v>84.804342903999995</v>
          </cell>
          <cell r="D323">
            <v>970.32868548800002</v>
          </cell>
          <cell r="P323">
            <v>140.88162681566845</v>
          </cell>
          <cell r="Q323">
            <v>1714.0253473449998</v>
          </cell>
        </row>
        <row r="324">
          <cell r="C324">
            <v>90.555384793000016</v>
          </cell>
          <cell r="D324">
            <v>1176.2400302069998</v>
          </cell>
          <cell r="P324">
            <v>114.63993040965555</v>
          </cell>
          <cell r="Q324">
            <v>1877.4449193065454</v>
          </cell>
        </row>
        <row r="325">
          <cell r="C325">
            <v>97.523833537999991</v>
          </cell>
          <cell r="D325">
            <v>1367.4350493300001</v>
          </cell>
          <cell r="P325">
            <v>93.063204719810187</v>
          </cell>
          <cell r="Q325">
            <v>2036.3144113597552</v>
          </cell>
        </row>
        <row r="326">
          <cell r="C326">
            <v>102.42057565299999</v>
          </cell>
          <cell r="D326">
            <v>1543.6863602600001</v>
          </cell>
          <cell r="P326">
            <v>76.041593257924674</v>
          </cell>
          <cell r="Q326">
            <v>2188.4685964168375</v>
          </cell>
        </row>
        <row r="327">
          <cell r="C327">
            <v>102.026268552</v>
          </cell>
          <cell r="D327">
            <v>1704.7665805399999</v>
          </cell>
          <cell r="P327">
            <v>63.50190184204925</v>
          </cell>
          <cell r="Q327">
            <v>2331.7422473900001</v>
          </cell>
        </row>
        <row r="328">
          <cell r="C328">
            <v>94.264892511999989</v>
          </cell>
          <cell r="D328">
            <v>1850.6385823200001</v>
          </cell>
          <cell r="P328">
            <v>55.163898168689975</v>
          </cell>
          <cell r="Q328">
            <v>2464.1006802499228</v>
          </cell>
        </row>
        <row r="329">
          <cell r="C329">
            <v>81.541678177999998</v>
          </cell>
          <cell r="D329">
            <v>1982.0262577700003</v>
          </cell>
          <cell r="P329">
            <v>50.139177000943619</v>
          </cell>
          <cell r="Q329">
            <v>2584.0313832011902</v>
          </cell>
        </row>
        <row r="330">
          <cell r="C330">
            <v>67.423918837000016</v>
          </cell>
          <cell r="D330">
            <v>2099.8437533199999</v>
          </cell>
          <cell r="P330">
            <v>47.383123567497726</v>
          </cell>
          <cell r="Q330">
            <v>2690.1523875068606</v>
          </cell>
        </row>
        <row r="331">
          <cell r="C331">
            <v>55.480195642999995</v>
          </cell>
          <cell r="D331">
            <v>2205.0052154799996</v>
          </cell>
          <cell r="P331">
            <v>45.851123097039689</v>
          </cell>
          <cell r="Q331">
            <v>2781.0817244299997</v>
          </cell>
        </row>
        <row r="332">
          <cell r="C332">
            <v>48.366223191000003</v>
          </cell>
          <cell r="D332">
            <v>2298.2028135400001</v>
          </cell>
          <cell r="P332">
            <v>44.648622802655197</v>
          </cell>
          <cell r="Q332">
            <v>2855.9843545647791</v>
          </cell>
        </row>
        <row r="333">
          <cell r="C333">
            <v>45.074176439000006</v>
          </cell>
          <cell r="D333">
            <v>2379.2408062599998</v>
          </cell>
          <cell r="P333">
            <v>43.481317835023269</v>
          </cell>
          <cell r="Q333">
            <v>2916.212955829862</v>
          </cell>
        </row>
        <row r="334">
          <cell r="C334">
            <v>43.686645753000001</v>
          </cell>
          <cell r="D334">
            <v>2447.7014757700003</v>
          </cell>
          <cell r="P334">
            <v>42.204965329221295</v>
          </cell>
          <cell r="Q334">
            <v>2963.667135475011</v>
          </cell>
        </row>
        <row r="335">
          <cell r="C335">
            <v>42.286221549000004</v>
          </cell>
          <cell r="D335">
            <v>2503.16710311</v>
          </cell>
          <cell r="P335">
            <v>40.675322420326694</v>
          </cell>
          <cell r="Q335">
            <v>3000.2465007500005</v>
          </cell>
        </row>
        <row r="336">
          <cell r="C336">
            <v>39.403170666000008</v>
          </cell>
          <cell r="D336">
            <v>2545.2321227100001</v>
          </cell>
          <cell r="P336">
            <v>38.903251611093964</v>
          </cell>
          <cell r="Q336">
            <v>3027.4013745161037</v>
          </cell>
        </row>
        <row r="337">
          <cell r="C337">
            <v>35.180841885999996</v>
          </cell>
          <cell r="D337">
            <v>2573.53958104</v>
          </cell>
          <cell r="P337">
            <v>37.520036874986161</v>
          </cell>
          <cell r="Q337">
            <v>3044.7849420806137</v>
          </cell>
        </row>
        <row r="338">
          <cell r="C338">
            <v>30.263590125</v>
          </cell>
          <cell r="D338">
            <v>2587.7446769999997</v>
          </cell>
          <cell r="P338">
            <v>37.312067553143379</v>
          </cell>
          <cell r="Q338">
            <v>3051.6011043623143</v>
          </cell>
        </row>
        <row r="339">
          <cell r="C339">
            <v>25.303443472999998</v>
          </cell>
          <cell r="D339">
            <v>2587.50261004</v>
          </cell>
          <cell r="P339">
            <v>39.065732986705903</v>
          </cell>
          <cell r="Q339">
            <v>3047.0537622800002</v>
          </cell>
        </row>
        <row r="340">
          <cell r="C340">
            <v>20.804086847999997</v>
          </cell>
          <cell r="D340">
            <v>2572.5048374400003</v>
          </cell>
          <cell r="P340">
            <v>43.399164667240498</v>
          </cell>
          <cell r="Q340">
            <v>3030.5130028725152</v>
          </cell>
        </row>
        <row r="341">
          <cell r="C341">
            <v>16.878224961000001</v>
          </cell>
          <cell r="D341">
            <v>2542.5878495799998</v>
          </cell>
          <cell r="P341">
            <v>50.257462688020681</v>
          </cell>
          <cell r="Q341">
            <v>3002.0136576589334</v>
          </cell>
        </row>
        <row r="342">
          <cell r="C342">
            <v>13.536392047</v>
          </cell>
          <cell r="D342">
            <v>2497.6243956500002</v>
          </cell>
          <cell r="P342">
            <v>59.417469292746155</v>
          </cell>
          <cell r="Q342">
            <v>2961.7567442783843</v>
          </cell>
        </row>
        <row r="343">
          <cell r="C343">
            <v>10.789122333</v>
          </cell>
          <cell r="D343">
            <v>2437.4872239999995</v>
          </cell>
          <cell r="P343">
            <v>70.656026725117187</v>
          </cell>
          <cell r="Q343">
            <v>2909.9432803699997</v>
          </cell>
        </row>
        <row r="344">
          <cell r="C344">
            <v>8.6981072830000006</v>
          </cell>
          <cell r="D344">
            <v>2362.1377308400001</v>
          </cell>
          <cell r="P344">
            <v>83.962962523444446</v>
          </cell>
          <cell r="Q344">
            <v>2846.7560462647725</v>
          </cell>
        </row>
        <row r="345">
          <cell r="C345">
            <v>7.2197202159999998</v>
          </cell>
          <cell r="D345">
            <v>2271.89190186</v>
          </cell>
          <cell r="P345">
            <v>100.18004540448121</v>
          </cell>
          <cell r="Q345">
            <v>2772.3048730611531</v>
          </cell>
        </row>
        <row r="346">
          <cell r="C346">
            <v>6.3419935149999986</v>
          </cell>
          <cell r="D346">
            <v>2167.1543697399998</v>
          </cell>
          <cell r="P346">
            <v>120.36202937959159</v>
          </cell>
          <cell r="Q346">
            <v>2686.6813545494583</v>
          </cell>
        </row>
        <row r="347">
          <cell r="C347">
            <v>6.1074219139999997</v>
          </cell>
          <cell r="D347">
            <v>2048.3297673299999</v>
          </cell>
          <cell r="P347">
            <v>145.5636684601395</v>
          </cell>
          <cell r="Q347">
            <v>2589.9770845200001</v>
          </cell>
        </row>
        <row r="348">
          <cell r="C348">
            <v>6.589412202000001</v>
          </cell>
          <cell r="D348">
            <v>1915.6330744500003</v>
          </cell>
          <cell r="P348">
            <v>176.3420954034147</v>
          </cell>
          <cell r="Q348">
            <v>2482.2716637169892</v>
          </cell>
        </row>
        <row r="349">
          <cell r="C349">
            <v>7.5262454270000001</v>
          </cell>
          <cell r="D349">
            <v>1768.52065868</v>
          </cell>
          <cell r="P349">
            <v>211.26395795040622</v>
          </cell>
          <cell r="Q349">
            <v>2363.5967207002022</v>
          </cell>
        </row>
        <row r="350">
          <cell r="C350">
            <v>8.6687617810000006</v>
          </cell>
          <cell r="D350">
            <v>1606.2592347800003</v>
          </cell>
          <cell r="P350">
            <v>248.3982825880291</v>
          </cell>
          <cell r="Q350">
            <v>2233.9718909833136</v>
          </cell>
        </row>
        <row r="351">
          <cell r="C351">
            <v>9.7680740939999993</v>
          </cell>
          <cell r="D351">
            <v>1428.1155175700005</v>
          </cell>
          <cell r="P351">
            <v>285.8140958031999</v>
          </cell>
          <cell r="Q351">
            <v>2093.4168100800002</v>
          </cell>
        </row>
        <row r="352">
          <cell r="C352">
            <v>11.013431816999999</v>
          </cell>
          <cell r="D352">
            <v>1234.5252936600002</v>
          </cell>
          <cell r="P352">
            <v>321.65048399590279</v>
          </cell>
          <cell r="Q352">
            <v>1942.0674695135287</v>
          </cell>
        </row>
        <row r="353">
          <cell r="C353">
            <v>12.558671742000001</v>
          </cell>
          <cell r="D353">
            <v>1030.6006380000001</v>
          </cell>
          <cell r="P353">
            <v>354.32677321840441</v>
          </cell>
          <cell r="Q353">
            <v>1780.5252848455432</v>
          </cell>
        </row>
        <row r="354">
          <cell r="C354">
            <v>14.742443640000001</v>
          </cell>
          <cell r="D354">
            <v>822.62269784999989</v>
          </cell>
          <cell r="P354">
            <v>382.33234943604265</v>
          </cell>
          <cell r="Q354">
            <v>1609.5080276472856</v>
          </cell>
        </row>
        <row r="355">
          <cell r="C355">
            <v>18.097249058000003</v>
          </cell>
          <cell r="D355">
            <v>616.87262014800001</v>
          </cell>
          <cell r="P355">
            <v>404.15659861415401</v>
          </cell>
          <cell r="Q355">
            <v>1429.7334694900001</v>
          </cell>
        </row>
        <row r="356">
          <cell r="C356">
            <v>23.932320776000001</v>
          </cell>
          <cell r="D356">
            <v>420.65110841500007</v>
          </cell>
          <cell r="P356">
            <v>418.96078154976135</v>
          </cell>
          <cell r="Q356">
            <v>1242.6982731136379</v>
          </cell>
        </row>
        <row r="357">
          <cell r="C357">
            <v>31.259603441000003</v>
          </cell>
          <cell r="D357">
            <v>245.33709232800004</v>
          </cell>
          <cell r="P357">
            <v>428.59365836663125</v>
          </cell>
          <cell r="Q357">
            <v>1053.0146659330055</v>
          </cell>
        </row>
        <row r="358">
          <cell r="C358">
            <v>39.340442552999995</v>
          </cell>
          <cell r="D358">
            <v>103.32905792400001</v>
          </cell>
          <cell r="P358">
            <v>435.57586402021525</v>
          </cell>
          <cell r="Q358">
            <v>866.07376653162055</v>
          </cell>
        </row>
        <row r="359">
          <cell r="C359">
            <v>47.424980781999999</v>
          </cell>
          <cell r="D359">
            <v>7.0254913319999996</v>
          </cell>
          <cell r="P359">
            <v>442.42803346596463</v>
          </cell>
          <cell r="Q359">
            <v>687.26669349299993</v>
          </cell>
        </row>
        <row r="360">
          <cell r="C360">
            <v>54.999303021000003</v>
          </cell>
          <cell r="D360">
            <v>0</v>
          </cell>
          <cell r="P360">
            <v>451.45974776204758</v>
          </cell>
          <cell r="Q360">
            <v>521.875706441435</v>
          </cell>
        </row>
        <row r="361">
          <cell r="C361">
            <v>61.905234264000008</v>
          </cell>
          <cell r="D361">
            <v>0</v>
          </cell>
          <cell r="P361">
            <v>464.13637237749191</v>
          </cell>
          <cell r="Q361">
            <v>374.7476291643091</v>
          </cell>
        </row>
        <row r="362">
          <cell r="C362">
            <v>68.200702116000016</v>
          </cell>
          <cell r="D362">
            <v>0</v>
          </cell>
          <cell r="P362">
            <v>481.71221888404546</v>
          </cell>
          <cell r="Q362">
            <v>250.62042648977885</v>
          </cell>
        </row>
        <row r="363">
          <cell r="C363">
            <v>74.011297710999997</v>
          </cell>
          <cell r="D363">
            <v>0</v>
          </cell>
          <cell r="P363">
            <v>505.44159885345067</v>
          </cell>
          <cell r="Q363">
            <v>154.23206324600005</v>
          </cell>
        </row>
        <row r="364">
          <cell r="C364">
            <v>79.485455252999984</v>
          </cell>
          <cell r="D364">
            <v>0</v>
          </cell>
          <cell r="P364">
            <v>535.66912249804579</v>
          </cell>
          <cell r="Q364">
            <v>88.332002466776913</v>
          </cell>
        </row>
        <row r="365">
          <cell r="C365">
            <v>84.111774725000004</v>
          </cell>
          <cell r="D365">
            <v>0</v>
          </cell>
          <cell r="P365">
            <v>569.09918966306464</v>
          </cell>
          <cell r="Q365">
            <v>47.772084565970772</v>
          </cell>
        </row>
        <row r="366">
          <cell r="C366">
            <v>87.358853502999992</v>
          </cell>
          <cell r="D366">
            <v>0</v>
          </cell>
          <cell r="P366">
            <v>601.5261061927547</v>
          </cell>
          <cell r="Q366">
            <v>25.54897801093307</v>
          </cell>
        </row>
        <row r="367">
          <cell r="C367">
            <v>89.118257479999997</v>
          </cell>
          <cell r="D367">
            <v>0</v>
          </cell>
          <cell r="P367">
            <v>628.74469211545238</v>
          </cell>
          <cell r="Q367">
            <v>13.562186303000001</v>
          </cell>
        </row>
        <row r="368">
          <cell r="C368">
            <v>89.312219216000003</v>
          </cell>
          <cell r="D368">
            <v>0</v>
          </cell>
          <cell r="P368">
            <v>647.52175277249103</v>
          </cell>
          <cell r="Q368">
            <v>7.4404439120649961</v>
          </cell>
        </row>
        <row r="369">
          <cell r="C369">
            <v>87.606940565000002</v>
          </cell>
          <cell r="D369">
            <v>0</v>
          </cell>
          <cell r="P369">
            <v>658.5092166710275</v>
          </cell>
          <cell r="Q369">
            <v>3.5219489616408826</v>
          </cell>
        </row>
        <row r="370">
          <cell r="C370">
            <v>83.879752683000007</v>
          </cell>
          <cell r="D370">
            <v>0</v>
          </cell>
          <cell r="P370">
            <v>663.33089298562857</v>
          </cell>
          <cell r="Q370">
            <v>1.2054070429343531</v>
          </cell>
        </row>
        <row r="371">
          <cell r="C371">
            <v>78.007986734000013</v>
          </cell>
          <cell r="D371">
            <v>0</v>
          </cell>
          <cell r="P371">
            <v>663.61059089086143</v>
          </cell>
          <cell r="Q371">
            <v>0</v>
          </cell>
        </row>
        <row r="372">
          <cell r="C372">
            <v>70.333862917999994</v>
          </cell>
          <cell r="D372">
            <v>0</v>
          </cell>
          <cell r="P372">
            <v>660.86658996676749</v>
          </cell>
          <cell r="Q372">
            <v>0</v>
          </cell>
        </row>
        <row r="373">
          <cell r="C373">
            <v>63.059157448999997</v>
          </cell>
          <cell r="D373">
            <v>0</v>
          </cell>
          <cell r="P373">
            <v>656.1950514152968</v>
          </cell>
          <cell r="Q373">
            <v>0</v>
          </cell>
        </row>
        <row r="374">
          <cell r="C374">
            <v>58.850535617000006</v>
          </cell>
          <cell r="D374">
            <v>0</v>
          </cell>
          <cell r="P374">
            <v>650.58660684387519</v>
          </cell>
          <cell r="Q374">
            <v>0</v>
          </cell>
        </row>
        <row r="375">
          <cell r="C375">
            <v>60.374662653000001</v>
          </cell>
          <cell r="D375">
            <v>0</v>
          </cell>
          <cell r="P375">
            <v>645.03188785993393</v>
          </cell>
          <cell r="Q375">
            <v>0</v>
          </cell>
        </row>
        <row r="376">
          <cell r="C376">
            <v>69.646993148999996</v>
          </cell>
          <cell r="D376">
            <v>0</v>
          </cell>
          <cell r="P376">
            <v>640.33454975239772</v>
          </cell>
          <cell r="Q376">
            <v>0</v>
          </cell>
        </row>
        <row r="377">
          <cell r="C377">
            <v>85.996792299999981</v>
          </cell>
          <cell r="D377">
            <v>0</v>
          </cell>
          <cell r="P377">
            <v>636.54920732802066</v>
          </cell>
          <cell r="Q377">
            <v>0</v>
          </cell>
        </row>
        <row r="378">
          <cell r="C378">
            <v>108.09887787600002</v>
          </cell>
          <cell r="D378">
            <v>0</v>
          </cell>
          <cell r="P378">
            <v>633.54371037899659</v>
          </cell>
          <cell r="Q378">
            <v>0</v>
          </cell>
        </row>
        <row r="379">
          <cell r="C379">
            <v>134.63180007599999</v>
          </cell>
          <cell r="D379">
            <v>0</v>
          </cell>
          <cell r="P379">
            <v>631.18590869751631</v>
          </cell>
          <cell r="Q379">
            <v>0</v>
          </cell>
        </row>
        <row r="380">
          <cell r="C380">
            <v>164.07826162699996</v>
          </cell>
          <cell r="D380">
            <v>0</v>
          </cell>
          <cell r="P380">
            <v>629.29624445355535</v>
          </cell>
          <cell r="Q380">
            <v>0</v>
          </cell>
        </row>
        <row r="381">
          <cell r="C381">
            <v>193.93499575699997</v>
          </cell>
          <cell r="D381">
            <v>0</v>
          </cell>
          <cell r="P381">
            <v>627.50501565110642</v>
          </cell>
          <cell r="Q381">
            <v>0</v>
          </cell>
        </row>
        <row r="382">
          <cell r="C382">
            <v>221.48376151000002</v>
          </cell>
          <cell r="D382">
            <v>0</v>
          </cell>
          <cell r="P382">
            <v>625.39514582580659</v>
          </cell>
          <cell r="Q382">
            <v>0</v>
          </cell>
        </row>
        <row r="383">
          <cell r="C383">
            <v>244.00631786</v>
          </cell>
          <cell r="D383">
            <v>0</v>
          </cell>
          <cell r="P383">
            <v>622.54955851329817</v>
          </cell>
          <cell r="Q383">
            <v>0</v>
          </cell>
        </row>
        <row r="384">
          <cell r="C384">
            <v>259.44025126700001</v>
          </cell>
          <cell r="D384">
            <v>0</v>
          </cell>
          <cell r="P384">
            <v>618.66610624487839</v>
          </cell>
          <cell r="Q384">
            <v>0</v>
          </cell>
        </row>
        <row r="385">
          <cell r="C385">
            <v>268.34645685299995</v>
          </cell>
          <cell r="D385">
            <v>0</v>
          </cell>
          <cell r="P385">
            <v>613.90235753449315</v>
          </cell>
          <cell r="Q385">
            <v>0</v>
          </cell>
        </row>
        <row r="386">
          <cell r="C386">
            <v>271.94165730499998</v>
          </cell>
          <cell r="D386">
            <v>0</v>
          </cell>
          <cell r="P386">
            <v>608.53080989174384</v>
          </cell>
          <cell r="Q386">
            <v>0</v>
          </cell>
        </row>
        <row r="387">
          <cell r="C387">
            <v>271.44257512799999</v>
          </cell>
          <cell r="D387">
            <v>0</v>
          </cell>
          <cell r="P387">
            <v>602.82396082623654</v>
          </cell>
          <cell r="Q387">
            <v>0</v>
          </cell>
        </row>
        <row r="388">
          <cell r="C388">
            <v>268.01514323800001</v>
          </cell>
          <cell r="D388">
            <v>0</v>
          </cell>
          <cell r="P388">
            <v>597.03553707599144</v>
          </cell>
          <cell r="Q388">
            <v>0</v>
          </cell>
        </row>
        <row r="389">
          <cell r="C389">
            <v>262.62213724200001</v>
          </cell>
          <cell r="D389">
            <v>0</v>
          </cell>
          <cell r="P389">
            <v>591.34418229269374</v>
          </cell>
          <cell r="Q389">
            <v>0</v>
          </cell>
        </row>
        <row r="390">
          <cell r="C390">
            <v>256.175543081</v>
          </cell>
          <cell r="D390">
            <v>0</v>
          </cell>
          <cell r="P390">
            <v>585.90976935644539</v>
          </cell>
          <cell r="Q390">
            <v>0</v>
          </cell>
        </row>
        <row r="391">
          <cell r="C391">
            <v>249.587346857</v>
          </cell>
          <cell r="D391">
            <v>0</v>
          </cell>
          <cell r="P391">
            <v>580.89217114735015</v>
          </cell>
          <cell r="Q391">
            <v>0</v>
          </cell>
        </row>
        <row r="392">
          <cell r="C392">
            <v>243.67887889900001</v>
          </cell>
          <cell r="D392">
            <v>0</v>
          </cell>
          <cell r="P392">
            <v>576.37452536406181</v>
          </cell>
          <cell r="Q392">
            <v>0</v>
          </cell>
        </row>
        <row r="393">
          <cell r="C393">
            <v>238.90884729699999</v>
          </cell>
          <cell r="D393">
            <v>0</v>
          </cell>
          <cell r="P393">
            <v>572.13302897944618</v>
          </cell>
          <cell r="Q393">
            <v>0</v>
          </cell>
        </row>
        <row r="394">
          <cell r="C394">
            <v>235.645304495</v>
          </cell>
          <cell r="D394">
            <v>0</v>
          </cell>
          <cell r="P394">
            <v>567.86714378492195</v>
          </cell>
          <cell r="Q394">
            <v>0</v>
          </cell>
        </row>
        <row r="395">
          <cell r="C395">
            <v>234.256302788</v>
          </cell>
          <cell r="D395">
            <v>0</v>
          </cell>
          <cell r="P395">
            <v>563.27633157191133</v>
          </cell>
          <cell r="Q395">
            <v>0</v>
          </cell>
        </row>
        <row r="396">
          <cell r="C396">
            <v>234.91855684200002</v>
          </cell>
          <cell r="D396">
            <v>0</v>
          </cell>
          <cell r="P396">
            <v>558.10767505814772</v>
          </cell>
          <cell r="Q396">
            <v>0</v>
          </cell>
        </row>
        <row r="397">
          <cell r="C397">
            <v>237.043429839</v>
          </cell>
          <cell r="D397">
            <v>0</v>
          </cell>
          <cell r="P397">
            <v>552.29874066663263</v>
          </cell>
          <cell r="Q397">
            <v>0</v>
          </cell>
        </row>
        <row r="398">
          <cell r="C398">
            <v>239.85094705000003</v>
          </cell>
          <cell r="D398">
            <v>0</v>
          </cell>
          <cell r="P398">
            <v>545.83471574668783</v>
          </cell>
          <cell r="Q398">
            <v>0</v>
          </cell>
        </row>
        <row r="399">
          <cell r="C399">
            <v>242.56113407499998</v>
          </cell>
          <cell r="D399">
            <v>0</v>
          </cell>
          <cell r="P399">
            <v>538.70078764762957</v>
          </cell>
          <cell r="Q399">
            <v>0</v>
          </cell>
        </row>
        <row r="400">
          <cell r="C400">
            <v>244.55089414899999</v>
          </cell>
          <cell r="D400">
            <v>0</v>
          </cell>
          <cell r="P400">
            <v>530.76552144926143</v>
          </cell>
          <cell r="Q400">
            <v>0</v>
          </cell>
        </row>
        <row r="401">
          <cell r="C401">
            <v>245.82464348599999</v>
          </cell>
          <cell r="D401">
            <v>0</v>
          </cell>
          <cell r="P401">
            <v>521.43099315332722</v>
          </cell>
          <cell r="Q401">
            <v>0</v>
          </cell>
        </row>
        <row r="402">
          <cell r="C402">
            <v>246.55939092599999</v>
          </cell>
          <cell r="D402">
            <v>0</v>
          </cell>
          <cell r="P402">
            <v>509.98265649205945</v>
          </cell>
          <cell r="Q402">
            <v>0</v>
          </cell>
        </row>
        <row r="403">
          <cell r="C403">
            <v>246.86928620399999</v>
          </cell>
          <cell r="D403">
            <v>0</v>
          </cell>
          <cell r="P403">
            <v>495.70596519768299</v>
          </cell>
          <cell r="Q403">
            <v>0</v>
          </cell>
        </row>
        <row r="404">
          <cell r="C404">
            <v>246.976004241</v>
          </cell>
          <cell r="D404">
            <v>0</v>
          </cell>
          <cell r="P404">
            <v>478.34171057158255</v>
          </cell>
          <cell r="Q404">
            <v>1.7421642660220849</v>
          </cell>
        </row>
        <row r="405">
          <cell r="C405">
            <v>247.09130542299997</v>
          </cell>
          <cell r="D405">
            <v>0</v>
          </cell>
          <cell r="P405">
            <v>459.45203419174788</v>
          </cell>
          <cell r="Q405">
            <v>7.1631684763223618</v>
          </cell>
        </row>
        <row r="406">
          <cell r="C406">
            <v>247.45590150699999</v>
          </cell>
          <cell r="D406">
            <v>0</v>
          </cell>
          <cell r="P406">
            <v>441.05441520532491</v>
          </cell>
          <cell r="Q406">
            <v>22.169971584491634</v>
          </cell>
        </row>
        <row r="407">
          <cell r="C407">
            <v>248.31050398599996</v>
          </cell>
          <cell r="D407">
            <v>0</v>
          </cell>
          <cell r="P407">
            <v>425.16633275945458</v>
          </cell>
          <cell r="Q407">
            <v>50.914064405000005</v>
          </cell>
        </row>
        <row r="408">
          <cell r="C408">
            <v>249.93910667899999</v>
          </cell>
          <cell r="D408">
            <v>0</v>
          </cell>
          <cell r="P408">
            <v>413.16969267817592</v>
          </cell>
          <cell r="Q408">
            <v>97.569937387812644</v>
          </cell>
        </row>
        <row r="409">
          <cell r="C409">
            <v>252.69074783400001</v>
          </cell>
          <cell r="D409">
            <v>0</v>
          </cell>
          <cell r="P409">
            <v>403.90410749308637</v>
          </cell>
          <cell r="Q409">
            <v>165.57679876059558</v>
          </cell>
        </row>
        <row r="410">
          <cell r="C410">
            <v>256.91992391199994</v>
          </cell>
          <cell r="D410">
            <v>0</v>
          </cell>
          <cell r="P410">
            <v>395.57361641268261</v>
          </cell>
          <cell r="Q410">
            <v>258.16894102783101</v>
          </cell>
        </row>
        <row r="411">
          <cell r="C411">
            <v>262.99701689300002</v>
          </cell>
          <cell r="D411">
            <v>0</v>
          </cell>
          <cell r="P411">
            <v>386.38225864545416</v>
          </cell>
          <cell r="Q411">
            <v>378.58065669399997</v>
          </cell>
        </row>
        <row r="412">
          <cell r="C412">
            <v>271.154488501</v>
          </cell>
          <cell r="D412">
            <v>17.657505932999999</v>
          </cell>
          <cell r="P412">
            <v>375.05152584642144</v>
          </cell>
          <cell r="Q412">
            <v>528.17399347924629</v>
          </cell>
        </row>
        <row r="413">
          <cell r="C413">
            <v>280.54173184000001</v>
          </cell>
          <cell r="D413">
            <v>50.052744624999995</v>
          </cell>
          <cell r="P413">
            <v>362.37271945670551</v>
          </cell>
          <cell r="Q413">
            <v>700.82201996636047</v>
          </cell>
        </row>
        <row r="414">
          <cell r="C414">
            <v>290.11227714300003</v>
          </cell>
          <cell r="D414">
            <v>104.863514172</v>
          </cell>
          <cell r="P414">
            <v>349.65459336395173</v>
          </cell>
          <cell r="Q414">
            <v>888.52555995379407</v>
          </cell>
        </row>
        <row r="415">
          <cell r="C415">
            <v>298.81965469900001</v>
          </cell>
          <cell r="D415">
            <v>191.50735031600001</v>
          </cell>
          <cell r="P415">
            <v>338.20590145580888</v>
          </cell>
          <cell r="Q415">
            <v>1083.28543724</v>
          </cell>
        </row>
        <row r="416">
          <cell r="C416">
            <v>306.12378383599997</v>
          </cell>
          <cell r="D416">
            <v>342.91312138900003</v>
          </cell>
          <cell r="P416">
            <v>328.95161926473349</v>
          </cell>
          <cell r="Q416">
            <v>1277.874273662937</v>
          </cell>
        </row>
        <row r="417">
          <cell r="C417">
            <v>311.78009156600001</v>
          </cell>
          <cell r="D417">
            <v>532.51657955300004</v>
          </cell>
          <cell r="P417">
            <v>321.14619551780004</v>
          </cell>
          <cell r="Q417">
            <v>1468.1518832185891</v>
          </cell>
        </row>
        <row r="418">
          <cell r="C418">
            <v>315.57203076500002</v>
          </cell>
          <cell r="D418">
            <v>741.84056366200002</v>
          </cell>
          <cell r="P418">
            <v>313.71735056802095</v>
          </cell>
          <cell r="Q418">
            <v>1650.7498779424452</v>
          </cell>
        </row>
        <row r="419">
          <cell r="C419">
            <v>317.57814425399999</v>
          </cell>
          <cell r="D419">
            <v>952.40791267500003</v>
          </cell>
          <cell r="P419">
            <v>305.53959853749643</v>
          </cell>
          <cell r="Q419">
            <v>1822.2998698699996</v>
          </cell>
        </row>
        <row r="420">
          <cell r="C420">
            <v>319.163713798</v>
          </cell>
          <cell r="D420">
            <v>1148.4458621739998</v>
          </cell>
          <cell r="P420">
            <v>295.79814032725437</v>
          </cell>
          <cell r="Q420">
            <v>1980.1611042933507</v>
          </cell>
        </row>
        <row r="421">
          <cell r="C421">
            <v>320.18636476199998</v>
          </cell>
          <cell r="D421">
            <v>1324.99923354</v>
          </cell>
          <cell r="P421">
            <v>284.68987971996791</v>
          </cell>
          <cell r="Q421">
            <v>2124.6033595310364</v>
          </cell>
        </row>
        <row r="422">
          <cell r="C422">
            <v>320.88117406499993</v>
          </cell>
          <cell r="D422">
            <v>1479.81724508</v>
          </cell>
          <cell r="P422">
            <v>272.68463638486821</v>
          </cell>
          <cell r="Q422">
            <v>2256.6240471582028</v>
          </cell>
        </row>
        <row r="423">
          <cell r="C423">
            <v>321.84357748399998</v>
          </cell>
          <cell r="D423">
            <v>1610.64911502</v>
          </cell>
          <cell r="P423">
            <v>260.2542548344137</v>
          </cell>
          <cell r="Q423">
            <v>2377.2205787499997</v>
          </cell>
        </row>
        <row r="424">
          <cell r="C424">
            <v>323.58326830800002</v>
          </cell>
          <cell r="D424">
            <v>1717.2283534299995</v>
          </cell>
          <cell r="P424">
            <v>247.87626000688175</v>
          </cell>
          <cell r="Q424">
            <v>2487.2916590267841</v>
          </cell>
        </row>
        <row r="425">
          <cell r="C425">
            <v>327.47089471600003</v>
          </cell>
          <cell r="D425">
            <v>1807.2256386499998</v>
          </cell>
          <cell r="P425">
            <v>236.03403491212751</v>
          </cell>
          <cell r="Q425">
            <v>2587.3411652897689</v>
          </cell>
        </row>
        <row r="426">
          <cell r="C426">
            <v>334.51421370399999</v>
          </cell>
          <cell r="D426">
            <v>1890.29594146</v>
          </cell>
          <cell r="P426">
            <v>225.21505981368614</v>
          </cell>
          <cell r="Q426">
            <v>2677.7742679853673</v>
          </cell>
        </row>
        <row r="427">
          <cell r="C427">
            <v>346.01247074999992</v>
          </cell>
          <cell r="D427">
            <v>1976.0942321100001</v>
          </cell>
          <cell r="P427">
            <v>215.90681497509257</v>
          </cell>
          <cell r="Q427">
            <v>2758.9961375600001</v>
          </cell>
        </row>
        <row r="428">
          <cell r="C428">
            <v>363.04140883799994</v>
          </cell>
          <cell r="D428">
            <v>2070.67630065</v>
          </cell>
          <cell r="P428">
            <v>208.63850036817016</v>
          </cell>
          <cell r="Q428">
            <v>2831.2166138409102</v>
          </cell>
        </row>
        <row r="429">
          <cell r="C429">
            <v>383.36739308699998</v>
          </cell>
          <cell r="D429">
            <v>2165.7012143500001</v>
          </cell>
          <cell r="P429">
            <v>204.10619479790324</v>
          </cell>
          <cell r="Q429">
            <v>2893.8642141786381</v>
          </cell>
        </row>
        <row r="430">
          <cell r="C430">
            <v>404.27383633800008</v>
          </cell>
          <cell r="D430">
            <v>2249.22886002</v>
          </cell>
          <cell r="P430">
            <v>203.04769677756641</v>
          </cell>
          <cell r="Q430">
            <v>2946.1721253045462</v>
          </cell>
        </row>
        <row r="431">
          <cell r="C431">
            <v>423.04415158200004</v>
          </cell>
          <cell r="D431">
            <v>2309.31912465</v>
          </cell>
          <cell r="P431">
            <v>206.20080482043247</v>
          </cell>
          <cell r="Q431">
            <v>2987.3735339500004</v>
          </cell>
        </row>
        <row r="432">
          <cell r="C432">
            <v>437.53828620000002</v>
          </cell>
          <cell r="D432">
            <v>2337.6273904300006</v>
          </cell>
          <cell r="P432">
            <v>214.13715674358687</v>
          </cell>
          <cell r="Q432">
            <v>3016.850836226603</v>
          </cell>
        </row>
        <row r="433">
          <cell r="C433">
            <v>447.92232433099991</v>
          </cell>
          <cell r="D433">
            <v>2340.1910235500004</v>
          </cell>
          <cell r="P433">
            <v>226.76499299816373</v>
          </cell>
          <cell r="Q433">
            <v>3034.583265766928</v>
          </cell>
        </row>
        <row r="434">
          <cell r="C434">
            <v>454.93888464799994</v>
          </cell>
          <cell r="D434">
            <v>2326.6428845199998</v>
          </cell>
          <cell r="P434">
            <v>243.81720690235568</v>
          </cell>
          <cell r="Q434">
            <v>3040.699265583788</v>
          </cell>
        </row>
        <row r="435">
          <cell r="C435">
            <v>459.330585993</v>
          </cell>
          <cell r="D435">
            <v>2306.6158349900006</v>
          </cell>
          <cell r="P435">
            <v>265.03129917545925</v>
          </cell>
          <cell r="Q435">
            <v>3035.3272786900002</v>
          </cell>
        </row>
        <row r="436">
          <cell r="C436">
            <v>461.72788697599998</v>
          </cell>
          <cell r="D436">
            <v>2287.4606096500002</v>
          </cell>
          <cell r="P436">
            <v>289.804266316135</v>
          </cell>
          <cell r="Q436">
            <v>3018.6137149211154</v>
          </cell>
        </row>
        <row r="437">
          <cell r="C437">
            <v>462.31260810899994</v>
          </cell>
          <cell r="D437">
            <v>2267.3994367900004</v>
          </cell>
          <cell r="P437">
            <v>316.19082808782036</v>
          </cell>
          <cell r="Q437">
            <v>2990.776851403652</v>
          </cell>
        </row>
        <row r="438">
          <cell r="C438">
            <v>461.15440970600002</v>
          </cell>
          <cell r="D438">
            <v>2242.3724174200001</v>
          </cell>
          <cell r="P438">
            <v>341.62172060680649</v>
          </cell>
          <cell r="Q438">
            <v>2952.05293208686</v>
          </cell>
        </row>
        <row r="439">
          <cell r="C439">
            <v>458.32295238400002</v>
          </cell>
          <cell r="D439">
            <v>2208.3196533</v>
          </cell>
          <cell r="P439">
            <v>363.91012016278501</v>
          </cell>
          <cell r="Q439">
            <v>2902.6782009200001</v>
          </cell>
        </row>
        <row r="440">
          <cell r="C440">
            <v>453.67553455199999</v>
          </cell>
          <cell r="D440">
            <v>2161.5898878400003</v>
          </cell>
          <cell r="P440">
            <v>381.28511159575464</v>
          </cell>
          <cell r="Q440">
            <v>2842.7862138144042</v>
          </cell>
        </row>
        <row r="441">
          <cell r="C441">
            <v>446.220006001</v>
          </cell>
          <cell r="D441">
            <v>2100.1664329800001</v>
          </cell>
          <cell r="P441">
            <v>394.52837444528427</v>
          </cell>
          <cell r="Q441">
            <v>2772.0997745297173</v>
          </cell>
        </row>
        <row r="442">
          <cell r="C442">
            <v>434.75185465800001</v>
          </cell>
          <cell r="D442">
            <v>2022.44124302</v>
          </cell>
          <cell r="P442">
            <v>404.93786214544849</v>
          </cell>
          <cell r="Q442">
            <v>2690.2389987876727</v>
          </cell>
        </row>
        <row r="443">
          <cell r="C443">
            <v>418.06656830000003</v>
          </cell>
          <cell r="D443">
            <v>1926.8062717999999</v>
          </cell>
          <cell r="P443">
            <v>413.99609040914095</v>
          </cell>
          <cell r="Q443">
            <v>2596.8240023099997</v>
          </cell>
        </row>
        <row r="444">
          <cell r="C444">
            <v>395.62068317299997</v>
          </cell>
          <cell r="D444">
            <v>1812.0778161200001</v>
          </cell>
          <cell r="P444">
            <v>422.81452853232366</v>
          </cell>
          <cell r="Q444">
            <v>2491.5523150776803</v>
          </cell>
        </row>
        <row r="445">
          <cell r="C445">
            <v>369.51492964000005</v>
          </cell>
          <cell r="D445">
            <v>1678.76954359</v>
          </cell>
          <cell r="P445">
            <v>431.54338659989173</v>
          </cell>
          <cell r="Q445">
            <v>2374.4311241087335</v>
          </cell>
        </row>
        <row r="446">
          <cell r="C446">
            <v>342.51108651300001</v>
          </cell>
          <cell r="D446">
            <v>1527.8194645700003</v>
          </cell>
          <cell r="P446">
            <v>440.08486979901841</v>
          </cell>
          <cell r="Q446">
            <v>2245.5450306804132</v>
          </cell>
        </row>
        <row r="447">
          <cell r="C447">
            <v>317.37093258499999</v>
          </cell>
          <cell r="D447">
            <v>1360.1655893300001</v>
          </cell>
          <cell r="P447">
            <v>448.34118331687989</v>
          </cell>
          <cell r="Q447">
            <v>2104.97863607</v>
          </cell>
        </row>
        <row r="448">
          <cell r="C448">
            <v>296.574814807</v>
          </cell>
          <cell r="D448">
            <v>1177.5492302600001</v>
          </cell>
          <cell r="P448">
            <v>456.46269572039353</v>
          </cell>
          <cell r="Q448">
            <v>1952.9444522006509</v>
          </cell>
        </row>
        <row r="449">
          <cell r="C449">
            <v>281.47735206000004</v>
          </cell>
          <cell r="D449">
            <v>984.92490814000007</v>
          </cell>
          <cell r="P449">
            <v>464.77289577515131</v>
          </cell>
          <cell r="Q449">
            <v>1790.1666335791097</v>
          </cell>
        </row>
        <row r="450">
          <cell r="C450">
            <v>273.15173129499999</v>
          </cell>
          <cell r="D450">
            <v>788.05044581100003</v>
          </cell>
          <cell r="P450">
            <v>473.17751024907233</v>
          </cell>
          <cell r="Q450">
            <v>1617.4972453580137</v>
          </cell>
        </row>
        <row r="451">
          <cell r="C451">
            <v>272.67113950599997</v>
          </cell>
          <cell r="D451">
            <v>592.68366611299996</v>
          </cell>
          <cell r="P451">
            <v>482.81702140690305</v>
          </cell>
          <cell r="Q451">
            <v>1435.7883526900002</v>
          </cell>
        </row>
        <row r="452">
          <cell r="C452">
            <v>280.27330337499995</v>
          </cell>
          <cell r="D452">
            <v>405.63598562599998</v>
          </cell>
          <cell r="P452">
            <v>494.1589389729964</v>
          </cell>
          <cell r="Q452">
            <v>1246.6824153720609</v>
          </cell>
        </row>
        <row r="453">
          <cell r="C453">
            <v>292.85410825299999</v>
          </cell>
          <cell r="D453">
            <v>237.933195415</v>
          </cell>
          <cell r="P453">
            <v>507.64373615186867</v>
          </cell>
          <cell r="Q453">
            <v>1054.9834717785875</v>
          </cell>
        </row>
        <row r="454">
          <cell r="C454">
            <v>306.47397925999996</v>
          </cell>
          <cell r="D454">
            <v>101.65468029600001</v>
          </cell>
          <cell r="P454">
            <v>523.84161989379129</v>
          </cell>
          <cell r="Q454">
            <v>866.28595492831869</v>
          </cell>
        </row>
        <row r="455">
          <cell r="C455">
            <v>317.19334148899998</v>
          </cell>
          <cell r="D455">
            <v>8.8798250500000009</v>
          </cell>
          <cell r="P455">
            <v>543.32279714903382</v>
          </cell>
          <cell r="Q455">
            <v>686.18429784</v>
          </cell>
        </row>
        <row r="456">
          <cell r="C456">
            <v>322.14447591400005</v>
          </cell>
          <cell r="D456">
            <v>0</v>
          </cell>
          <cell r="P456">
            <v>566.20894639766595</v>
          </cell>
          <cell r="Q456">
            <v>520.10108453324483</v>
          </cell>
        </row>
        <row r="457">
          <cell r="C457">
            <v>322.74708724599998</v>
          </cell>
          <cell r="D457">
            <v>0</v>
          </cell>
          <cell r="P457">
            <v>590.82763223895017</v>
          </cell>
          <cell r="Q457">
            <v>372.77150303116827</v>
          </cell>
        </row>
        <row r="458">
          <cell r="C458">
            <v>321.49273606000003</v>
          </cell>
          <cell r="D458">
            <v>0</v>
          </cell>
          <cell r="P458">
            <v>615.05789080195268</v>
          </cell>
          <cell r="Q458">
            <v>248.75889235775699</v>
          </cell>
        </row>
        <row r="459">
          <cell r="C459">
            <v>320.87298296400002</v>
          </cell>
          <cell r="D459">
            <v>0</v>
          </cell>
          <cell r="P459">
            <v>636.77875821573718</v>
          </cell>
          <cell r="Q459">
            <v>152.626591537</v>
          </cell>
        </row>
        <row r="460">
          <cell r="C460">
            <v>325.02450845499999</v>
          </cell>
          <cell r="D460">
            <v>0</v>
          </cell>
          <cell r="P460">
            <v>654.27694323503715</v>
          </cell>
          <cell r="Q460">
            <v>86.980154193224067</v>
          </cell>
        </row>
        <row r="461">
          <cell r="C461">
            <v>327.92729475700003</v>
          </cell>
          <cell r="D461">
            <v>0</v>
          </cell>
          <cell r="P461">
            <v>667.32709301616296</v>
          </cell>
          <cell r="Q461">
            <v>46.715907208504291</v>
          </cell>
        </row>
        <row r="462">
          <cell r="C462">
            <v>326.95803379400002</v>
          </cell>
          <cell r="D462">
            <v>0</v>
          </cell>
          <cell r="P462">
            <v>676.12263085138193</v>
          </cell>
          <cell r="Q462">
            <v>24.671828856084737</v>
          </cell>
        </row>
        <row r="463">
          <cell r="C463">
            <v>323.98113838699999</v>
          </cell>
          <cell r="D463">
            <v>0</v>
          </cell>
          <cell r="P463">
            <v>680.87550096777181</v>
          </cell>
          <cell r="Q463">
            <v>12.869001682</v>
          </cell>
        </row>
        <row r="464">
          <cell r="C464">
            <v>316.93532474799997</v>
          </cell>
          <cell r="D464">
            <v>0</v>
          </cell>
          <cell r="P464">
            <v>681.95730048109272</v>
          </cell>
          <cell r="Q464">
            <v>6.95791301205095</v>
          </cell>
        </row>
        <row r="465">
          <cell r="C465">
            <v>306.99702879000006</v>
          </cell>
          <cell r="D465">
            <v>0</v>
          </cell>
          <cell r="P465">
            <v>680.32407553664211</v>
          </cell>
          <cell r="Q465">
            <v>3.2608121178098783</v>
          </cell>
        </row>
        <row r="466">
          <cell r="C466">
            <v>297.60701676000002</v>
          </cell>
          <cell r="D466">
            <v>0</v>
          </cell>
          <cell r="P466">
            <v>677.10258892762386</v>
          </cell>
          <cell r="Q466">
            <v>1.098562705406172</v>
          </cell>
        </row>
        <row r="467">
          <cell r="C467">
            <v>292.206054849</v>
          </cell>
          <cell r="D467">
            <v>0</v>
          </cell>
          <cell r="P467">
            <v>673.41960344723975</v>
          </cell>
          <cell r="Q467">
            <v>0</v>
          </cell>
        </row>
        <row r="468">
          <cell r="C468">
            <v>293.23963234399997</v>
          </cell>
          <cell r="D468">
            <v>0</v>
          </cell>
          <cell r="P468">
            <v>670.19715110061384</v>
          </cell>
          <cell r="Q468">
            <v>0</v>
          </cell>
        </row>
        <row r="469">
          <cell r="C469">
            <v>298.57213447099997</v>
          </cell>
          <cell r="D469">
            <v>0</v>
          </cell>
          <cell r="P469">
            <v>667.5246357790237</v>
          </cell>
          <cell r="Q469">
            <v>0</v>
          </cell>
        </row>
        <row r="470">
          <cell r="C470">
            <v>305.194425964</v>
          </cell>
          <cell r="D470">
            <v>0</v>
          </cell>
          <cell r="P470">
            <v>665.28978559319842</v>
          </cell>
          <cell r="Q470">
            <v>0</v>
          </cell>
        </row>
        <row r="471">
          <cell r="C471">
            <v>310.09737159700001</v>
          </cell>
          <cell r="D471">
            <v>0</v>
          </cell>
          <cell r="P471">
            <v>663.38170957827037</v>
          </cell>
          <cell r="Q471">
            <v>0</v>
          </cell>
        </row>
        <row r="472">
          <cell r="C472">
            <v>311.37979340199996</v>
          </cell>
          <cell r="D472">
            <v>0</v>
          </cell>
          <cell r="P472">
            <v>661.69058368976698</v>
          </cell>
          <cell r="Q472">
            <v>0</v>
          </cell>
        </row>
        <row r="473">
          <cell r="C473">
            <v>311.41167365900003</v>
          </cell>
          <cell r="D473">
            <v>0</v>
          </cell>
          <cell r="P473">
            <v>660.12365825674374</v>
          </cell>
          <cell r="Q473">
            <v>0</v>
          </cell>
        </row>
        <row r="474">
          <cell r="C474">
            <v>313.70358769300003</v>
          </cell>
          <cell r="D474">
            <v>0</v>
          </cell>
          <cell r="P474">
            <v>658.59265080171656</v>
          </cell>
          <cell r="Q474">
            <v>0</v>
          </cell>
        </row>
        <row r="475">
          <cell r="C475">
            <v>321.76611082599999</v>
          </cell>
          <cell r="D475">
            <v>0</v>
          </cell>
          <cell r="P475">
            <v>657.00927884720363</v>
          </cell>
          <cell r="Q475">
            <v>0</v>
          </cell>
        </row>
        <row r="476">
          <cell r="C476">
            <v>337.73720797100003</v>
          </cell>
          <cell r="D476">
            <v>0</v>
          </cell>
          <cell r="P476">
            <v>655.3113526730591</v>
          </cell>
          <cell r="Q476">
            <v>0</v>
          </cell>
        </row>
        <row r="477">
          <cell r="C477">
            <v>358.22172395400003</v>
          </cell>
          <cell r="D477">
            <v>0</v>
          </cell>
          <cell r="P477">
            <v>653.54089426648534</v>
          </cell>
          <cell r="Q477">
            <v>0</v>
          </cell>
        </row>
        <row r="478">
          <cell r="C478">
            <v>378.46067953400001</v>
          </cell>
          <cell r="D478">
            <v>0</v>
          </cell>
          <cell r="P478">
            <v>651.76604889906173</v>
          </cell>
          <cell r="Q478">
            <v>0</v>
          </cell>
        </row>
        <row r="479">
          <cell r="C479">
            <v>393.69509556999998</v>
          </cell>
          <cell r="D479">
            <v>0</v>
          </cell>
          <cell r="P479">
            <v>650.05496184236563</v>
          </cell>
          <cell r="Q479">
            <v>0</v>
          </cell>
        </row>
        <row r="480">
          <cell r="C480">
            <v>400.21551007700003</v>
          </cell>
          <cell r="D480">
            <v>0</v>
          </cell>
          <cell r="P480">
            <v>648.40298517836072</v>
          </cell>
          <cell r="Q480">
            <v>0</v>
          </cell>
        </row>
        <row r="481">
          <cell r="C481">
            <v>398.50048323799996</v>
          </cell>
          <cell r="D481">
            <v>0</v>
          </cell>
          <cell r="P481">
            <v>646.53111046557842</v>
          </cell>
          <cell r="Q481">
            <v>0</v>
          </cell>
        </row>
        <row r="482">
          <cell r="C482">
            <v>390.08060222100005</v>
          </cell>
          <cell r="D482">
            <v>0</v>
          </cell>
          <cell r="P482">
            <v>644.08566302628446</v>
          </cell>
          <cell r="Q482">
            <v>0</v>
          </cell>
        </row>
        <row r="483">
          <cell r="C483">
            <v>376.48645425000001</v>
          </cell>
          <cell r="D483">
            <v>0</v>
          </cell>
          <cell r="P483">
            <v>640.55173678360984</v>
          </cell>
          <cell r="Q483">
            <v>0</v>
          </cell>
        </row>
        <row r="484">
          <cell r="C484">
            <v>359.981629269</v>
          </cell>
          <cell r="D484">
            <v>0</v>
          </cell>
          <cell r="P484">
            <v>635.85975649989859</v>
          </cell>
          <cell r="Q484">
            <v>0</v>
          </cell>
        </row>
        <row r="485">
          <cell r="C485">
            <v>345.76172781700001</v>
          </cell>
          <cell r="D485">
            <v>0</v>
          </cell>
          <cell r="P485">
            <v>630.06064664516225</v>
          </cell>
          <cell r="Q485">
            <v>0</v>
          </cell>
        </row>
        <row r="486">
          <cell r="C486">
            <v>339.75535318799996</v>
          </cell>
          <cell r="D486">
            <v>0</v>
          </cell>
          <cell r="P486">
            <v>623.4118521744673</v>
          </cell>
          <cell r="Q486">
            <v>0</v>
          </cell>
        </row>
        <row r="487">
          <cell r="C487">
            <v>347.89110861300003</v>
          </cell>
          <cell r="D487">
            <v>0</v>
          </cell>
          <cell r="P487">
            <v>616.17138969055793</v>
          </cell>
          <cell r="Q487">
            <v>0</v>
          </cell>
        </row>
        <row r="488">
          <cell r="C488">
            <v>373.00718169300001</v>
          </cell>
          <cell r="D488">
            <v>0</v>
          </cell>
          <cell r="P488">
            <v>608.66136074838153</v>
          </cell>
          <cell r="Q488">
            <v>0</v>
          </cell>
        </row>
        <row r="489">
          <cell r="C489">
            <v>405.56008839199995</v>
          </cell>
          <cell r="D489">
            <v>0</v>
          </cell>
          <cell r="P489">
            <v>601.35390222783394</v>
          </cell>
          <cell r="Q489">
            <v>0</v>
          </cell>
        </row>
        <row r="490">
          <cell r="C490">
            <v>432.91342734800003</v>
          </cell>
          <cell r="D490">
            <v>0</v>
          </cell>
          <cell r="P490">
            <v>594.80678843554642</v>
          </cell>
          <cell r="Q490">
            <v>0</v>
          </cell>
        </row>
        <row r="491">
          <cell r="C491">
            <v>442.43079678399999</v>
          </cell>
          <cell r="D491">
            <v>0</v>
          </cell>
          <cell r="P491">
            <v>589.57779367814862</v>
          </cell>
          <cell r="Q491">
            <v>0</v>
          </cell>
        </row>
        <row r="492">
          <cell r="C492">
            <v>425.43733877799997</v>
          </cell>
          <cell r="D492">
            <v>0</v>
          </cell>
          <cell r="P492">
            <v>585.99176325889937</v>
          </cell>
          <cell r="Q492">
            <v>0</v>
          </cell>
        </row>
        <row r="493">
          <cell r="C493">
            <v>389.02682676600006</v>
          </cell>
          <cell r="D493">
            <v>0</v>
          </cell>
          <cell r="P493">
            <v>583.41314247782043</v>
          </cell>
          <cell r="Q493">
            <v>0</v>
          </cell>
        </row>
        <row r="494">
          <cell r="C494">
            <v>344.24582258800001</v>
          </cell>
          <cell r="D494">
            <v>0</v>
          </cell>
          <cell r="P494">
            <v>580.97920022239987</v>
          </cell>
          <cell r="Q494">
            <v>0</v>
          </cell>
        </row>
        <row r="495">
          <cell r="C495">
            <v>302.14088826200003</v>
          </cell>
          <cell r="D495">
            <v>0</v>
          </cell>
          <cell r="P495">
            <v>577.82749042423211</v>
          </cell>
          <cell r="Q495">
            <v>0</v>
          </cell>
        </row>
        <row r="496">
          <cell r="C496">
            <v>271.252708203</v>
          </cell>
          <cell r="D496">
            <v>0</v>
          </cell>
          <cell r="P496">
            <v>573.04375229898415</v>
          </cell>
          <cell r="Q496">
            <v>0</v>
          </cell>
        </row>
        <row r="497">
          <cell r="C497">
            <v>249.80829288400002</v>
          </cell>
          <cell r="D497">
            <v>0</v>
          </cell>
          <cell r="P497">
            <v>565.49947953138678</v>
          </cell>
          <cell r="Q497">
            <v>0</v>
          </cell>
        </row>
        <row r="498">
          <cell r="C498">
            <v>233.49625685499998</v>
          </cell>
          <cell r="D498">
            <v>0</v>
          </cell>
          <cell r="P498">
            <v>554.01439928673244</v>
          </cell>
          <cell r="Q498">
            <v>0</v>
          </cell>
        </row>
        <row r="499">
          <cell r="C499">
            <v>218.00521460500002</v>
          </cell>
          <cell r="D499">
            <v>0</v>
          </cell>
          <cell r="P499">
            <v>537.40823873032014</v>
          </cell>
          <cell r="Q499">
            <v>0</v>
          </cell>
        </row>
        <row r="500">
          <cell r="C500">
            <v>200.847819337</v>
          </cell>
          <cell r="D500">
            <v>0</v>
          </cell>
          <cell r="P500">
            <v>515.2030704907778</v>
          </cell>
          <cell r="Q500">
            <v>1.2473163651194201</v>
          </cell>
        </row>
        <row r="501">
          <cell r="C501">
            <v>185.85407744600005</v>
          </cell>
          <cell r="D501">
            <v>0</v>
          </cell>
          <cell r="P501">
            <v>489.69288933956727</v>
          </cell>
          <cell r="Q501">
            <v>5.7994999630708683</v>
          </cell>
        </row>
        <row r="502">
          <cell r="C502">
            <v>178.27228761799998</v>
          </cell>
          <cell r="D502">
            <v>0</v>
          </cell>
          <cell r="P502">
            <v>463.86955992968717</v>
          </cell>
          <cell r="Q502">
            <v>20.043884123179836</v>
          </cell>
        </row>
        <row r="503">
          <cell r="C503">
            <v>183.44534417900002</v>
          </cell>
          <cell r="D503">
            <v>0</v>
          </cell>
          <cell r="P503">
            <v>440.72690578984526</v>
          </cell>
          <cell r="Q503">
            <v>49.078416157000007</v>
          </cell>
        </row>
        <row r="504">
          <cell r="C504">
            <v>205.37476884099999</v>
          </cell>
          <cell r="D504">
            <v>0</v>
          </cell>
          <cell r="P504">
            <v>422.622055367732</v>
          </cell>
          <cell r="Q504">
            <v>96.966306172698665</v>
          </cell>
        </row>
        <row r="505">
          <cell r="C505">
            <v>236.847608326</v>
          </cell>
          <cell r="D505">
            <v>0</v>
          </cell>
          <cell r="P505">
            <v>409.2385729202378</v>
          </cell>
          <cell r="Q505">
            <v>166.17793459438673</v>
          </cell>
        </row>
        <row r="506">
          <cell r="C506">
            <v>268.13706762200002</v>
          </cell>
          <cell r="D506">
            <v>0</v>
          </cell>
          <cell r="P506">
            <v>399.6110813354768</v>
          </cell>
          <cell r="Q506">
            <v>258.6983038536311</v>
          </cell>
        </row>
        <row r="507">
          <cell r="C507">
            <v>290.01860737000004</v>
          </cell>
          <cell r="D507">
            <v>0</v>
          </cell>
          <cell r="P507">
            <v>392.77420350156251</v>
          </cell>
          <cell r="Q507">
            <v>376.51241638199997</v>
          </cell>
        </row>
        <row r="508">
          <cell r="C508">
            <v>295.695472</v>
          </cell>
          <cell r="D508">
            <v>19.431110569000001</v>
          </cell>
          <cell r="P508">
            <v>387.85213337545207</v>
          </cell>
          <cell r="Q508">
            <v>520.10196609188733</v>
          </cell>
        </row>
        <row r="509">
          <cell r="C509">
            <v>288.12479833599997</v>
          </cell>
          <cell r="D509">
            <v>55.938301815999992</v>
          </cell>
          <cell r="P509">
            <v>383.28823468203274</v>
          </cell>
          <cell r="Q509">
            <v>683.93541281899695</v>
          </cell>
        </row>
        <row r="510">
          <cell r="C510">
            <v>272.83310206800002</v>
          </cell>
          <cell r="D510">
            <v>117.06732226300001</v>
          </cell>
          <cell r="P510">
            <v>377.75490137247795</v>
          </cell>
          <cell r="Q510">
            <v>860.97790787985764</v>
          </cell>
        </row>
        <row r="511">
          <cell r="C511">
            <v>255.34689883200002</v>
          </cell>
          <cell r="D511">
            <v>213.183597026</v>
          </cell>
          <cell r="P511">
            <v>369.9925792172607</v>
          </cell>
          <cell r="Q511">
            <v>1044.1946025909999</v>
          </cell>
        </row>
        <row r="512">
          <cell r="C512">
            <v>240.10854273400003</v>
          </cell>
          <cell r="D512">
            <v>382.52123490099996</v>
          </cell>
          <cell r="P512">
            <v>359.22183205274291</v>
          </cell>
          <cell r="Q512">
            <v>1227.4981114958437</v>
          </cell>
        </row>
        <row r="513">
          <cell r="C513">
            <v>227.22374136900001</v>
          </cell>
          <cell r="D513">
            <v>594.31283173400004</v>
          </cell>
          <cell r="P513">
            <v>346.0708531587465</v>
          </cell>
          <cell r="Q513">
            <v>1408.5909020453737</v>
          </cell>
        </row>
        <row r="514">
          <cell r="C514">
            <v>215.71404083700003</v>
          </cell>
          <cell r="D514">
            <v>827.38107527399995</v>
          </cell>
          <cell r="P514">
            <v>331.72229589959943</v>
          </cell>
          <cell r="Q514">
            <v>1586.1229049174685</v>
          </cell>
        </row>
        <row r="515">
          <cell r="C515">
            <v>204.60098713199997</v>
          </cell>
          <cell r="D515">
            <v>1060.548653432</v>
          </cell>
          <cell r="P515">
            <v>317.36010139545016</v>
          </cell>
          <cell r="Q515">
            <v>1758.7440507900001</v>
          </cell>
        </row>
        <row r="516">
          <cell r="C516">
            <v>193.61179310899999</v>
          </cell>
          <cell r="D516">
            <v>1276.7439449930002</v>
          </cell>
          <cell r="P516">
            <v>303.90065106066629</v>
          </cell>
          <cell r="Q516">
            <v>1924.913270524565</v>
          </cell>
        </row>
        <row r="517">
          <cell r="C517">
            <v>182.17360577899998</v>
          </cell>
          <cell r="D517">
            <v>1475.3180930600001</v>
          </cell>
          <cell r="P517">
            <v>291.00203323710571</v>
          </cell>
          <cell r="Q517">
            <v>2082.3254957176282</v>
          </cell>
        </row>
        <row r="518">
          <cell r="C518">
            <v>171.01132341299999</v>
          </cell>
          <cell r="D518">
            <v>1659.72793133</v>
          </cell>
          <cell r="P518">
            <v>278.06673776145988</v>
          </cell>
          <cell r="Q518">
            <v>2228.4846581493757</v>
          </cell>
        </row>
        <row r="519">
          <cell r="C519">
            <v>160.888686651</v>
          </cell>
          <cell r="D519">
            <v>1833.4302944200003</v>
          </cell>
          <cell r="P519">
            <v>264.49776633772751</v>
          </cell>
          <cell r="Q519">
            <v>2360.8946895999998</v>
          </cell>
        </row>
        <row r="520">
          <cell r="C520">
            <v>152.513552498</v>
          </cell>
          <cell r="D520">
            <v>1998.7294022400004</v>
          </cell>
          <cell r="P520">
            <v>249.8856920700097</v>
          </cell>
          <cell r="Q520">
            <v>2477.8797445447626</v>
          </cell>
        </row>
        <row r="521">
          <cell r="C521">
            <v>145.45505297299999</v>
          </cell>
          <cell r="D521">
            <v>2153.3190203100003</v>
          </cell>
          <cell r="P521">
            <v>234.5412015005231</v>
          </cell>
          <cell r="Q521">
            <v>2581.0448682392403</v>
          </cell>
        </row>
        <row r="522">
          <cell r="C522">
            <v>139.39699866500001</v>
          </cell>
          <cell r="D522">
            <v>2293.7403003899999</v>
          </cell>
          <cell r="P522">
            <v>218.96617006934738</v>
          </cell>
          <cell r="Q522">
            <v>2672.8153286340989</v>
          </cell>
        </row>
        <row r="523">
          <cell r="C523">
            <v>134.023200239</v>
          </cell>
          <cell r="D523">
            <v>2416.5343939699997</v>
          </cell>
          <cell r="P523">
            <v>203.66247321656422</v>
          </cell>
          <cell r="Q523">
            <v>2755.6163936800003</v>
          </cell>
        </row>
        <row r="524">
          <cell r="C524">
            <v>129.152153967</v>
          </cell>
          <cell r="D524">
            <v>2519.2491812599997</v>
          </cell>
          <cell r="P524">
            <v>189.32857324487901</v>
          </cell>
          <cell r="Q524">
            <v>2831.1753255137378</v>
          </cell>
        </row>
        <row r="525">
          <cell r="C525">
            <v>125.05303212700001</v>
          </cell>
          <cell r="D525">
            <v>2603.4594557</v>
          </cell>
          <cell r="P525">
            <v>177.43743248586901</v>
          </cell>
          <cell r="Q525">
            <v>2898.4273630166599</v>
          </cell>
        </row>
        <row r="526">
          <cell r="C526">
            <v>122.13688718599998</v>
          </cell>
          <cell r="D526">
            <v>2671.7467394599998</v>
          </cell>
          <cell r="P526">
            <v>169.65764698245988</v>
          </cell>
          <cell r="Q526">
            <v>2955.6097392562533</v>
          </cell>
        </row>
        <row r="527">
          <cell r="C527">
            <v>120.84173154699999</v>
          </cell>
          <cell r="D527">
            <v>2726.6925538699998</v>
          </cell>
          <cell r="P527">
            <v>167.65767542184281</v>
          </cell>
          <cell r="Q527">
            <v>3000.9596873</v>
          </cell>
        </row>
        <row r="528">
          <cell r="C528">
            <v>121.491829368</v>
          </cell>
          <cell r="D528">
            <v>2769.8700746300001</v>
          </cell>
          <cell r="P528">
            <v>172.58126670494198</v>
          </cell>
          <cell r="Q528">
            <v>3033.0517390473196</v>
          </cell>
        </row>
        <row r="529">
          <cell r="C529">
            <v>123.94846996</v>
          </cell>
          <cell r="D529">
            <v>2798.8190901900002</v>
          </cell>
          <cell r="P529">
            <v>183.36990740980107</v>
          </cell>
          <cell r="Q529">
            <v>3051.8096217253678</v>
          </cell>
        </row>
        <row r="530">
          <cell r="C530">
            <v>127.955175946</v>
          </cell>
          <cell r="D530">
            <v>2810.0710425099996</v>
          </cell>
          <cell r="P530">
            <v>198.42793507983012</v>
          </cell>
          <cell r="Q530">
            <v>3057.4943613932314</v>
          </cell>
        </row>
        <row r="531">
          <cell r="C531">
            <v>133.37096140100002</v>
          </cell>
          <cell r="D531">
            <v>2800.1573737399999</v>
          </cell>
          <cell r="P531">
            <v>216.17438782256446</v>
          </cell>
          <cell r="Q531">
            <v>3050.36698411</v>
          </cell>
        </row>
        <row r="532">
          <cell r="C532">
            <v>139.79973280799999</v>
          </cell>
          <cell r="D532">
            <v>2766.9593300699999</v>
          </cell>
          <cell r="P532">
            <v>235.35770793980848</v>
          </cell>
          <cell r="Q532">
            <v>3030.7830937485428</v>
          </cell>
        </row>
        <row r="533">
          <cell r="C533">
            <v>146.20000382800001</v>
          </cell>
          <cell r="D533">
            <v>2713.7573761600001</v>
          </cell>
          <cell r="P533">
            <v>255.81063907348056</v>
          </cell>
          <cell r="Q533">
            <v>2999.4766054368661</v>
          </cell>
        </row>
        <row r="534">
          <cell r="C534">
            <v>151.38033055300002</v>
          </cell>
          <cell r="D534">
            <v>2645.1817820400001</v>
          </cell>
          <cell r="P534">
            <v>277.67239790085443</v>
          </cell>
          <cell r="Q534">
            <v>2957.2760121167557</v>
          </cell>
        </row>
        <row r="535">
          <cell r="C535">
            <v>154.14926907</v>
          </cell>
          <cell r="D535">
            <v>2565.8628165099994</v>
          </cell>
          <cell r="P535">
            <v>301.12554650534696</v>
          </cell>
          <cell r="Q535">
            <v>2905.00980673</v>
          </cell>
        </row>
        <row r="536">
          <cell r="C536">
            <v>153.67149172799998</v>
          </cell>
          <cell r="D536">
            <v>2479.2281108000002</v>
          </cell>
          <cell r="P536">
            <v>326.14202590556908</v>
          </cell>
          <cell r="Q536">
            <v>2843.2123788241297</v>
          </cell>
        </row>
        <row r="537">
          <cell r="C537">
            <v>150.51008626299998</v>
          </cell>
          <cell r="D537">
            <v>2383.89474208</v>
          </cell>
          <cell r="P537">
            <v>351.65878471545324</v>
          </cell>
          <cell r="Q537">
            <v>2771.2417043696678</v>
          </cell>
        </row>
        <row r="538">
          <cell r="C538">
            <v>145.588708865</v>
          </cell>
          <cell r="D538">
            <v>2277.2771491600001</v>
          </cell>
          <cell r="P538">
            <v>376.3522388684882</v>
          </cell>
          <cell r="Q538">
            <v>2688.1616559428689</v>
          </cell>
        </row>
        <row r="539">
          <cell r="C539">
            <v>139.83090177300002</v>
          </cell>
          <cell r="D539">
            <v>2156.7897715200002</v>
          </cell>
          <cell r="P539">
            <v>398.92821807037484</v>
          </cell>
          <cell r="Q539">
            <v>2593.0361061200001</v>
          </cell>
        </row>
        <row r="540">
          <cell r="C540">
            <v>134.02810010000002</v>
          </cell>
          <cell r="D540">
            <v>2020.3905644599997</v>
          </cell>
          <cell r="P540">
            <v>418.61088094206593</v>
          </cell>
          <cell r="Q540">
            <v>2485.1888791813399</v>
          </cell>
        </row>
        <row r="541">
          <cell r="C541">
            <v>128.426048987</v>
          </cell>
          <cell r="D541">
            <v>1868.2115525899999</v>
          </cell>
          <cell r="P541">
            <v>436.20532803813489</v>
          </cell>
          <cell r="Q541">
            <v>2364.9836062232193</v>
          </cell>
        </row>
        <row r="542">
          <cell r="C542">
            <v>123.138367012</v>
          </cell>
          <cell r="D542">
            <v>1700.9282771100002</v>
          </cell>
          <cell r="P542">
            <v>452.98204636399652</v>
          </cell>
          <cell r="Q542">
            <v>2233.0438700459918</v>
          </cell>
        </row>
        <row r="543">
          <cell r="C543">
            <v>118.27867282</v>
          </cell>
          <cell r="D543">
            <v>1519.2162793499997</v>
          </cell>
          <cell r="P543">
            <v>470.21152292506235</v>
          </cell>
          <cell r="Q543">
            <v>2089.9932534499999</v>
          </cell>
        </row>
        <row r="544">
          <cell r="C544">
            <v>114.083099283</v>
          </cell>
          <cell r="D544">
            <v>1324.2317313199999</v>
          </cell>
          <cell r="P544">
            <v>488.80595879540806</v>
          </cell>
          <cell r="Q544">
            <v>1936.4705919002029</v>
          </cell>
        </row>
        <row r="545">
          <cell r="C545">
            <v>111.33188520399999</v>
          </cell>
          <cell r="D545">
            <v>1119.0533271300001</v>
          </cell>
          <cell r="P545">
            <v>508.24441132375347</v>
          </cell>
          <cell r="Q545">
            <v>1773.1757315199588</v>
          </cell>
        </row>
        <row r="546">
          <cell r="C546">
            <v>110.63732386400001</v>
          </cell>
          <cell r="D546">
            <v>907.24039161400015</v>
          </cell>
          <cell r="P546">
            <v>527.64765192748166</v>
          </cell>
          <cell r="Q546">
            <v>1600.8237710972371</v>
          </cell>
        </row>
        <row r="547">
          <cell r="C547">
            <v>112.579053698</v>
          </cell>
          <cell r="D547">
            <v>692.35224980200007</v>
          </cell>
          <cell r="P547">
            <v>546.13645202397447</v>
          </cell>
          <cell r="Q547">
            <v>1420.1298094199999</v>
          </cell>
        </row>
        <row r="548">
          <cell r="C548">
            <v>117.99134108600001</v>
          </cell>
          <cell r="D548">
            <v>480.11502396099991</v>
          </cell>
          <cell r="P548">
            <v>563.00773208757789</v>
          </cell>
          <cell r="Q548">
            <v>1232.5895056581189</v>
          </cell>
        </row>
        <row r="549">
          <cell r="C549">
            <v>125.34864475500001</v>
          </cell>
          <cell r="D549">
            <v>284.92202740100004</v>
          </cell>
          <cell r="P549">
            <v>578.26300882048963</v>
          </cell>
          <cell r="Q549">
            <v>1042.8207605090699</v>
          </cell>
        </row>
        <row r="550">
          <cell r="C550">
            <v>132.90481038299998</v>
          </cell>
          <cell r="D550">
            <v>123.33337109199996</v>
          </cell>
          <cell r="P550">
            <v>592.07994798187303</v>
          </cell>
          <cell r="Q550">
            <v>856.22203505223752</v>
          </cell>
        </row>
        <row r="551">
          <cell r="C551">
            <v>138.91368304000002</v>
          </cell>
          <cell r="D551">
            <v>11.909165959000001</v>
          </cell>
          <cell r="P551">
            <v>604.63621533088758</v>
          </cell>
          <cell r="Q551">
            <v>678.19179036700007</v>
          </cell>
        </row>
        <row r="552">
          <cell r="C552">
            <v>142.02265822800001</v>
          </cell>
          <cell r="D552">
            <v>0</v>
          </cell>
          <cell r="P552">
            <v>616.06089348420755</v>
          </cell>
          <cell r="Q552">
            <v>513.98271497877806</v>
          </cell>
        </row>
        <row r="553">
          <cell r="C553">
            <v>142.45172969700002</v>
          </cell>
          <cell r="D553">
            <v>0</v>
          </cell>
          <cell r="P553">
            <v>626.28873248854688</v>
          </cell>
          <cell r="Q553">
            <v>368.26440719713548</v>
          </cell>
        </row>
        <row r="554">
          <cell r="C554">
            <v>140.81476547400001</v>
          </cell>
          <cell r="D554">
            <v>0</v>
          </cell>
          <cell r="P554">
            <v>635.20589924813976</v>
          </cell>
          <cell r="Q554">
            <v>245.56069277767554</v>
          </cell>
        </row>
        <row r="555">
          <cell r="C555">
            <v>137.72563350199999</v>
          </cell>
          <cell r="D555">
            <v>0</v>
          </cell>
          <cell r="P555">
            <v>642.69856066721002</v>
          </cell>
          <cell r="Q555">
            <v>150.39539747599997</v>
          </cell>
        </row>
        <row r="556">
          <cell r="C556">
            <v>133.62222378199999</v>
          </cell>
          <cell r="D556">
            <v>0</v>
          </cell>
          <cell r="P556">
            <v>648.86376465221997</v>
          </cell>
          <cell r="Q556">
            <v>85.360573668270689</v>
          </cell>
        </row>
        <row r="557">
          <cell r="C557">
            <v>128.23807495871</v>
          </cell>
          <cell r="D557">
            <v>0</v>
          </cell>
          <cell r="P557">
            <v>654.64419856061852</v>
          </cell>
          <cell r="Q557">
            <v>45.510283383231624</v>
          </cell>
        </row>
        <row r="558">
          <cell r="C558">
            <v>121.1308324795</v>
          </cell>
          <cell r="D558">
            <v>0</v>
          </cell>
          <cell r="P558">
            <v>661.18657785220341</v>
          </cell>
          <cell r="Q558">
            <v>23.624200832964977</v>
          </cell>
        </row>
        <row r="559">
          <cell r="C559">
            <v>111.858142165</v>
          </cell>
          <cell r="D559">
            <v>0</v>
          </cell>
          <cell r="P559">
            <v>669.64387516563067</v>
          </cell>
          <cell r="Q559">
            <v>11.961426275000004</v>
          </cell>
        </row>
        <row r="560">
          <cell r="C560">
            <v>100.29116779</v>
          </cell>
          <cell r="D560">
            <v>0</v>
          </cell>
          <cell r="P560">
            <v>680.60796917829998</v>
          </cell>
          <cell r="Q560">
            <v>6.1638077748781335</v>
          </cell>
        </row>
        <row r="561">
          <cell r="C561">
            <v>87.554970776999994</v>
          </cell>
          <cell r="D561">
            <v>0</v>
          </cell>
          <cell r="P561">
            <v>692.41767671713217</v>
          </cell>
          <cell r="Q561">
            <v>2.7323198135514191</v>
          </cell>
        </row>
        <row r="562">
          <cell r="C562">
            <v>75.088146856999998</v>
          </cell>
          <cell r="D562">
            <v>0</v>
          </cell>
          <cell r="P562">
            <v>702.849832074049</v>
          </cell>
          <cell r="Q562">
            <v>0.86015567869899301</v>
          </cell>
        </row>
        <row r="563">
          <cell r="C563">
            <v>64.329291631999993</v>
          </cell>
          <cell r="D563">
            <v>0</v>
          </cell>
          <cell r="P563">
            <v>709.68249559905485</v>
          </cell>
          <cell r="Q563">
            <v>0</v>
          </cell>
        </row>
        <row r="564">
          <cell r="C564">
            <v>56.474593385000006</v>
          </cell>
          <cell r="D564">
            <v>0</v>
          </cell>
          <cell r="P564">
            <v>711.418278582737</v>
          </cell>
          <cell r="Q564">
            <v>0</v>
          </cell>
        </row>
        <row r="565">
          <cell r="C565">
            <v>51.750344152000004</v>
          </cell>
          <cell r="D565">
            <v>0</v>
          </cell>
          <cell r="P565">
            <v>709.45470965967979</v>
          </cell>
          <cell r="Q565">
            <v>0</v>
          </cell>
        </row>
        <row r="566">
          <cell r="C566">
            <v>50.140408105000006</v>
          </cell>
          <cell r="D566">
            <v>0</v>
          </cell>
          <cell r="P566">
            <v>705.91438194930265</v>
          </cell>
          <cell r="Q566">
            <v>0</v>
          </cell>
        </row>
        <row r="567">
          <cell r="C567">
            <v>51.628649547000002</v>
          </cell>
          <cell r="D567">
            <v>0</v>
          </cell>
          <cell r="P567">
            <v>702.91988857102137</v>
          </cell>
          <cell r="Q567">
            <v>0</v>
          </cell>
        </row>
        <row r="568">
          <cell r="C568">
            <v>55.943157126999999</v>
          </cell>
          <cell r="D568">
            <v>0</v>
          </cell>
          <cell r="P568">
            <v>701.97722739568269</v>
          </cell>
          <cell r="Q568">
            <v>0</v>
          </cell>
        </row>
        <row r="569">
          <cell r="C569">
            <v>61.788029254000001</v>
          </cell>
          <cell r="D569">
            <v>0</v>
          </cell>
          <cell r="P569">
            <v>702.1255131423095</v>
          </cell>
          <cell r="Q569">
            <v>0</v>
          </cell>
        </row>
        <row r="570">
          <cell r="C570">
            <v>67.611491630999993</v>
          </cell>
          <cell r="D570">
            <v>0</v>
          </cell>
          <cell r="P570">
            <v>701.7873671661755</v>
          </cell>
          <cell r="Q570">
            <v>0</v>
          </cell>
        </row>
        <row r="571">
          <cell r="C571">
            <v>71.861770196999998</v>
          </cell>
          <cell r="D571">
            <v>0</v>
          </cell>
          <cell r="P571">
            <v>699.38541082254801</v>
          </cell>
          <cell r="Q571">
            <v>0</v>
          </cell>
        </row>
        <row r="572">
          <cell r="C572">
            <v>73.448052650999998</v>
          </cell>
          <cell r="D572">
            <v>0</v>
          </cell>
          <cell r="P572">
            <v>693.83989392431022</v>
          </cell>
          <cell r="Q572">
            <v>0</v>
          </cell>
        </row>
        <row r="573">
          <cell r="C573">
            <v>73.120087842000004</v>
          </cell>
          <cell r="D573">
            <v>0</v>
          </cell>
          <cell r="P573">
            <v>686.06005631098606</v>
          </cell>
          <cell r="Q573">
            <v>0</v>
          </cell>
        </row>
        <row r="574">
          <cell r="C574">
            <v>72.088218797099998</v>
          </cell>
          <cell r="D574">
            <v>0</v>
          </cell>
          <cell r="P574">
            <v>677.45261296871581</v>
          </cell>
          <cell r="Q574">
            <v>0</v>
          </cell>
        </row>
        <row r="575">
          <cell r="C575">
            <v>71.562788780000005</v>
          </cell>
          <cell r="D575">
            <v>0</v>
          </cell>
          <cell r="P575">
            <v>669.42427888363636</v>
          </cell>
          <cell r="Q575">
            <v>0</v>
          </cell>
        </row>
        <row r="576">
          <cell r="C576">
            <v>72.431355814999989</v>
          </cell>
          <cell r="D576">
            <v>0</v>
          </cell>
          <cell r="P576">
            <v>664.52176049644663</v>
          </cell>
          <cell r="Q576">
            <v>0</v>
          </cell>
        </row>
        <row r="577">
          <cell r="C577">
            <v>74.278072113999997</v>
          </cell>
          <cell r="D577">
            <v>0</v>
          </cell>
          <cell r="P577">
            <v>660.2030786823766</v>
          </cell>
          <cell r="Q577">
            <v>0</v>
          </cell>
        </row>
        <row r="578">
          <cell r="C578">
            <v>76.362931062999991</v>
          </cell>
          <cell r="D578">
            <v>0</v>
          </cell>
          <cell r="P578">
            <v>655.5668659549209</v>
          </cell>
          <cell r="Q578">
            <v>0</v>
          </cell>
        </row>
        <row r="579">
          <cell r="C579">
            <v>77.945926086</v>
          </cell>
          <cell r="D579">
            <v>0</v>
          </cell>
          <cell r="P579">
            <v>651.21921365182186</v>
          </cell>
          <cell r="Q579">
            <v>0</v>
          </cell>
        </row>
        <row r="580">
          <cell r="C580">
            <v>78.505413336000004</v>
          </cell>
          <cell r="D580">
            <v>0</v>
          </cell>
          <cell r="P580">
            <v>648.19419973753918</v>
          </cell>
          <cell r="Q580">
            <v>0</v>
          </cell>
        </row>
        <row r="581">
          <cell r="C581">
            <v>78.370102142000007</v>
          </cell>
          <cell r="D581">
            <v>0</v>
          </cell>
          <cell r="P581">
            <v>645.34121441711557</v>
          </cell>
          <cell r="Q581">
            <v>0</v>
          </cell>
        </row>
        <row r="582">
          <cell r="C582">
            <v>78.080651794999994</v>
          </cell>
          <cell r="D582">
            <v>0</v>
          </cell>
          <cell r="P582">
            <v>642.72831467852893</v>
          </cell>
          <cell r="Q582">
            <v>0</v>
          </cell>
        </row>
        <row r="583">
          <cell r="C583">
            <v>78.187075132000004</v>
          </cell>
          <cell r="D583">
            <v>0</v>
          </cell>
          <cell r="P583">
            <v>640.42355750975389</v>
          </cell>
          <cell r="Q583">
            <v>0</v>
          </cell>
        </row>
        <row r="584">
          <cell r="C584">
            <v>79.107262600599995</v>
          </cell>
          <cell r="D584">
            <v>0</v>
          </cell>
          <cell r="P584">
            <v>638.50117891327386</v>
          </cell>
          <cell r="Q584">
            <v>0</v>
          </cell>
        </row>
        <row r="585">
          <cell r="C585">
            <v>80.730780043999999</v>
          </cell>
          <cell r="D585">
            <v>0</v>
          </cell>
          <cell r="P585">
            <v>636.01365213948372</v>
          </cell>
          <cell r="Q585">
            <v>0</v>
          </cell>
        </row>
        <row r="586">
          <cell r="C586">
            <v>82.819048964999993</v>
          </cell>
          <cell r="D586">
            <v>0</v>
          </cell>
          <cell r="P586">
            <v>632.23216822759866</v>
          </cell>
          <cell r="Q586">
            <v>0</v>
          </cell>
        </row>
        <row r="587">
          <cell r="C587">
            <v>85.137035018999995</v>
          </cell>
          <cell r="D587">
            <v>0</v>
          </cell>
          <cell r="P587">
            <v>626.42804619424237</v>
          </cell>
          <cell r="Q587">
            <v>0</v>
          </cell>
        </row>
        <row r="588">
          <cell r="C588">
            <v>87.378862931</v>
          </cell>
          <cell r="D588">
            <v>0</v>
          </cell>
          <cell r="P588">
            <v>618.10089958301035</v>
          </cell>
          <cell r="Q588">
            <v>0</v>
          </cell>
        </row>
        <row r="589">
          <cell r="C589">
            <v>88.921073364000009</v>
          </cell>
          <cell r="D589">
            <v>0</v>
          </cell>
          <cell r="P589">
            <v>607.3864973173537</v>
          </cell>
          <cell r="Q589">
            <v>0</v>
          </cell>
        </row>
        <row r="590">
          <cell r="C590">
            <v>89.067422051999984</v>
          </cell>
          <cell r="D590">
            <v>0</v>
          </cell>
          <cell r="P590">
            <v>594.70629926993138</v>
          </cell>
          <cell r="Q590">
            <v>0</v>
          </cell>
        </row>
        <row r="591">
          <cell r="C591">
            <v>87.121664671999994</v>
          </cell>
          <cell r="D591">
            <v>0</v>
          </cell>
          <cell r="P591">
            <v>580.48176531340175</v>
          </cell>
          <cell r="Q591">
            <v>0</v>
          </cell>
        </row>
        <row r="592">
          <cell r="C592">
            <v>82.716563314999988</v>
          </cell>
          <cell r="D592">
            <v>0</v>
          </cell>
          <cell r="P592">
            <v>565.17544597754193</v>
          </cell>
          <cell r="Q592">
            <v>0</v>
          </cell>
        </row>
        <row r="593">
          <cell r="C593">
            <v>76.799880817000002</v>
          </cell>
          <cell r="D593">
            <v>0</v>
          </cell>
          <cell r="P593">
            <v>549.33884372682053</v>
          </cell>
          <cell r="Q593">
            <v>0</v>
          </cell>
        </row>
        <row r="594">
          <cell r="C594">
            <v>70.648271590000007</v>
          </cell>
          <cell r="D594">
            <v>0</v>
          </cell>
          <cell r="P594">
            <v>533.57986652826526</v>
          </cell>
          <cell r="Q594">
            <v>0</v>
          </cell>
        </row>
        <row r="595">
          <cell r="C595">
            <v>65.538390099999987</v>
          </cell>
          <cell r="D595">
            <v>0</v>
          </cell>
          <cell r="P595">
            <v>518.50642234890745</v>
          </cell>
          <cell r="Q595">
            <v>0</v>
          </cell>
        </row>
        <row r="596">
          <cell r="C596">
            <v>62.426606835000001</v>
          </cell>
          <cell r="D596">
            <v>0</v>
          </cell>
          <cell r="P596">
            <v>504.37554979108836</v>
          </cell>
          <cell r="Q596">
            <v>0.81645262871878321</v>
          </cell>
        </row>
        <row r="597">
          <cell r="C597">
            <v>60.988137062999996</v>
          </cell>
          <cell r="D597">
            <v>0</v>
          </cell>
          <cell r="P597">
            <v>490.02050294222693</v>
          </cell>
          <cell r="Q597">
            <v>4.4816934448806061</v>
          </cell>
        </row>
        <row r="598">
          <cell r="C598">
            <v>60.577909962</v>
          </cell>
          <cell r="D598">
            <v>0</v>
          </cell>
          <cell r="P598">
            <v>473.92771757601093</v>
          </cell>
          <cell r="Q598">
            <v>17.518646370424221</v>
          </cell>
        </row>
        <row r="599">
          <cell r="C599">
            <v>60.550854679999993</v>
          </cell>
          <cell r="D599">
            <v>0</v>
          </cell>
          <cell r="P599">
            <v>454.58362946613158</v>
          </cell>
          <cell r="Q599">
            <v>46.389573490000004</v>
          </cell>
        </row>
        <row r="600">
          <cell r="C600">
            <v>60.371667914999996</v>
          </cell>
          <cell r="D600">
            <v>0</v>
          </cell>
          <cell r="P600">
            <v>431.19185667615784</v>
          </cell>
          <cell r="Q600">
            <v>94.872557080937895</v>
          </cell>
        </row>
        <row r="601">
          <cell r="C601">
            <v>59.944043760999996</v>
          </cell>
          <cell r="D601">
            <v>0</v>
          </cell>
          <cell r="P601">
            <v>405.81717731369736</v>
          </cell>
          <cell r="Q601">
            <v>164.39230563629278</v>
          </cell>
        </row>
        <row r="602">
          <cell r="C602">
            <v>59.281435639999998</v>
          </cell>
          <cell r="D602">
            <v>0</v>
          </cell>
          <cell r="P602">
            <v>381.242387867567</v>
          </cell>
          <cell r="Q602">
            <v>255.64199647175144</v>
          </cell>
        </row>
        <row r="603">
          <cell r="C603">
            <v>58.397297074000001</v>
          </cell>
          <cell r="D603">
            <v>0</v>
          </cell>
          <cell r="P603">
            <v>360.25028482658269</v>
          </cell>
          <cell r="Q603">
            <v>369.31480690299998</v>
          </cell>
        </row>
        <row r="604">
          <cell r="C604">
            <v>57.298022757000005</v>
          </cell>
          <cell r="D604">
            <v>20.443570835000003</v>
          </cell>
          <cell r="P604">
            <v>344.70303517117253</v>
          </cell>
          <cell r="Q604">
            <v>505.26531291952722</v>
          </cell>
        </row>
        <row r="605">
          <cell r="C605">
            <v>55.961771689999999</v>
          </cell>
          <cell r="D605">
            <v>58.209544748999996</v>
          </cell>
          <cell r="P605">
            <v>332.77068381577863</v>
          </cell>
          <cell r="Q605">
            <v>659.99368520603332</v>
          </cell>
        </row>
        <row r="606">
          <cell r="C606">
            <v>54.359644034000006</v>
          </cell>
          <cell r="D606">
            <v>120.36823509499999</v>
          </cell>
          <cell r="P606">
            <v>321.70157637669104</v>
          </cell>
          <cell r="Q606">
            <v>829.16149312102311</v>
          </cell>
        </row>
        <row r="607">
          <cell r="C607">
            <v>52.462740050000001</v>
          </cell>
          <cell r="D607">
            <v>217.51183866599999</v>
          </cell>
          <cell r="P607">
            <v>308.7455264551632</v>
          </cell>
          <cell r="Q607">
            <v>1008.430306023</v>
          </cell>
        </row>
        <row r="608">
          <cell r="C608">
            <v>50.261992615000004</v>
          </cell>
          <cell r="D608">
            <v>387.73492737200002</v>
          </cell>
          <cell r="P608">
            <v>291.84335788748916</v>
          </cell>
          <cell r="Q608">
            <v>1193.6146383040466</v>
          </cell>
        </row>
        <row r="609">
          <cell r="C609">
            <v>47.827625039999994</v>
          </cell>
          <cell r="D609">
            <v>600.54105338299996</v>
          </cell>
          <cell r="P609">
            <v>271.67397414992331</v>
          </cell>
          <cell r="Q609">
            <v>1381.1407844905702</v>
          </cell>
        </row>
        <row r="610">
          <cell r="C610">
            <v>45.249701449000007</v>
          </cell>
          <cell r="D610">
            <v>835.22341319100008</v>
          </cell>
          <cell r="P610">
            <v>249.60504343104756</v>
          </cell>
          <cell r="Q610">
            <v>1567.5879841425576</v>
          </cell>
        </row>
        <row r="611">
          <cell r="C611">
            <v>42.618285978999999</v>
          </cell>
          <cell r="D611">
            <v>1071.075203075</v>
          </cell>
          <cell r="P611">
            <v>227.00423391944361</v>
          </cell>
          <cell r="Q611">
            <v>1749.5354768200002</v>
          </cell>
        </row>
        <row r="612">
          <cell r="C612">
            <v>40.051843429000002</v>
          </cell>
          <cell r="D612">
            <v>1291.0485764800001</v>
          </cell>
          <cell r="P612">
            <v>205.15432980960014</v>
          </cell>
          <cell r="Q612">
            <v>1923.7016591607867</v>
          </cell>
        </row>
        <row r="613">
          <cell r="C613">
            <v>37.717544509</v>
          </cell>
          <cell r="D613">
            <v>1492.7315158299998</v>
          </cell>
          <cell r="P613">
            <v>184.98045999613754</v>
          </cell>
          <cell r="Q613">
            <v>2087.3615561144347</v>
          </cell>
        </row>
        <row r="614">
          <cell r="C614">
            <v>35.815207737000001</v>
          </cell>
          <cell r="D614">
            <v>1677.3709605200002</v>
          </cell>
          <cell r="P614">
            <v>167.32080732502681</v>
          </cell>
          <cell r="Q614">
            <v>2237.929349708364</v>
          </cell>
        </row>
        <row r="615">
          <cell r="C615">
            <v>34.553891182999998</v>
          </cell>
          <cell r="D615">
            <v>1846.2138501599998</v>
          </cell>
          <cell r="P615">
            <v>153.01508224768583</v>
          </cell>
          <cell r="Q615">
            <v>2372.8192219700004</v>
          </cell>
        </row>
        <row r="616">
          <cell r="C616">
            <v>34.077422509999998</v>
          </cell>
          <cell r="D616">
            <v>2000.2884244299998</v>
          </cell>
          <cell r="P616">
            <v>142.65895106380225</v>
          </cell>
          <cell r="Q616">
            <v>2490.3356315203259</v>
          </cell>
        </row>
        <row r="617">
          <cell r="C617">
            <v>34.183065904999999</v>
          </cell>
          <cell r="D617">
            <v>2139.7481246799998</v>
          </cell>
          <cell r="P617">
            <v>135.81881671040483</v>
          </cell>
          <cell r="Q617">
            <v>2592.3441433545709</v>
          </cell>
        </row>
        <row r="618">
          <cell r="C618">
            <v>34.534485414999999</v>
          </cell>
          <cell r="D618">
            <v>2264.52769218</v>
          </cell>
          <cell r="P618">
            <v>131.81189741893647</v>
          </cell>
          <cell r="Q618">
            <v>2681.6005990615313</v>
          </cell>
        </row>
        <row r="619">
          <cell r="C619">
            <v>34.908467797</v>
          </cell>
          <cell r="D619">
            <v>2374.5618689100002</v>
          </cell>
          <cell r="P619">
            <v>129.95541142083911</v>
          </cell>
          <cell r="Q619">
            <v>2760.8608402299997</v>
          </cell>
        </row>
        <row r="620">
          <cell r="C620">
            <v>35.110464489999998</v>
          </cell>
          <cell r="D620">
            <v>2469.7698401100001</v>
          </cell>
          <cell r="P620">
            <v>129.59668745214955</v>
          </cell>
          <cell r="Q620">
            <v>2832.2337178576017</v>
          </cell>
        </row>
        <row r="621">
          <cell r="C621">
            <v>35.177228909999997</v>
          </cell>
          <cell r="D621">
            <v>2550.0085674500006</v>
          </cell>
          <cell r="P621">
            <v>130.20349626728057</v>
          </cell>
          <cell r="Q621">
            <v>2895.2401205772835</v>
          </cell>
        </row>
        <row r="622">
          <cell r="C622">
            <v>35.230615079700002</v>
          </cell>
          <cell r="D622">
            <v>2615.1194564699999</v>
          </cell>
          <cell r="P622">
            <v>131.27371912523836</v>
          </cell>
          <cell r="Q622">
            <v>2948.753946430822</v>
          </cell>
        </row>
        <row r="623">
          <cell r="C623">
            <v>35.399145458</v>
          </cell>
          <cell r="D623">
            <v>2664.9439127199998</v>
          </cell>
          <cell r="P623">
            <v>132.30523728502948</v>
          </cell>
          <cell r="Q623">
            <v>2991.6490934599997</v>
          </cell>
        </row>
        <row r="624">
          <cell r="C624">
            <v>35.779210244999994</v>
          </cell>
          <cell r="D624">
            <v>2699.4875998000007</v>
          </cell>
          <cell r="P624">
            <v>133.15945192167945</v>
          </cell>
          <cell r="Q624">
            <v>3023.0086451456768</v>
          </cell>
        </row>
        <row r="625">
          <cell r="C625">
            <v>36.307292684000004</v>
          </cell>
          <cell r="D625">
            <v>2719.41321165</v>
          </cell>
          <cell r="P625">
            <v>135.15184387428894</v>
          </cell>
          <cell r="Q625">
            <v>3042.7524267250515</v>
          </cell>
        </row>
        <row r="626">
          <cell r="C626">
            <v>36.890101891</v>
          </cell>
          <cell r="D626">
            <v>2725.54770048</v>
          </cell>
          <cell r="P626">
            <v>139.96141389797802</v>
          </cell>
          <cell r="Q626">
            <v>3051.0094488743975</v>
          </cell>
        </row>
        <row r="627">
          <cell r="C627">
            <v>37.434347195000001</v>
          </cell>
          <cell r="D627">
            <v>2718.7180187599997</v>
          </cell>
          <cell r="P627">
            <v>149.26716274786614</v>
          </cell>
          <cell r="Q627">
            <v>3047.9087222700005</v>
          </cell>
        </row>
        <row r="628">
          <cell r="C628">
            <v>37.854209594000004</v>
          </cell>
          <cell r="D628">
            <v>2699.4771100299999</v>
          </cell>
          <cell r="P628">
            <v>164.30946049156913</v>
          </cell>
          <cell r="Q628">
            <v>3033.4871693335936</v>
          </cell>
        </row>
        <row r="629">
          <cell r="C629">
            <v>38.090032951799998</v>
          </cell>
          <cell r="D629">
            <v>2667.2818839900001</v>
          </cell>
          <cell r="P629">
            <v>184.57415444668538</v>
          </cell>
          <cell r="Q629">
            <v>3007.4133594687619</v>
          </cell>
        </row>
        <row r="630">
          <cell r="C630">
            <v>38.0907763712</v>
          </cell>
          <cell r="D630">
            <v>2621.3152421599998</v>
          </cell>
          <cell r="P630">
            <v>209.10846124330845</v>
          </cell>
          <cell r="Q630">
            <v>2969.2637738245471</v>
          </cell>
        </row>
        <row r="631">
          <cell r="C631">
            <v>37.804888032999997</v>
          </cell>
          <cell r="D631">
            <v>2560.7600859399995</v>
          </cell>
          <cell r="P631">
            <v>236.9595975115337</v>
          </cell>
          <cell r="Q631">
            <v>2918.61489355</v>
          </cell>
        </row>
        <row r="632">
          <cell r="C632">
            <v>37.204132772599998</v>
          </cell>
          <cell r="D632">
            <v>2484.9783211099998</v>
          </cell>
          <cell r="P632">
            <v>267.20063606685909</v>
          </cell>
          <cell r="Q632">
            <v>2855.1561941888567</v>
          </cell>
        </row>
        <row r="633">
          <cell r="C633">
            <v>36.351650072299996</v>
          </cell>
          <cell r="D633">
            <v>2394.0478714700002</v>
          </cell>
          <cell r="P633">
            <v>299.00807446640022</v>
          </cell>
          <cell r="Q633">
            <v>2779.0291288636531</v>
          </cell>
        </row>
        <row r="634">
          <cell r="C634">
            <v>35.333802631899992</v>
          </cell>
          <cell r="D634">
            <v>2288.2256648200005</v>
          </cell>
          <cell r="P634">
            <v>331.58426645267792</v>
          </cell>
          <cell r="Q634">
            <v>2690.4881450916237</v>
          </cell>
        </row>
        <row r="635">
          <cell r="C635">
            <v>34.236953145000001</v>
          </cell>
          <cell r="D635">
            <v>2167.7686288099999</v>
          </cell>
          <cell r="P635">
            <v>364.13156576821206</v>
          </cell>
          <cell r="Q635">
            <v>2589.7876903900001</v>
          </cell>
        </row>
        <row r="636">
          <cell r="C636">
            <v>33.155668663</v>
          </cell>
          <cell r="D636">
            <v>2032.8076661</v>
          </cell>
          <cell r="P636">
            <v>395.86551542758144</v>
          </cell>
          <cell r="Q636">
            <v>2477.2557639433244</v>
          </cell>
        </row>
        <row r="637">
          <cell r="C637">
            <v>32.209536391299999</v>
          </cell>
          <cell r="D637">
            <v>1882.9695763100001</v>
          </cell>
          <cell r="P637">
            <v>426.05441553359924</v>
          </cell>
          <cell r="Q637">
            <v>2353.5145716053739</v>
          </cell>
        </row>
        <row r="638">
          <cell r="C638">
            <v>31.525728471800001</v>
          </cell>
          <cell r="D638">
            <v>1717.75513348</v>
          </cell>
          <cell r="P638">
            <v>453.97975546113292</v>
          </cell>
          <cell r="Q638">
            <v>2219.2598708972382</v>
          </cell>
        </row>
        <row r="639">
          <cell r="C639">
            <v>31.231464430999999</v>
          </cell>
          <cell r="D639">
            <v>1536.6651117200004</v>
          </cell>
          <cell r="P639">
            <v>478.92302458505463</v>
          </cell>
          <cell r="Q639">
            <v>2075.1874193399999</v>
          </cell>
        </row>
        <row r="640">
          <cell r="C640">
            <v>31.411139997729997</v>
          </cell>
          <cell r="D640">
            <v>1340.0620301399999</v>
          </cell>
          <cell r="P640">
            <v>500.30420680719408</v>
          </cell>
          <cell r="Q640">
            <v>1921.933349765972</v>
          </cell>
        </row>
        <row r="641">
          <cell r="C641">
            <v>31.951877025950001</v>
          </cell>
          <cell r="D641">
            <v>1131.7553863399999</v>
          </cell>
          <cell r="P641">
            <v>518.09726413723138</v>
          </cell>
          <cell r="Q641">
            <v>1759.8952962523495</v>
          </cell>
        </row>
        <row r="642">
          <cell r="C642">
            <v>32.695114222289995</v>
          </cell>
          <cell r="D642">
            <v>916.41642340199996</v>
          </cell>
          <cell r="P642">
            <v>532.41465311180286</v>
          </cell>
          <cell r="Q642">
            <v>1589.4112681875504</v>
          </cell>
        </row>
        <row r="643">
          <cell r="C643">
            <v>33.483208595999997</v>
          </cell>
          <cell r="D643">
            <v>698.71638372799998</v>
          </cell>
          <cell r="P643">
            <v>543.3688302675472</v>
          </cell>
          <cell r="Q643">
            <v>1410.81927496</v>
          </cell>
        </row>
        <row r="644">
          <cell r="C644">
            <v>34.1574281324</v>
          </cell>
          <cell r="D644">
            <v>485.18992658699995</v>
          </cell>
          <cell r="P644">
            <v>551.49181806251977</v>
          </cell>
          <cell r="Q644">
            <v>1225.2839305658074</v>
          </cell>
        </row>
        <row r="645">
          <cell r="C645">
            <v>34.548862473699998</v>
          </cell>
          <cell r="D645">
            <v>289.82537736200004</v>
          </cell>
          <cell r="P645">
            <v>558.99390264044257</v>
          </cell>
          <cell r="Q645">
            <v>1037.2762674318574</v>
          </cell>
        </row>
        <row r="646">
          <cell r="C646">
            <v>34.487340407600001</v>
          </cell>
          <cell r="D646">
            <v>128.474477952</v>
          </cell>
          <cell r="P646">
            <v>568.50493606644955</v>
          </cell>
          <cell r="Q646">
            <v>852.09392259272897</v>
          </cell>
        </row>
        <row r="647">
          <cell r="C647">
            <v>33.802690769000002</v>
          </cell>
          <cell r="D647">
            <v>16.988970277</v>
          </cell>
          <cell r="P647">
            <v>582.65477040567964</v>
          </cell>
          <cell r="Q647">
            <v>675.03453308300016</v>
          </cell>
        </row>
        <row r="648">
          <cell r="C648">
            <v>32.417789290188999</v>
          </cell>
          <cell r="D648">
            <v>0</v>
          </cell>
          <cell r="P648">
            <v>603.07916294483596</v>
          </cell>
          <cell r="Q648">
            <v>511.30137823766034</v>
          </cell>
        </row>
        <row r="649">
          <cell r="C649">
            <v>30.623891241047996</v>
          </cell>
          <cell r="D649">
            <v>0</v>
          </cell>
          <cell r="P649">
            <v>627.4374918568908</v>
          </cell>
          <cell r="Q649">
            <v>365.72030659334706</v>
          </cell>
        </row>
        <row r="650">
          <cell r="C650">
            <v>28.804870000422</v>
          </cell>
          <cell r="D650">
            <v>0</v>
          </cell>
          <cell r="P650">
            <v>652.39504053638188</v>
          </cell>
          <cell r="Q650">
            <v>243.02280898711072</v>
          </cell>
        </row>
        <row r="651">
          <cell r="C651">
            <v>27.346228429</v>
          </cell>
          <cell r="D651">
            <v>0</v>
          </cell>
          <cell r="P651">
            <v>674.61709237784726</v>
          </cell>
          <cell r="Q651">
            <v>147.94037625599998</v>
          </cell>
        </row>
        <row r="652">
          <cell r="C652">
            <v>26.519844981739997</v>
          </cell>
          <cell r="D652">
            <v>0</v>
          </cell>
          <cell r="P652">
            <v>691.43205471131614</v>
          </cell>
          <cell r="Q652">
            <v>83.218946889333154</v>
          </cell>
        </row>
        <row r="653">
          <cell r="C653">
            <v>26.144750344719998</v>
          </cell>
          <cell r="D653">
            <v>0</v>
          </cell>
          <cell r="P653">
            <v>702.82391799571462</v>
          </cell>
          <cell r="Q653">
            <v>43.883961231847415</v>
          </cell>
        </row>
        <row r="654">
          <cell r="C654">
            <v>25.927403325789999</v>
          </cell>
          <cell r="D654">
            <v>0</v>
          </cell>
          <cell r="P654">
            <v>709.4302564599293</v>
          </cell>
          <cell r="Q654">
            <v>22.516112133833044</v>
          </cell>
        </row>
        <row r="655">
          <cell r="C655">
            <v>25.574262937</v>
          </cell>
          <cell r="D655">
            <v>0</v>
          </cell>
          <cell r="P655">
            <v>711.89593112558589</v>
          </cell>
          <cell r="Q655">
            <v>11.315760568999998</v>
          </cell>
        </row>
        <row r="656">
          <cell r="C656">
            <v>24.86380457368</v>
          </cell>
          <cell r="D656">
            <v>0</v>
          </cell>
          <cell r="P656">
            <v>710.96096486248791</v>
          </cell>
          <cell r="Q656">
            <v>5.6866020159822526</v>
          </cell>
        </row>
        <row r="657">
          <cell r="C657">
            <v>23.861456762569997</v>
          </cell>
          <cell r="D657">
            <v>0</v>
          </cell>
          <cell r="P657">
            <v>707.71985080886463</v>
          </cell>
          <cell r="Q657">
            <v>2.4380445424238157</v>
          </cell>
        </row>
        <row r="658">
          <cell r="C658">
            <v>22.705087046670002</v>
          </cell>
          <cell r="D658">
            <v>0</v>
          </cell>
          <cell r="P658">
            <v>703.36054658776595</v>
          </cell>
          <cell r="Q658">
            <v>0.7358616316534734</v>
          </cell>
        </row>
        <row r="659">
          <cell r="C659">
            <v>21.532191805999997</v>
          </cell>
          <cell r="D659">
            <v>0</v>
          </cell>
          <cell r="P659">
            <v>699.07100982223926</v>
          </cell>
          <cell r="Q659">
            <v>0</v>
          </cell>
        </row>
        <row r="660">
          <cell r="C660">
            <v>20.446689160759998</v>
          </cell>
          <cell r="D660">
            <v>0</v>
          </cell>
          <cell r="P660">
            <v>695.7591959551869</v>
          </cell>
          <cell r="Q660">
            <v>0</v>
          </cell>
        </row>
        <row r="661">
          <cell r="C661">
            <v>19.416427682503098</v>
          </cell>
          <cell r="D661">
            <v>0</v>
          </cell>
          <cell r="P661">
            <v>693.2113338615909</v>
          </cell>
          <cell r="Q661">
            <v>0</v>
          </cell>
        </row>
        <row r="662">
          <cell r="C662">
            <v>18.375429706999995</v>
          </cell>
          <cell r="D662">
            <v>0</v>
          </cell>
          <cell r="P662">
            <v>690.93437911424212</v>
          </cell>
          <cell r="Q662">
            <v>0</v>
          </cell>
        </row>
        <row r="663">
          <cell r="C663">
            <v>17.257717614000001</v>
          </cell>
          <cell r="D663">
            <v>0</v>
          </cell>
          <cell r="P663">
            <v>688.43477778628312</v>
          </cell>
          <cell r="Q663">
            <v>0</v>
          </cell>
        </row>
        <row r="664">
          <cell r="C664">
            <v>16.022439840152998</v>
          </cell>
          <cell r="D664">
            <v>0</v>
          </cell>
          <cell r="P664">
            <v>685.31779047103089</v>
          </cell>
          <cell r="Q664">
            <v>0</v>
          </cell>
        </row>
        <row r="665">
          <cell r="C665">
            <v>14.729248579606997</v>
          </cell>
          <cell r="D665">
            <v>0</v>
          </cell>
          <cell r="P665">
            <v>681.5826912600719</v>
          </cell>
          <cell r="Q665">
            <v>0</v>
          </cell>
        </row>
        <row r="666">
          <cell r="C666">
            <v>13.462922043573</v>
          </cell>
          <cell r="D666">
            <v>0</v>
          </cell>
          <cell r="P666">
            <v>677.32740468332906</v>
          </cell>
          <cell r="Q666">
            <v>0</v>
          </cell>
        </row>
        <row r="667">
          <cell r="C667">
            <v>12.308238446000001</v>
          </cell>
          <cell r="D667">
            <v>0</v>
          </cell>
          <cell r="P667">
            <v>672.64985527073111</v>
          </cell>
          <cell r="Q667">
            <v>0</v>
          </cell>
        </row>
        <row r="668">
          <cell r="C668">
            <v>11.332878828999998</v>
          </cell>
          <cell r="D668">
            <v>0</v>
          </cell>
          <cell r="P668">
            <v>667.68099113818107</v>
          </cell>
          <cell r="Q668">
            <v>0</v>
          </cell>
        </row>
        <row r="669">
          <cell r="C669">
            <v>10.536132723000001</v>
          </cell>
          <cell r="D669">
            <v>0</v>
          </cell>
          <cell r="P669">
            <v>662.68288829742096</v>
          </cell>
          <cell r="Q669">
            <v>0</v>
          </cell>
        </row>
        <row r="670">
          <cell r="C670">
            <v>9.900192189000002</v>
          </cell>
          <cell r="D670">
            <v>0</v>
          </cell>
          <cell r="P670">
            <v>657.95125037621574</v>
          </cell>
          <cell r="Q670">
            <v>0</v>
          </cell>
        </row>
        <row r="671">
          <cell r="C671">
            <v>9.4072492759999999</v>
          </cell>
          <cell r="D671">
            <v>0</v>
          </cell>
          <cell r="P671">
            <v>653.78129777829429</v>
          </cell>
          <cell r="Q671">
            <v>0</v>
          </cell>
        </row>
        <row r="672">
          <cell r="C672">
            <v>9.0436986916700004</v>
          </cell>
          <cell r="D672">
            <v>0</v>
          </cell>
          <cell r="P672">
            <v>650.27096627041067</v>
          </cell>
          <cell r="Q672">
            <v>0</v>
          </cell>
        </row>
        <row r="673">
          <cell r="C673">
            <v>8.8112500571299996</v>
          </cell>
          <cell r="D673">
            <v>0</v>
          </cell>
          <cell r="P673">
            <v>646.6817645553507</v>
          </cell>
          <cell r="Q673">
            <v>0</v>
          </cell>
        </row>
        <row r="674">
          <cell r="C674">
            <v>8.7161017530700011</v>
          </cell>
          <cell r="D674">
            <v>0</v>
          </cell>
          <cell r="P674">
            <v>642.01335525014713</v>
          </cell>
          <cell r="Q674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16CC-5294-AE4F-9367-6FECD8D006D4}">
  <dimension ref="A1:G12"/>
  <sheetViews>
    <sheetView tabSelected="1" workbookViewId="0">
      <selection activeCell="A2" sqref="A1:A2"/>
    </sheetView>
  </sheetViews>
  <sheetFormatPr baseColWidth="10" defaultRowHeight="16" x14ac:dyDescent="0.2"/>
  <cols>
    <col min="4" max="7" width="11.33203125" customWidth="1"/>
  </cols>
  <sheetData>
    <row r="1" spans="1:7" x14ac:dyDescent="0.2">
      <c r="A1" s="3"/>
      <c r="B1" s="12" t="s">
        <v>417</v>
      </c>
      <c r="C1" s="12"/>
      <c r="D1" s="12" t="s">
        <v>415</v>
      </c>
      <c r="E1" s="12"/>
      <c r="F1" s="12" t="s">
        <v>416</v>
      </c>
      <c r="G1" s="12"/>
    </row>
    <row r="2" spans="1:7" x14ac:dyDescent="0.2">
      <c r="A2" s="4"/>
      <c r="B2" s="5" t="s">
        <v>409</v>
      </c>
      <c r="C2" s="5" t="s">
        <v>410</v>
      </c>
      <c r="D2" s="5" t="s">
        <v>409</v>
      </c>
      <c r="E2" s="5" t="s">
        <v>410</v>
      </c>
      <c r="F2" s="5" t="s">
        <v>409</v>
      </c>
      <c r="G2" s="5" t="s">
        <v>410</v>
      </c>
    </row>
    <row r="3" spans="1:7" x14ac:dyDescent="0.2">
      <c r="A3" s="6" t="s">
        <v>20</v>
      </c>
      <c r="B3" s="7">
        <f>SUMIF(Generators!$C$2:$C$328,$A3,Generators!$E$2:$E$328)</f>
        <v>114.92</v>
      </c>
      <c r="C3" s="8">
        <f>B3/B$12</f>
        <v>4.6861594370736703E-3</v>
      </c>
      <c r="D3" s="7">
        <f>SUMIF(Generators!$C$2:$C$328,$A3,Generators!$E$2:$E$328)</f>
        <v>114.92</v>
      </c>
      <c r="E3" s="8">
        <f>D3/D$12</f>
        <v>5.5314681910399489E-3</v>
      </c>
      <c r="F3" s="7">
        <f>SUMIF(Generators!$C$2:$C$328,$A3,Generators!$E$2:$E$328)</f>
        <v>114.92</v>
      </c>
      <c r="G3" s="8">
        <f>F3/F$12</f>
        <v>5.3707763483877248E-3</v>
      </c>
    </row>
    <row r="4" spans="1:7" x14ac:dyDescent="0.2">
      <c r="A4" s="6" t="s">
        <v>370</v>
      </c>
      <c r="B4" s="7">
        <f>SUMIF(Generators!$C$2:$C$328,$A4,Generators!$E$2:$E$328)</f>
        <v>20</v>
      </c>
      <c r="C4" s="8">
        <f t="shared" ref="C4:E11" si="0">B4/B$12</f>
        <v>8.1555159016249057E-4</v>
      </c>
      <c r="D4" s="7">
        <f>SUMIF(Generators!$C$2:$C$328,$A4,Generators!$E$2:$E$328)</f>
        <v>20</v>
      </c>
      <c r="E4" s="8">
        <f t="shared" si="0"/>
        <v>9.6266414741384427E-4</v>
      </c>
      <c r="F4" s="7">
        <f>SUMIF(Generators!$C$2:$C$328,$A4,Generators!$E$2:$E$328)</f>
        <v>20</v>
      </c>
      <c r="G4" s="8">
        <f t="shared" ref="G4" si="1">F4/F$12</f>
        <v>9.3469828548341889E-4</v>
      </c>
    </row>
    <row r="5" spans="1:7" x14ac:dyDescent="0.2">
      <c r="A5" s="6" t="s">
        <v>225</v>
      </c>
      <c r="B5" s="7">
        <f>SUMIF(Generators!$C$2:$C$328,$A5,Generators!$E$2:$E$328)</f>
        <v>22</v>
      </c>
      <c r="C5" s="8">
        <f t="shared" si="0"/>
        <v>8.9710674917873961E-4</v>
      </c>
      <c r="D5" s="7">
        <f>SUMIF(Generators!$C$2:$C$328,$A5,Generators!$E$2:$E$328)</f>
        <v>22</v>
      </c>
      <c r="E5" s="8">
        <f t="shared" si="0"/>
        <v>1.0589305621552286E-3</v>
      </c>
      <c r="F5" s="7">
        <f>SUMIF(Generators!$C$2:$C$328,$A5,Generators!$E$2:$E$328)</f>
        <v>22</v>
      </c>
      <c r="G5" s="8">
        <f t="shared" ref="G5" si="2">F5/F$12</f>
        <v>1.0281681140317607E-3</v>
      </c>
    </row>
    <row r="6" spans="1:7" x14ac:dyDescent="0.2">
      <c r="A6" s="6" t="s">
        <v>227</v>
      </c>
      <c r="B6" s="7">
        <f>SUMIF(Generators!$C$2:$C$328,$A6,Generators!$E$2:$E$328)</f>
        <v>2655.4300000000007</v>
      </c>
      <c r="C6" s="8">
        <f t="shared" si="0"/>
        <v>0.10828200795325914</v>
      </c>
      <c r="D6" s="7">
        <f>SUMIF(Generators!$C$2:$C$328,$A6,Generators!$E$2:$E$328)</f>
        <v>2655.4300000000007</v>
      </c>
      <c r="E6" s="8">
        <f t="shared" si="0"/>
        <v>0.12781436284835726</v>
      </c>
      <c r="F6" s="7">
        <f>SUMIF(Generators!$C$2:$C$328,$A6,Generators!$E$2:$E$328)</f>
        <v>2655.4300000000007</v>
      </c>
      <c r="G6" s="8">
        <f t="shared" ref="G6" si="3">F6/F$12</f>
        <v>0.12410129341106178</v>
      </c>
    </row>
    <row r="7" spans="1:7" x14ac:dyDescent="0.2">
      <c r="A7" s="6" t="s">
        <v>86</v>
      </c>
      <c r="B7" s="7">
        <f>SUMIF(Generators!$C$2:$C$328,$A7,Generators!$E$2:$E$328)</f>
        <v>16786.359999999993</v>
      </c>
      <c r="C7" s="8">
        <f t="shared" si="0"/>
        <v>0.68450712955200099</v>
      </c>
      <c r="D7" s="7">
        <f>SUMIF(Generators!$C$2:$C$328,$A7,Generators!$E$2:$E$328)</f>
        <v>16786.359999999993</v>
      </c>
      <c r="E7" s="8">
        <f t="shared" si="0"/>
        <v>0.80798134687909262</v>
      </c>
      <c r="F7" s="7">
        <f>SUMIF(Generators!$C$2:$C$328,$A7,Generators!$E$2:$E$328)</f>
        <v>16786.359999999993</v>
      </c>
      <c r="G7" s="8">
        <f t="shared" ref="G7" si="4">F7/F$12</f>
        <v>0.78450909557537185</v>
      </c>
    </row>
    <row r="8" spans="1:7" x14ac:dyDescent="0.2">
      <c r="A8" s="6" t="s">
        <v>218</v>
      </c>
      <c r="B8" s="7">
        <f>SUMIF(Generators!$C$2:$C$328,$A8,Generators!$E$2:$E$328)</f>
        <v>365.9</v>
      </c>
      <c r="C8" s="8">
        <f t="shared" si="0"/>
        <v>1.4920516342022764E-2</v>
      </c>
      <c r="D8" s="7">
        <f>SUMIF(Generators!$C$2:$C$328,$A8,Generators!$E$2:$E$328)</f>
        <v>365.9</v>
      </c>
      <c r="E8" s="8">
        <f t="shared" si="0"/>
        <v>1.761194057693628E-2</v>
      </c>
      <c r="F8" s="7">
        <f>SUMIF(Generators!$C$2:$C$328,$A8,Generators!$E$2:$E$328)</f>
        <v>365.9</v>
      </c>
      <c r="G8" s="8">
        <f t="shared" ref="G8" si="5">F8/F$12</f>
        <v>1.7100305132919148E-2</v>
      </c>
    </row>
    <row r="9" spans="1:7" x14ac:dyDescent="0.2">
      <c r="A9" s="6" t="s">
        <v>385</v>
      </c>
      <c r="B9" s="7">
        <f>SUMIF(Generators!$C$2:$C$328,$A9,Generators!$E$2:$E$328)</f>
        <v>35</v>
      </c>
      <c r="C9" s="8">
        <f t="shared" si="0"/>
        <v>1.4272152827843583E-3</v>
      </c>
      <c r="D9" s="7">
        <f>SUMIF(Generators!$C$2:$C$328,$A9,Generators!$E$2:$E$328)</f>
        <v>35</v>
      </c>
      <c r="E9" s="8">
        <f t="shared" si="0"/>
        <v>1.6846622579742274E-3</v>
      </c>
      <c r="F9" s="7">
        <f>SUMIF(Generators!$C$2:$C$328,$A9,Generators!$E$2:$E$328)</f>
        <v>35</v>
      </c>
      <c r="G9" s="8">
        <f t="shared" ref="G9" si="6">F9/F$12</f>
        <v>1.6357219995959829E-3</v>
      </c>
    </row>
    <row r="10" spans="1:7" x14ac:dyDescent="0.2">
      <c r="A10" s="6" t="s">
        <v>288</v>
      </c>
      <c r="B10" s="7">
        <f>SUMIF(Generators!$C$2:$C$328,$A10,Generators!$E$2:$E$328)</f>
        <v>3445.77</v>
      </c>
      <c r="C10" s="8">
        <f t="shared" si="0"/>
        <v>0.14051016014171025</v>
      </c>
      <c r="D10" s="7">
        <f>AVERAGE([3]TimeSeries!D3:D674)</f>
        <v>661.66262241388836</v>
      </c>
      <c r="E10" s="8">
        <f t="shared" si="0"/>
        <v>3.1847944214083712E-2</v>
      </c>
      <c r="F10" s="16">
        <f>AVERAGE([3]TimeSeries!Q3:Q674)</f>
        <v>997.9692316336176</v>
      </c>
      <c r="G10" s="8">
        <f t="shared" ref="G10" si="7">F10/F$12</f>
        <v>4.6640006488657362E-2</v>
      </c>
    </row>
    <row r="11" spans="1:7" x14ac:dyDescent="0.2">
      <c r="A11" s="6" t="s">
        <v>388</v>
      </c>
      <c r="B11" s="7">
        <f>SUMIF(Generators!$C$2:$C$328,$A11,Generators!$E$2:$E$328)</f>
        <v>1077.8999999999999</v>
      </c>
      <c r="C11" s="8">
        <f t="shared" si="0"/>
        <v>4.3954152951807421E-2</v>
      </c>
      <c r="D11" s="7">
        <f>AVERAGE([3]TimeSeries!C3:C674)</f>
        <v>114.40501524317168</v>
      </c>
      <c r="E11" s="8">
        <f t="shared" si="0"/>
        <v>5.5066803229467855E-3</v>
      </c>
      <c r="F11" s="16">
        <f>AVERAGE([3]TimeSeries!P3:P674)</f>
        <v>399.69977338365857</v>
      </c>
      <c r="G11" s="8">
        <f t="shared" ref="G11" si="8">F11/F$12</f>
        <v>1.8679934644490834E-2</v>
      </c>
    </row>
    <row r="12" spans="1:7" x14ac:dyDescent="0.2">
      <c r="A12" s="9" t="s">
        <v>411</v>
      </c>
      <c r="B12" s="10">
        <f>SUM(B3:B11)</f>
        <v>24523.279999999999</v>
      </c>
      <c r="C12" s="11">
        <f>SUM(C3:C11)</f>
        <v>0.99999999999999978</v>
      </c>
      <c r="D12" s="10">
        <f>SUM(D3:D11)</f>
        <v>20775.677637657056</v>
      </c>
      <c r="E12" s="11">
        <f>SUM(E3:E11)</f>
        <v>0.99999999999999989</v>
      </c>
      <c r="F12" s="10">
        <f>SUM(F3:F11)</f>
        <v>21397.279005017273</v>
      </c>
      <c r="G12" s="11">
        <f>SUM(G3:G11)</f>
        <v>0.99999999999999989</v>
      </c>
    </row>
  </sheetData>
  <mergeCells count="3">
    <mergeCell ref="B1:C1"/>
    <mergeCell ref="D1:E1"/>
    <mergeCell ref="F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8"/>
  <sheetViews>
    <sheetView zoomScale="81" workbookViewId="0"/>
  </sheetViews>
  <sheetFormatPr baseColWidth="10" defaultRowHeight="16" x14ac:dyDescent="0.2"/>
  <cols>
    <col min="14" max="14" width="16.83203125" bestFit="1" customWidth="1"/>
    <col min="15" max="15" width="14.33203125" bestFit="1" customWidth="1"/>
    <col min="16" max="16" width="14.1640625" bestFit="1" customWidth="1"/>
    <col min="17" max="17" width="12.1640625" bestFit="1" customWidth="1"/>
    <col min="18" max="18" width="12.6640625" bestFit="1" customWidth="1"/>
    <col min="19" max="19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408</v>
      </c>
      <c r="O1" t="s">
        <v>13</v>
      </c>
      <c r="P1" t="s">
        <v>14</v>
      </c>
      <c r="Q1" t="s">
        <v>14</v>
      </c>
      <c r="R1" t="s">
        <v>15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>
        <v>1</v>
      </c>
      <c r="B2" t="s">
        <v>19</v>
      </c>
      <c r="C2" t="s">
        <v>20</v>
      </c>
      <c r="D2" t="s">
        <v>21</v>
      </c>
      <c r="E2">
        <v>3</v>
      </c>
      <c r="F2" s="1">
        <f>IFERROR(VLOOKUP(C2,'[1]Fuels and emission rates'!A$2:E$6,2,FALSE), 0)*[2]Generators!H2/1000+[2]Generators!Z2</f>
        <v>30.998000000000001</v>
      </c>
      <c r="G2" s="1">
        <f>IFERROR(VLOOKUP(C2,'[1]Fuels and emission rates'!A$2:E$6,2,FALSE), 0)*[2]Generators!G2</f>
        <v>26.184000000000001</v>
      </c>
      <c r="H2">
        <v>0.42</v>
      </c>
      <c r="I2">
        <v>0.42</v>
      </c>
      <c r="J2">
        <v>1</v>
      </c>
      <c r="K2">
        <v>1</v>
      </c>
      <c r="L2">
        <v>0.9</v>
      </c>
      <c r="M2">
        <v>15.9</v>
      </c>
      <c r="N2" s="2">
        <f>CONVERT(IFERROR(VLOOKUP(C2,'[1]Fuels and emission rates'!A$2:E$6,3,FALSE),0)*[2]Generators!G2, "lbm", "kg")</f>
        <v>643.33005837099995</v>
      </c>
      <c r="O2" s="2">
        <f>CONVERT(IFERROR(VLOOKUP(C2,'[1]Fuels and emission rates'!A$2:E$6,3,FALSE),0)*[2]Generators!H2/1000, "lbm", "kg")</f>
        <v>714.68013817199994</v>
      </c>
      <c r="P2" s="2">
        <f>CONVERT(IFERROR(VLOOKUP(C2,'[1]Fuels and emission rates'!A$2:E$6,4,FALSE),0)*[2]Generators!G2, "lbm", "kg")</f>
        <v>0.87411830330578355</v>
      </c>
      <c r="Q2" s="2">
        <f>CONVERT(IFERROR(VLOOKUP(C2,'[1]Fuels and emission rates'!A$2:E$6,4,FALSE),0)*[2]Generators!H2/1000, "lbm", "kg")</f>
        <v>0.97106451292998119</v>
      </c>
      <c r="R2" s="2">
        <f>CONVERT(IFERROR(VLOOKUP(C2,'[1]Fuels and emission rates'!A$2:E$6,5,FALSE),0)*[2]Generators!G2, "lbm", "kg")</f>
        <v>2.8652931061293001E-2</v>
      </c>
      <c r="S2" s="2">
        <f>CONVERT(IFERROR(VLOOKUP(C2,'[1]Fuels and emission rates'!A$2:E$6,5,FALSE),0)*[2]Generators!H2/1000, "lbm", "kg")</f>
        <v>3.1830753846276011E-2</v>
      </c>
      <c r="T2">
        <v>0</v>
      </c>
      <c r="U2">
        <v>0</v>
      </c>
      <c r="V2">
        <v>0</v>
      </c>
    </row>
    <row r="3" spans="1:22" x14ac:dyDescent="0.2">
      <c r="A3">
        <v>2</v>
      </c>
      <c r="B3" t="s">
        <v>22</v>
      </c>
      <c r="C3" t="s">
        <v>20</v>
      </c>
      <c r="D3" t="s">
        <v>21</v>
      </c>
      <c r="E3">
        <v>3</v>
      </c>
      <c r="F3" s="1">
        <f>IFERROR(VLOOKUP(C3,'[1]Fuels and emission rates'!A$2:E$6,2,FALSE), 0)*[2]Generators!H3/1000+[2]Generators!Z3</f>
        <v>30.998000000000001</v>
      </c>
      <c r="G3" s="1">
        <f>IFERROR(VLOOKUP(C3,'[1]Fuels and emission rates'!A$2:E$6,2,FALSE), 0)*[2]Generators!G3</f>
        <v>26.184000000000001</v>
      </c>
      <c r="H3">
        <v>0.42</v>
      </c>
      <c r="I3">
        <v>0.42</v>
      </c>
      <c r="J3">
        <v>1</v>
      </c>
      <c r="K3">
        <v>1</v>
      </c>
      <c r="L3">
        <v>0.9</v>
      </c>
      <c r="M3">
        <v>15.9</v>
      </c>
      <c r="N3" s="2">
        <f>CONVERT(IFERROR(VLOOKUP(C3,'[1]Fuels and emission rates'!A$2:E$6,3,FALSE),0)*[2]Generators!G3, "lbm", "kg")</f>
        <v>643.33005837099995</v>
      </c>
      <c r="O3" s="2">
        <f>CONVERT(IFERROR(VLOOKUP(C3,'[1]Fuels and emission rates'!A$2:E$6,3,FALSE),0)*[2]Generators!H3/1000, "lbm", "kg")</f>
        <v>714.68013817199994</v>
      </c>
      <c r="P3" s="2">
        <f>CONVERT(IFERROR(VLOOKUP(C3,'[1]Fuels and emission rates'!A$2:E$6,4,FALSE),0)*[2]Generators!G3, "lbm", "kg")</f>
        <v>0.87411830330578355</v>
      </c>
      <c r="Q3" s="2">
        <f>CONVERT(IFERROR(VLOOKUP(C3,'[1]Fuels and emission rates'!A$2:E$6,4,FALSE),0)*[2]Generators!H3/1000, "lbm", "kg")</f>
        <v>0.97106451292998119</v>
      </c>
      <c r="R3" s="2">
        <f>CONVERT(IFERROR(VLOOKUP(C3,'[1]Fuels and emission rates'!A$2:E$6,5,FALSE),0)*[2]Generators!G3, "lbm", "kg")</f>
        <v>2.8652931061293001E-2</v>
      </c>
      <c r="S3" s="2">
        <f>CONVERT(IFERROR(VLOOKUP(C3,'[1]Fuels and emission rates'!A$2:E$6,5,FALSE),0)*[2]Generators!H3/1000, "lbm", "kg")</f>
        <v>3.1830753846276011E-2</v>
      </c>
      <c r="T3">
        <v>0</v>
      </c>
      <c r="U3">
        <v>0</v>
      </c>
      <c r="V3">
        <v>0</v>
      </c>
    </row>
    <row r="4" spans="1:22" x14ac:dyDescent="0.2">
      <c r="A4">
        <v>3</v>
      </c>
      <c r="B4" t="s">
        <v>23</v>
      </c>
      <c r="C4" t="s">
        <v>20</v>
      </c>
      <c r="D4" t="s">
        <v>24</v>
      </c>
      <c r="E4">
        <v>1.2</v>
      </c>
      <c r="F4" s="1">
        <f>IFERROR(VLOOKUP(C4,'[1]Fuels and emission rates'!A$2:E$6,2,FALSE), 0)*[2]Generators!H4/1000+[2]Generators!Z4</f>
        <v>30.998000000000001</v>
      </c>
      <c r="G4" s="1">
        <f>IFERROR(VLOOKUP(C4,'[1]Fuels and emission rates'!A$2:E$6,2,FALSE), 0)*[2]Generators!G4</f>
        <v>10.464</v>
      </c>
      <c r="H4">
        <v>0.42</v>
      </c>
      <c r="I4">
        <v>0.42</v>
      </c>
      <c r="J4">
        <v>1</v>
      </c>
      <c r="K4">
        <v>1</v>
      </c>
      <c r="L4">
        <v>0.36</v>
      </c>
      <c r="M4">
        <v>6.36</v>
      </c>
      <c r="N4" s="2">
        <f>CONVERT(IFERROR(VLOOKUP(C4,'[1]Fuels and emission rates'!A$2:E$6,3,FALSE),0)*[2]Generators!G4, "lbm", "kg")</f>
        <v>257.09615531600008</v>
      </c>
      <c r="O4" s="2">
        <f>CONVERT(IFERROR(VLOOKUP(C4,'[1]Fuels and emission rates'!A$2:E$6,3,FALSE),0)*[2]Generators!H4/1000, "lbm", "kg")</f>
        <v>714.68013817199994</v>
      </c>
      <c r="P4" s="2">
        <f>CONVERT(IFERROR(VLOOKUP(C4,'[1]Fuels and emission rates'!A$2:E$6,4,FALSE),0)*[2]Generators!G4, "lbm", "kg")</f>
        <v>0.34932683798471276</v>
      </c>
      <c r="Q4" s="2">
        <f>CONVERT(IFERROR(VLOOKUP(C4,'[1]Fuels and emission rates'!A$2:E$6,4,FALSE),0)*[2]Generators!H4/1000, "lbm", "kg")</f>
        <v>0.97106451292998119</v>
      </c>
      <c r="R4" s="2">
        <f>CONVERT(IFERROR(VLOOKUP(C4,'[1]Fuels and emission rates'!A$2:E$6,5,FALSE),0)*[2]Generators!G4, "lbm", "kg")</f>
        <v>1.1450667225228001E-2</v>
      </c>
      <c r="S4" s="2">
        <f>CONVERT(IFERROR(VLOOKUP(C4,'[1]Fuels and emission rates'!A$2:E$6,5,FALSE),0)*[2]Generators!H4/1000, "lbm", "kg")</f>
        <v>3.1830753846276011E-2</v>
      </c>
      <c r="T4">
        <v>0</v>
      </c>
      <c r="U4">
        <v>0</v>
      </c>
      <c r="V4">
        <v>0</v>
      </c>
    </row>
    <row r="5" spans="1:22" x14ac:dyDescent="0.2">
      <c r="A5">
        <v>4</v>
      </c>
      <c r="B5" t="s">
        <v>25</v>
      </c>
      <c r="C5" t="s">
        <v>20</v>
      </c>
      <c r="D5" t="s">
        <v>24</v>
      </c>
      <c r="E5">
        <v>1.2</v>
      </c>
      <c r="F5" s="1">
        <f>IFERROR(VLOOKUP(C5,'[1]Fuels and emission rates'!A$2:E$6,2,FALSE), 0)*[2]Generators!H5/1000+[2]Generators!Z5</f>
        <v>30.998000000000001</v>
      </c>
      <c r="G5" s="1">
        <f>IFERROR(VLOOKUP(C5,'[1]Fuels and emission rates'!A$2:E$6,2,FALSE), 0)*[2]Generators!G5</f>
        <v>10.464</v>
      </c>
      <c r="H5">
        <v>0.42</v>
      </c>
      <c r="I5">
        <v>0.42</v>
      </c>
      <c r="J5">
        <v>1</v>
      </c>
      <c r="K5">
        <v>1</v>
      </c>
      <c r="L5">
        <v>0.36</v>
      </c>
      <c r="M5">
        <v>6.36</v>
      </c>
      <c r="N5" s="2">
        <f>CONVERT(IFERROR(VLOOKUP(C5,'[1]Fuels and emission rates'!A$2:E$6,3,FALSE),0)*[2]Generators!G5, "lbm", "kg")</f>
        <v>257.09615531600008</v>
      </c>
      <c r="O5" s="2">
        <f>CONVERT(IFERROR(VLOOKUP(C5,'[1]Fuels and emission rates'!A$2:E$6,3,FALSE),0)*[2]Generators!H5/1000, "lbm", "kg")</f>
        <v>714.68013817199994</v>
      </c>
      <c r="P5" s="2">
        <f>CONVERT(IFERROR(VLOOKUP(C5,'[1]Fuels and emission rates'!A$2:E$6,4,FALSE),0)*[2]Generators!G5, "lbm", "kg")</f>
        <v>0.34932683798471276</v>
      </c>
      <c r="Q5" s="2">
        <f>CONVERT(IFERROR(VLOOKUP(C5,'[1]Fuels and emission rates'!A$2:E$6,4,FALSE),0)*[2]Generators!H5/1000, "lbm", "kg")</f>
        <v>0.97106451292998119</v>
      </c>
      <c r="R5" s="2">
        <f>CONVERT(IFERROR(VLOOKUP(C5,'[1]Fuels and emission rates'!A$2:E$6,5,FALSE),0)*[2]Generators!G5, "lbm", "kg")</f>
        <v>1.1450667225228001E-2</v>
      </c>
      <c r="S5" s="2">
        <f>CONVERT(IFERROR(VLOOKUP(C5,'[1]Fuels and emission rates'!A$2:E$6,5,FALSE),0)*[2]Generators!H5/1000, "lbm", "kg")</f>
        <v>3.1830753846276011E-2</v>
      </c>
      <c r="T5">
        <v>0</v>
      </c>
      <c r="U5">
        <v>0</v>
      </c>
      <c r="V5">
        <v>0</v>
      </c>
    </row>
    <row r="6" spans="1:22" x14ac:dyDescent="0.2">
      <c r="A6">
        <v>5</v>
      </c>
      <c r="B6" t="s">
        <v>26</v>
      </c>
      <c r="C6" t="s">
        <v>20</v>
      </c>
      <c r="D6" t="s">
        <v>21</v>
      </c>
      <c r="E6">
        <v>1.3</v>
      </c>
      <c r="F6" s="1">
        <f>IFERROR(VLOOKUP(C6,'[1]Fuels and emission rates'!A$2:E$6,2,FALSE), 0)*[2]Generators!H6/1000+[2]Generators!Z6</f>
        <v>30.998000000000001</v>
      </c>
      <c r="G6" s="1">
        <f>IFERROR(VLOOKUP(C6,'[1]Fuels and emission rates'!A$2:E$6,2,FALSE), 0)*[2]Generators!G6</f>
        <v>11.352</v>
      </c>
      <c r="H6">
        <v>0.42</v>
      </c>
      <c r="I6">
        <v>0.42</v>
      </c>
      <c r="J6">
        <v>6</v>
      </c>
      <c r="K6">
        <v>6</v>
      </c>
      <c r="L6">
        <v>0.26</v>
      </c>
      <c r="M6">
        <v>6.89</v>
      </c>
      <c r="N6" s="2">
        <f>CONVERT(IFERROR(VLOOKUP(C6,'[1]Fuels and emission rates'!A$2:E$6,3,FALSE),0)*[2]Generators!G6, "lbm", "kg")</f>
        <v>278.91394831300005</v>
      </c>
      <c r="O6" s="2">
        <f>CONVERT(IFERROR(VLOOKUP(C6,'[1]Fuels and emission rates'!A$2:E$6,3,FALSE),0)*[2]Generators!H6/1000, "lbm", "kg")</f>
        <v>714.68013817199994</v>
      </c>
      <c r="P6" s="2">
        <f>CONVERT(IFERROR(VLOOKUP(C6,'[1]Fuels and emission rates'!A$2:E$6,4,FALSE),0)*[2]Generators!G6, "lbm", "kg")</f>
        <v>0.37897154671277328</v>
      </c>
      <c r="Q6" s="2">
        <f>CONVERT(IFERROR(VLOOKUP(C6,'[1]Fuels and emission rates'!A$2:E$6,4,FALSE),0)*[2]Generators!H6/1000, "lbm", "kg")</f>
        <v>0.97106451292998119</v>
      </c>
      <c r="R6" s="2">
        <f>CONVERT(IFERROR(VLOOKUP(C6,'[1]Fuels and emission rates'!A$2:E$6,5,FALSE),0)*[2]Generators!G6, "lbm", "kg")</f>
        <v>1.2422398159479002E-2</v>
      </c>
      <c r="S6" s="2">
        <f>CONVERT(IFERROR(VLOOKUP(C6,'[1]Fuels and emission rates'!A$2:E$6,5,FALSE),0)*[2]Generators!H6/1000, "lbm", "kg")</f>
        <v>3.1830753846276011E-2</v>
      </c>
      <c r="T6">
        <v>0</v>
      </c>
      <c r="U6">
        <v>0</v>
      </c>
      <c r="V6">
        <v>0</v>
      </c>
    </row>
    <row r="7" spans="1:22" x14ac:dyDescent="0.2">
      <c r="A7">
        <v>6</v>
      </c>
      <c r="B7" t="s">
        <v>27</v>
      </c>
      <c r="C7" t="s">
        <v>20</v>
      </c>
      <c r="D7" t="s">
        <v>21</v>
      </c>
      <c r="E7">
        <v>1.3</v>
      </c>
      <c r="F7" s="1">
        <f>IFERROR(VLOOKUP(C7,'[1]Fuels and emission rates'!A$2:E$6,2,FALSE), 0)*[2]Generators!H7/1000+[2]Generators!Z7</f>
        <v>30.998000000000001</v>
      </c>
      <c r="G7" s="1">
        <f>IFERROR(VLOOKUP(C7,'[1]Fuels and emission rates'!A$2:E$6,2,FALSE), 0)*[2]Generators!G7</f>
        <v>11.352</v>
      </c>
      <c r="H7">
        <v>0.42</v>
      </c>
      <c r="I7">
        <v>0.42</v>
      </c>
      <c r="J7">
        <v>6</v>
      </c>
      <c r="K7">
        <v>6</v>
      </c>
      <c r="L7">
        <v>0.26</v>
      </c>
      <c r="M7">
        <v>6.89</v>
      </c>
      <c r="N7" s="2">
        <f>CONVERT(IFERROR(VLOOKUP(C7,'[1]Fuels and emission rates'!A$2:E$6,3,FALSE),0)*[2]Generators!G7, "lbm", "kg")</f>
        <v>278.91394831300005</v>
      </c>
      <c r="O7" s="2">
        <f>CONVERT(IFERROR(VLOOKUP(C7,'[1]Fuels and emission rates'!A$2:E$6,3,FALSE),0)*[2]Generators!H7/1000, "lbm", "kg")</f>
        <v>714.68013817199994</v>
      </c>
      <c r="P7" s="2">
        <f>CONVERT(IFERROR(VLOOKUP(C7,'[1]Fuels and emission rates'!A$2:E$6,4,FALSE),0)*[2]Generators!G7, "lbm", "kg")</f>
        <v>0.37897154671277328</v>
      </c>
      <c r="Q7" s="2">
        <f>CONVERT(IFERROR(VLOOKUP(C7,'[1]Fuels and emission rates'!A$2:E$6,4,FALSE),0)*[2]Generators!H7/1000, "lbm", "kg")</f>
        <v>0.97106451292998119</v>
      </c>
      <c r="R7" s="2">
        <f>CONVERT(IFERROR(VLOOKUP(C7,'[1]Fuels and emission rates'!A$2:E$6,5,FALSE),0)*[2]Generators!G7, "lbm", "kg")</f>
        <v>1.2422398159479002E-2</v>
      </c>
      <c r="S7" s="2">
        <f>CONVERT(IFERROR(VLOOKUP(C7,'[1]Fuels and emission rates'!A$2:E$6,5,FALSE),0)*[2]Generators!H7/1000, "lbm", "kg")</f>
        <v>3.1830753846276011E-2</v>
      </c>
      <c r="T7">
        <v>0</v>
      </c>
      <c r="U7">
        <v>0</v>
      </c>
      <c r="V7">
        <v>0</v>
      </c>
    </row>
    <row r="8" spans="1:22" x14ac:dyDescent="0.2">
      <c r="A8">
        <v>7</v>
      </c>
      <c r="B8" t="s">
        <v>28</v>
      </c>
      <c r="C8" t="s">
        <v>20</v>
      </c>
      <c r="D8" t="s">
        <v>21</v>
      </c>
      <c r="E8">
        <v>3</v>
      </c>
      <c r="F8" s="1">
        <f>IFERROR(VLOOKUP(C8,'[1]Fuels and emission rates'!A$2:E$6,2,FALSE), 0)*[2]Generators!H8/1000+[2]Generators!Z8</f>
        <v>30.998000000000001</v>
      </c>
      <c r="G8" s="1">
        <f>IFERROR(VLOOKUP(C8,'[1]Fuels and emission rates'!A$2:E$6,2,FALSE), 0)*[2]Generators!G8</f>
        <v>26.184000000000001</v>
      </c>
      <c r="H8">
        <v>0.42</v>
      </c>
      <c r="I8">
        <v>0.42</v>
      </c>
      <c r="J8">
        <v>6</v>
      </c>
      <c r="K8">
        <v>6</v>
      </c>
      <c r="L8">
        <v>0.6</v>
      </c>
      <c r="M8">
        <v>15.9</v>
      </c>
      <c r="N8" s="2">
        <f>CONVERT(IFERROR(VLOOKUP(C8,'[1]Fuels and emission rates'!A$2:E$6,3,FALSE),0)*[2]Generators!G8, "lbm", "kg")</f>
        <v>643.33005837099995</v>
      </c>
      <c r="O8" s="2">
        <f>CONVERT(IFERROR(VLOOKUP(C8,'[1]Fuels and emission rates'!A$2:E$6,3,FALSE),0)*[2]Generators!H8/1000, "lbm", "kg")</f>
        <v>714.68013817199994</v>
      </c>
      <c r="P8" s="2">
        <f>CONVERT(IFERROR(VLOOKUP(C8,'[1]Fuels and emission rates'!A$2:E$6,4,FALSE),0)*[2]Generators!G8, "lbm", "kg")</f>
        <v>0.87411830330578355</v>
      </c>
      <c r="Q8" s="2">
        <f>CONVERT(IFERROR(VLOOKUP(C8,'[1]Fuels and emission rates'!A$2:E$6,4,FALSE),0)*[2]Generators!H8/1000, "lbm", "kg")</f>
        <v>0.97106451292998119</v>
      </c>
      <c r="R8" s="2">
        <f>CONVERT(IFERROR(VLOOKUP(C8,'[1]Fuels and emission rates'!A$2:E$6,5,FALSE),0)*[2]Generators!G8, "lbm", "kg")</f>
        <v>2.8652931061293001E-2</v>
      </c>
      <c r="S8" s="2">
        <f>CONVERT(IFERROR(VLOOKUP(C8,'[1]Fuels and emission rates'!A$2:E$6,5,FALSE),0)*[2]Generators!H8/1000, "lbm", "kg")</f>
        <v>3.1830753846276011E-2</v>
      </c>
      <c r="T8">
        <v>0</v>
      </c>
      <c r="U8">
        <v>0</v>
      </c>
      <c r="V8">
        <v>0</v>
      </c>
    </row>
    <row r="9" spans="1:22" x14ac:dyDescent="0.2">
      <c r="A9">
        <v>8</v>
      </c>
      <c r="B9" t="s">
        <v>29</v>
      </c>
      <c r="C9" t="s">
        <v>20</v>
      </c>
      <c r="D9" t="s">
        <v>21</v>
      </c>
      <c r="E9">
        <v>1.35</v>
      </c>
      <c r="F9" s="1">
        <f>IFERROR(VLOOKUP(C9,'[1]Fuels and emission rates'!A$2:E$6,2,FALSE), 0)*[2]Generators!H9/1000+[2]Generators!Z9</f>
        <v>30.998000000000001</v>
      </c>
      <c r="G9" s="1">
        <f>IFERROR(VLOOKUP(C9,'[1]Fuels and emission rates'!A$2:E$6,2,FALSE), 0)*[2]Generators!G9</f>
        <v>11.784000000000001</v>
      </c>
      <c r="H9">
        <v>0.42</v>
      </c>
      <c r="I9">
        <v>0.42</v>
      </c>
      <c r="J9">
        <v>6</v>
      </c>
      <c r="K9">
        <v>6</v>
      </c>
      <c r="L9">
        <v>0.27</v>
      </c>
      <c r="M9">
        <v>7.16</v>
      </c>
      <c r="N9" s="2">
        <f>CONVERT(IFERROR(VLOOKUP(C9,'[1]Fuels and emission rates'!A$2:E$6,3,FALSE),0)*[2]Generators!G9, "lbm", "kg")</f>
        <v>289.52800977100009</v>
      </c>
      <c r="O9" s="2">
        <f>CONVERT(IFERROR(VLOOKUP(C9,'[1]Fuels and emission rates'!A$2:E$6,3,FALSE),0)*[2]Generators!H9/1000, "lbm", "kg")</f>
        <v>714.68013817199994</v>
      </c>
      <c r="P9" s="2">
        <f>CONVERT(IFERROR(VLOOKUP(C9,'[1]Fuels and emission rates'!A$2:E$6,4,FALSE),0)*[2]Generators!G9, "lbm", "kg")</f>
        <v>0.39339329690480268</v>
      </c>
      <c r="Q9" s="2">
        <f>CONVERT(IFERROR(VLOOKUP(C9,'[1]Fuels and emission rates'!A$2:E$6,4,FALSE),0)*[2]Generators!H9/1000, "lbm", "kg")</f>
        <v>0.97106451292998119</v>
      </c>
      <c r="R9" s="2">
        <f>CONVERT(IFERROR(VLOOKUP(C9,'[1]Fuels and emission rates'!A$2:E$6,5,FALSE),0)*[2]Generators!G9, "lbm", "kg")</f>
        <v>1.2895132127493002E-2</v>
      </c>
      <c r="S9" s="2">
        <f>CONVERT(IFERROR(VLOOKUP(C9,'[1]Fuels and emission rates'!A$2:E$6,5,FALSE),0)*[2]Generators!H9/1000, "lbm", "kg")</f>
        <v>3.1830753846276011E-2</v>
      </c>
      <c r="T9">
        <v>0</v>
      </c>
      <c r="U9">
        <v>0</v>
      </c>
      <c r="V9">
        <v>0</v>
      </c>
    </row>
    <row r="10" spans="1:22" x14ac:dyDescent="0.2">
      <c r="A10">
        <v>9</v>
      </c>
      <c r="B10" t="s">
        <v>30</v>
      </c>
      <c r="C10" t="s">
        <v>20</v>
      </c>
      <c r="D10" t="s">
        <v>21</v>
      </c>
      <c r="E10">
        <v>1.35</v>
      </c>
      <c r="F10" s="1">
        <f>IFERROR(VLOOKUP(C10,'[1]Fuels and emission rates'!A$2:E$6,2,FALSE), 0)*[2]Generators!H10/1000+[2]Generators!Z10</f>
        <v>30.998000000000001</v>
      </c>
      <c r="G10" s="1">
        <f>IFERROR(VLOOKUP(C10,'[1]Fuels and emission rates'!A$2:E$6,2,FALSE), 0)*[2]Generators!G10</f>
        <v>11.784000000000001</v>
      </c>
      <c r="H10">
        <v>0.42</v>
      </c>
      <c r="I10">
        <v>0.42</v>
      </c>
      <c r="J10">
        <v>6</v>
      </c>
      <c r="K10">
        <v>6</v>
      </c>
      <c r="L10">
        <v>0.27</v>
      </c>
      <c r="M10">
        <v>7.16</v>
      </c>
      <c r="N10" s="2">
        <f>CONVERT(IFERROR(VLOOKUP(C10,'[1]Fuels and emission rates'!A$2:E$6,3,FALSE),0)*[2]Generators!G10, "lbm", "kg")</f>
        <v>289.52800977100009</v>
      </c>
      <c r="O10" s="2">
        <f>CONVERT(IFERROR(VLOOKUP(C10,'[1]Fuels and emission rates'!A$2:E$6,3,FALSE),0)*[2]Generators!H10/1000, "lbm", "kg")</f>
        <v>714.68013817199994</v>
      </c>
      <c r="P10" s="2">
        <f>CONVERT(IFERROR(VLOOKUP(C10,'[1]Fuels and emission rates'!A$2:E$6,4,FALSE),0)*[2]Generators!G10, "lbm", "kg")</f>
        <v>0.39339329690480268</v>
      </c>
      <c r="Q10" s="2">
        <f>CONVERT(IFERROR(VLOOKUP(C10,'[1]Fuels and emission rates'!A$2:E$6,4,FALSE),0)*[2]Generators!H10/1000, "lbm", "kg")</f>
        <v>0.97106451292998119</v>
      </c>
      <c r="R10" s="2">
        <f>CONVERT(IFERROR(VLOOKUP(C10,'[1]Fuels and emission rates'!A$2:E$6,5,FALSE),0)*[2]Generators!G10, "lbm", "kg")</f>
        <v>1.2895132127493002E-2</v>
      </c>
      <c r="S10" s="2">
        <f>CONVERT(IFERROR(VLOOKUP(C10,'[1]Fuels and emission rates'!A$2:E$6,5,FALSE),0)*[2]Generators!H10/1000, "lbm", "kg")</f>
        <v>3.1830753846276011E-2</v>
      </c>
      <c r="T10">
        <v>0</v>
      </c>
      <c r="U10">
        <v>0</v>
      </c>
      <c r="V10">
        <v>0</v>
      </c>
    </row>
    <row r="11" spans="1:22" x14ac:dyDescent="0.2">
      <c r="A11">
        <v>10</v>
      </c>
      <c r="B11" t="s">
        <v>31</v>
      </c>
      <c r="C11" t="s">
        <v>20</v>
      </c>
      <c r="D11" t="s">
        <v>21</v>
      </c>
      <c r="E11">
        <v>1.35</v>
      </c>
      <c r="F11" s="1">
        <f>IFERROR(VLOOKUP(C11,'[1]Fuels and emission rates'!A$2:E$6,2,FALSE), 0)*[2]Generators!H11/1000+[2]Generators!Z11</f>
        <v>30.998000000000001</v>
      </c>
      <c r="G11" s="1">
        <f>IFERROR(VLOOKUP(C11,'[1]Fuels and emission rates'!A$2:E$6,2,FALSE), 0)*[2]Generators!G11</f>
        <v>11.784000000000001</v>
      </c>
      <c r="H11">
        <v>0.42</v>
      </c>
      <c r="I11">
        <v>0.42</v>
      </c>
      <c r="J11">
        <v>6</v>
      </c>
      <c r="K11">
        <v>6</v>
      </c>
      <c r="L11">
        <v>0.27</v>
      </c>
      <c r="M11">
        <v>7.16</v>
      </c>
      <c r="N11" s="2">
        <f>CONVERT(IFERROR(VLOOKUP(C11,'[1]Fuels and emission rates'!A$2:E$6,3,FALSE),0)*[2]Generators!G11, "lbm", "kg")</f>
        <v>289.52800977100009</v>
      </c>
      <c r="O11" s="2">
        <f>CONVERT(IFERROR(VLOOKUP(C11,'[1]Fuels and emission rates'!A$2:E$6,3,FALSE),0)*[2]Generators!H11/1000, "lbm", "kg")</f>
        <v>714.68013817199994</v>
      </c>
      <c r="P11" s="2">
        <f>CONVERT(IFERROR(VLOOKUP(C11,'[1]Fuels and emission rates'!A$2:E$6,4,FALSE),0)*[2]Generators!G11, "lbm", "kg")</f>
        <v>0.39339329690480268</v>
      </c>
      <c r="Q11" s="2">
        <f>CONVERT(IFERROR(VLOOKUP(C11,'[1]Fuels and emission rates'!A$2:E$6,4,FALSE),0)*[2]Generators!H11/1000, "lbm", "kg")</f>
        <v>0.97106451292998119</v>
      </c>
      <c r="R11" s="2">
        <f>CONVERT(IFERROR(VLOOKUP(C11,'[1]Fuels and emission rates'!A$2:E$6,5,FALSE),0)*[2]Generators!G11, "lbm", "kg")</f>
        <v>1.2895132127493002E-2</v>
      </c>
      <c r="S11" s="2">
        <f>CONVERT(IFERROR(VLOOKUP(C11,'[1]Fuels and emission rates'!A$2:E$6,5,FALSE),0)*[2]Generators!H11/1000, "lbm", "kg")</f>
        <v>3.1830753846276011E-2</v>
      </c>
      <c r="T11">
        <v>0</v>
      </c>
      <c r="U11">
        <v>0</v>
      </c>
      <c r="V11">
        <v>0</v>
      </c>
    </row>
    <row r="12" spans="1:22" x14ac:dyDescent="0.2">
      <c r="A12">
        <v>11</v>
      </c>
      <c r="B12" t="s">
        <v>32</v>
      </c>
      <c r="C12" t="s">
        <v>20</v>
      </c>
      <c r="D12" t="s">
        <v>21</v>
      </c>
      <c r="E12">
        <v>0.71</v>
      </c>
      <c r="F12" s="1">
        <f>IFERROR(VLOOKUP(C12,'[1]Fuels and emission rates'!A$2:E$6,2,FALSE), 0)*[2]Generators!H12/1000+[2]Generators!Z12</f>
        <v>30.998000000000001</v>
      </c>
      <c r="G12" s="1">
        <f>IFERROR(VLOOKUP(C12,'[1]Fuels and emission rates'!A$2:E$6,2,FALSE), 0)*[2]Generators!G12</f>
        <v>6.1920000000000002</v>
      </c>
      <c r="H12">
        <v>0.42</v>
      </c>
      <c r="I12">
        <v>0.42</v>
      </c>
      <c r="J12">
        <v>6</v>
      </c>
      <c r="K12">
        <v>6</v>
      </c>
      <c r="L12">
        <v>0.14000000000000001</v>
      </c>
      <c r="M12">
        <v>3.76</v>
      </c>
      <c r="N12" s="2">
        <f>CONVERT(IFERROR(VLOOKUP(C12,'[1]Fuels and emission rates'!A$2:E$6,3,FALSE),0)*[2]Generators!G12, "lbm", "kg")</f>
        <v>152.13488089800003</v>
      </c>
      <c r="O12" s="2">
        <f>CONVERT(IFERROR(VLOOKUP(C12,'[1]Fuels and emission rates'!A$2:E$6,3,FALSE),0)*[2]Generators!H12/1000, "lbm", "kg")</f>
        <v>714.68013817199994</v>
      </c>
      <c r="P12" s="2">
        <f>CONVERT(IFERROR(VLOOKUP(C12,'[1]Fuels and emission rates'!A$2:E$6,4,FALSE),0)*[2]Generators!G12, "lbm", "kg")</f>
        <v>0.20671175275242179</v>
      </c>
      <c r="Q12" s="2">
        <f>CONVERT(IFERROR(VLOOKUP(C12,'[1]Fuels and emission rates'!A$2:E$6,4,FALSE),0)*[2]Generators!H12/1000, "lbm", "kg")</f>
        <v>0.97106451292998119</v>
      </c>
      <c r="R12" s="2">
        <f>CONVERT(IFERROR(VLOOKUP(C12,'[1]Fuels and emission rates'!A$2:E$6,5,FALSE),0)*[2]Generators!G12, "lbm", "kg")</f>
        <v>6.7758535415340009E-3</v>
      </c>
      <c r="S12" s="2">
        <f>CONVERT(IFERROR(VLOOKUP(C12,'[1]Fuels and emission rates'!A$2:E$6,5,FALSE),0)*[2]Generators!H12/1000, "lbm", "kg")</f>
        <v>3.1830753846276011E-2</v>
      </c>
      <c r="T12">
        <v>0</v>
      </c>
      <c r="U12">
        <v>0</v>
      </c>
      <c r="V12">
        <v>0</v>
      </c>
    </row>
    <row r="13" spans="1:22" x14ac:dyDescent="0.2">
      <c r="A13">
        <v>12</v>
      </c>
      <c r="B13" t="s">
        <v>33</v>
      </c>
      <c r="C13" t="s">
        <v>20</v>
      </c>
      <c r="D13" t="s">
        <v>21</v>
      </c>
      <c r="E13">
        <v>0.71</v>
      </c>
      <c r="F13" s="1">
        <f>IFERROR(VLOOKUP(C13,'[1]Fuels and emission rates'!A$2:E$6,2,FALSE), 0)*[2]Generators!H13/1000+[2]Generators!Z13</f>
        <v>30.998000000000001</v>
      </c>
      <c r="G13" s="1">
        <f>IFERROR(VLOOKUP(C13,'[1]Fuels and emission rates'!A$2:E$6,2,FALSE), 0)*[2]Generators!G13</f>
        <v>6.1920000000000002</v>
      </c>
      <c r="H13">
        <v>0.42</v>
      </c>
      <c r="I13">
        <v>0.42</v>
      </c>
      <c r="J13">
        <v>6</v>
      </c>
      <c r="K13">
        <v>6</v>
      </c>
      <c r="L13">
        <v>0.14000000000000001</v>
      </c>
      <c r="M13">
        <v>3.76</v>
      </c>
      <c r="N13" s="2">
        <f>CONVERT(IFERROR(VLOOKUP(C13,'[1]Fuels and emission rates'!A$2:E$6,3,FALSE),0)*[2]Generators!G13, "lbm", "kg")</f>
        <v>152.13488089800003</v>
      </c>
      <c r="O13" s="2">
        <f>CONVERT(IFERROR(VLOOKUP(C13,'[1]Fuels and emission rates'!A$2:E$6,3,FALSE),0)*[2]Generators!H13/1000, "lbm", "kg")</f>
        <v>714.68013817199994</v>
      </c>
      <c r="P13" s="2">
        <f>CONVERT(IFERROR(VLOOKUP(C13,'[1]Fuels and emission rates'!A$2:E$6,4,FALSE),0)*[2]Generators!G13, "lbm", "kg")</f>
        <v>0.20671175275242179</v>
      </c>
      <c r="Q13" s="2">
        <f>CONVERT(IFERROR(VLOOKUP(C13,'[1]Fuels and emission rates'!A$2:E$6,4,FALSE),0)*[2]Generators!H13/1000, "lbm", "kg")</f>
        <v>0.97106451292998119</v>
      </c>
      <c r="R13" s="2">
        <f>CONVERT(IFERROR(VLOOKUP(C13,'[1]Fuels and emission rates'!A$2:E$6,5,FALSE),0)*[2]Generators!G13, "lbm", "kg")</f>
        <v>6.7758535415340009E-3</v>
      </c>
      <c r="S13" s="2">
        <f>CONVERT(IFERROR(VLOOKUP(C13,'[1]Fuels and emission rates'!A$2:E$6,5,FALSE),0)*[2]Generators!H13/1000, "lbm", "kg")</f>
        <v>3.1830753846276011E-2</v>
      </c>
      <c r="T13">
        <v>0</v>
      </c>
      <c r="U13">
        <v>0</v>
      </c>
      <c r="V13">
        <v>0</v>
      </c>
    </row>
    <row r="14" spans="1:22" x14ac:dyDescent="0.2">
      <c r="A14">
        <v>13</v>
      </c>
      <c r="B14" t="s">
        <v>34</v>
      </c>
      <c r="C14" t="s">
        <v>20</v>
      </c>
      <c r="D14" t="s">
        <v>21</v>
      </c>
      <c r="E14">
        <v>0.71</v>
      </c>
      <c r="F14" s="1">
        <f>IFERROR(VLOOKUP(C14,'[1]Fuels and emission rates'!A$2:E$6,2,FALSE), 0)*[2]Generators!H14/1000+[2]Generators!Z14</f>
        <v>30.998000000000001</v>
      </c>
      <c r="G14" s="1">
        <f>IFERROR(VLOOKUP(C14,'[1]Fuels and emission rates'!A$2:E$6,2,FALSE), 0)*[2]Generators!G14</f>
        <v>6.1920000000000002</v>
      </c>
      <c r="H14">
        <v>0.42</v>
      </c>
      <c r="I14">
        <v>0.42</v>
      </c>
      <c r="J14">
        <v>6</v>
      </c>
      <c r="K14">
        <v>6</v>
      </c>
      <c r="L14">
        <v>0.14000000000000001</v>
      </c>
      <c r="M14">
        <v>3.76</v>
      </c>
      <c r="N14" s="2">
        <f>CONVERT(IFERROR(VLOOKUP(C14,'[1]Fuels and emission rates'!A$2:E$6,3,FALSE),0)*[2]Generators!G14, "lbm", "kg")</f>
        <v>152.13488089800003</v>
      </c>
      <c r="O14" s="2">
        <f>CONVERT(IFERROR(VLOOKUP(C14,'[1]Fuels and emission rates'!A$2:E$6,3,FALSE),0)*[2]Generators!H14/1000, "lbm", "kg")</f>
        <v>714.68013817199994</v>
      </c>
      <c r="P14" s="2">
        <f>CONVERT(IFERROR(VLOOKUP(C14,'[1]Fuels and emission rates'!A$2:E$6,4,FALSE),0)*[2]Generators!G14, "lbm", "kg")</f>
        <v>0.20671175275242179</v>
      </c>
      <c r="Q14" s="2">
        <f>CONVERT(IFERROR(VLOOKUP(C14,'[1]Fuels and emission rates'!A$2:E$6,4,FALSE),0)*[2]Generators!H14/1000, "lbm", "kg")</f>
        <v>0.97106451292998119</v>
      </c>
      <c r="R14" s="2">
        <f>CONVERT(IFERROR(VLOOKUP(C14,'[1]Fuels and emission rates'!A$2:E$6,5,FALSE),0)*[2]Generators!G14, "lbm", "kg")</f>
        <v>6.7758535415340009E-3</v>
      </c>
      <c r="S14" s="2">
        <f>CONVERT(IFERROR(VLOOKUP(C14,'[1]Fuels and emission rates'!A$2:E$6,5,FALSE),0)*[2]Generators!H14/1000, "lbm", "kg")</f>
        <v>3.1830753846276011E-2</v>
      </c>
      <c r="T14">
        <v>0</v>
      </c>
      <c r="U14">
        <v>0</v>
      </c>
      <c r="V14">
        <v>0</v>
      </c>
    </row>
    <row r="15" spans="1:22" x14ac:dyDescent="0.2">
      <c r="A15">
        <v>14</v>
      </c>
      <c r="B15" t="s">
        <v>35</v>
      </c>
      <c r="C15" t="s">
        <v>20</v>
      </c>
      <c r="D15" t="s">
        <v>21</v>
      </c>
      <c r="E15">
        <v>1.57</v>
      </c>
      <c r="F15" s="1">
        <f>IFERROR(VLOOKUP(C15,'[1]Fuels and emission rates'!A$2:E$6,2,FALSE), 0)*[2]Generators!H15/1000+[2]Generators!Z15</f>
        <v>30.998000000000001</v>
      </c>
      <c r="G15" s="1">
        <f>IFERROR(VLOOKUP(C15,'[1]Fuels and emission rates'!A$2:E$6,2,FALSE), 0)*[2]Generators!G15</f>
        <v>13.703999999999999</v>
      </c>
      <c r="H15">
        <v>0.42</v>
      </c>
      <c r="I15">
        <v>0.42</v>
      </c>
      <c r="J15">
        <v>6</v>
      </c>
      <c r="K15">
        <v>6</v>
      </c>
      <c r="L15">
        <v>0.31</v>
      </c>
      <c r="M15">
        <v>8.32</v>
      </c>
      <c r="N15" s="2">
        <f>CONVERT(IFERROR(VLOOKUP(C15,'[1]Fuels and emission rates'!A$2:E$6,3,FALSE),0)*[2]Generators!G15, "lbm", "kg")</f>
        <v>336.70161625099996</v>
      </c>
      <c r="O15" s="2">
        <f>CONVERT(IFERROR(VLOOKUP(C15,'[1]Fuels and emission rates'!A$2:E$6,3,FALSE),0)*[2]Generators!H15/1000, "lbm", "kg")</f>
        <v>714.68013817199994</v>
      </c>
      <c r="P15" s="2">
        <f>CONVERT(IFERROR(VLOOKUP(C15,'[1]Fuels and emission rates'!A$2:E$6,4,FALSE),0)*[2]Generators!G15, "lbm", "kg")</f>
        <v>0.4574899644249335</v>
      </c>
      <c r="Q15" s="2">
        <f>CONVERT(IFERROR(VLOOKUP(C15,'[1]Fuels and emission rates'!A$2:E$6,4,FALSE),0)*[2]Generators!H15/1000, "lbm", "kg")</f>
        <v>0.97106451292998119</v>
      </c>
      <c r="R15" s="2">
        <f>CONVERT(IFERROR(VLOOKUP(C15,'[1]Fuels and emission rates'!A$2:E$6,5,FALSE),0)*[2]Generators!G15, "lbm", "kg")</f>
        <v>1.4996171985333E-2</v>
      </c>
      <c r="S15" s="2">
        <f>CONVERT(IFERROR(VLOOKUP(C15,'[1]Fuels and emission rates'!A$2:E$6,5,FALSE),0)*[2]Generators!H15/1000, "lbm", "kg")</f>
        <v>3.1830753846276011E-2</v>
      </c>
      <c r="T15">
        <v>0</v>
      </c>
      <c r="U15">
        <v>0</v>
      </c>
      <c r="V15">
        <v>0</v>
      </c>
    </row>
    <row r="16" spans="1:22" x14ac:dyDescent="0.2">
      <c r="A16">
        <v>15</v>
      </c>
      <c r="B16" t="s">
        <v>36</v>
      </c>
      <c r="C16" t="s">
        <v>20</v>
      </c>
      <c r="D16" t="s">
        <v>21</v>
      </c>
      <c r="E16">
        <v>0.65</v>
      </c>
      <c r="F16" s="1">
        <f>IFERROR(VLOOKUP(C16,'[1]Fuels and emission rates'!A$2:E$6,2,FALSE), 0)*[2]Generators!H16/1000+[2]Generators!Z16</f>
        <v>30.998000000000001</v>
      </c>
      <c r="G16" s="1">
        <f>IFERROR(VLOOKUP(C16,'[1]Fuels and emission rates'!A$2:E$6,2,FALSE), 0)*[2]Generators!G16</f>
        <v>5.6639999999999997</v>
      </c>
      <c r="H16">
        <v>0.42</v>
      </c>
      <c r="I16">
        <v>0.42</v>
      </c>
      <c r="J16">
        <v>6</v>
      </c>
      <c r="K16">
        <v>6</v>
      </c>
      <c r="L16">
        <v>0.13</v>
      </c>
      <c r="M16">
        <v>3.45</v>
      </c>
      <c r="N16" s="2">
        <f>CONVERT(IFERROR(VLOOKUP(C16,'[1]Fuels and emission rates'!A$2:E$6,3,FALSE),0)*[2]Generators!G16, "lbm", "kg")</f>
        <v>139.16213911600002</v>
      </c>
      <c r="O16" s="2">
        <f>CONVERT(IFERROR(VLOOKUP(C16,'[1]Fuels and emission rates'!A$2:E$6,3,FALSE),0)*[2]Generators!H16/1000, "lbm", "kg")</f>
        <v>714.68013817199994</v>
      </c>
      <c r="P16" s="2">
        <f>CONVERT(IFERROR(VLOOKUP(C16,'[1]Fuels and emission rates'!A$2:E$6,4,FALSE),0)*[2]Generators!G16, "lbm", "kg")</f>
        <v>0.18908516918438581</v>
      </c>
      <c r="Q16" s="2">
        <f>CONVERT(IFERROR(VLOOKUP(C16,'[1]Fuels and emission rates'!A$2:E$6,4,FALSE),0)*[2]Generators!H16/1000, "lbm", "kg")</f>
        <v>0.97106451292998119</v>
      </c>
      <c r="R16" s="2">
        <f>CONVERT(IFERROR(VLOOKUP(C16,'[1]Fuels and emission rates'!A$2:E$6,5,FALSE),0)*[2]Generators!G16, "lbm", "kg")</f>
        <v>6.1980675806280004E-3</v>
      </c>
      <c r="S16" s="2">
        <f>CONVERT(IFERROR(VLOOKUP(C16,'[1]Fuels and emission rates'!A$2:E$6,5,FALSE),0)*[2]Generators!H16/1000, "lbm", "kg")</f>
        <v>3.1830753846276011E-2</v>
      </c>
      <c r="T16">
        <v>0</v>
      </c>
      <c r="U16">
        <v>0</v>
      </c>
      <c r="V16">
        <v>0</v>
      </c>
    </row>
    <row r="17" spans="1:22" x14ac:dyDescent="0.2">
      <c r="A17">
        <v>16</v>
      </c>
      <c r="B17" t="s">
        <v>37</v>
      </c>
      <c r="C17" t="s">
        <v>20</v>
      </c>
      <c r="D17" t="s">
        <v>21</v>
      </c>
      <c r="E17">
        <v>0.65</v>
      </c>
      <c r="F17" s="1">
        <f>IFERROR(VLOOKUP(C17,'[1]Fuels and emission rates'!A$2:E$6,2,FALSE), 0)*[2]Generators!H17/1000+[2]Generators!Z17</f>
        <v>30.998000000000001</v>
      </c>
      <c r="G17" s="1">
        <f>IFERROR(VLOOKUP(C17,'[1]Fuels and emission rates'!A$2:E$6,2,FALSE), 0)*[2]Generators!G17</f>
        <v>5.6639999999999997</v>
      </c>
      <c r="H17">
        <v>0.42</v>
      </c>
      <c r="I17">
        <v>0.42</v>
      </c>
      <c r="J17">
        <v>6</v>
      </c>
      <c r="K17">
        <v>6</v>
      </c>
      <c r="L17">
        <v>0.13</v>
      </c>
      <c r="M17">
        <v>3.45</v>
      </c>
      <c r="N17" s="2">
        <f>CONVERT(IFERROR(VLOOKUP(C17,'[1]Fuels and emission rates'!A$2:E$6,3,FALSE),0)*[2]Generators!G17, "lbm", "kg")</f>
        <v>139.16213911600002</v>
      </c>
      <c r="O17" s="2">
        <f>CONVERT(IFERROR(VLOOKUP(C17,'[1]Fuels and emission rates'!A$2:E$6,3,FALSE),0)*[2]Generators!H17/1000, "lbm", "kg")</f>
        <v>714.68013817199994</v>
      </c>
      <c r="P17" s="2">
        <f>CONVERT(IFERROR(VLOOKUP(C17,'[1]Fuels and emission rates'!A$2:E$6,4,FALSE),0)*[2]Generators!G17, "lbm", "kg")</f>
        <v>0.18908516918438581</v>
      </c>
      <c r="Q17" s="2">
        <f>CONVERT(IFERROR(VLOOKUP(C17,'[1]Fuels and emission rates'!A$2:E$6,4,FALSE),0)*[2]Generators!H17/1000, "lbm", "kg")</f>
        <v>0.97106451292998119</v>
      </c>
      <c r="R17" s="2">
        <f>CONVERT(IFERROR(VLOOKUP(C17,'[1]Fuels and emission rates'!A$2:E$6,5,FALSE),0)*[2]Generators!G17, "lbm", "kg")</f>
        <v>6.1980675806280004E-3</v>
      </c>
      <c r="S17" s="2">
        <f>CONVERT(IFERROR(VLOOKUP(C17,'[1]Fuels and emission rates'!A$2:E$6,5,FALSE),0)*[2]Generators!H17/1000, "lbm", "kg")</f>
        <v>3.1830753846276011E-2</v>
      </c>
      <c r="T17">
        <v>0</v>
      </c>
      <c r="U17">
        <v>0</v>
      </c>
      <c r="V17">
        <v>0</v>
      </c>
    </row>
    <row r="18" spans="1:22" x14ac:dyDescent="0.2">
      <c r="A18">
        <v>17</v>
      </c>
      <c r="B18" t="s">
        <v>38</v>
      </c>
      <c r="C18" t="s">
        <v>20</v>
      </c>
      <c r="D18" t="s">
        <v>21</v>
      </c>
      <c r="E18">
        <v>0.65</v>
      </c>
      <c r="F18" s="1">
        <f>IFERROR(VLOOKUP(C18,'[1]Fuels and emission rates'!A$2:E$6,2,FALSE), 0)*[2]Generators!H18/1000+[2]Generators!Z18</f>
        <v>30.998000000000001</v>
      </c>
      <c r="G18" s="1">
        <f>IFERROR(VLOOKUP(C18,'[1]Fuels and emission rates'!A$2:E$6,2,FALSE), 0)*[2]Generators!G18</f>
        <v>5.6639999999999997</v>
      </c>
      <c r="H18">
        <v>0.42</v>
      </c>
      <c r="I18">
        <v>0.42</v>
      </c>
      <c r="J18">
        <v>6</v>
      </c>
      <c r="K18">
        <v>6</v>
      </c>
      <c r="L18">
        <v>0.13</v>
      </c>
      <c r="M18">
        <v>3.45</v>
      </c>
      <c r="N18" s="2">
        <f>CONVERT(IFERROR(VLOOKUP(C18,'[1]Fuels and emission rates'!A$2:E$6,3,FALSE),0)*[2]Generators!G18, "lbm", "kg")</f>
        <v>139.16213911600002</v>
      </c>
      <c r="O18" s="2">
        <f>CONVERT(IFERROR(VLOOKUP(C18,'[1]Fuels and emission rates'!A$2:E$6,3,FALSE),0)*[2]Generators!H18/1000, "lbm", "kg")</f>
        <v>714.68013817199994</v>
      </c>
      <c r="P18" s="2">
        <f>CONVERT(IFERROR(VLOOKUP(C18,'[1]Fuels and emission rates'!A$2:E$6,4,FALSE),0)*[2]Generators!G18, "lbm", "kg")</f>
        <v>0.18908516918438581</v>
      </c>
      <c r="Q18" s="2">
        <f>CONVERT(IFERROR(VLOOKUP(C18,'[1]Fuels and emission rates'!A$2:E$6,4,FALSE),0)*[2]Generators!H18/1000, "lbm", "kg")</f>
        <v>0.97106451292998119</v>
      </c>
      <c r="R18" s="2">
        <f>CONVERT(IFERROR(VLOOKUP(C18,'[1]Fuels and emission rates'!A$2:E$6,5,FALSE),0)*[2]Generators!G18, "lbm", "kg")</f>
        <v>6.1980675806280004E-3</v>
      </c>
      <c r="S18" s="2">
        <f>CONVERT(IFERROR(VLOOKUP(C18,'[1]Fuels and emission rates'!A$2:E$6,5,FALSE),0)*[2]Generators!H18/1000, "lbm", "kg")</f>
        <v>3.1830753846276011E-2</v>
      </c>
      <c r="T18">
        <v>0</v>
      </c>
      <c r="U18">
        <v>0</v>
      </c>
      <c r="V18">
        <v>0</v>
      </c>
    </row>
    <row r="19" spans="1:22" x14ac:dyDescent="0.2">
      <c r="A19">
        <v>18</v>
      </c>
      <c r="B19" t="s">
        <v>39</v>
      </c>
      <c r="C19" t="s">
        <v>20</v>
      </c>
      <c r="D19" t="s">
        <v>21</v>
      </c>
      <c r="E19">
        <v>0.65</v>
      </c>
      <c r="F19" s="1">
        <f>IFERROR(VLOOKUP(C19,'[1]Fuels and emission rates'!A$2:E$6,2,FALSE), 0)*[2]Generators!H19/1000+[2]Generators!Z19</f>
        <v>30.998000000000001</v>
      </c>
      <c r="G19" s="1">
        <f>IFERROR(VLOOKUP(C19,'[1]Fuels and emission rates'!A$2:E$6,2,FALSE), 0)*[2]Generators!G19</f>
        <v>5.6639999999999997</v>
      </c>
      <c r="H19">
        <v>0.42</v>
      </c>
      <c r="I19">
        <v>0.42</v>
      </c>
      <c r="J19">
        <v>6</v>
      </c>
      <c r="K19">
        <v>6</v>
      </c>
      <c r="L19">
        <v>0.13</v>
      </c>
      <c r="M19">
        <v>3.45</v>
      </c>
      <c r="N19" s="2">
        <f>CONVERT(IFERROR(VLOOKUP(C19,'[1]Fuels and emission rates'!A$2:E$6,3,FALSE),0)*[2]Generators!G19, "lbm", "kg")</f>
        <v>139.16213911600002</v>
      </c>
      <c r="O19" s="2">
        <f>CONVERT(IFERROR(VLOOKUP(C19,'[1]Fuels and emission rates'!A$2:E$6,3,FALSE),0)*[2]Generators!H19/1000, "lbm", "kg")</f>
        <v>714.68013817199994</v>
      </c>
      <c r="P19" s="2">
        <f>CONVERT(IFERROR(VLOOKUP(C19,'[1]Fuels and emission rates'!A$2:E$6,4,FALSE),0)*[2]Generators!G19, "lbm", "kg")</f>
        <v>0.18908516918438581</v>
      </c>
      <c r="Q19" s="2">
        <f>CONVERT(IFERROR(VLOOKUP(C19,'[1]Fuels and emission rates'!A$2:E$6,4,FALSE),0)*[2]Generators!H19/1000, "lbm", "kg")</f>
        <v>0.97106451292998119</v>
      </c>
      <c r="R19" s="2">
        <f>CONVERT(IFERROR(VLOOKUP(C19,'[1]Fuels and emission rates'!A$2:E$6,5,FALSE),0)*[2]Generators!G19, "lbm", "kg")</f>
        <v>6.1980675806280004E-3</v>
      </c>
      <c r="S19" s="2">
        <f>CONVERT(IFERROR(VLOOKUP(C19,'[1]Fuels and emission rates'!A$2:E$6,5,FALSE),0)*[2]Generators!H19/1000, "lbm", "kg")</f>
        <v>3.1830753846276011E-2</v>
      </c>
      <c r="T19">
        <v>0</v>
      </c>
      <c r="U19">
        <v>0</v>
      </c>
      <c r="V19">
        <v>0</v>
      </c>
    </row>
    <row r="20" spans="1:22" x14ac:dyDescent="0.2">
      <c r="A20">
        <v>19</v>
      </c>
      <c r="B20" t="s">
        <v>40</v>
      </c>
      <c r="C20" t="s">
        <v>20</v>
      </c>
      <c r="D20" t="s">
        <v>21</v>
      </c>
      <c r="E20">
        <v>0.45</v>
      </c>
      <c r="F20" s="1">
        <f>IFERROR(VLOOKUP(C20,'[1]Fuels and emission rates'!A$2:E$6,2,FALSE), 0)*[2]Generators!H20/1000+[2]Generators!Z20</f>
        <v>30.998000000000001</v>
      </c>
      <c r="G20" s="1">
        <f>IFERROR(VLOOKUP(C20,'[1]Fuels and emission rates'!A$2:E$6,2,FALSE), 0)*[2]Generators!G20</f>
        <v>3.9359999999999995</v>
      </c>
      <c r="H20">
        <v>0.42</v>
      </c>
      <c r="I20">
        <v>0.42</v>
      </c>
      <c r="J20">
        <v>6</v>
      </c>
      <c r="K20">
        <v>6</v>
      </c>
      <c r="L20">
        <v>0.09</v>
      </c>
      <c r="M20">
        <v>2.39</v>
      </c>
      <c r="N20" s="2">
        <f>CONVERT(IFERROR(VLOOKUP(C20,'[1]Fuels and emission rates'!A$2:E$6,3,FALSE),0)*[2]Generators!G20, "lbm", "kg")</f>
        <v>96.705893284000012</v>
      </c>
      <c r="O20" s="2">
        <f>CONVERT(IFERROR(VLOOKUP(C20,'[1]Fuels and emission rates'!A$2:E$6,3,FALSE),0)*[2]Generators!H20/1000, "lbm", "kg")</f>
        <v>714.68013817199994</v>
      </c>
      <c r="P20" s="2">
        <f>CONVERT(IFERROR(VLOOKUP(C20,'[1]Fuels and emission rates'!A$2:E$6,4,FALSE),0)*[2]Generators!G20, "lbm", "kg")</f>
        <v>0.13139816841626811</v>
      </c>
      <c r="Q20" s="2">
        <f>CONVERT(IFERROR(VLOOKUP(C20,'[1]Fuels and emission rates'!A$2:E$6,4,FALSE),0)*[2]Generators!H20/1000, "lbm", "kg")</f>
        <v>0.97106451292998119</v>
      </c>
      <c r="R20" s="2">
        <f>CONVERT(IFERROR(VLOOKUP(C20,'[1]Fuels and emission rates'!A$2:E$6,5,FALSE),0)*[2]Generators!G20, "lbm", "kg")</f>
        <v>4.3071317085720002E-3</v>
      </c>
      <c r="S20" s="2">
        <f>CONVERT(IFERROR(VLOOKUP(C20,'[1]Fuels and emission rates'!A$2:E$6,5,FALSE),0)*[2]Generators!H20/1000, "lbm", "kg")</f>
        <v>3.1830753846276011E-2</v>
      </c>
      <c r="T20">
        <v>0</v>
      </c>
      <c r="U20">
        <v>0</v>
      </c>
      <c r="V20">
        <v>0</v>
      </c>
    </row>
    <row r="21" spans="1:22" x14ac:dyDescent="0.2">
      <c r="A21">
        <v>20</v>
      </c>
      <c r="B21" t="s">
        <v>41</v>
      </c>
      <c r="C21" t="s">
        <v>20</v>
      </c>
      <c r="D21" t="s">
        <v>21</v>
      </c>
      <c r="E21">
        <v>0.45</v>
      </c>
      <c r="F21" s="1">
        <f>IFERROR(VLOOKUP(C21,'[1]Fuels and emission rates'!A$2:E$6,2,FALSE), 0)*[2]Generators!H21/1000+[2]Generators!Z21</f>
        <v>30.998000000000001</v>
      </c>
      <c r="G21" s="1">
        <f>IFERROR(VLOOKUP(C21,'[1]Fuels and emission rates'!A$2:E$6,2,FALSE), 0)*[2]Generators!G21</f>
        <v>3.9359999999999995</v>
      </c>
      <c r="H21">
        <v>0.42</v>
      </c>
      <c r="I21">
        <v>0.42</v>
      </c>
      <c r="J21">
        <v>6</v>
      </c>
      <c r="K21">
        <v>6</v>
      </c>
      <c r="L21">
        <v>0.09</v>
      </c>
      <c r="M21">
        <v>2.39</v>
      </c>
      <c r="N21" s="2">
        <f>CONVERT(IFERROR(VLOOKUP(C21,'[1]Fuels and emission rates'!A$2:E$6,3,FALSE),0)*[2]Generators!G21, "lbm", "kg")</f>
        <v>96.705893284000012</v>
      </c>
      <c r="O21" s="2">
        <f>CONVERT(IFERROR(VLOOKUP(C21,'[1]Fuels and emission rates'!A$2:E$6,3,FALSE),0)*[2]Generators!H21/1000, "lbm", "kg")</f>
        <v>714.68013817199994</v>
      </c>
      <c r="P21" s="2">
        <f>CONVERT(IFERROR(VLOOKUP(C21,'[1]Fuels and emission rates'!A$2:E$6,4,FALSE),0)*[2]Generators!G21, "lbm", "kg")</f>
        <v>0.13139816841626811</v>
      </c>
      <c r="Q21" s="2">
        <f>CONVERT(IFERROR(VLOOKUP(C21,'[1]Fuels and emission rates'!A$2:E$6,4,FALSE),0)*[2]Generators!H21/1000, "lbm", "kg")</f>
        <v>0.97106451292998119</v>
      </c>
      <c r="R21" s="2">
        <f>CONVERT(IFERROR(VLOOKUP(C21,'[1]Fuels and emission rates'!A$2:E$6,5,FALSE),0)*[2]Generators!G21, "lbm", "kg")</f>
        <v>4.3071317085720002E-3</v>
      </c>
      <c r="S21" s="2">
        <f>CONVERT(IFERROR(VLOOKUP(C21,'[1]Fuels and emission rates'!A$2:E$6,5,FALSE),0)*[2]Generators!H21/1000, "lbm", "kg")</f>
        <v>3.1830753846276011E-2</v>
      </c>
      <c r="T21">
        <v>0</v>
      </c>
      <c r="U21">
        <v>0</v>
      </c>
      <c r="V21">
        <v>0</v>
      </c>
    </row>
    <row r="22" spans="1:22" x14ac:dyDescent="0.2">
      <c r="A22">
        <v>21</v>
      </c>
      <c r="B22" t="s">
        <v>42</v>
      </c>
      <c r="C22" t="s">
        <v>20</v>
      </c>
      <c r="D22" t="s">
        <v>21</v>
      </c>
      <c r="E22">
        <v>0.45</v>
      </c>
      <c r="F22" s="1">
        <f>IFERROR(VLOOKUP(C22,'[1]Fuels and emission rates'!A$2:E$6,2,FALSE), 0)*[2]Generators!H22/1000+[2]Generators!Z22</f>
        <v>30.998000000000001</v>
      </c>
      <c r="G22" s="1">
        <f>IFERROR(VLOOKUP(C22,'[1]Fuels and emission rates'!A$2:E$6,2,FALSE), 0)*[2]Generators!G22</f>
        <v>3.9359999999999995</v>
      </c>
      <c r="H22">
        <v>0.42</v>
      </c>
      <c r="I22">
        <v>0.42</v>
      </c>
      <c r="J22">
        <v>6</v>
      </c>
      <c r="K22">
        <v>6</v>
      </c>
      <c r="L22">
        <v>0.09</v>
      </c>
      <c r="M22">
        <v>2.39</v>
      </c>
      <c r="N22" s="2">
        <f>CONVERT(IFERROR(VLOOKUP(C22,'[1]Fuels and emission rates'!A$2:E$6,3,FALSE),0)*[2]Generators!G22, "lbm", "kg")</f>
        <v>96.705893284000012</v>
      </c>
      <c r="O22" s="2">
        <f>CONVERT(IFERROR(VLOOKUP(C22,'[1]Fuels and emission rates'!A$2:E$6,3,FALSE),0)*[2]Generators!H22/1000, "lbm", "kg")</f>
        <v>714.68013817199994</v>
      </c>
      <c r="P22" s="2">
        <f>CONVERT(IFERROR(VLOOKUP(C22,'[1]Fuels and emission rates'!A$2:E$6,4,FALSE),0)*[2]Generators!G22, "lbm", "kg")</f>
        <v>0.13139816841626811</v>
      </c>
      <c r="Q22" s="2">
        <f>CONVERT(IFERROR(VLOOKUP(C22,'[1]Fuels and emission rates'!A$2:E$6,4,FALSE),0)*[2]Generators!H22/1000, "lbm", "kg")</f>
        <v>0.97106451292998119</v>
      </c>
      <c r="R22" s="2">
        <f>CONVERT(IFERROR(VLOOKUP(C22,'[1]Fuels and emission rates'!A$2:E$6,5,FALSE),0)*[2]Generators!G22, "lbm", "kg")</f>
        <v>4.3071317085720002E-3</v>
      </c>
      <c r="S22" s="2">
        <f>CONVERT(IFERROR(VLOOKUP(C22,'[1]Fuels and emission rates'!A$2:E$6,5,FALSE),0)*[2]Generators!H22/1000, "lbm", "kg")</f>
        <v>3.1830753846276011E-2</v>
      </c>
      <c r="T22">
        <v>0</v>
      </c>
      <c r="U22">
        <v>0</v>
      </c>
      <c r="V22">
        <v>0</v>
      </c>
    </row>
    <row r="23" spans="1:22" x14ac:dyDescent="0.2">
      <c r="A23">
        <v>22</v>
      </c>
      <c r="B23" t="s">
        <v>43</v>
      </c>
      <c r="C23" t="s">
        <v>20</v>
      </c>
      <c r="D23" t="s">
        <v>21</v>
      </c>
      <c r="E23">
        <v>0.45</v>
      </c>
      <c r="F23" s="1">
        <f>IFERROR(VLOOKUP(C23,'[1]Fuels and emission rates'!A$2:E$6,2,FALSE), 0)*[2]Generators!H23/1000+[2]Generators!Z23</f>
        <v>30.998000000000001</v>
      </c>
      <c r="G23" s="1">
        <f>IFERROR(VLOOKUP(C23,'[1]Fuels and emission rates'!A$2:E$6,2,FALSE), 0)*[2]Generators!G23</f>
        <v>3.9359999999999995</v>
      </c>
      <c r="H23">
        <v>0.42</v>
      </c>
      <c r="I23">
        <v>0.42</v>
      </c>
      <c r="J23">
        <v>6</v>
      </c>
      <c r="K23">
        <v>6</v>
      </c>
      <c r="L23">
        <v>0.09</v>
      </c>
      <c r="M23">
        <v>2.39</v>
      </c>
      <c r="N23" s="2">
        <f>CONVERT(IFERROR(VLOOKUP(C23,'[1]Fuels and emission rates'!A$2:E$6,3,FALSE),0)*[2]Generators!G23, "lbm", "kg")</f>
        <v>96.705893284000012</v>
      </c>
      <c r="O23" s="2">
        <f>CONVERT(IFERROR(VLOOKUP(C23,'[1]Fuels and emission rates'!A$2:E$6,3,FALSE),0)*[2]Generators!H23/1000, "lbm", "kg")</f>
        <v>714.68013817199994</v>
      </c>
      <c r="P23" s="2">
        <f>CONVERT(IFERROR(VLOOKUP(C23,'[1]Fuels and emission rates'!A$2:E$6,4,FALSE),0)*[2]Generators!G23, "lbm", "kg")</f>
        <v>0.13139816841626811</v>
      </c>
      <c r="Q23" s="2">
        <f>CONVERT(IFERROR(VLOOKUP(C23,'[1]Fuels and emission rates'!A$2:E$6,4,FALSE),0)*[2]Generators!H23/1000, "lbm", "kg")</f>
        <v>0.97106451292998119</v>
      </c>
      <c r="R23" s="2">
        <f>CONVERT(IFERROR(VLOOKUP(C23,'[1]Fuels and emission rates'!A$2:E$6,5,FALSE),0)*[2]Generators!G23, "lbm", "kg")</f>
        <v>4.3071317085720002E-3</v>
      </c>
      <c r="S23" s="2">
        <f>CONVERT(IFERROR(VLOOKUP(C23,'[1]Fuels and emission rates'!A$2:E$6,5,FALSE),0)*[2]Generators!H23/1000, "lbm", "kg")</f>
        <v>3.1830753846276011E-2</v>
      </c>
      <c r="T23">
        <v>0</v>
      </c>
      <c r="U23">
        <v>0</v>
      </c>
      <c r="V23">
        <v>0</v>
      </c>
    </row>
    <row r="24" spans="1:22" x14ac:dyDescent="0.2">
      <c r="A24">
        <v>23</v>
      </c>
      <c r="B24" t="s">
        <v>44</v>
      </c>
      <c r="C24" t="s">
        <v>20</v>
      </c>
      <c r="D24" t="s">
        <v>21</v>
      </c>
      <c r="E24">
        <v>1</v>
      </c>
      <c r="F24" s="1">
        <f>IFERROR(VLOOKUP(C24,'[1]Fuels and emission rates'!A$2:E$6,2,FALSE), 0)*[2]Generators!H24/1000+[2]Generators!Z24</f>
        <v>30.998000000000001</v>
      </c>
      <c r="G24" s="1">
        <f>IFERROR(VLOOKUP(C24,'[1]Fuels and emission rates'!A$2:E$6,2,FALSE), 0)*[2]Generators!G24</f>
        <v>8.7360000000000007</v>
      </c>
      <c r="H24">
        <v>0.42</v>
      </c>
      <c r="I24">
        <v>0.42</v>
      </c>
      <c r="J24">
        <v>6</v>
      </c>
      <c r="K24">
        <v>6</v>
      </c>
      <c r="L24">
        <v>0.2</v>
      </c>
      <c r="M24">
        <v>5.3</v>
      </c>
      <c r="N24" s="2">
        <f>CONVERT(IFERROR(VLOOKUP(C24,'[1]Fuels and emission rates'!A$2:E$6,3,FALSE),0)*[2]Generators!G24, "lbm", "kg")</f>
        <v>214.63990948400001</v>
      </c>
      <c r="O24" s="2">
        <f>CONVERT(IFERROR(VLOOKUP(C24,'[1]Fuels and emission rates'!A$2:E$6,3,FALSE),0)*[2]Generators!H24/1000, "lbm", "kg")</f>
        <v>714.68013817199994</v>
      </c>
      <c r="P24" s="2">
        <f>CONVERT(IFERROR(VLOOKUP(C24,'[1]Fuels and emission rates'!A$2:E$6,4,FALSE),0)*[2]Generators!G24, "lbm", "kg")</f>
        <v>0.29163983721659509</v>
      </c>
      <c r="Q24" s="2">
        <f>CONVERT(IFERROR(VLOOKUP(C24,'[1]Fuels and emission rates'!A$2:E$6,4,FALSE),0)*[2]Generators!H24/1000, "lbm", "kg")</f>
        <v>0.97106451292998119</v>
      </c>
      <c r="R24" s="2">
        <f>CONVERT(IFERROR(VLOOKUP(C24,'[1]Fuels and emission rates'!A$2:E$6,5,FALSE),0)*[2]Generators!G24, "lbm", "kg")</f>
        <v>9.5597313531720022E-3</v>
      </c>
      <c r="S24" s="2">
        <f>CONVERT(IFERROR(VLOOKUP(C24,'[1]Fuels and emission rates'!A$2:E$6,5,FALSE),0)*[2]Generators!H24/1000, "lbm", "kg")</f>
        <v>3.1830753846276011E-2</v>
      </c>
      <c r="T24">
        <v>0</v>
      </c>
      <c r="U24">
        <v>0</v>
      </c>
      <c r="V24">
        <v>0</v>
      </c>
    </row>
    <row r="25" spans="1:22" x14ac:dyDescent="0.2">
      <c r="A25">
        <v>24</v>
      </c>
      <c r="B25" t="s">
        <v>45</v>
      </c>
      <c r="C25" t="s">
        <v>20</v>
      </c>
      <c r="D25" t="s">
        <v>21</v>
      </c>
      <c r="E25">
        <v>1</v>
      </c>
      <c r="F25" s="1">
        <f>IFERROR(VLOOKUP(C25,'[1]Fuels and emission rates'!A$2:E$6,2,FALSE), 0)*[2]Generators!H25/1000+[2]Generators!Z25</f>
        <v>30.998000000000001</v>
      </c>
      <c r="G25" s="1">
        <f>IFERROR(VLOOKUP(C25,'[1]Fuels and emission rates'!A$2:E$6,2,FALSE), 0)*[2]Generators!G25</f>
        <v>8.7360000000000007</v>
      </c>
      <c r="H25">
        <v>0.42</v>
      </c>
      <c r="I25">
        <v>0.42</v>
      </c>
      <c r="J25">
        <v>6</v>
      </c>
      <c r="K25">
        <v>6</v>
      </c>
      <c r="L25">
        <v>0.2</v>
      </c>
      <c r="M25">
        <v>5.3</v>
      </c>
      <c r="N25" s="2">
        <f>CONVERT(IFERROR(VLOOKUP(C25,'[1]Fuels and emission rates'!A$2:E$6,3,FALSE),0)*[2]Generators!G25, "lbm", "kg")</f>
        <v>214.63990948400001</v>
      </c>
      <c r="O25" s="2">
        <f>CONVERT(IFERROR(VLOOKUP(C25,'[1]Fuels and emission rates'!A$2:E$6,3,FALSE),0)*[2]Generators!H25/1000, "lbm", "kg")</f>
        <v>714.68013817199994</v>
      </c>
      <c r="P25" s="2">
        <f>CONVERT(IFERROR(VLOOKUP(C25,'[1]Fuels and emission rates'!A$2:E$6,4,FALSE),0)*[2]Generators!G25, "lbm", "kg")</f>
        <v>0.29163983721659509</v>
      </c>
      <c r="Q25" s="2">
        <f>CONVERT(IFERROR(VLOOKUP(C25,'[1]Fuels and emission rates'!A$2:E$6,4,FALSE),0)*[2]Generators!H25/1000, "lbm", "kg")</f>
        <v>0.97106451292998119</v>
      </c>
      <c r="R25" s="2">
        <f>CONVERT(IFERROR(VLOOKUP(C25,'[1]Fuels and emission rates'!A$2:E$6,5,FALSE),0)*[2]Generators!G25, "lbm", "kg")</f>
        <v>9.5597313531720022E-3</v>
      </c>
      <c r="S25" s="2">
        <f>CONVERT(IFERROR(VLOOKUP(C25,'[1]Fuels and emission rates'!A$2:E$6,5,FALSE),0)*[2]Generators!H25/1000, "lbm", "kg")</f>
        <v>3.1830753846276011E-2</v>
      </c>
      <c r="T25">
        <v>0</v>
      </c>
      <c r="U25">
        <v>0</v>
      </c>
      <c r="V25">
        <v>0</v>
      </c>
    </row>
    <row r="26" spans="1:22" x14ac:dyDescent="0.2">
      <c r="A26">
        <v>25</v>
      </c>
      <c r="B26" t="s">
        <v>46</v>
      </c>
      <c r="C26" t="s">
        <v>20</v>
      </c>
      <c r="D26" t="s">
        <v>21</v>
      </c>
      <c r="E26">
        <v>1</v>
      </c>
      <c r="F26" s="1">
        <f>IFERROR(VLOOKUP(C26,'[1]Fuels and emission rates'!A$2:E$6,2,FALSE), 0)*[2]Generators!H26/1000+[2]Generators!Z26</f>
        <v>30.998000000000001</v>
      </c>
      <c r="G26" s="1">
        <f>IFERROR(VLOOKUP(C26,'[1]Fuels and emission rates'!A$2:E$6,2,FALSE), 0)*[2]Generators!G26</f>
        <v>8.7360000000000007</v>
      </c>
      <c r="H26">
        <v>0.42</v>
      </c>
      <c r="I26">
        <v>0.42</v>
      </c>
      <c r="J26">
        <v>6</v>
      </c>
      <c r="K26">
        <v>6</v>
      </c>
      <c r="L26">
        <v>0.2</v>
      </c>
      <c r="M26">
        <v>5.3</v>
      </c>
      <c r="N26" s="2">
        <f>CONVERT(IFERROR(VLOOKUP(C26,'[1]Fuels and emission rates'!A$2:E$6,3,FALSE),0)*[2]Generators!G26, "lbm", "kg")</f>
        <v>214.63990948400001</v>
      </c>
      <c r="O26" s="2">
        <f>CONVERT(IFERROR(VLOOKUP(C26,'[1]Fuels and emission rates'!A$2:E$6,3,FALSE),0)*[2]Generators!H26/1000, "lbm", "kg")</f>
        <v>714.68013817199994</v>
      </c>
      <c r="P26" s="2">
        <f>CONVERT(IFERROR(VLOOKUP(C26,'[1]Fuels and emission rates'!A$2:E$6,4,FALSE),0)*[2]Generators!G26, "lbm", "kg")</f>
        <v>0.29163983721659509</v>
      </c>
      <c r="Q26" s="2">
        <f>CONVERT(IFERROR(VLOOKUP(C26,'[1]Fuels and emission rates'!A$2:E$6,4,FALSE),0)*[2]Generators!H26/1000, "lbm", "kg")</f>
        <v>0.97106451292998119</v>
      </c>
      <c r="R26" s="2">
        <f>CONVERT(IFERROR(VLOOKUP(C26,'[1]Fuels and emission rates'!A$2:E$6,5,FALSE),0)*[2]Generators!G26, "lbm", "kg")</f>
        <v>9.5597313531720022E-3</v>
      </c>
      <c r="S26" s="2">
        <f>CONVERT(IFERROR(VLOOKUP(C26,'[1]Fuels and emission rates'!A$2:E$6,5,FALSE),0)*[2]Generators!H26/1000, "lbm", "kg")</f>
        <v>3.1830753846276011E-2</v>
      </c>
      <c r="T26">
        <v>0</v>
      </c>
      <c r="U26">
        <v>0</v>
      </c>
      <c r="V26">
        <v>0</v>
      </c>
    </row>
    <row r="27" spans="1:22" x14ac:dyDescent="0.2">
      <c r="A27">
        <v>26</v>
      </c>
      <c r="B27" t="s">
        <v>47</v>
      </c>
      <c r="C27" t="s">
        <v>20</v>
      </c>
      <c r="D27" t="s">
        <v>21</v>
      </c>
      <c r="E27">
        <v>1.9</v>
      </c>
      <c r="F27" s="1">
        <f>IFERROR(VLOOKUP(C27,'[1]Fuels and emission rates'!A$2:E$6,2,FALSE), 0)*[2]Generators!H27/1000+[2]Generators!Z27</f>
        <v>30.276152</v>
      </c>
      <c r="G27" s="1">
        <f>IFERROR(VLOOKUP(C27,'[1]Fuels and emission rates'!A$2:E$6,2,FALSE), 0)*[2]Generators!G27</f>
        <v>23.255999999999997</v>
      </c>
      <c r="H27">
        <v>0.19</v>
      </c>
      <c r="I27">
        <v>0.18</v>
      </c>
      <c r="J27">
        <v>8</v>
      </c>
      <c r="K27">
        <v>8</v>
      </c>
      <c r="L27">
        <v>0.56999999999999995</v>
      </c>
      <c r="M27">
        <v>10.07</v>
      </c>
      <c r="N27" s="2">
        <f>CONVERT(IFERROR(VLOOKUP(C27,'[1]Fuels and emission rates'!A$2:E$6,3,FALSE),0)*[2]Generators!G27, "lbm", "kg")</f>
        <v>571.39030848900006</v>
      </c>
      <c r="O27" s="2">
        <f>CONVERT(IFERROR(VLOOKUP(C27,'[1]Fuels and emission rates'!A$2:E$6,3,FALSE),0)*[2]Generators!H27/1000, "lbm", "kg")</f>
        <v>696.94463114576297</v>
      </c>
      <c r="P27" s="2">
        <f>CONVERT(IFERROR(VLOOKUP(C27,'[1]Fuels and emission rates'!A$2:E$6,4,FALSE),0)*[2]Generators!G27, "lbm", "kg")</f>
        <v>0.77637088533758403</v>
      </c>
      <c r="Q27" s="2">
        <f>CONVERT(IFERROR(VLOOKUP(C27,'[1]Fuels and emission rates'!A$2:E$6,4,FALSE),0)*[2]Generators!H27/1000, "lbm", "kg")</f>
        <v>0.94696656956744407</v>
      </c>
      <c r="R27" s="2">
        <f>CONVERT(IFERROR(VLOOKUP(C27,'[1]Fuels and emission rates'!A$2:E$6,5,FALSE),0)*[2]Generators!G27, "lbm", "kg")</f>
        <v>2.5448845278086999E-2</v>
      </c>
      <c r="S27" s="2">
        <f>CONVERT(IFERROR(VLOOKUP(C27,'[1]Fuels and emission rates'!A$2:E$6,5,FALSE),0)*[2]Generators!H27/1000, "lbm", "kg")</f>
        <v>3.1040841648722828E-2</v>
      </c>
      <c r="T27">
        <v>0</v>
      </c>
      <c r="U27">
        <v>0</v>
      </c>
      <c r="V27">
        <v>0</v>
      </c>
    </row>
    <row r="28" spans="1:22" x14ac:dyDescent="0.2">
      <c r="A28">
        <v>27</v>
      </c>
      <c r="B28" t="s">
        <v>48</v>
      </c>
      <c r="C28" t="s">
        <v>20</v>
      </c>
      <c r="D28" t="s">
        <v>21</v>
      </c>
      <c r="E28">
        <v>1.9</v>
      </c>
      <c r="F28" s="1">
        <f>IFERROR(VLOOKUP(C28,'[1]Fuels and emission rates'!A$2:E$6,2,FALSE), 0)*[2]Generators!H28/1000+[2]Generators!Z28</f>
        <v>30.276152</v>
      </c>
      <c r="G28" s="1">
        <f>IFERROR(VLOOKUP(C28,'[1]Fuels and emission rates'!A$2:E$6,2,FALSE), 0)*[2]Generators!G28</f>
        <v>23.255999999999997</v>
      </c>
      <c r="H28">
        <v>0.19</v>
      </c>
      <c r="I28">
        <v>0.18</v>
      </c>
      <c r="J28">
        <v>8</v>
      </c>
      <c r="K28">
        <v>8</v>
      </c>
      <c r="L28">
        <v>0.56999999999999995</v>
      </c>
      <c r="M28">
        <v>10.07</v>
      </c>
      <c r="N28" s="2">
        <f>CONVERT(IFERROR(VLOOKUP(C28,'[1]Fuels and emission rates'!A$2:E$6,3,FALSE),0)*[2]Generators!G28, "lbm", "kg")</f>
        <v>571.39030848900006</v>
      </c>
      <c r="O28" s="2">
        <f>CONVERT(IFERROR(VLOOKUP(C28,'[1]Fuels and emission rates'!A$2:E$6,3,FALSE),0)*[2]Generators!H28/1000, "lbm", "kg")</f>
        <v>696.94463114576297</v>
      </c>
      <c r="P28" s="2">
        <f>CONVERT(IFERROR(VLOOKUP(C28,'[1]Fuels and emission rates'!A$2:E$6,4,FALSE),0)*[2]Generators!G28, "lbm", "kg")</f>
        <v>0.77637088533758403</v>
      </c>
      <c r="Q28" s="2">
        <f>CONVERT(IFERROR(VLOOKUP(C28,'[1]Fuels and emission rates'!A$2:E$6,4,FALSE),0)*[2]Generators!H28/1000, "lbm", "kg")</f>
        <v>0.94696656956744407</v>
      </c>
      <c r="R28" s="2">
        <f>CONVERT(IFERROR(VLOOKUP(C28,'[1]Fuels and emission rates'!A$2:E$6,5,FALSE),0)*[2]Generators!G28, "lbm", "kg")</f>
        <v>2.5448845278086999E-2</v>
      </c>
      <c r="S28" s="2">
        <f>CONVERT(IFERROR(VLOOKUP(C28,'[1]Fuels and emission rates'!A$2:E$6,5,FALSE),0)*[2]Generators!H28/1000, "lbm", "kg")</f>
        <v>3.1040841648722828E-2</v>
      </c>
      <c r="T28">
        <v>0</v>
      </c>
      <c r="U28">
        <v>0</v>
      </c>
      <c r="V28">
        <v>0</v>
      </c>
    </row>
    <row r="29" spans="1:22" x14ac:dyDescent="0.2">
      <c r="A29">
        <v>28</v>
      </c>
      <c r="B29" t="s">
        <v>49</v>
      </c>
      <c r="C29" t="s">
        <v>20</v>
      </c>
      <c r="D29" t="s">
        <v>21</v>
      </c>
      <c r="E29">
        <v>1.9</v>
      </c>
      <c r="F29" s="1">
        <f>IFERROR(VLOOKUP(C29,'[1]Fuels and emission rates'!A$2:E$6,2,FALSE), 0)*[2]Generators!H29/1000+[2]Generators!Z29</f>
        <v>30.276152</v>
      </c>
      <c r="G29" s="1">
        <f>IFERROR(VLOOKUP(C29,'[1]Fuels and emission rates'!A$2:E$6,2,FALSE), 0)*[2]Generators!G29</f>
        <v>23.255999999999997</v>
      </c>
      <c r="H29">
        <v>0.19</v>
      </c>
      <c r="I29">
        <v>0.18</v>
      </c>
      <c r="J29">
        <v>8</v>
      </c>
      <c r="K29">
        <v>8</v>
      </c>
      <c r="L29">
        <v>0.56999999999999995</v>
      </c>
      <c r="M29">
        <v>10.07</v>
      </c>
      <c r="N29" s="2">
        <f>CONVERT(IFERROR(VLOOKUP(C29,'[1]Fuels and emission rates'!A$2:E$6,3,FALSE),0)*[2]Generators!G29, "lbm", "kg")</f>
        <v>571.39030848900006</v>
      </c>
      <c r="O29" s="2">
        <f>CONVERT(IFERROR(VLOOKUP(C29,'[1]Fuels and emission rates'!A$2:E$6,3,FALSE),0)*[2]Generators!H29/1000, "lbm", "kg")</f>
        <v>696.94463114576297</v>
      </c>
      <c r="P29" s="2">
        <f>CONVERT(IFERROR(VLOOKUP(C29,'[1]Fuels and emission rates'!A$2:E$6,4,FALSE),0)*[2]Generators!G29, "lbm", "kg")</f>
        <v>0.77637088533758403</v>
      </c>
      <c r="Q29" s="2">
        <f>CONVERT(IFERROR(VLOOKUP(C29,'[1]Fuels and emission rates'!A$2:E$6,4,FALSE),0)*[2]Generators!H29/1000, "lbm", "kg")</f>
        <v>0.94696656956744407</v>
      </c>
      <c r="R29" s="2">
        <f>CONVERT(IFERROR(VLOOKUP(C29,'[1]Fuels and emission rates'!A$2:E$6,5,FALSE),0)*[2]Generators!G29, "lbm", "kg")</f>
        <v>2.5448845278086999E-2</v>
      </c>
      <c r="S29" s="2">
        <f>CONVERT(IFERROR(VLOOKUP(C29,'[1]Fuels and emission rates'!A$2:E$6,5,FALSE),0)*[2]Generators!H29/1000, "lbm", "kg")</f>
        <v>3.1040841648722828E-2</v>
      </c>
      <c r="T29">
        <v>0</v>
      </c>
      <c r="U29">
        <v>0</v>
      </c>
      <c r="V29">
        <v>0</v>
      </c>
    </row>
    <row r="30" spans="1:22" x14ac:dyDescent="0.2">
      <c r="A30">
        <v>29</v>
      </c>
      <c r="B30" t="s">
        <v>50</v>
      </c>
      <c r="C30" t="s">
        <v>20</v>
      </c>
      <c r="D30" t="s">
        <v>21</v>
      </c>
      <c r="E30">
        <v>1.9</v>
      </c>
      <c r="F30" s="1">
        <f>IFERROR(VLOOKUP(C30,'[1]Fuels and emission rates'!A$2:E$6,2,FALSE), 0)*[2]Generators!H30/1000+[2]Generators!Z30</f>
        <v>30.276152</v>
      </c>
      <c r="G30" s="1">
        <f>IFERROR(VLOOKUP(C30,'[1]Fuels and emission rates'!A$2:E$6,2,FALSE), 0)*[2]Generators!G30</f>
        <v>23.255999999999997</v>
      </c>
      <c r="H30">
        <v>0.19</v>
      </c>
      <c r="I30">
        <v>0.18</v>
      </c>
      <c r="J30">
        <v>8</v>
      </c>
      <c r="K30">
        <v>8</v>
      </c>
      <c r="L30">
        <v>0.56999999999999995</v>
      </c>
      <c r="M30">
        <v>10.07</v>
      </c>
      <c r="N30" s="2">
        <f>CONVERT(IFERROR(VLOOKUP(C30,'[1]Fuels and emission rates'!A$2:E$6,3,FALSE),0)*[2]Generators!G30, "lbm", "kg")</f>
        <v>571.39030848900006</v>
      </c>
      <c r="O30" s="2">
        <f>CONVERT(IFERROR(VLOOKUP(C30,'[1]Fuels and emission rates'!A$2:E$6,3,FALSE),0)*[2]Generators!H30/1000, "lbm", "kg")</f>
        <v>696.94463114576297</v>
      </c>
      <c r="P30" s="2">
        <f>CONVERT(IFERROR(VLOOKUP(C30,'[1]Fuels and emission rates'!A$2:E$6,4,FALSE),0)*[2]Generators!G30, "lbm", "kg")</f>
        <v>0.77637088533758403</v>
      </c>
      <c r="Q30" s="2">
        <f>CONVERT(IFERROR(VLOOKUP(C30,'[1]Fuels and emission rates'!A$2:E$6,4,FALSE),0)*[2]Generators!H30/1000, "lbm", "kg")</f>
        <v>0.94696656956744407</v>
      </c>
      <c r="R30" s="2">
        <f>CONVERT(IFERROR(VLOOKUP(C30,'[1]Fuels and emission rates'!A$2:E$6,5,FALSE),0)*[2]Generators!G30, "lbm", "kg")</f>
        <v>2.5448845278086999E-2</v>
      </c>
      <c r="S30" s="2">
        <f>CONVERT(IFERROR(VLOOKUP(C30,'[1]Fuels and emission rates'!A$2:E$6,5,FALSE),0)*[2]Generators!H30/1000, "lbm", "kg")</f>
        <v>3.1040841648722828E-2</v>
      </c>
      <c r="T30">
        <v>0</v>
      </c>
      <c r="U30">
        <v>0</v>
      </c>
      <c r="V30">
        <v>0</v>
      </c>
    </row>
    <row r="31" spans="1:22" x14ac:dyDescent="0.2">
      <c r="A31">
        <v>30</v>
      </c>
      <c r="B31" t="s">
        <v>51</v>
      </c>
      <c r="C31" t="s">
        <v>20</v>
      </c>
      <c r="D31" t="s">
        <v>21</v>
      </c>
      <c r="E31">
        <v>1.9</v>
      </c>
      <c r="F31" s="1">
        <f>IFERROR(VLOOKUP(C31,'[1]Fuels and emission rates'!A$2:E$6,2,FALSE), 0)*[2]Generators!H31/1000+[2]Generators!Z31</f>
        <v>30.276152</v>
      </c>
      <c r="G31" s="1">
        <f>IFERROR(VLOOKUP(C31,'[1]Fuels and emission rates'!A$2:E$6,2,FALSE), 0)*[2]Generators!G31</f>
        <v>23.255999999999997</v>
      </c>
      <c r="H31">
        <v>0.19</v>
      </c>
      <c r="I31">
        <v>0.18</v>
      </c>
      <c r="J31">
        <v>8</v>
      </c>
      <c r="K31">
        <v>8</v>
      </c>
      <c r="L31">
        <v>0.56999999999999995</v>
      </c>
      <c r="M31">
        <v>10.07</v>
      </c>
      <c r="N31" s="2">
        <f>CONVERT(IFERROR(VLOOKUP(C31,'[1]Fuels and emission rates'!A$2:E$6,3,FALSE),0)*[2]Generators!G31, "lbm", "kg")</f>
        <v>571.39030848900006</v>
      </c>
      <c r="O31" s="2">
        <f>CONVERT(IFERROR(VLOOKUP(C31,'[1]Fuels and emission rates'!A$2:E$6,3,FALSE),0)*[2]Generators!H31/1000, "lbm", "kg")</f>
        <v>696.94463114576297</v>
      </c>
      <c r="P31" s="2">
        <f>CONVERT(IFERROR(VLOOKUP(C31,'[1]Fuels and emission rates'!A$2:E$6,4,FALSE),0)*[2]Generators!G31, "lbm", "kg")</f>
        <v>0.77637088533758403</v>
      </c>
      <c r="Q31" s="2">
        <f>CONVERT(IFERROR(VLOOKUP(C31,'[1]Fuels and emission rates'!A$2:E$6,4,FALSE),0)*[2]Generators!H31/1000, "lbm", "kg")</f>
        <v>0.94696656956744407</v>
      </c>
      <c r="R31" s="2">
        <f>CONVERT(IFERROR(VLOOKUP(C31,'[1]Fuels and emission rates'!A$2:E$6,5,FALSE),0)*[2]Generators!G31, "lbm", "kg")</f>
        <v>2.5448845278086999E-2</v>
      </c>
      <c r="S31" s="2">
        <f>CONVERT(IFERROR(VLOOKUP(C31,'[1]Fuels and emission rates'!A$2:E$6,5,FALSE),0)*[2]Generators!H31/1000, "lbm", "kg")</f>
        <v>3.1040841648722828E-2</v>
      </c>
      <c r="T31">
        <v>0</v>
      </c>
      <c r="U31">
        <v>0</v>
      </c>
      <c r="V31">
        <v>0</v>
      </c>
    </row>
    <row r="32" spans="1:22" x14ac:dyDescent="0.2">
      <c r="A32">
        <v>31</v>
      </c>
      <c r="B32" t="s">
        <v>52</v>
      </c>
      <c r="C32" t="s">
        <v>20</v>
      </c>
      <c r="D32" t="s">
        <v>21</v>
      </c>
      <c r="E32">
        <v>1.9</v>
      </c>
      <c r="F32" s="1">
        <f>IFERROR(VLOOKUP(C32,'[1]Fuels and emission rates'!A$2:E$6,2,FALSE), 0)*[2]Generators!H32/1000+[2]Generators!Z32</f>
        <v>30.276152</v>
      </c>
      <c r="G32" s="1">
        <f>IFERROR(VLOOKUP(C32,'[1]Fuels and emission rates'!A$2:E$6,2,FALSE), 0)*[2]Generators!G32</f>
        <v>23.255999999999997</v>
      </c>
      <c r="H32">
        <v>0.19</v>
      </c>
      <c r="I32">
        <v>0.18</v>
      </c>
      <c r="J32">
        <v>8</v>
      </c>
      <c r="K32">
        <v>8</v>
      </c>
      <c r="L32">
        <v>0.56999999999999995</v>
      </c>
      <c r="M32">
        <v>10.07</v>
      </c>
      <c r="N32" s="2">
        <f>CONVERT(IFERROR(VLOOKUP(C32,'[1]Fuels and emission rates'!A$2:E$6,3,FALSE),0)*[2]Generators!G32, "lbm", "kg")</f>
        <v>571.39030848900006</v>
      </c>
      <c r="O32" s="2">
        <f>CONVERT(IFERROR(VLOOKUP(C32,'[1]Fuels and emission rates'!A$2:E$6,3,FALSE),0)*[2]Generators!H32/1000, "lbm", "kg")</f>
        <v>696.94463114576297</v>
      </c>
      <c r="P32" s="2">
        <f>CONVERT(IFERROR(VLOOKUP(C32,'[1]Fuels and emission rates'!A$2:E$6,4,FALSE),0)*[2]Generators!G32, "lbm", "kg")</f>
        <v>0.77637088533758403</v>
      </c>
      <c r="Q32" s="2">
        <f>CONVERT(IFERROR(VLOOKUP(C32,'[1]Fuels and emission rates'!A$2:E$6,4,FALSE),0)*[2]Generators!H32/1000, "lbm", "kg")</f>
        <v>0.94696656956744407</v>
      </c>
      <c r="R32" s="2">
        <f>CONVERT(IFERROR(VLOOKUP(C32,'[1]Fuels and emission rates'!A$2:E$6,5,FALSE),0)*[2]Generators!G32, "lbm", "kg")</f>
        <v>2.5448845278086999E-2</v>
      </c>
      <c r="S32" s="2">
        <f>CONVERT(IFERROR(VLOOKUP(C32,'[1]Fuels and emission rates'!A$2:E$6,5,FALSE),0)*[2]Generators!H32/1000, "lbm", "kg")</f>
        <v>3.1040841648722828E-2</v>
      </c>
      <c r="T32">
        <v>0</v>
      </c>
      <c r="U32">
        <v>0</v>
      </c>
      <c r="V32">
        <v>0</v>
      </c>
    </row>
    <row r="33" spans="1:22" x14ac:dyDescent="0.2">
      <c r="A33">
        <v>32</v>
      </c>
      <c r="B33" t="s">
        <v>53</v>
      </c>
      <c r="C33" t="s">
        <v>20</v>
      </c>
      <c r="D33" t="s">
        <v>21</v>
      </c>
      <c r="E33">
        <v>1.9</v>
      </c>
      <c r="F33" s="1">
        <f>IFERROR(VLOOKUP(C33,'[1]Fuels and emission rates'!A$2:E$6,2,FALSE), 0)*[2]Generators!H33/1000+[2]Generators!Z33</f>
        <v>30.998000000000001</v>
      </c>
      <c r="G33" s="1">
        <f>IFERROR(VLOOKUP(C33,'[1]Fuels and emission rates'!A$2:E$6,2,FALSE), 0)*[2]Generators!G33</f>
        <v>16.584</v>
      </c>
      <c r="H33">
        <v>0.42</v>
      </c>
      <c r="I33">
        <v>0.42</v>
      </c>
      <c r="J33">
        <v>6</v>
      </c>
      <c r="K33">
        <v>6</v>
      </c>
      <c r="L33">
        <v>0.56999999999999995</v>
      </c>
      <c r="M33">
        <v>10.07</v>
      </c>
      <c r="N33" s="2">
        <f>CONVERT(IFERROR(VLOOKUP(C33,'[1]Fuels and emission rates'!A$2:E$6,3,FALSE),0)*[2]Generators!G33, "lbm", "kg")</f>
        <v>407.46202597100006</v>
      </c>
      <c r="O33" s="2">
        <f>CONVERT(IFERROR(VLOOKUP(C33,'[1]Fuels and emission rates'!A$2:E$6,3,FALSE),0)*[2]Generators!H33/1000, "lbm", "kg")</f>
        <v>714.68013817199994</v>
      </c>
      <c r="P33" s="2">
        <f>CONVERT(IFERROR(VLOOKUP(C33,'[1]Fuels and emission rates'!A$2:E$6,4,FALSE),0)*[2]Generators!G33, "lbm", "kg")</f>
        <v>0.55363496570512971</v>
      </c>
      <c r="Q33" s="2">
        <f>CONVERT(IFERROR(VLOOKUP(C33,'[1]Fuels and emission rates'!A$2:E$6,4,FALSE),0)*[2]Generators!H33/1000, "lbm", "kg")</f>
        <v>0.97106451292998119</v>
      </c>
      <c r="R33" s="2">
        <f>CONVERT(IFERROR(VLOOKUP(C33,'[1]Fuels and emission rates'!A$2:E$6,5,FALSE),0)*[2]Generators!G33, "lbm", "kg")</f>
        <v>1.8147731772093001E-2</v>
      </c>
      <c r="S33" s="2">
        <f>CONVERT(IFERROR(VLOOKUP(C33,'[1]Fuels and emission rates'!A$2:E$6,5,FALSE),0)*[2]Generators!H33/1000, "lbm", "kg")</f>
        <v>3.1830753846276011E-2</v>
      </c>
      <c r="T33">
        <v>0</v>
      </c>
      <c r="U33">
        <v>0</v>
      </c>
      <c r="V33">
        <v>0</v>
      </c>
    </row>
    <row r="34" spans="1:22" x14ac:dyDescent="0.2">
      <c r="A34">
        <v>33</v>
      </c>
      <c r="B34" t="s">
        <v>54</v>
      </c>
      <c r="C34" t="s">
        <v>20</v>
      </c>
      <c r="D34" t="s">
        <v>24</v>
      </c>
      <c r="E34">
        <v>1.6</v>
      </c>
      <c r="F34" s="1">
        <f>IFERROR(VLOOKUP(C34,'[1]Fuels and emission rates'!A$2:E$6,2,FALSE), 0)*[2]Generators!H34/1000+[2]Generators!Z34</f>
        <v>30.362000000000002</v>
      </c>
      <c r="G34" s="1">
        <f>IFERROR(VLOOKUP(C34,'[1]Fuels and emission rates'!A$2:E$6,2,FALSE), 0)*[2]Generators!G34</f>
        <v>13.656000000000001</v>
      </c>
      <c r="H34">
        <v>0.42</v>
      </c>
      <c r="I34">
        <v>0.42</v>
      </c>
      <c r="J34">
        <v>8</v>
      </c>
      <c r="K34">
        <v>5</v>
      </c>
      <c r="L34">
        <v>0.48</v>
      </c>
      <c r="M34">
        <v>8.48</v>
      </c>
      <c r="N34" s="2">
        <f>CONVERT(IFERROR(VLOOKUP(C34,'[1]Fuels and emission rates'!A$2:E$6,3,FALSE),0)*[2]Generators!G34, "lbm", "kg")</f>
        <v>335.52227608900006</v>
      </c>
      <c r="O34" s="2">
        <f>CONVERT(IFERROR(VLOOKUP(C34,'[1]Fuels and emission rates'!A$2:E$6,3,FALSE),0)*[2]Generators!H34/1000, "lbm", "kg")</f>
        <v>699.0538810255</v>
      </c>
      <c r="P34" s="2">
        <f>CONVERT(IFERROR(VLOOKUP(C34,'[1]Fuels and emission rates'!A$2:E$6,4,FALSE),0)*[2]Generators!G34, "lbm", "kg")</f>
        <v>0.4558875477369303</v>
      </c>
      <c r="Q34" s="2">
        <f>CONVERT(IFERROR(VLOOKUP(C34,'[1]Fuels and emission rates'!A$2:E$6,4,FALSE),0)*[2]Generators!H34/1000, "lbm", "kg")</f>
        <v>0.94983249181393803</v>
      </c>
      <c r="R34" s="2">
        <f>CONVERT(IFERROR(VLOOKUP(C34,'[1]Fuels and emission rates'!A$2:E$6,5,FALSE),0)*[2]Generators!G34, "lbm", "kg")</f>
        <v>1.4943645988887004E-2</v>
      </c>
      <c r="S34" s="2">
        <f>CONVERT(IFERROR(VLOOKUP(C34,'[1]Fuels and emission rates'!A$2:E$6,5,FALSE),0)*[2]Generators!H34/1000, "lbm", "kg")</f>
        <v>3.1134784393366505E-2</v>
      </c>
      <c r="T34">
        <v>0</v>
      </c>
      <c r="U34">
        <v>0</v>
      </c>
      <c r="V34">
        <v>0</v>
      </c>
    </row>
    <row r="35" spans="1:22" x14ac:dyDescent="0.2">
      <c r="A35">
        <v>34</v>
      </c>
      <c r="B35" t="s">
        <v>55</v>
      </c>
      <c r="C35" t="s">
        <v>20</v>
      </c>
      <c r="D35" t="s">
        <v>24</v>
      </c>
      <c r="E35">
        <v>1.6</v>
      </c>
      <c r="F35" s="1">
        <f>IFERROR(VLOOKUP(C35,'[1]Fuels and emission rates'!A$2:E$6,2,FALSE), 0)*[2]Generators!H35/1000+[2]Generators!Z35</f>
        <v>30.362000000000002</v>
      </c>
      <c r="G35" s="1">
        <f>IFERROR(VLOOKUP(C35,'[1]Fuels and emission rates'!A$2:E$6,2,FALSE), 0)*[2]Generators!G35</f>
        <v>13.656000000000001</v>
      </c>
      <c r="H35">
        <v>0.42</v>
      </c>
      <c r="I35">
        <v>0.42</v>
      </c>
      <c r="J35">
        <v>8</v>
      </c>
      <c r="K35">
        <v>5</v>
      </c>
      <c r="L35">
        <v>0.48</v>
      </c>
      <c r="M35">
        <v>8.48</v>
      </c>
      <c r="N35" s="2">
        <f>CONVERT(IFERROR(VLOOKUP(C35,'[1]Fuels and emission rates'!A$2:E$6,3,FALSE),0)*[2]Generators!G35, "lbm", "kg")</f>
        <v>335.52227608900006</v>
      </c>
      <c r="O35" s="2">
        <f>CONVERT(IFERROR(VLOOKUP(C35,'[1]Fuels and emission rates'!A$2:E$6,3,FALSE),0)*[2]Generators!H35/1000, "lbm", "kg")</f>
        <v>699.0538810255</v>
      </c>
      <c r="P35" s="2">
        <f>CONVERT(IFERROR(VLOOKUP(C35,'[1]Fuels and emission rates'!A$2:E$6,4,FALSE),0)*[2]Generators!G35, "lbm", "kg")</f>
        <v>0.4558875477369303</v>
      </c>
      <c r="Q35" s="2">
        <f>CONVERT(IFERROR(VLOOKUP(C35,'[1]Fuels and emission rates'!A$2:E$6,4,FALSE),0)*[2]Generators!H35/1000, "lbm", "kg")</f>
        <v>0.94983249181393803</v>
      </c>
      <c r="R35" s="2">
        <f>CONVERT(IFERROR(VLOOKUP(C35,'[1]Fuels and emission rates'!A$2:E$6,5,FALSE),0)*[2]Generators!G35, "lbm", "kg")</f>
        <v>1.4943645988887004E-2</v>
      </c>
      <c r="S35" s="2">
        <f>CONVERT(IFERROR(VLOOKUP(C35,'[1]Fuels and emission rates'!A$2:E$6,5,FALSE),0)*[2]Generators!H35/1000, "lbm", "kg")</f>
        <v>3.1134784393366505E-2</v>
      </c>
      <c r="T35">
        <v>0</v>
      </c>
      <c r="U35">
        <v>0</v>
      </c>
      <c r="V35">
        <v>0</v>
      </c>
    </row>
    <row r="36" spans="1:22" x14ac:dyDescent="0.2">
      <c r="A36">
        <v>35</v>
      </c>
      <c r="B36" t="s">
        <v>56</v>
      </c>
      <c r="C36" t="s">
        <v>20</v>
      </c>
      <c r="D36" t="s">
        <v>24</v>
      </c>
      <c r="E36">
        <v>1.6</v>
      </c>
      <c r="F36" s="1">
        <f>IFERROR(VLOOKUP(C36,'[1]Fuels and emission rates'!A$2:E$6,2,FALSE), 0)*[2]Generators!H36/1000+[2]Generators!Z36</f>
        <v>30.362000000000002</v>
      </c>
      <c r="G36" s="1">
        <f>IFERROR(VLOOKUP(C36,'[1]Fuels and emission rates'!A$2:E$6,2,FALSE), 0)*[2]Generators!G36</f>
        <v>13.656000000000001</v>
      </c>
      <c r="H36">
        <v>0.42</v>
      </c>
      <c r="I36">
        <v>0.42</v>
      </c>
      <c r="J36">
        <v>8</v>
      </c>
      <c r="K36">
        <v>5</v>
      </c>
      <c r="L36">
        <v>0.48</v>
      </c>
      <c r="M36">
        <v>8.48</v>
      </c>
      <c r="N36" s="2">
        <f>CONVERT(IFERROR(VLOOKUP(C36,'[1]Fuels and emission rates'!A$2:E$6,3,FALSE),0)*[2]Generators!G36, "lbm", "kg")</f>
        <v>335.52227608900006</v>
      </c>
      <c r="O36" s="2">
        <f>CONVERT(IFERROR(VLOOKUP(C36,'[1]Fuels and emission rates'!A$2:E$6,3,FALSE),0)*[2]Generators!H36/1000, "lbm", "kg")</f>
        <v>699.0538810255</v>
      </c>
      <c r="P36" s="2">
        <f>CONVERT(IFERROR(VLOOKUP(C36,'[1]Fuels and emission rates'!A$2:E$6,4,FALSE),0)*[2]Generators!G36, "lbm", "kg")</f>
        <v>0.4558875477369303</v>
      </c>
      <c r="Q36" s="2">
        <f>CONVERT(IFERROR(VLOOKUP(C36,'[1]Fuels and emission rates'!A$2:E$6,4,FALSE),0)*[2]Generators!H36/1000, "lbm", "kg")</f>
        <v>0.94983249181393803</v>
      </c>
      <c r="R36" s="2">
        <f>CONVERT(IFERROR(VLOOKUP(C36,'[1]Fuels and emission rates'!A$2:E$6,5,FALSE),0)*[2]Generators!G36, "lbm", "kg")</f>
        <v>1.4943645988887004E-2</v>
      </c>
      <c r="S36" s="2">
        <f>CONVERT(IFERROR(VLOOKUP(C36,'[1]Fuels and emission rates'!A$2:E$6,5,FALSE),0)*[2]Generators!H36/1000, "lbm", "kg")</f>
        <v>3.1134784393366505E-2</v>
      </c>
      <c r="T36">
        <v>0</v>
      </c>
      <c r="U36">
        <v>0</v>
      </c>
      <c r="V36">
        <v>0</v>
      </c>
    </row>
    <row r="37" spans="1:22" x14ac:dyDescent="0.2">
      <c r="A37">
        <v>36</v>
      </c>
      <c r="B37" t="s">
        <v>57</v>
      </c>
      <c r="C37" t="s">
        <v>20</v>
      </c>
      <c r="D37" t="s">
        <v>24</v>
      </c>
      <c r="E37">
        <v>1.6</v>
      </c>
      <c r="F37" s="1">
        <f>IFERROR(VLOOKUP(C37,'[1]Fuels and emission rates'!A$2:E$6,2,FALSE), 0)*[2]Generators!H37/1000+[2]Generators!Z37</f>
        <v>30.362000000000002</v>
      </c>
      <c r="G37" s="1">
        <f>IFERROR(VLOOKUP(C37,'[1]Fuels and emission rates'!A$2:E$6,2,FALSE), 0)*[2]Generators!G37</f>
        <v>13.656000000000001</v>
      </c>
      <c r="H37">
        <v>0.42</v>
      </c>
      <c r="I37">
        <v>0.42</v>
      </c>
      <c r="J37">
        <v>8</v>
      </c>
      <c r="K37">
        <v>5</v>
      </c>
      <c r="L37">
        <v>0.48</v>
      </c>
      <c r="M37">
        <v>8.48</v>
      </c>
      <c r="N37" s="2">
        <f>CONVERT(IFERROR(VLOOKUP(C37,'[1]Fuels and emission rates'!A$2:E$6,3,FALSE),0)*[2]Generators!G37, "lbm", "kg")</f>
        <v>335.52227608900006</v>
      </c>
      <c r="O37" s="2">
        <f>CONVERT(IFERROR(VLOOKUP(C37,'[1]Fuels and emission rates'!A$2:E$6,3,FALSE),0)*[2]Generators!H37/1000, "lbm", "kg")</f>
        <v>699.0538810255</v>
      </c>
      <c r="P37" s="2">
        <f>CONVERT(IFERROR(VLOOKUP(C37,'[1]Fuels and emission rates'!A$2:E$6,4,FALSE),0)*[2]Generators!G37, "lbm", "kg")</f>
        <v>0.4558875477369303</v>
      </c>
      <c r="Q37" s="2">
        <f>CONVERT(IFERROR(VLOOKUP(C37,'[1]Fuels and emission rates'!A$2:E$6,4,FALSE),0)*[2]Generators!H37/1000, "lbm", "kg")</f>
        <v>0.94983249181393803</v>
      </c>
      <c r="R37" s="2">
        <f>CONVERT(IFERROR(VLOOKUP(C37,'[1]Fuels and emission rates'!A$2:E$6,5,FALSE),0)*[2]Generators!G37, "lbm", "kg")</f>
        <v>1.4943645988887004E-2</v>
      </c>
      <c r="S37" s="2">
        <f>CONVERT(IFERROR(VLOOKUP(C37,'[1]Fuels and emission rates'!A$2:E$6,5,FALSE),0)*[2]Generators!H37/1000, "lbm", "kg")</f>
        <v>3.1134784393366505E-2</v>
      </c>
      <c r="T37">
        <v>0</v>
      </c>
      <c r="U37">
        <v>0</v>
      </c>
      <c r="V37">
        <v>0</v>
      </c>
    </row>
    <row r="38" spans="1:22" x14ac:dyDescent="0.2">
      <c r="A38">
        <v>37</v>
      </c>
      <c r="B38" t="s">
        <v>58</v>
      </c>
      <c r="C38" t="s">
        <v>20</v>
      </c>
      <c r="D38" t="s">
        <v>24</v>
      </c>
      <c r="E38">
        <v>0.95</v>
      </c>
      <c r="F38" s="1">
        <f>IFERROR(VLOOKUP(C38,'[1]Fuels and emission rates'!A$2:E$6,2,FALSE), 0)*[2]Generators!H38/1000+[2]Generators!Z38</f>
        <v>30.998000000000001</v>
      </c>
      <c r="G38" s="1">
        <f>IFERROR(VLOOKUP(C38,'[1]Fuels and emission rates'!A$2:E$6,2,FALSE), 0)*[2]Generators!G38</f>
        <v>8.2799999999999994</v>
      </c>
      <c r="H38">
        <v>0.42</v>
      </c>
      <c r="I38">
        <v>0.42</v>
      </c>
      <c r="J38">
        <v>6</v>
      </c>
      <c r="K38">
        <v>6</v>
      </c>
      <c r="L38">
        <v>0.28000000000000003</v>
      </c>
      <c r="M38">
        <v>5.04</v>
      </c>
      <c r="N38" s="2">
        <f>CONVERT(IFERROR(VLOOKUP(C38,'[1]Fuels and emission rates'!A$2:E$6,3,FALSE),0)*[2]Generators!G38, "lbm", "kg")</f>
        <v>203.436177945</v>
      </c>
      <c r="O38" s="2">
        <f>CONVERT(IFERROR(VLOOKUP(C38,'[1]Fuels and emission rates'!A$2:E$6,3,FALSE),0)*[2]Generators!H38/1000, "lbm", "kg")</f>
        <v>714.68013817199994</v>
      </c>
      <c r="P38" s="2">
        <f>CONVERT(IFERROR(VLOOKUP(C38,'[1]Fuels and emission rates'!A$2:E$6,4,FALSE),0)*[2]Generators!G38, "lbm", "kg")</f>
        <v>0.27641687868056403</v>
      </c>
      <c r="Q38" s="2">
        <f>CONVERT(IFERROR(VLOOKUP(C38,'[1]Fuels and emission rates'!A$2:E$6,4,FALSE),0)*[2]Generators!H38/1000, "lbm", "kg")</f>
        <v>0.97106451292998119</v>
      </c>
      <c r="R38" s="2">
        <f>CONVERT(IFERROR(VLOOKUP(C38,'[1]Fuels and emission rates'!A$2:E$6,5,FALSE),0)*[2]Generators!G38, "lbm", "kg")</f>
        <v>9.0607343869350005E-3</v>
      </c>
      <c r="S38" s="2">
        <f>CONVERT(IFERROR(VLOOKUP(C38,'[1]Fuels and emission rates'!A$2:E$6,5,FALSE),0)*[2]Generators!H38/1000, "lbm", "kg")</f>
        <v>3.1830753846276011E-2</v>
      </c>
      <c r="T38">
        <v>0</v>
      </c>
      <c r="U38">
        <v>0</v>
      </c>
      <c r="V38">
        <v>0</v>
      </c>
    </row>
    <row r="39" spans="1:22" x14ac:dyDescent="0.2">
      <c r="A39">
        <v>38</v>
      </c>
      <c r="B39" t="s">
        <v>59</v>
      </c>
      <c r="C39" t="s">
        <v>20</v>
      </c>
      <c r="D39" t="s">
        <v>24</v>
      </c>
      <c r="E39">
        <v>0.95</v>
      </c>
      <c r="F39" s="1">
        <f>IFERROR(VLOOKUP(C39,'[1]Fuels and emission rates'!A$2:E$6,2,FALSE), 0)*[2]Generators!H39/1000+[2]Generators!Z39</f>
        <v>30.998000000000001</v>
      </c>
      <c r="G39" s="1">
        <f>IFERROR(VLOOKUP(C39,'[1]Fuels and emission rates'!A$2:E$6,2,FALSE), 0)*[2]Generators!G39</f>
        <v>8.2799999999999994</v>
      </c>
      <c r="H39">
        <v>0.42</v>
      </c>
      <c r="I39">
        <v>0.42</v>
      </c>
      <c r="J39">
        <v>6</v>
      </c>
      <c r="K39">
        <v>6</v>
      </c>
      <c r="L39">
        <v>0.19</v>
      </c>
      <c r="M39">
        <v>5.04</v>
      </c>
      <c r="N39" s="2">
        <f>CONVERT(IFERROR(VLOOKUP(C39,'[1]Fuels and emission rates'!A$2:E$6,3,FALSE),0)*[2]Generators!G39, "lbm", "kg")</f>
        <v>203.436177945</v>
      </c>
      <c r="O39" s="2">
        <f>CONVERT(IFERROR(VLOOKUP(C39,'[1]Fuels and emission rates'!A$2:E$6,3,FALSE),0)*[2]Generators!H39/1000, "lbm", "kg")</f>
        <v>714.68013817199994</v>
      </c>
      <c r="P39" s="2">
        <f>CONVERT(IFERROR(VLOOKUP(C39,'[1]Fuels and emission rates'!A$2:E$6,4,FALSE),0)*[2]Generators!G39, "lbm", "kg")</f>
        <v>0.27641687868056403</v>
      </c>
      <c r="Q39" s="2">
        <f>CONVERT(IFERROR(VLOOKUP(C39,'[1]Fuels and emission rates'!A$2:E$6,4,FALSE),0)*[2]Generators!H39/1000, "lbm", "kg")</f>
        <v>0.97106451292998119</v>
      </c>
      <c r="R39" s="2">
        <f>CONVERT(IFERROR(VLOOKUP(C39,'[1]Fuels and emission rates'!A$2:E$6,5,FALSE),0)*[2]Generators!G39, "lbm", "kg")</f>
        <v>9.0607343869350005E-3</v>
      </c>
      <c r="S39" s="2">
        <f>CONVERT(IFERROR(VLOOKUP(C39,'[1]Fuels and emission rates'!A$2:E$6,5,FALSE),0)*[2]Generators!H39/1000, "lbm", "kg")</f>
        <v>3.1830753846276011E-2</v>
      </c>
      <c r="T39">
        <v>0</v>
      </c>
      <c r="U39">
        <v>0</v>
      </c>
      <c r="V39">
        <v>0</v>
      </c>
    </row>
    <row r="40" spans="1:22" x14ac:dyDescent="0.2">
      <c r="A40">
        <v>39</v>
      </c>
      <c r="B40" t="s">
        <v>60</v>
      </c>
      <c r="C40" t="s">
        <v>20</v>
      </c>
      <c r="D40" t="s">
        <v>24</v>
      </c>
      <c r="E40">
        <v>0.95</v>
      </c>
      <c r="F40" s="1">
        <f>IFERROR(VLOOKUP(C40,'[1]Fuels and emission rates'!A$2:E$6,2,FALSE), 0)*[2]Generators!H40/1000+[2]Generators!Z40</f>
        <v>30.998000000000001</v>
      </c>
      <c r="G40" s="1">
        <f>IFERROR(VLOOKUP(C40,'[1]Fuels and emission rates'!A$2:E$6,2,FALSE), 0)*[2]Generators!G40</f>
        <v>8.2799999999999994</v>
      </c>
      <c r="H40">
        <v>0.42</v>
      </c>
      <c r="I40">
        <v>0.42</v>
      </c>
      <c r="J40">
        <v>6</v>
      </c>
      <c r="K40">
        <v>6</v>
      </c>
      <c r="L40">
        <v>0.19</v>
      </c>
      <c r="M40">
        <v>5.04</v>
      </c>
      <c r="N40" s="2">
        <f>CONVERT(IFERROR(VLOOKUP(C40,'[1]Fuels and emission rates'!A$2:E$6,3,FALSE),0)*[2]Generators!G40, "lbm", "kg")</f>
        <v>203.436177945</v>
      </c>
      <c r="O40" s="2">
        <f>CONVERT(IFERROR(VLOOKUP(C40,'[1]Fuels and emission rates'!A$2:E$6,3,FALSE),0)*[2]Generators!H40/1000, "lbm", "kg")</f>
        <v>714.68013817199994</v>
      </c>
      <c r="P40" s="2">
        <f>CONVERT(IFERROR(VLOOKUP(C40,'[1]Fuels and emission rates'!A$2:E$6,4,FALSE),0)*[2]Generators!G40, "lbm", "kg")</f>
        <v>0.27641687868056403</v>
      </c>
      <c r="Q40" s="2">
        <f>CONVERT(IFERROR(VLOOKUP(C40,'[1]Fuels and emission rates'!A$2:E$6,4,FALSE),0)*[2]Generators!H40/1000, "lbm", "kg")</f>
        <v>0.97106451292998119</v>
      </c>
      <c r="R40" s="2">
        <f>CONVERT(IFERROR(VLOOKUP(C40,'[1]Fuels and emission rates'!A$2:E$6,5,FALSE),0)*[2]Generators!G40, "lbm", "kg")</f>
        <v>9.0607343869350005E-3</v>
      </c>
      <c r="S40" s="2">
        <f>CONVERT(IFERROR(VLOOKUP(C40,'[1]Fuels and emission rates'!A$2:E$6,5,FALSE),0)*[2]Generators!H40/1000, "lbm", "kg")</f>
        <v>3.1830753846276011E-2</v>
      </c>
      <c r="T40">
        <v>0</v>
      </c>
      <c r="U40">
        <v>0</v>
      </c>
      <c r="V40">
        <v>0</v>
      </c>
    </row>
    <row r="41" spans="1:22" x14ac:dyDescent="0.2">
      <c r="A41">
        <v>40</v>
      </c>
      <c r="B41" t="s">
        <v>61</v>
      </c>
      <c r="C41" t="s">
        <v>20</v>
      </c>
      <c r="D41" t="s">
        <v>24</v>
      </c>
      <c r="E41">
        <v>0.95</v>
      </c>
      <c r="F41" s="1">
        <f>IFERROR(VLOOKUP(C41,'[1]Fuels and emission rates'!A$2:E$6,2,FALSE), 0)*[2]Generators!H41/1000+[2]Generators!Z41</f>
        <v>30.998000000000001</v>
      </c>
      <c r="G41" s="1">
        <f>IFERROR(VLOOKUP(C41,'[1]Fuels and emission rates'!A$2:E$6,2,FALSE), 0)*[2]Generators!G41</f>
        <v>8.2799999999999994</v>
      </c>
      <c r="H41">
        <v>0.42</v>
      </c>
      <c r="I41">
        <v>0.42</v>
      </c>
      <c r="J41">
        <v>6</v>
      </c>
      <c r="K41">
        <v>6</v>
      </c>
      <c r="L41">
        <v>0.19</v>
      </c>
      <c r="M41">
        <v>5.04</v>
      </c>
      <c r="N41" s="2">
        <f>CONVERT(IFERROR(VLOOKUP(C41,'[1]Fuels and emission rates'!A$2:E$6,3,FALSE),0)*[2]Generators!G41, "lbm", "kg")</f>
        <v>203.436177945</v>
      </c>
      <c r="O41" s="2">
        <f>CONVERT(IFERROR(VLOOKUP(C41,'[1]Fuels and emission rates'!A$2:E$6,3,FALSE),0)*[2]Generators!H41/1000, "lbm", "kg")</f>
        <v>714.68013817199994</v>
      </c>
      <c r="P41" s="2">
        <f>CONVERT(IFERROR(VLOOKUP(C41,'[1]Fuels and emission rates'!A$2:E$6,4,FALSE),0)*[2]Generators!G41, "lbm", "kg")</f>
        <v>0.27641687868056403</v>
      </c>
      <c r="Q41" s="2">
        <f>CONVERT(IFERROR(VLOOKUP(C41,'[1]Fuels and emission rates'!A$2:E$6,4,FALSE),0)*[2]Generators!H41/1000, "lbm", "kg")</f>
        <v>0.97106451292998119</v>
      </c>
      <c r="R41" s="2">
        <f>CONVERT(IFERROR(VLOOKUP(C41,'[1]Fuels and emission rates'!A$2:E$6,5,FALSE),0)*[2]Generators!G41, "lbm", "kg")</f>
        <v>9.0607343869350005E-3</v>
      </c>
      <c r="S41" s="2">
        <f>CONVERT(IFERROR(VLOOKUP(C41,'[1]Fuels and emission rates'!A$2:E$6,5,FALSE),0)*[2]Generators!H41/1000, "lbm", "kg")</f>
        <v>3.1830753846276011E-2</v>
      </c>
      <c r="T41">
        <v>0</v>
      </c>
      <c r="U41">
        <v>0</v>
      </c>
      <c r="V41">
        <v>0</v>
      </c>
    </row>
    <row r="42" spans="1:22" x14ac:dyDescent="0.2">
      <c r="A42">
        <v>41</v>
      </c>
      <c r="B42" t="s">
        <v>62</v>
      </c>
      <c r="C42" t="s">
        <v>20</v>
      </c>
      <c r="D42" t="s">
        <v>24</v>
      </c>
      <c r="E42">
        <v>1.88</v>
      </c>
      <c r="F42" s="1">
        <f>IFERROR(VLOOKUP(C42,'[1]Fuels and emission rates'!A$2:E$6,2,FALSE), 0)*[2]Generators!H42/1000+[2]Generators!Z42</f>
        <v>30.998000000000001</v>
      </c>
      <c r="G42" s="1">
        <f>IFERROR(VLOOKUP(C42,'[1]Fuels and emission rates'!A$2:E$6,2,FALSE), 0)*[2]Generators!G42</f>
        <v>16.416</v>
      </c>
      <c r="H42">
        <v>0.42</v>
      </c>
      <c r="I42">
        <v>0.42</v>
      </c>
      <c r="J42">
        <v>8</v>
      </c>
      <c r="K42">
        <v>8</v>
      </c>
      <c r="L42">
        <v>0.56000000000000005</v>
      </c>
      <c r="M42">
        <v>9.9600000000000009</v>
      </c>
      <c r="N42" s="2">
        <f>CONVERT(IFERROR(VLOOKUP(C42,'[1]Fuels and emission rates'!A$2:E$6,3,FALSE),0)*[2]Generators!G42, "lbm", "kg")</f>
        <v>403.334335404</v>
      </c>
      <c r="O42" s="2">
        <f>CONVERT(IFERROR(VLOOKUP(C42,'[1]Fuels and emission rates'!A$2:E$6,3,FALSE),0)*[2]Generators!H42/1000, "lbm", "kg")</f>
        <v>714.68013817199994</v>
      </c>
      <c r="P42" s="2">
        <f>CONVERT(IFERROR(VLOOKUP(C42,'[1]Fuels and emission rates'!A$2:E$6,4,FALSE),0)*[2]Generators!G42, "lbm", "kg")</f>
        <v>0.54802650729711821</v>
      </c>
      <c r="Q42" s="2">
        <f>CONVERT(IFERROR(VLOOKUP(C42,'[1]Fuels and emission rates'!A$2:E$6,4,FALSE),0)*[2]Generators!H42/1000, "lbm", "kg")</f>
        <v>0.97106451292998119</v>
      </c>
      <c r="R42" s="2">
        <f>CONVERT(IFERROR(VLOOKUP(C42,'[1]Fuels and emission rates'!A$2:E$6,5,FALSE),0)*[2]Generators!G42, "lbm", "kg")</f>
        <v>1.7963890784532002E-2</v>
      </c>
      <c r="S42" s="2">
        <f>CONVERT(IFERROR(VLOOKUP(C42,'[1]Fuels and emission rates'!A$2:E$6,5,FALSE),0)*[2]Generators!H42/1000, "lbm", "kg")</f>
        <v>3.1830753846276011E-2</v>
      </c>
      <c r="T42">
        <v>0</v>
      </c>
      <c r="U42">
        <v>0</v>
      </c>
      <c r="V42">
        <v>0</v>
      </c>
    </row>
    <row r="43" spans="1:22" x14ac:dyDescent="0.2">
      <c r="A43">
        <v>42</v>
      </c>
      <c r="B43" t="s">
        <v>63</v>
      </c>
      <c r="C43" t="s">
        <v>20</v>
      </c>
      <c r="D43" t="s">
        <v>24</v>
      </c>
      <c r="E43">
        <v>1.88</v>
      </c>
      <c r="F43" s="1">
        <f>IFERROR(VLOOKUP(C43,'[1]Fuels and emission rates'!A$2:E$6,2,FALSE), 0)*[2]Generators!H43/1000+[2]Generators!Z43</f>
        <v>30.998000000000001</v>
      </c>
      <c r="G43" s="1">
        <f>IFERROR(VLOOKUP(C43,'[1]Fuels and emission rates'!A$2:E$6,2,FALSE), 0)*[2]Generators!G43</f>
        <v>16.416</v>
      </c>
      <c r="H43">
        <v>0.42</v>
      </c>
      <c r="I43">
        <v>0.42</v>
      </c>
      <c r="J43">
        <v>8</v>
      </c>
      <c r="K43">
        <v>8</v>
      </c>
      <c r="L43">
        <v>0.56000000000000005</v>
      </c>
      <c r="M43">
        <v>9.9600000000000009</v>
      </c>
      <c r="N43" s="2">
        <f>CONVERT(IFERROR(VLOOKUP(C43,'[1]Fuels and emission rates'!A$2:E$6,3,FALSE),0)*[2]Generators!G43, "lbm", "kg")</f>
        <v>403.334335404</v>
      </c>
      <c r="O43" s="2">
        <f>CONVERT(IFERROR(VLOOKUP(C43,'[1]Fuels and emission rates'!A$2:E$6,3,FALSE),0)*[2]Generators!H43/1000, "lbm", "kg")</f>
        <v>714.68013817199994</v>
      </c>
      <c r="P43" s="2">
        <f>CONVERT(IFERROR(VLOOKUP(C43,'[1]Fuels and emission rates'!A$2:E$6,4,FALSE),0)*[2]Generators!G43, "lbm", "kg")</f>
        <v>0.54802650729711821</v>
      </c>
      <c r="Q43" s="2">
        <f>CONVERT(IFERROR(VLOOKUP(C43,'[1]Fuels and emission rates'!A$2:E$6,4,FALSE),0)*[2]Generators!H43/1000, "lbm", "kg")</f>
        <v>0.97106451292998119</v>
      </c>
      <c r="R43" s="2">
        <f>CONVERT(IFERROR(VLOOKUP(C43,'[1]Fuels and emission rates'!A$2:E$6,5,FALSE),0)*[2]Generators!G43, "lbm", "kg")</f>
        <v>1.7963890784532002E-2</v>
      </c>
      <c r="S43" s="2">
        <f>CONVERT(IFERROR(VLOOKUP(C43,'[1]Fuels and emission rates'!A$2:E$6,5,FALSE),0)*[2]Generators!H43/1000, "lbm", "kg")</f>
        <v>3.1830753846276011E-2</v>
      </c>
      <c r="T43">
        <v>0</v>
      </c>
      <c r="U43">
        <v>0</v>
      </c>
      <c r="V43">
        <v>0</v>
      </c>
    </row>
    <row r="44" spans="1:22" x14ac:dyDescent="0.2">
      <c r="A44">
        <v>43</v>
      </c>
      <c r="B44" t="s">
        <v>64</v>
      </c>
      <c r="C44" t="s">
        <v>20</v>
      </c>
      <c r="D44" t="s">
        <v>24</v>
      </c>
      <c r="E44">
        <v>3.75</v>
      </c>
      <c r="F44" s="1">
        <f>IFERROR(VLOOKUP(C44,'[1]Fuels and emission rates'!A$2:E$6,2,FALSE), 0)*[2]Generators!H44/1000+[2]Generators!Z44</f>
        <v>26.844751999999996</v>
      </c>
      <c r="G44" s="1">
        <f>IFERROR(VLOOKUP(C44,'[1]Fuels and emission rates'!A$2:E$6,2,FALSE), 0)*[2]Generators!G44</f>
        <v>40.343999999999994</v>
      </c>
      <c r="H44">
        <v>0.06</v>
      </c>
      <c r="I44">
        <v>7.0000000000000007E-2</v>
      </c>
      <c r="J44">
        <v>8</v>
      </c>
      <c r="K44">
        <v>8</v>
      </c>
      <c r="L44">
        <v>1.1200000000000001</v>
      </c>
      <c r="M44">
        <v>19.88</v>
      </c>
      <c r="N44" s="2">
        <f>CONVERT(IFERROR(VLOOKUP(C44,'[1]Fuels and emission rates'!A$2:E$6,3,FALSE),0)*[2]Generators!G44, "lbm", "kg")</f>
        <v>991.2354061609999</v>
      </c>
      <c r="O44" s="2">
        <f>CONVERT(IFERROR(VLOOKUP(C44,'[1]Fuels and emission rates'!A$2:E$6,3,FALSE),0)*[2]Generators!H44/1000, "lbm", "kg")</f>
        <v>612.63655131478811</v>
      </c>
      <c r="P44" s="2">
        <f>CONVERT(IFERROR(VLOOKUP(C44,'[1]Fuels and emission rates'!A$2:E$6,4,FALSE),0)*[2]Generators!G44, "lbm", "kg")</f>
        <v>1.3468312262667481</v>
      </c>
      <c r="Q44" s="2">
        <f>CONVERT(IFERROR(VLOOKUP(C44,'[1]Fuels and emission rates'!A$2:E$6,4,FALSE),0)*[2]Generators!H44/1000, "lbm", "kg")</f>
        <v>0.83241380658381048</v>
      </c>
      <c r="R44" s="2">
        <f>CONVERT(IFERROR(VLOOKUP(C44,'[1]Fuels and emission rates'!A$2:E$6,5,FALSE),0)*[2]Generators!G44, "lbm", "kg")</f>
        <v>4.4148100012862998E-2</v>
      </c>
      <c r="S44" s="2">
        <f>CONVERT(IFERROR(VLOOKUP(C44,'[1]Fuels and emission rates'!A$2:E$6,5,FALSE),0)*[2]Generators!H44/1000, "lbm", "kg")</f>
        <v>2.7285889477789406E-2</v>
      </c>
      <c r="T44">
        <v>0</v>
      </c>
      <c r="U44">
        <v>0</v>
      </c>
      <c r="V44">
        <v>1</v>
      </c>
    </row>
    <row r="45" spans="1:22" x14ac:dyDescent="0.2">
      <c r="A45">
        <v>44</v>
      </c>
      <c r="B45" t="s">
        <v>65</v>
      </c>
      <c r="C45" t="s">
        <v>20</v>
      </c>
      <c r="D45" t="s">
        <v>24</v>
      </c>
      <c r="E45">
        <v>2.29</v>
      </c>
      <c r="F45" s="1">
        <f>IFERROR(VLOOKUP(C45,'[1]Fuels and emission rates'!A$2:E$6,2,FALSE), 0)*[2]Generators!H45/1000+[2]Generators!Z45</f>
        <v>30.998000000000001</v>
      </c>
      <c r="G45" s="1">
        <f>IFERROR(VLOOKUP(C45,'[1]Fuels and emission rates'!A$2:E$6,2,FALSE), 0)*[2]Generators!G45</f>
        <v>19.992000000000001</v>
      </c>
      <c r="H45">
        <v>0.42</v>
      </c>
      <c r="I45">
        <v>0.42</v>
      </c>
      <c r="J45">
        <v>8</v>
      </c>
      <c r="K45">
        <v>5</v>
      </c>
      <c r="L45">
        <v>0.69</v>
      </c>
      <c r="M45">
        <v>12.14</v>
      </c>
      <c r="N45" s="2">
        <f>CONVERT(IFERROR(VLOOKUP(C45,'[1]Fuels and emission rates'!A$2:E$6,3,FALSE),0)*[2]Generators!G45, "lbm", "kg")</f>
        <v>491.19517747300006</v>
      </c>
      <c r="O45" s="2">
        <f>CONVERT(IFERROR(VLOOKUP(C45,'[1]Fuels and emission rates'!A$2:E$6,3,FALSE),0)*[2]Generators!H45/1000, "lbm", "kg")</f>
        <v>714.68013817199994</v>
      </c>
      <c r="P45" s="2">
        <f>CONVERT(IFERROR(VLOOKUP(C45,'[1]Fuels and emission rates'!A$2:E$6,4,FALSE),0)*[2]Generators!G45, "lbm", "kg")</f>
        <v>0.66740655055336184</v>
      </c>
      <c r="Q45" s="2">
        <f>CONVERT(IFERROR(VLOOKUP(C45,'[1]Fuels and emission rates'!A$2:E$6,4,FALSE),0)*[2]Generators!H45/1000, "lbm", "kg")</f>
        <v>0.97106451292998119</v>
      </c>
      <c r="R45" s="2">
        <f>CONVERT(IFERROR(VLOOKUP(C45,'[1]Fuels and emission rates'!A$2:E$6,5,FALSE),0)*[2]Generators!G45, "lbm", "kg")</f>
        <v>2.1877077519759001E-2</v>
      </c>
      <c r="S45" s="2">
        <f>CONVERT(IFERROR(VLOOKUP(C45,'[1]Fuels and emission rates'!A$2:E$6,5,FALSE),0)*[2]Generators!H45/1000, "lbm", "kg")</f>
        <v>3.1830753846276011E-2</v>
      </c>
      <c r="T45">
        <v>0</v>
      </c>
      <c r="U45">
        <v>0</v>
      </c>
      <c r="V45">
        <v>0</v>
      </c>
    </row>
    <row r="46" spans="1:22" x14ac:dyDescent="0.2">
      <c r="A46">
        <v>45</v>
      </c>
      <c r="B46" t="s">
        <v>66</v>
      </c>
      <c r="C46" t="s">
        <v>20</v>
      </c>
      <c r="D46" t="s">
        <v>24</v>
      </c>
      <c r="E46">
        <v>2.29</v>
      </c>
      <c r="F46" s="1">
        <f>IFERROR(VLOOKUP(C46,'[1]Fuels and emission rates'!A$2:E$6,2,FALSE), 0)*[2]Generators!H46/1000+[2]Generators!Z46</f>
        <v>30.998000000000001</v>
      </c>
      <c r="G46" s="1">
        <f>IFERROR(VLOOKUP(C46,'[1]Fuels and emission rates'!A$2:E$6,2,FALSE), 0)*[2]Generators!G46</f>
        <v>19.992000000000001</v>
      </c>
      <c r="H46">
        <v>0.42</v>
      </c>
      <c r="I46">
        <v>0.42</v>
      </c>
      <c r="J46">
        <v>8</v>
      </c>
      <c r="K46">
        <v>5</v>
      </c>
      <c r="L46">
        <v>0.69</v>
      </c>
      <c r="M46">
        <v>12.14</v>
      </c>
      <c r="N46" s="2">
        <f>CONVERT(IFERROR(VLOOKUP(C46,'[1]Fuels and emission rates'!A$2:E$6,3,FALSE),0)*[2]Generators!G46, "lbm", "kg")</f>
        <v>491.19517747300006</v>
      </c>
      <c r="O46" s="2">
        <f>CONVERT(IFERROR(VLOOKUP(C46,'[1]Fuels and emission rates'!A$2:E$6,3,FALSE),0)*[2]Generators!H46/1000, "lbm", "kg")</f>
        <v>714.68013817199994</v>
      </c>
      <c r="P46" s="2">
        <f>CONVERT(IFERROR(VLOOKUP(C46,'[1]Fuels and emission rates'!A$2:E$6,4,FALSE),0)*[2]Generators!G46, "lbm", "kg")</f>
        <v>0.66740655055336184</v>
      </c>
      <c r="Q46" s="2">
        <f>CONVERT(IFERROR(VLOOKUP(C46,'[1]Fuels and emission rates'!A$2:E$6,4,FALSE),0)*[2]Generators!H46/1000, "lbm", "kg")</f>
        <v>0.97106451292998119</v>
      </c>
      <c r="R46" s="2">
        <f>CONVERT(IFERROR(VLOOKUP(C46,'[1]Fuels and emission rates'!A$2:E$6,5,FALSE),0)*[2]Generators!G46, "lbm", "kg")</f>
        <v>2.1877077519759001E-2</v>
      </c>
      <c r="S46" s="2">
        <f>CONVERT(IFERROR(VLOOKUP(C46,'[1]Fuels and emission rates'!A$2:E$6,5,FALSE),0)*[2]Generators!H46/1000, "lbm", "kg")</f>
        <v>3.1830753846276011E-2</v>
      </c>
      <c r="T46">
        <v>0</v>
      </c>
      <c r="U46">
        <v>0</v>
      </c>
      <c r="V46">
        <v>0</v>
      </c>
    </row>
    <row r="47" spans="1:22" x14ac:dyDescent="0.2">
      <c r="A47">
        <v>46</v>
      </c>
      <c r="B47" t="s">
        <v>67</v>
      </c>
      <c r="C47" t="s">
        <v>20</v>
      </c>
      <c r="D47" t="s">
        <v>24</v>
      </c>
      <c r="E47">
        <v>1.2</v>
      </c>
      <c r="F47" s="1">
        <f>IFERROR(VLOOKUP(C47,'[1]Fuels and emission rates'!A$2:E$6,2,FALSE), 0)*[2]Generators!H47/1000+[2]Generators!Z47</f>
        <v>30.998000000000001</v>
      </c>
      <c r="G47" s="1">
        <f>IFERROR(VLOOKUP(C47,'[1]Fuels and emission rates'!A$2:E$6,2,FALSE), 0)*[2]Generators!G47</f>
        <v>10.464</v>
      </c>
      <c r="H47">
        <v>0.42</v>
      </c>
      <c r="I47">
        <v>0.42</v>
      </c>
      <c r="J47">
        <v>8</v>
      </c>
      <c r="K47">
        <v>5</v>
      </c>
      <c r="L47">
        <v>0.36</v>
      </c>
      <c r="M47">
        <v>6.36</v>
      </c>
      <c r="N47" s="2">
        <f>CONVERT(IFERROR(VLOOKUP(C47,'[1]Fuels and emission rates'!A$2:E$6,3,FALSE),0)*[2]Generators!G47, "lbm", "kg")</f>
        <v>257.09615531600008</v>
      </c>
      <c r="O47" s="2">
        <f>CONVERT(IFERROR(VLOOKUP(C47,'[1]Fuels and emission rates'!A$2:E$6,3,FALSE),0)*[2]Generators!H47/1000, "lbm", "kg")</f>
        <v>714.68013817199994</v>
      </c>
      <c r="P47" s="2">
        <f>CONVERT(IFERROR(VLOOKUP(C47,'[1]Fuels and emission rates'!A$2:E$6,4,FALSE),0)*[2]Generators!G47, "lbm", "kg")</f>
        <v>0.34932683798471276</v>
      </c>
      <c r="Q47" s="2">
        <f>CONVERT(IFERROR(VLOOKUP(C47,'[1]Fuels and emission rates'!A$2:E$6,4,FALSE),0)*[2]Generators!H47/1000, "lbm", "kg")</f>
        <v>0.97106451292998119</v>
      </c>
      <c r="R47" s="2">
        <f>CONVERT(IFERROR(VLOOKUP(C47,'[1]Fuels and emission rates'!A$2:E$6,5,FALSE),0)*[2]Generators!G47, "lbm", "kg")</f>
        <v>1.1450667225228001E-2</v>
      </c>
      <c r="S47" s="2">
        <f>CONVERT(IFERROR(VLOOKUP(C47,'[1]Fuels and emission rates'!A$2:E$6,5,FALSE),0)*[2]Generators!H47/1000, "lbm", "kg")</f>
        <v>3.1830753846276011E-2</v>
      </c>
      <c r="T47">
        <v>0</v>
      </c>
      <c r="U47">
        <v>0</v>
      </c>
      <c r="V47">
        <v>0</v>
      </c>
    </row>
    <row r="48" spans="1:22" x14ac:dyDescent="0.2">
      <c r="A48">
        <v>47</v>
      </c>
      <c r="B48" t="s">
        <v>68</v>
      </c>
      <c r="C48" t="s">
        <v>20</v>
      </c>
      <c r="D48" t="s">
        <v>24</v>
      </c>
      <c r="E48">
        <v>3</v>
      </c>
      <c r="F48" s="1">
        <f>IFERROR(VLOOKUP(C48,'[1]Fuels and emission rates'!A$2:E$6,2,FALSE), 0)*[2]Generators!H48/1000+[2]Generators!Z48</f>
        <v>35.147599999999997</v>
      </c>
      <c r="G48" s="1">
        <f>IFERROR(VLOOKUP(C48,'[1]Fuels and emission rates'!A$2:E$6,2,FALSE), 0)*[2]Generators!G48</f>
        <v>29.904</v>
      </c>
      <c r="H48">
        <v>0.42</v>
      </c>
      <c r="I48">
        <v>0.42</v>
      </c>
      <c r="J48">
        <v>8</v>
      </c>
      <c r="K48">
        <v>5</v>
      </c>
      <c r="L48">
        <v>0.9</v>
      </c>
      <c r="M48">
        <v>15.9</v>
      </c>
      <c r="N48" s="2">
        <f>CONVERT(IFERROR(VLOOKUP(C48,'[1]Fuels and emission rates'!A$2:E$6,3,FALSE),0)*[2]Generators!G48, "lbm", "kg")</f>
        <v>734.72892092600011</v>
      </c>
      <c r="O48" s="2">
        <f>CONVERT(IFERROR(VLOOKUP(C48,'[1]Fuels and emission rates'!A$2:E$6,3,FALSE),0)*[2]Generators!H48/1000, "lbm", "kg")</f>
        <v>816.63409517690002</v>
      </c>
      <c r="P48" s="2">
        <f>CONVERT(IFERROR(VLOOKUP(C48,'[1]Fuels and emission rates'!A$2:E$6,4,FALSE),0)*[2]Generators!G48, "lbm", "kg")</f>
        <v>0.99830559662603713</v>
      </c>
      <c r="Q48" s="2">
        <f>CONVERT(IFERROR(VLOOKUP(C48,'[1]Fuels and emission rates'!A$2:E$6,4,FALSE),0)*[2]Generators!H48/1000, "lbm", "kg")</f>
        <v>1.1095934356078641</v>
      </c>
      <c r="R48" s="2">
        <f>CONVERT(IFERROR(VLOOKUP(C48,'[1]Fuels and emission rates'!A$2:E$6,5,FALSE),0)*[2]Generators!G48, "lbm", "kg")</f>
        <v>3.2723695785858008E-2</v>
      </c>
      <c r="S48" s="2">
        <f>CONVERT(IFERROR(VLOOKUP(C48,'[1]Fuels and emission rates'!A$2:E$6,5,FALSE),0)*[2]Generators!H48/1000, "lbm", "kg")</f>
        <v>3.6371626239032701E-2</v>
      </c>
      <c r="T48">
        <v>0</v>
      </c>
      <c r="U48">
        <v>0</v>
      </c>
      <c r="V48">
        <v>0</v>
      </c>
    </row>
    <row r="49" spans="1:22" x14ac:dyDescent="0.2">
      <c r="A49">
        <v>48</v>
      </c>
      <c r="B49" t="s">
        <v>69</v>
      </c>
      <c r="C49" t="s">
        <v>20</v>
      </c>
      <c r="D49" t="s">
        <v>24</v>
      </c>
      <c r="E49">
        <v>3</v>
      </c>
      <c r="F49" s="1">
        <f>IFERROR(VLOOKUP(C49,'[1]Fuels and emission rates'!A$2:E$6,2,FALSE), 0)*[2]Generators!H49/1000+[2]Generators!Z49</f>
        <v>35.147599999999997</v>
      </c>
      <c r="G49" s="1">
        <f>IFERROR(VLOOKUP(C49,'[1]Fuels and emission rates'!A$2:E$6,2,FALSE), 0)*[2]Generators!G49</f>
        <v>29.904</v>
      </c>
      <c r="H49">
        <v>0.42</v>
      </c>
      <c r="I49">
        <v>0.42</v>
      </c>
      <c r="J49">
        <v>8</v>
      </c>
      <c r="K49">
        <v>5</v>
      </c>
      <c r="L49">
        <v>0.9</v>
      </c>
      <c r="M49">
        <v>15.9</v>
      </c>
      <c r="N49" s="2">
        <f>CONVERT(IFERROR(VLOOKUP(C49,'[1]Fuels and emission rates'!A$2:E$6,3,FALSE),0)*[2]Generators!G49, "lbm", "kg")</f>
        <v>734.72892092600011</v>
      </c>
      <c r="O49" s="2">
        <f>CONVERT(IFERROR(VLOOKUP(C49,'[1]Fuels and emission rates'!A$2:E$6,3,FALSE),0)*[2]Generators!H49/1000, "lbm", "kg")</f>
        <v>816.63409517690002</v>
      </c>
      <c r="P49" s="2">
        <f>CONVERT(IFERROR(VLOOKUP(C49,'[1]Fuels and emission rates'!A$2:E$6,4,FALSE),0)*[2]Generators!G49, "lbm", "kg")</f>
        <v>0.99830559662603713</v>
      </c>
      <c r="Q49" s="2">
        <f>CONVERT(IFERROR(VLOOKUP(C49,'[1]Fuels and emission rates'!A$2:E$6,4,FALSE),0)*[2]Generators!H49/1000, "lbm", "kg")</f>
        <v>1.1095934356078641</v>
      </c>
      <c r="R49" s="2">
        <f>CONVERT(IFERROR(VLOOKUP(C49,'[1]Fuels and emission rates'!A$2:E$6,5,FALSE),0)*[2]Generators!G49, "lbm", "kg")</f>
        <v>3.2723695785858008E-2</v>
      </c>
      <c r="S49" s="2">
        <f>CONVERT(IFERROR(VLOOKUP(C49,'[1]Fuels and emission rates'!A$2:E$6,5,FALSE),0)*[2]Generators!H49/1000, "lbm", "kg")</f>
        <v>3.6371626239032701E-2</v>
      </c>
      <c r="T49">
        <v>0</v>
      </c>
      <c r="U49">
        <v>0</v>
      </c>
      <c r="V49">
        <v>0</v>
      </c>
    </row>
    <row r="50" spans="1:22" x14ac:dyDescent="0.2">
      <c r="A50">
        <v>49</v>
      </c>
      <c r="B50" t="s">
        <v>70</v>
      </c>
      <c r="C50" t="s">
        <v>20</v>
      </c>
      <c r="D50" t="s">
        <v>24</v>
      </c>
      <c r="E50">
        <v>1.6</v>
      </c>
      <c r="F50" s="1">
        <f>IFERROR(VLOOKUP(C50,'[1]Fuels and emission rates'!A$2:E$6,2,FALSE), 0)*[2]Generators!H50/1000+[2]Generators!Z50</f>
        <v>30.998000000000001</v>
      </c>
      <c r="G50" s="1">
        <f>IFERROR(VLOOKUP(C50,'[1]Fuels and emission rates'!A$2:E$6,2,FALSE), 0)*[2]Generators!G50</f>
        <v>13.968</v>
      </c>
      <c r="H50">
        <v>0.42</v>
      </c>
      <c r="I50">
        <v>0.42</v>
      </c>
      <c r="J50">
        <v>6</v>
      </c>
      <c r="K50">
        <v>6</v>
      </c>
      <c r="L50">
        <v>0.32</v>
      </c>
      <c r="M50">
        <v>8.48</v>
      </c>
      <c r="N50" s="2">
        <f>CONVERT(IFERROR(VLOOKUP(C50,'[1]Fuels and emission rates'!A$2:E$6,3,FALSE),0)*[2]Generators!G50, "lbm", "kg")</f>
        <v>343.187987142</v>
      </c>
      <c r="O50" s="2">
        <f>CONVERT(IFERROR(VLOOKUP(C50,'[1]Fuels and emission rates'!A$2:E$6,3,FALSE),0)*[2]Generators!H50/1000, "lbm", "kg")</f>
        <v>714.68013817199994</v>
      </c>
      <c r="P50" s="2">
        <f>CONVERT(IFERROR(VLOOKUP(C50,'[1]Fuels and emission rates'!A$2:E$6,4,FALSE),0)*[2]Generators!G50, "lbm", "kg")</f>
        <v>0.46630325620895147</v>
      </c>
      <c r="Q50" s="2">
        <f>CONVERT(IFERROR(VLOOKUP(C50,'[1]Fuels and emission rates'!A$2:E$6,4,FALSE),0)*[2]Generators!H50/1000, "lbm", "kg")</f>
        <v>0.97106451292998119</v>
      </c>
      <c r="R50" s="2">
        <f>CONVERT(IFERROR(VLOOKUP(C50,'[1]Fuels and emission rates'!A$2:E$6,5,FALSE),0)*[2]Generators!G50, "lbm", "kg")</f>
        <v>1.5285064965786001E-2</v>
      </c>
      <c r="S50" s="2">
        <f>CONVERT(IFERROR(VLOOKUP(C50,'[1]Fuels and emission rates'!A$2:E$6,5,FALSE),0)*[2]Generators!H50/1000, "lbm", "kg")</f>
        <v>3.1830753846276011E-2</v>
      </c>
      <c r="T50">
        <v>0</v>
      </c>
      <c r="U50">
        <v>0</v>
      </c>
      <c r="V50">
        <v>0</v>
      </c>
    </row>
    <row r="51" spans="1:22" x14ac:dyDescent="0.2">
      <c r="A51">
        <v>50</v>
      </c>
      <c r="B51" t="s">
        <v>71</v>
      </c>
      <c r="C51" t="s">
        <v>20</v>
      </c>
      <c r="D51" t="s">
        <v>24</v>
      </c>
      <c r="E51">
        <v>0.9</v>
      </c>
      <c r="F51" s="1">
        <f>IFERROR(VLOOKUP(C51,'[1]Fuels and emission rates'!A$2:E$6,2,FALSE), 0)*[2]Generators!H51/1000+[2]Generators!Z51</f>
        <v>30.998000000000001</v>
      </c>
      <c r="G51" s="1">
        <f>IFERROR(VLOOKUP(C51,'[1]Fuels and emission rates'!A$2:E$6,2,FALSE), 0)*[2]Generators!G51</f>
        <v>7.8479999999999999</v>
      </c>
      <c r="H51">
        <v>0.42</v>
      </c>
      <c r="I51">
        <v>0.42</v>
      </c>
      <c r="J51">
        <v>6</v>
      </c>
      <c r="K51">
        <v>6</v>
      </c>
      <c r="L51">
        <v>0.27</v>
      </c>
      <c r="M51">
        <v>4.7699999999999996</v>
      </c>
      <c r="N51" s="2">
        <f>CONVERT(IFERROR(VLOOKUP(C51,'[1]Fuels and emission rates'!A$2:E$6,3,FALSE),0)*[2]Generators!G51, "lbm", "kg")</f>
        <v>192.82211648700002</v>
      </c>
      <c r="O51" s="2">
        <f>CONVERT(IFERROR(VLOOKUP(C51,'[1]Fuels and emission rates'!A$2:E$6,3,FALSE),0)*[2]Generators!H51/1000, "lbm", "kg")</f>
        <v>714.68013817199994</v>
      </c>
      <c r="P51" s="2">
        <f>CONVERT(IFERROR(VLOOKUP(C51,'[1]Fuels and emission rates'!A$2:E$6,4,FALSE),0)*[2]Generators!G51, "lbm", "kg")</f>
        <v>0.26199512848853457</v>
      </c>
      <c r="Q51" s="2">
        <f>CONVERT(IFERROR(VLOOKUP(C51,'[1]Fuels and emission rates'!A$2:E$6,4,FALSE),0)*[2]Generators!H51/1000, "lbm", "kg")</f>
        <v>0.97106451292998119</v>
      </c>
      <c r="R51" s="2">
        <f>CONVERT(IFERROR(VLOOKUP(C51,'[1]Fuels and emission rates'!A$2:E$6,5,FALSE),0)*[2]Generators!G51, "lbm", "kg")</f>
        <v>8.5880004189210005E-3</v>
      </c>
      <c r="S51" s="2">
        <f>CONVERT(IFERROR(VLOOKUP(C51,'[1]Fuels and emission rates'!A$2:E$6,5,FALSE),0)*[2]Generators!H51/1000, "lbm", "kg")</f>
        <v>3.1830753846276011E-2</v>
      </c>
      <c r="T51">
        <v>0</v>
      </c>
      <c r="U51">
        <v>0</v>
      </c>
      <c r="V51">
        <v>0</v>
      </c>
    </row>
    <row r="52" spans="1:22" x14ac:dyDescent="0.2">
      <c r="A52">
        <v>51</v>
      </c>
      <c r="B52" t="s">
        <v>72</v>
      </c>
      <c r="C52" t="s">
        <v>20</v>
      </c>
      <c r="D52" t="s">
        <v>24</v>
      </c>
      <c r="E52">
        <v>0.9</v>
      </c>
      <c r="F52" s="1">
        <f>IFERROR(VLOOKUP(C52,'[1]Fuels and emission rates'!A$2:E$6,2,FALSE), 0)*[2]Generators!H52/1000+[2]Generators!Z52</f>
        <v>30.998000000000001</v>
      </c>
      <c r="G52" s="1">
        <f>IFERROR(VLOOKUP(C52,'[1]Fuels and emission rates'!A$2:E$6,2,FALSE), 0)*[2]Generators!G52</f>
        <v>7.8479999999999999</v>
      </c>
      <c r="H52">
        <v>0.42</v>
      </c>
      <c r="I52">
        <v>0.42</v>
      </c>
      <c r="J52">
        <v>6</v>
      </c>
      <c r="K52">
        <v>6</v>
      </c>
      <c r="L52">
        <v>0.18</v>
      </c>
      <c r="M52">
        <v>4.7699999999999996</v>
      </c>
      <c r="N52" s="2">
        <f>CONVERT(IFERROR(VLOOKUP(C52,'[1]Fuels and emission rates'!A$2:E$6,3,FALSE),0)*[2]Generators!G52, "lbm", "kg")</f>
        <v>192.82211648700002</v>
      </c>
      <c r="O52" s="2">
        <f>CONVERT(IFERROR(VLOOKUP(C52,'[1]Fuels and emission rates'!A$2:E$6,3,FALSE),0)*[2]Generators!H52/1000, "lbm", "kg")</f>
        <v>714.68013817199994</v>
      </c>
      <c r="P52" s="2">
        <f>CONVERT(IFERROR(VLOOKUP(C52,'[1]Fuels and emission rates'!A$2:E$6,4,FALSE),0)*[2]Generators!G52, "lbm", "kg")</f>
        <v>0.26199512848853457</v>
      </c>
      <c r="Q52" s="2">
        <f>CONVERT(IFERROR(VLOOKUP(C52,'[1]Fuels and emission rates'!A$2:E$6,4,FALSE),0)*[2]Generators!H52/1000, "lbm", "kg")</f>
        <v>0.97106451292998119</v>
      </c>
      <c r="R52" s="2">
        <f>CONVERT(IFERROR(VLOOKUP(C52,'[1]Fuels and emission rates'!A$2:E$6,5,FALSE),0)*[2]Generators!G52, "lbm", "kg")</f>
        <v>8.5880004189210005E-3</v>
      </c>
      <c r="S52" s="2">
        <f>CONVERT(IFERROR(VLOOKUP(C52,'[1]Fuels and emission rates'!A$2:E$6,5,FALSE),0)*[2]Generators!H52/1000, "lbm", "kg")</f>
        <v>3.1830753846276011E-2</v>
      </c>
      <c r="T52">
        <v>0</v>
      </c>
      <c r="U52">
        <v>0</v>
      </c>
      <c r="V52">
        <v>0</v>
      </c>
    </row>
    <row r="53" spans="1:22" x14ac:dyDescent="0.2">
      <c r="A53">
        <v>52</v>
      </c>
      <c r="B53" t="s">
        <v>73</v>
      </c>
      <c r="C53" t="s">
        <v>20</v>
      </c>
      <c r="D53" t="s">
        <v>24</v>
      </c>
      <c r="E53">
        <v>3</v>
      </c>
      <c r="F53" s="1">
        <f>IFERROR(VLOOKUP(C53,'[1]Fuels and emission rates'!A$2:E$6,2,FALSE), 0)*[2]Generators!H53/1000+[2]Generators!Z53</f>
        <v>30.998000000000001</v>
      </c>
      <c r="G53" s="1">
        <f>IFERROR(VLOOKUP(C53,'[1]Fuels and emission rates'!A$2:E$6,2,FALSE), 0)*[2]Generators!G53</f>
        <v>26.184000000000001</v>
      </c>
      <c r="H53">
        <v>0.42</v>
      </c>
      <c r="I53">
        <v>0.42</v>
      </c>
      <c r="J53">
        <v>6</v>
      </c>
      <c r="K53">
        <v>6</v>
      </c>
      <c r="L53">
        <v>0.9</v>
      </c>
      <c r="M53">
        <v>15.9</v>
      </c>
      <c r="N53" s="2">
        <f>CONVERT(IFERROR(VLOOKUP(C53,'[1]Fuels and emission rates'!A$2:E$6,3,FALSE),0)*[2]Generators!G53, "lbm", "kg")</f>
        <v>643.33005837099995</v>
      </c>
      <c r="O53" s="2">
        <f>CONVERT(IFERROR(VLOOKUP(C53,'[1]Fuels and emission rates'!A$2:E$6,3,FALSE),0)*[2]Generators!H53/1000, "lbm", "kg")</f>
        <v>714.68013817199994</v>
      </c>
      <c r="P53" s="2">
        <f>CONVERT(IFERROR(VLOOKUP(C53,'[1]Fuels and emission rates'!A$2:E$6,4,FALSE),0)*[2]Generators!G53, "lbm", "kg")</f>
        <v>0.87411830330578355</v>
      </c>
      <c r="Q53" s="2">
        <f>CONVERT(IFERROR(VLOOKUP(C53,'[1]Fuels and emission rates'!A$2:E$6,4,FALSE),0)*[2]Generators!H53/1000, "lbm", "kg")</f>
        <v>0.97106451292998119</v>
      </c>
      <c r="R53" s="2">
        <f>CONVERT(IFERROR(VLOOKUP(C53,'[1]Fuels and emission rates'!A$2:E$6,5,FALSE),0)*[2]Generators!G53, "lbm", "kg")</f>
        <v>2.8652931061293001E-2</v>
      </c>
      <c r="S53" s="2">
        <f>CONVERT(IFERROR(VLOOKUP(C53,'[1]Fuels and emission rates'!A$2:E$6,5,FALSE),0)*[2]Generators!H53/1000, "lbm", "kg")</f>
        <v>3.1830753846276011E-2</v>
      </c>
      <c r="T53">
        <v>0</v>
      </c>
      <c r="U53">
        <v>0</v>
      </c>
      <c r="V53">
        <v>0</v>
      </c>
    </row>
    <row r="54" spans="1:22" x14ac:dyDescent="0.2">
      <c r="A54">
        <v>53</v>
      </c>
      <c r="B54" t="s">
        <v>74</v>
      </c>
      <c r="C54" t="s">
        <v>20</v>
      </c>
      <c r="D54" t="s">
        <v>75</v>
      </c>
      <c r="E54">
        <v>3</v>
      </c>
      <c r="F54" s="1">
        <f>IFERROR(VLOOKUP(C54,'[1]Fuels and emission rates'!A$2:E$6,2,FALSE), 0)*[2]Generators!H54/1000+[2]Generators!Z54</f>
        <v>30.998000000000001</v>
      </c>
      <c r="G54" s="1">
        <f>IFERROR(VLOOKUP(C54,'[1]Fuels and emission rates'!A$2:E$6,2,FALSE), 0)*[2]Generators!G54</f>
        <v>26.184000000000001</v>
      </c>
      <c r="H54">
        <v>0.42</v>
      </c>
      <c r="I54">
        <v>0.42</v>
      </c>
      <c r="J54">
        <v>6</v>
      </c>
      <c r="K54">
        <v>6</v>
      </c>
      <c r="L54">
        <v>0.6</v>
      </c>
      <c r="M54">
        <v>15.9</v>
      </c>
      <c r="N54" s="2">
        <f>CONVERT(IFERROR(VLOOKUP(C54,'[1]Fuels and emission rates'!A$2:E$6,3,FALSE),0)*[2]Generators!G54, "lbm", "kg")</f>
        <v>643.33005837099995</v>
      </c>
      <c r="O54" s="2">
        <f>CONVERT(IFERROR(VLOOKUP(C54,'[1]Fuels and emission rates'!A$2:E$6,3,FALSE),0)*[2]Generators!H54/1000, "lbm", "kg")</f>
        <v>714.68013817199994</v>
      </c>
      <c r="P54" s="2">
        <f>CONVERT(IFERROR(VLOOKUP(C54,'[1]Fuels and emission rates'!A$2:E$6,4,FALSE),0)*[2]Generators!G54, "lbm", "kg")</f>
        <v>0.87411830330578355</v>
      </c>
      <c r="Q54" s="2">
        <f>CONVERT(IFERROR(VLOOKUP(C54,'[1]Fuels and emission rates'!A$2:E$6,4,FALSE),0)*[2]Generators!H54/1000, "lbm", "kg")</f>
        <v>0.97106451292998119</v>
      </c>
      <c r="R54" s="2">
        <f>CONVERT(IFERROR(VLOOKUP(C54,'[1]Fuels and emission rates'!A$2:E$6,5,FALSE),0)*[2]Generators!G54, "lbm", "kg")</f>
        <v>2.8652931061293001E-2</v>
      </c>
      <c r="S54" s="2">
        <f>CONVERT(IFERROR(VLOOKUP(C54,'[1]Fuels and emission rates'!A$2:E$6,5,FALSE),0)*[2]Generators!H54/1000, "lbm", "kg")</f>
        <v>3.1830753846276011E-2</v>
      </c>
      <c r="T54">
        <v>0</v>
      </c>
      <c r="U54">
        <v>0</v>
      </c>
      <c r="V54">
        <v>0</v>
      </c>
    </row>
    <row r="55" spans="1:22" x14ac:dyDescent="0.2">
      <c r="A55">
        <v>54</v>
      </c>
      <c r="B55" t="s">
        <v>76</v>
      </c>
      <c r="C55" t="s">
        <v>20</v>
      </c>
      <c r="D55" t="s">
        <v>75</v>
      </c>
      <c r="E55">
        <v>3</v>
      </c>
      <c r="F55" s="1">
        <f>IFERROR(VLOOKUP(C55,'[1]Fuels and emission rates'!A$2:E$6,2,FALSE), 0)*[2]Generators!H55/1000+[2]Generators!Z55</f>
        <v>30.998000000000001</v>
      </c>
      <c r="G55" s="1">
        <f>IFERROR(VLOOKUP(C55,'[1]Fuels and emission rates'!A$2:E$6,2,FALSE), 0)*[2]Generators!G55</f>
        <v>26.184000000000001</v>
      </c>
      <c r="H55">
        <v>0.42</v>
      </c>
      <c r="I55">
        <v>0.42</v>
      </c>
      <c r="J55">
        <v>6</v>
      </c>
      <c r="K55">
        <v>6</v>
      </c>
      <c r="L55">
        <v>0.6</v>
      </c>
      <c r="M55">
        <v>15.9</v>
      </c>
      <c r="N55" s="2">
        <f>CONVERT(IFERROR(VLOOKUP(C55,'[1]Fuels and emission rates'!A$2:E$6,3,FALSE),0)*[2]Generators!G55, "lbm", "kg")</f>
        <v>643.33005837099995</v>
      </c>
      <c r="O55" s="2">
        <f>CONVERT(IFERROR(VLOOKUP(C55,'[1]Fuels and emission rates'!A$2:E$6,3,FALSE),0)*[2]Generators!H55/1000, "lbm", "kg")</f>
        <v>714.68013817199994</v>
      </c>
      <c r="P55" s="2">
        <f>CONVERT(IFERROR(VLOOKUP(C55,'[1]Fuels and emission rates'!A$2:E$6,4,FALSE),0)*[2]Generators!G55, "lbm", "kg")</f>
        <v>0.87411830330578355</v>
      </c>
      <c r="Q55" s="2">
        <f>CONVERT(IFERROR(VLOOKUP(C55,'[1]Fuels and emission rates'!A$2:E$6,4,FALSE),0)*[2]Generators!H55/1000, "lbm", "kg")</f>
        <v>0.97106451292998119</v>
      </c>
      <c r="R55" s="2">
        <f>CONVERT(IFERROR(VLOOKUP(C55,'[1]Fuels and emission rates'!A$2:E$6,5,FALSE),0)*[2]Generators!G55, "lbm", "kg")</f>
        <v>2.8652931061293001E-2</v>
      </c>
      <c r="S55" s="2">
        <f>CONVERT(IFERROR(VLOOKUP(C55,'[1]Fuels and emission rates'!A$2:E$6,5,FALSE),0)*[2]Generators!H55/1000, "lbm", "kg")</f>
        <v>3.1830753846276011E-2</v>
      </c>
      <c r="T55">
        <v>0</v>
      </c>
      <c r="U55">
        <v>0</v>
      </c>
      <c r="V55">
        <v>0</v>
      </c>
    </row>
    <row r="56" spans="1:22" x14ac:dyDescent="0.2">
      <c r="A56">
        <v>55</v>
      </c>
      <c r="B56" t="s">
        <v>77</v>
      </c>
      <c r="C56" t="s">
        <v>20</v>
      </c>
      <c r="D56" t="s">
        <v>75</v>
      </c>
      <c r="E56">
        <v>3</v>
      </c>
      <c r="F56" s="1">
        <f>IFERROR(VLOOKUP(C56,'[1]Fuels and emission rates'!A$2:E$6,2,FALSE), 0)*[2]Generators!H56/1000+[2]Generators!Z56</f>
        <v>30.998000000000001</v>
      </c>
      <c r="G56" s="1">
        <f>IFERROR(VLOOKUP(C56,'[1]Fuels and emission rates'!A$2:E$6,2,FALSE), 0)*[2]Generators!G56</f>
        <v>26.184000000000001</v>
      </c>
      <c r="H56">
        <v>0.42</v>
      </c>
      <c r="I56">
        <v>0.42</v>
      </c>
      <c r="J56">
        <v>6</v>
      </c>
      <c r="K56">
        <v>6</v>
      </c>
      <c r="L56">
        <v>0.6</v>
      </c>
      <c r="M56">
        <v>15.9</v>
      </c>
      <c r="N56" s="2">
        <f>CONVERT(IFERROR(VLOOKUP(C56,'[1]Fuels and emission rates'!A$2:E$6,3,FALSE),0)*[2]Generators!G56, "lbm", "kg")</f>
        <v>643.33005837099995</v>
      </c>
      <c r="O56" s="2">
        <f>CONVERT(IFERROR(VLOOKUP(C56,'[1]Fuels and emission rates'!A$2:E$6,3,FALSE),0)*[2]Generators!H56/1000, "lbm", "kg")</f>
        <v>714.68013817199994</v>
      </c>
      <c r="P56" s="2">
        <f>CONVERT(IFERROR(VLOOKUP(C56,'[1]Fuels and emission rates'!A$2:E$6,4,FALSE),0)*[2]Generators!G56, "lbm", "kg")</f>
        <v>0.87411830330578355</v>
      </c>
      <c r="Q56" s="2">
        <f>CONVERT(IFERROR(VLOOKUP(C56,'[1]Fuels and emission rates'!A$2:E$6,4,FALSE),0)*[2]Generators!H56/1000, "lbm", "kg")</f>
        <v>0.97106451292998119</v>
      </c>
      <c r="R56" s="2">
        <f>CONVERT(IFERROR(VLOOKUP(C56,'[1]Fuels and emission rates'!A$2:E$6,5,FALSE),0)*[2]Generators!G56, "lbm", "kg")</f>
        <v>2.8652931061293001E-2</v>
      </c>
      <c r="S56" s="2">
        <f>CONVERT(IFERROR(VLOOKUP(C56,'[1]Fuels and emission rates'!A$2:E$6,5,FALSE),0)*[2]Generators!H56/1000, "lbm", "kg")</f>
        <v>3.1830753846276011E-2</v>
      </c>
      <c r="T56">
        <v>0</v>
      </c>
      <c r="U56">
        <v>0</v>
      </c>
      <c r="V56">
        <v>0</v>
      </c>
    </row>
    <row r="57" spans="1:22" x14ac:dyDescent="0.2">
      <c r="A57">
        <v>56</v>
      </c>
      <c r="B57" t="s">
        <v>78</v>
      </c>
      <c r="C57" t="s">
        <v>20</v>
      </c>
      <c r="D57" t="s">
        <v>21</v>
      </c>
      <c r="E57">
        <v>4.5999999999999996</v>
      </c>
      <c r="F57" s="1">
        <f>IFERROR(VLOOKUP(C57,'[1]Fuels and emission rates'!A$2:E$6,2,FALSE), 0)*[2]Generators!H57/1000+[2]Generators!Z57</f>
        <v>30.998000000000001</v>
      </c>
      <c r="G57" s="1">
        <f>IFERROR(VLOOKUP(C57,'[1]Fuels and emission rates'!A$2:E$6,2,FALSE), 0)*[2]Generators!G57</f>
        <v>40.152000000000001</v>
      </c>
      <c r="H57">
        <v>0.42</v>
      </c>
      <c r="I57">
        <v>0.42</v>
      </c>
      <c r="J57">
        <v>8</v>
      </c>
      <c r="K57">
        <v>8</v>
      </c>
      <c r="L57">
        <v>1.38</v>
      </c>
      <c r="M57">
        <v>24.38</v>
      </c>
      <c r="N57" s="2">
        <f>CONVERT(IFERROR(VLOOKUP(C57,'[1]Fuels and emission rates'!A$2:E$6,3,FALSE),0)*[2]Generators!G57, "lbm", "kg")</f>
        <v>986.51804551300017</v>
      </c>
      <c r="O57" s="2">
        <f>CONVERT(IFERROR(VLOOKUP(C57,'[1]Fuels and emission rates'!A$2:E$6,3,FALSE),0)*[2]Generators!H57/1000, "lbm", "kg")</f>
        <v>714.68013817199994</v>
      </c>
      <c r="P57" s="2">
        <f>CONVERT(IFERROR(VLOOKUP(C57,'[1]Fuels and emission rates'!A$2:E$6,4,FALSE),0)*[2]Generators!G57, "lbm", "kg")</f>
        <v>1.3404215595147351</v>
      </c>
      <c r="Q57" s="2">
        <f>CONVERT(IFERROR(VLOOKUP(C57,'[1]Fuels and emission rates'!A$2:E$6,4,FALSE),0)*[2]Generators!H57/1000, "lbm", "kg")</f>
        <v>0.97106451292998119</v>
      </c>
      <c r="R57" s="2">
        <f>CONVERT(IFERROR(VLOOKUP(C57,'[1]Fuels and emission rates'!A$2:E$6,5,FALSE),0)*[2]Generators!G57, "lbm", "kg")</f>
        <v>4.3937996027079006E-2</v>
      </c>
      <c r="S57" s="2">
        <f>CONVERT(IFERROR(VLOOKUP(C57,'[1]Fuels and emission rates'!A$2:E$6,5,FALSE),0)*[2]Generators!H57/1000, "lbm", "kg")</f>
        <v>3.1830753846276011E-2</v>
      </c>
      <c r="T57">
        <v>0</v>
      </c>
      <c r="U57">
        <v>0</v>
      </c>
      <c r="V57">
        <v>0</v>
      </c>
    </row>
    <row r="58" spans="1:22" x14ac:dyDescent="0.2">
      <c r="A58">
        <v>57</v>
      </c>
      <c r="B58" t="s">
        <v>79</v>
      </c>
      <c r="C58" t="s">
        <v>20</v>
      </c>
      <c r="D58" t="s">
        <v>21</v>
      </c>
      <c r="E58">
        <v>3</v>
      </c>
      <c r="F58" s="1">
        <f>IFERROR(VLOOKUP(C58,'[1]Fuels and emission rates'!A$2:E$6,2,FALSE), 0)*[2]Generators!H58/1000+[2]Generators!Z58</f>
        <v>30.998000000000001</v>
      </c>
      <c r="G58" s="1">
        <f>IFERROR(VLOOKUP(C58,'[1]Fuels and emission rates'!A$2:E$6,2,FALSE), 0)*[2]Generators!G58</f>
        <v>26.184000000000001</v>
      </c>
      <c r="H58">
        <v>0.42</v>
      </c>
      <c r="I58">
        <v>0.42</v>
      </c>
      <c r="J58">
        <v>8</v>
      </c>
      <c r="K58">
        <v>8</v>
      </c>
      <c r="L58">
        <v>0.9</v>
      </c>
      <c r="M58">
        <v>15.9</v>
      </c>
      <c r="N58" s="2">
        <f>CONVERT(IFERROR(VLOOKUP(C58,'[1]Fuels and emission rates'!A$2:E$6,3,FALSE),0)*[2]Generators!G58, "lbm", "kg")</f>
        <v>643.33005837099995</v>
      </c>
      <c r="O58" s="2">
        <f>CONVERT(IFERROR(VLOOKUP(C58,'[1]Fuels and emission rates'!A$2:E$6,3,FALSE),0)*[2]Generators!H58/1000, "lbm", "kg")</f>
        <v>714.68013817199994</v>
      </c>
      <c r="P58" s="2">
        <f>CONVERT(IFERROR(VLOOKUP(C58,'[1]Fuels and emission rates'!A$2:E$6,4,FALSE),0)*[2]Generators!G58, "lbm", "kg")</f>
        <v>0.87411830330578355</v>
      </c>
      <c r="Q58" s="2">
        <f>CONVERT(IFERROR(VLOOKUP(C58,'[1]Fuels and emission rates'!A$2:E$6,4,FALSE),0)*[2]Generators!H58/1000, "lbm", "kg")</f>
        <v>0.97106451292998119</v>
      </c>
      <c r="R58" s="2">
        <f>CONVERT(IFERROR(VLOOKUP(C58,'[1]Fuels and emission rates'!A$2:E$6,5,FALSE),0)*[2]Generators!G58, "lbm", "kg")</f>
        <v>2.8652931061293001E-2</v>
      </c>
      <c r="S58" s="2">
        <f>CONVERT(IFERROR(VLOOKUP(C58,'[1]Fuels and emission rates'!A$2:E$6,5,FALSE),0)*[2]Generators!H58/1000, "lbm", "kg")</f>
        <v>3.1830753846276011E-2</v>
      </c>
      <c r="T58">
        <v>0</v>
      </c>
      <c r="U58">
        <v>0</v>
      </c>
      <c r="V58">
        <v>0</v>
      </c>
    </row>
    <row r="59" spans="1:22" x14ac:dyDescent="0.2">
      <c r="A59">
        <v>58</v>
      </c>
      <c r="B59" t="s">
        <v>80</v>
      </c>
      <c r="C59" t="s">
        <v>20</v>
      </c>
      <c r="D59" t="s">
        <v>21</v>
      </c>
      <c r="E59">
        <v>3</v>
      </c>
      <c r="F59" s="1">
        <f>IFERROR(VLOOKUP(C59,'[1]Fuels and emission rates'!A$2:E$6,2,FALSE), 0)*[2]Generators!H59/1000+[2]Generators!Z59</f>
        <v>30.998000000000001</v>
      </c>
      <c r="G59" s="1">
        <f>IFERROR(VLOOKUP(C59,'[1]Fuels and emission rates'!A$2:E$6,2,FALSE), 0)*[2]Generators!G59</f>
        <v>26.184000000000001</v>
      </c>
      <c r="H59">
        <v>0.42</v>
      </c>
      <c r="I59">
        <v>0.42</v>
      </c>
      <c r="J59">
        <v>8</v>
      </c>
      <c r="K59">
        <v>8</v>
      </c>
      <c r="L59">
        <v>0.9</v>
      </c>
      <c r="M59">
        <v>15.9</v>
      </c>
      <c r="N59" s="2">
        <f>CONVERT(IFERROR(VLOOKUP(C59,'[1]Fuels and emission rates'!A$2:E$6,3,FALSE),0)*[2]Generators!G59, "lbm", "kg")</f>
        <v>643.33005837099995</v>
      </c>
      <c r="O59" s="2">
        <f>CONVERT(IFERROR(VLOOKUP(C59,'[1]Fuels and emission rates'!A$2:E$6,3,FALSE),0)*[2]Generators!H59/1000, "lbm", "kg")</f>
        <v>714.68013817199994</v>
      </c>
      <c r="P59" s="2">
        <f>CONVERT(IFERROR(VLOOKUP(C59,'[1]Fuels and emission rates'!A$2:E$6,4,FALSE),0)*[2]Generators!G59, "lbm", "kg")</f>
        <v>0.87411830330578355</v>
      </c>
      <c r="Q59" s="2">
        <f>CONVERT(IFERROR(VLOOKUP(C59,'[1]Fuels and emission rates'!A$2:E$6,4,FALSE),0)*[2]Generators!H59/1000, "lbm", "kg")</f>
        <v>0.97106451292998119</v>
      </c>
      <c r="R59" s="2">
        <f>CONVERT(IFERROR(VLOOKUP(C59,'[1]Fuels and emission rates'!A$2:E$6,5,FALSE),0)*[2]Generators!G59, "lbm", "kg")</f>
        <v>2.8652931061293001E-2</v>
      </c>
      <c r="S59" s="2">
        <f>CONVERT(IFERROR(VLOOKUP(C59,'[1]Fuels and emission rates'!A$2:E$6,5,FALSE),0)*[2]Generators!H59/1000, "lbm", "kg")</f>
        <v>3.1830753846276011E-2</v>
      </c>
      <c r="T59">
        <v>0</v>
      </c>
      <c r="U59">
        <v>0</v>
      </c>
      <c r="V59">
        <v>0</v>
      </c>
    </row>
    <row r="60" spans="1:22" x14ac:dyDescent="0.2">
      <c r="A60">
        <v>59</v>
      </c>
      <c r="B60" t="s">
        <v>81</v>
      </c>
      <c r="C60" t="s">
        <v>20</v>
      </c>
      <c r="D60" t="s">
        <v>21</v>
      </c>
      <c r="E60">
        <v>4.5999999999999996</v>
      </c>
      <c r="F60" s="1">
        <f>IFERROR(VLOOKUP(C60,'[1]Fuels and emission rates'!A$2:E$6,2,FALSE), 0)*[2]Generators!H60/1000+[2]Generators!Z60</f>
        <v>30.998000000000001</v>
      </c>
      <c r="G60" s="1">
        <f>IFERROR(VLOOKUP(C60,'[1]Fuels and emission rates'!A$2:E$6,2,FALSE), 0)*[2]Generators!G60</f>
        <v>40.152000000000001</v>
      </c>
      <c r="H60">
        <v>0.42</v>
      </c>
      <c r="I60">
        <v>0.42</v>
      </c>
      <c r="J60">
        <v>8</v>
      </c>
      <c r="K60">
        <v>8</v>
      </c>
      <c r="L60">
        <v>1.38</v>
      </c>
      <c r="M60">
        <v>24.38</v>
      </c>
      <c r="N60" s="2">
        <f>CONVERT(IFERROR(VLOOKUP(C60,'[1]Fuels and emission rates'!A$2:E$6,3,FALSE),0)*[2]Generators!G60, "lbm", "kg")</f>
        <v>986.51804551300017</v>
      </c>
      <c r="O60" s="2">
        <f>CONVERT(IFERROR(VLOOKUP(C60,'[1]Fuels and emission rates'!A$2:E$6,3,FALSE),0)*[2]Generators!H60/1000, "lbm", "kg")</f>
        <v>714.68013817199994</v>
      </c>
      <c r="P60" s="2">
        <f>CONVERT(IFERROR(VLOOKUP(C60,'[1]Fuels and emission rates'!A$2:E$6,4,FALSE),0)*[2]Generators!G60, "lbm", "kg")</f>
        <v>1.3404215595147351</v>
      </c>
      <c r="Q60" s="2">
        <f>CONVERT(IFERROR(VLOOKUP(C60,'[1]Fuels and emission rates'!A$2:E$6,4,FALSE),0)*[2]Generators!H60/1000, "lbm", "kg")</f>
        <v>0.97106451292998119</v>
      </c>
      <c r="R60" s="2">
        <f>CONVERT(IFERROR(VLOOKUP(C60,'[1]Fuels and emission rates'!A$2:E$6,5,FALSE),0)*[2]Generators!G60, "lbm", "kg")</f>
        <v>4.3937996027079006E-2</v>
      </c>
      <c r="S60" s="2">
        <f>CONVERT(IFERROR(VLOOKUP(C60,'[1]Fuels and emission rates'!A$2:E$6,5,FALSE),0)*[2]Generators!H60/1000, "lbm", "kg")</f>
        <v>3.1830753846276011E-2</v>
      </c>
      <c r="T60">
        <v>0</v>
      </c>
      <c r="U60">
        <v>0</v>
      </c>
      <c r="V60">
        <v>0</v>
      </c>
    </row>
    <row r="61" spans="1:22" x14ac:dyDescent="0.2">
      <c r="A61">
        <v>60</v>
      </c>
      <c r="B61" t="s">
        <v>82</v>
      </c>
      <c r="C61" t="s">
        <v>20</v>
      </c>
      <c r="D61" t="s">
        <v>21</v>
      </c>
      <c r="E61">
        <v>3</v>
      </c>
      <c r="F61" s="1">
        <f>IFERROR(VLOOKUP(C61,'[1]Fuels and emission rates'!A$2:E$6,2,FALSE), 0)*[2]Generators!H61/1000+[2]Generators!Z61</f>
        <v>30.998000000000001</v>
      </c>
      <c r="G61" s="1">
        <f>IFERROR(VLOOKUP(C61,'[1]Fuels and emission rates'!A$2:E$6,2,FALSE), 0)*[2]Generators!G61</f>
        <v>26.184000000000001</v>
      </c>
      <c r="H61">
        <v>0.42</v>
      </c>
      <c r="I61">
        <v>0.42</v>
      </c>
      <c r="J61">
        <v>8</v>
      </c>
      <c r="K61">
        <v>8</v>
      </c>
      <c r="L61">
        <v>0.9</v>
      </c>
      <c r="M61">
        <v>15.9</v>
      </c>
      <c r="N61" s="2">
        <f>CONVERT(IFERROR(VLOOKUP(C61,'[1]Fuels and emission rates'!A$2:E$6,3,FALSE),0)*[2]Generators!G61, "lbm", "kg")</f>
        <v>643.33005837099995</v>
      </c>
      <c r="O61" s="2">
        <f>CONVERT(IFERROR(VLOOKUP(C61,'[1]Fuels and emission rates'!A$2:E$6,3,FALSE),0)*[2]Generators!H61/1000, "lbm", "kg")</f>
        <v>714.68013817199994</v>
      </c>
      <c r="P61" s="2">
        <f>CONVERT(IFERROR(VLOOKUP(C61,'[1]Fuels and emission rates'!A$2:E$6,4,FALSE),0)*[2]Generators!G61, "lbm", "kg")</f>
        <v>0.87411830330578355</v>
      </c>
      <c r="Q61" s="2">
        <f>CONVERT(IFERROR(VLOOKUP(C61,'[1]Fuels and emission rates'!A$2:E$6,4,FALSE),0)*[2]Generators!H61/1000, "lbm", "kg")</f>
        <v>0.97106451292998119</v>
      </c>
      <c r="R61" s="2">
        <f>CONVERT(IFERROR(VLOOKUP(C61,'[1]Fuels and emission rates'!A$2:E$6,5,FALSE),0)*[2]Generators!G61, "lbm", "kg")</f>
        <v>2.8652931061293001E-2</v>
      </c>
      <c r="S61" s="2">
        <f>CONVERT(IFERROR(VLOOKUP(C61,'[1]Fuels and emission rates'!A$2:E$6,5,FALSE),0)*[2]Generators!H61/1000, "lbm", "kg")</f>
        <v>3.1830753846276011E-2</v>
      </c>
      <c r="T61">
        <v>0</v>
      </c>
      <c r="U61">
        <v>0</v>
      </c>
      <c r="V61">
        <v>0</v>
      </c>
    </row>
    <row r="62" spans="1:22" x14ac:dyDescent="0.2">
      <c r="A62">
        <v>61</v>
      </c>
      <c r="B62" t="s">
        <v>83</v>
      </c>
      <c r="C62" t="s">
        <v>20</v>
      </c>
      <c r="D62" t="s">
        <v>24</v>
      </c>
      <c r="E62">
        <v>1.88</v>
      </c>
      <c r="F62" s="1">
        <f>IFERROR(VLOOKUP(C62,'[1]Fuels and emission rates'!A$2:E$6,2,FALSE), 0)*[2]Generators!H62/1000+[2]Generators!Z62</f>
        <v>30.998000000000001</v>
      </c>
      <c r="G62" s="1">
        <f>IFERROR(VLOOKUP(C62,'[1]Fuels and emission rates'!A$2:E$6,2,FALSE), 0)*[2]Generators!G62</f>
        <v>16.416</v>
      </c>
      <c r="H62">
        <v>0.42</v>
      </c>
      <c r="I62">
        <v>0.42</v>
      </c>
      <c r="J62">
        <v>8</v>
      </c>
      <c r="K62">
        <v>8</v>
      </c>
      <c r="L62">
        <v>0.56000000000000005</v>
      </c>
      <c r="M62">
        <v>9.9600000000000009</v>
      </c>
      <c r="N62" s="2">
        <f>CONVERT(IFERROR(VLOOKUP(C62,'[1]Fuels and emission rates'!A$2:E$6,3,FALSE),0)*[2]Generators!G62, "lbm", "kg")</f>
        <v>403.334335404</v>
      </c>
      <c r="O62" s="2">
        <f>CONVERT(IFERROR(VLOOKUP(C62,'[1]Fuels and emission rates'!A$2:E$6,3,FALSE),0)*[2]Generators!H62/1000, "lbm", "kg")</f>
        <v>714.68013817199994</v>
      </c>
      <c r="P62" s="2">
        <f>CONVERT(IFERROR(VLOOKUP(C62,'[1]Fuels and emission rates'!A$2:E$6,4,FALSE),0)*[2]Generators!G62, "lbm", "kg")</f>
        <v>0.54802650729711821</v>
      </c>
      <c r="Q62" s="2">
        <f>CONVERT(IFERROR(VLOOKUP(C62,'[1]Fuels and emission rates'!A$2:E$6,4,FALSE),0)*[2]Generators!H62/1000, "lbm", "kg")</f>
        <v>0.97106451292998119</v>
      </c>
      <c r="R62" s="2">
        <f>CONVERT(IFERROR(VLOOKUP(C62,'[1]Fuels and emission rates'!A$2:E$6,5,FALSE),0)*[2]Generators!G62, "lbm", "kg")</f>
        <v>1.7963890784532002E-2</v>
      </c>
      <c r="S62" s="2">
        <f>CONVERT(IFERROR(VLOOKUP(C62,'[1]Fuels and emission rates'!A$2:E$6,5,FALSE),0)*[2]Generators!H62/1000, "lbm", "kg")</f>
        <v>3.1830753846276011E-2</v>
      </c>
      <c r="T62">
        <v>0</v>
      </c>
      <c r="U62">
        <v>0</v>
      </c>
      <c r="V62">
        <v>0</v>
      </c>
    </row>
    <row r="63" spans="1:22" x14ac:dyDescent="0.2">
      <c r="A63">
        <v>62</v>
      </c>
      <c r="B63" t="s">
        <v>84</v>
      </c>
      <c r="C63" t="s">
        <v>20</v>
      </c>
      <c r="D63" t="s">
        <v>75</v>
      </c>
      <c r="E63">
        <v>7.5</v>
      </c>
      <c r="F63" s="1">
        <f>IFERROR(VLOOKUP(C63,'[1]Fuels and emission rates'!A$2:E$6,2,FALSE), 0)*[2]Generators!H63/1000+[2]Generators!Z63</f>
        <v>34.309999999999995</v>
      </c>
      <c r="G63" s="1">
        <f>IFERROR(VLOOKUP(C63,'[1]Fuels and emission rates'!A$2:E$6,2,FALSE), 0)*[2]Generators!G63</f>
        <v>72.911999999999992</v>
      </c>
      <c r="H63">
        <v>0.42</v>
      </c>
      <c r="I63">
        <v>0.42</v>
      </c>
      <c r="J63">
        <v>8</v>
      </c>
      <c r="K63">
        <v>5</v>
      </c>
      <c r="L63">
        <v>2.25</v>
      </c>
      <c r="M63">
        <v>39.75</v>
      </c>
      <c r="N63" s="2">
        <f>CONVERT(IFERROR(VLOOKUP(C63,'[1]Fuels and emission rates'!A$2:E$6,3,FALSE),0)*[2]Generators!G63, "lbm", "kg")</f>
        <v>1791.4177060780003</v>
      </c>
      <c r="O63" s="2">
        <f>CONVERT(IFERROR(VLOOKUP(C63,'[1]Fuels and emission rates'!A$2:E$6,3,FALSE),0)*[2]Generators!H63/1000, "lbm", "kg")</f>
        <v>796.05460935000008</v>
      </c>
      <c r="P63" s="2">
        <f>CONVERT(IFERROR(VLOOKUP(C63,'[1]Fuels and emission rates'!A$2:E$6,4,FALSE),0)*[2]Generators!G63, "lbm", "kg")</f>
        <v>2.4340709490769665</v>
      </c>
      <c r="Q63" s="2">
        <f>CONVERT(IFERROR(VLOOKUP(C63,'[1]Fuels and emission rates'!A$2:E$6,4,FALSE),0)*[2]Generators!H63/1000, "lbm", "kg")</f>
        <v>1.0816312644022068</v>
      </c>
      <c r="R63" s="2">
        <f>CONVERT(IFERROR(VLOOKUP(C63,'[1]Fuels and emission rates'!A$2:E$6,5,FALSE),0)*[2]Generators!G63, "lbm", "kg")</f>
        <v>7.9786988601474013E-2</v>
      </c>
      <c r="S63" s="2">
        <f>CONVERT(IFERROR(VLOOKUP(C63,'[1]Fuels and emission rates'!A$2:E$6,5,FALSE),0)*[2]Generators!H63/1000, "lbm", "kg")</f>
        <v>3.5455047601050005E-2</v>
      </c>
      <c r="T63">
        <v>0</v>
      </c>
      <c r="U63">
        <v>0</v>
      </c>
      <c r="V63">
        <v>1</v>
      </c>
    </row>
    <row r="64" spans="1:22" x14ac:dyDescent="0.2">
      <c r="A64">
        <v>63</v>
      </c>
      <c r="B64" t="s">
        <v>85</v>
      </c>
      <c r="C64" t="s">
        <v>86</v>
      </c>
      <c r="D64" t="s">
        <v>21</v>
      </c>
      <c r="E64">
        <v>41.5</v>
      </c>
      <c r="F64" s="1">
        <f>IFERROR(VLOOKUP(C64,'[1]Fuels and emission rates'!A$2:E$6,2,FALSE), 0)*[2]Generators!H64/1000+[2]Generators!Z64</f>
        <v>36.120600000000003</v>
      </c>
      <c r="G64" s="1">
        <f>IFERROR(VLOOKUP(C64,'[1]Fuels and emission rates'!A$2:E$6,2,FALSE), 0)*[2]Generators!G64</f>
        <v>1710.6119999999999</v>
      </c>
      <c r="H64">
        <v>0.28000000000000003</v>
      </c>
      <c r="I64">
        <v>0.28000000000000003</v>
      </c>
      <c r="J64">
        <v>6</v>
      </c>
      <c r="K64">
        <v>8</v>
      </c>
      <c r="L64">
        <v>41.08</v>
      </c>
      <c r="M64">
        <v>3475.54</v>
      </c>
      <c r="N64" s="2">
        <f>CONVERT(IFERROR(VLOOKUP(C64,'[1]Fuels and emission rates'!A$2:E$6,3,FALSE),0)*[2]Generators!G64, "lbm", "kg")</f>
        <v>16955.300934294799</v>
      </c>
      <c r="O64" s="2">
        <f>CONVERT(IFERROR(VLOOKUP(C64,'[1]Fuels and emission rates'!A$2:E$6,3,FALSE),0)*[2]Generators!H64/1000, "lbm", "kg")</f>
        <v>347.31658489374001</v>
      </c>
      <c r="P64" s="2">
        <f>CONVERT(IFERROR(VLOOKUP(C64,'[1]Fuels and emission rates'!A$2:E$6,4,FALSE),0)*[2]Generators!G64, "lbm", "kg")</f>
        <v>11.351430286519399</v>
      </c>
      <c r="Q64" s="2">
        <f>CONVERT(IFERROR(VLOOKUP(C64,'[1]Fuels and emission rates'!A$2:E$6,4,FALSE),0)*[2]Generators!H64/1000, "lbm", "kg")</f>
        <v>0.23252551022546999</v>
      </c>
      <c r="R64" s="2">
        <f>CONVERT(IFERROR(VLOOKUP(C64,'[1]Fuels and emission rates'!A$2:E$6,5,FALSE),0)*[2]Generators!G64, "lbm", "kg")</f>
        <v>8.6213394581159994E-2</v>
      </c>
      <c r="S64" s="2">
        <f>CONVERT(IFERROR(VLOOKUP(C64,'[1]Fuels and emission rates'!A$2:E$6,5,FALSE),0)*[2]Generators!H64/1000, "lbm", "kg")</f>
        <v>1.7660165333579999E-3</v>
      </c>
      <c r="T64">
        <v>0</v>
      </c>
      <c r="U64">
        <v>0</v>
      </c>
      <c r="V64">
        <v>1</v>
      </c>
    </row>
    <row r="65" spans="1:22" x14ac:dyDescent="0.2">
      <c r="A65">
        <v>64</v>
      </c>
      <c r="B65" t="s">
        <v>87</v>
      </c>
      <c r="C65" t="s">
        <v>86</v>
      </c>
      <c r="D65" t="s">
        <v>21</v>
      </c>
      <c r="E65">
        <v>126.98</v>
      </c>
      <c r="F65" s="1">
        <f>IFERROR(VLOOKUP(C65,'[1]Fuels and emission rates'!A$2:E$6,2,FALSE), 0)*[2]Generators!H65/1000+[2]Generators!Z65</f>
        <v>28.881630000000001</v>
      </c>
      <c r="G65" s="1">
        <f>IFERROR(VLOOKUP(C65,'[1]Fuels and emission rates'!A$2:E$6,2,FALSE), 0)*[2]Generators!G65</f>
        <v>4414.1760000000004</v>
      </c>
      <c r="H65">
        <v>1.06</v>
      </c>
      <c r="I65">
        <v>1.07</v>
      </c>
      <c r="J65">
        <v>4</v>
      </c>
      <c r="K65">
        <v>8</v>
      </c>
      <c r="L65">
        <v>20</v>
      </c>
      <c r="M65">
        <v>10634.31</v>
      </c>
      <c r="N65" s="2">
        <f>CONVERT(IFERROR(VLOOKUP(C65,'[1]Fuels and emission rates'!A$2:E$6,3,FALSE),0)*[2]Generators!G65, "lbm", "kg")</f>
        <v>43752.576538070411</v>
      </c>
      <c r="O65" s="2">
        <f>CONVERT(IFERROR(VLOOKUP(C65,'[1]Fuels and emission rates'!A$2:E$6,3,FALSE),0)*[2]Generators!H65/1000, "lbm", "kg")</f>
        <v>275.56512120452703</v>
      </c>
      <c r="P65" s="2">
        <f>CONVERT(IFERROR(VLOOKUP(C65,'[1]Fuels and emission rates'!A$2:E$6,4,FALSE),0)*[2]Generators!G65, "lbm", "kg")</f>
        <v>29.291979207691206</v>
      </c>
      <c r="Q65" s="2">
        <f>CONVERT(IFERROR(VLOOKUP(C65,'[1]Fuels and emission rates'!A$2:E$6,4,FALSE),0)*[2]Generators!H65/1000, "lbm", "kg")</f>
        <v>0.18448851334879351</v>
      </c>
      <c r="R65" s="2">
        <f>CONVERT(IFERROR(VLOOKUP(C65,'[1]Fuels and emission rates'!A$2:E$6,5,FALSE),0)*[2]Generators!G65, "lbm", "kg")</f>
        <v>0.22247072815968003</v>
      </c>
      <c r="S65" s="2">
        <f>CONVERT(IFERROR(VLOOKUP(C65,'[1]Fuels and emission rates'!A$2:E$6,5,FALSE),0)*[2]Generators!H65/1000, "lbm", "kg")</f>
        <v>1.4011785823959001E-3</v>
      </c>
      <c r="T65">
        <v>0</v>
      </c>
      <c r="U65">
        <v>0</v>
      </c>
      <c r="V65">
        <v>1</v>
      </c>
    </row>
    <row r="66" spans="1:22" x14ac:dyDescent="0.2">
      <c r="A66">
        <v>65</v>
      </c>
      <c r="B66" t="s">
        <v>88</v>
      </c>
      <c r="C66" t="s">
        <v>86</v>
      </c>
      <c r="D66" t="s">
        <v>21</v>
      </c>
      <c r="E66">
        <v>320</v>
      </c>
      <c r="F66" s="1">
        <f>IFERROR(VLOOKUP(C66,'[1]Fuels and emission rates'!A$2:E$6,2,FALSE), 0)*[2]Generators!H66/1000+[2]Generators!Z66</f>
        <v>35.966267999999999</v>
      </c>
      <c r="G66" s="1">
        <f>IFERROR(VLOOKUP(C66,'[1]Fuels and emission rates'!A$2:E$6,2,FALSE), 0)*[2]Generators!G66</f>
        <v>7049.8620000000001</v>
      </c>
      <c r="H66">
        <v>2.5</v>
      </c>
      <c r="I66">
        <v>2.5</v>
      </c>
      <c r="J66">
        <v>4</v>
      </c>
      <c r="K66">
        <v>8</v>
      </c>
      <c r="L66">
        <v>160</v>
      </c>
      <c r="M66">
        <v>26799.33</v>
      </c>
      <c r="N66" s="2">
        <f>CONVERT(IFERROR(VLOOKUP(C66,'[1]Fuels and emission rates'!A$2:E$6,3,FALSE),0)*[2]Generators!G66, "lbm", "kg")</f>
        <v>69877.056723119807</v>
      </c>
      <c r="O66" s="2">
        <f>CONVERT(IFERROR(VLOOKUP(C66,'[1]Fuels and emission rates'!A$2:E$6,3,FALSE),0)*[2]Generators!H66/1000, "lbm", "kg")</f>
        <v>345.78687184145724</v>
      </c>
      <c r="P66" s="2">
        <f>CONVERT(IFERROR(VLOOKUP(C66,'[1]Fuels and emission rates'!A$2:E$6,4,FALSE),0)*[2]Generators!G66, "lbm", "kg")</f>
        <v>46.782097297681901</v>
      </c>
      <c r="Q66" s="2">
        <f>CONVERT(IFERROR(VLOOKUP(C66,'[1]Fuels and emission rates'!A$2:E$6,4,FALSE),0)*[2]Generators!H66/1000, "lbm", "kg")</f>
        <v>0.23150138030063661</v>
      </c>
      <c r="R66" s="2">
        <f>CONVERT(IFERROR(VLOOKUP(C66,'[1]Fuels and emission rates'!A$2:E$6,5,FALSE),0)*[2]Generators!G66, "lbm", "kg")</f>
        <v>0.35530706808366003</v>
      </c>
      <c r="S66" s="2">
        <f>CONVERT(IFERROR(VLOOKUP(C66,'[1]Fuels and emission rates'!A$2:E$6,5,FALSE),0)*[2]Generators!H66/1000, "lbm", "kg")</f>
        <v>1.7582383313972398E-3</v>
      </c>
      <c r="T66">
        <v>0</v>
      </c>
      <c r="U66">
        <v>0</v>
      </c>
      <c r="V66">
        <v>1</v>
      </c>
    </row>
    <row r="67" spans="1:22" x14ac:dyDescent="0.2">
      <c r="A67">
        <v>66</v>
      </c>
      <c r="B67" t="s">
        <v>89</v>
      </c>
      <c r="C67" t="s">
        <v>86</v>
      </c>
      <c r="D67" t="s">
        <v>90</v>
      </c>
      <c r="E67">
        <v>100</v>
      </c>
      <c r="F67" s="1">
        <f>IFERROR(VLOOKUP(C67,'[1]Fuels and emission rates'!A$2:E$6,2,FALSE), 0)*[2]Generators!H67/1000+[2]Generators!Z67</f>
        <v>30.077298000000006</v>
      </c>
      <c r="G67" s="1">
        <f>IFERROR(VLOOKUP(C67,'[1]Fuels and emission rates'!A$2:E$6,2,FALSE), 0)*[2]Generators!G67</f>
        <v>3475.0619999999999</v>
      </c>
      <c r="H67">
        <v>0.73</v>
      </c>
      <c r="I67">
        <v>0.73</v>
      </c>
      <c r="J67">
        <v>8</v>
      </c>
      <c r="K67">
        <v>12</v>
      </c>
      <c r="L67">
        <v>99</v>
      </c>
      <c r="M67">
        <v>8374.7900000000009</v>
      </c>
      <c r="N67" s="2">
        <f>CONVERT(IFERROR(VLOOKUP(C67,'[1]Fuels and emission rates'!A$2:E$6,3,FALSE),0)*[2]Generators!G67, "lbm", "kg")</f>
        <v>34444.235148199798</v>
      </c>
      <c r="O67" s="2">
        <f>CONVERT(IFERROR(VLOOKUP(C67,'[1]Fuels and emission rates'!A$2:E$6,3,FALSE),0)*[2]Generators!H67/1000, "lbm", "kg")</f>
        <v>287.41638306724428</v>
      </c>
      <c r="P67" s="2">
        <f>CONVERT(IFERROR(VLOOKUP(C67,'[1]Fuels and emission rates'!A$2:E$6,4,FALSE),0)*[2]Generators!G67, "lbm", "kg")</f>
        <v>23.060123531421901</v>
      </c>
      <c r="Q67" s="2">
        <f>CONVERT(IFERROR(VLOOKUP(C67,'[1]Fuels and emission rates'!A$2:E$6,4,FALSE),0)*[2]Generators!H67/1000, "lbm", "kg")</f>
        <v>0.1924228327314601</v>
      </c>
      <c r="R67" s="2">
        <f>CONVERT(IFERROR(VLOOKUP(C67,'[1]Fuels and emission rates'!A$2:E$6,5,FALSE),0)*[2]Generators!G67, "lbm", "kg")</f>
        <v>0.17514017871965998</v>
      </c>
      <c r="S67" s="2">
        <f>CONVERT(IFERROR(VLOOKUP(C67,'[1]Fuels and emission rates'!A$2:E$6,5,FALSE),0)*[2]Generators!H67/1000, "lbm", "kg")</f>
        <v>1.4614392359351401E-3</v>
      </c>
      <c r="T67">
        <v>0</v>
      </c>
      <c r="U67">
        <v>0</v>
      </c>
      <c r="V67">
        <v>1</v>
      </c>
    </row>
    <row r="68" spans="1:22" x14ac:dyDescent="0.2">
      <c r="A68">
        <v>67</v>
      </c>
      <c r="B68" t="s">
        <v>91</v>
      </c>
      <c r="C68" t="s">
        <v>86</v>
      </c>
      <c r="D68" t="s">
        <v>21</v>
      </c>
      <c r="E68">
        <v>13.5</v>
      </c>
      <c r="F68" s="1">
        <f>IFERROR(VLOOKUP(C68,'[1]Fuels and emission rates'!A$2:E$6,2,FALSE), 0)*[2]Generators!H68/1000+[2]Generators!Z68</f>
        <v>53.062830000000005</v>
      </c>
      <c r="G68" s="1">
        <f>IFERROR(VLOOKUP(C68,'[1]Fuels and emission rates'!A$2:E$6,2,FALSE), 0)*[2]Generators!G68</f>
        <v>210.06</v>
      </c>
      <c r="H68">
        <v>2.5</v>
      </c>
      <c r="I68">
        <v>2.5</v>
      </c>
      <c r="J68">
        <v>6</v>
      </c>
      <c r="K68">
        <v>6</v>
      </c>
      <c r="L68">
        <v>4.05</v>
      </c>
      <c r="M68">
        <v>1130.5999999999999</v>
      </c>
      <c r="N68" s="2">
        <f>CONVERT(IFERROR(VLOOKUP(C68,'[1]Fuels and emission rates'!A$2:E$6,3,FALSE),0)*[2]Generators!G68, "lbm", "kg")</f>
        <v>2082.0796967740002</v>
      </c>
      <c r="O68" s="2">
        <f>CONVERT(IFERROR(VLOOKUP(C68,'[1]Fuels and emission rates'!A$2:E$6,3,FALSE),0)*[2]Generators!H68/1000, "lbm", "kg")</f>
        <v>515.24514388200703</v>
      </c>
      <c r="P68" s="2">
        <f>CONVERT(IFERROR(VLOOKUP(C68,'[1]Fuels and emission rates'!A$2:E$6,4,FALSE),0)*[2]Generators!G68, "lbm", "kg")</f>
        <v>1.3939347122469998</v>
      </c>
      <c r="Q68" s="2">
        <f>CONVERT(IFERROR(VLOOKUP(C68,'[1]Fuels and emission rates'!A$2:E$6,4,FALSE),0)*[2]Generators!H68/1000, "lbm", "kg")</f>
        <v>0.3449522573447335</v>
      </c>
      <c r="R68" s="2">
        <f>CONVERT(IFERROR(VLOOKUP(C68,'[1]Fuels and emission rates'!A$2:E$6,5,FALSE),0)*[2]Generators!G68, "lbm", "kg")</f>
        <v>1.0586845915799998E-2</v>
      </c>
      <c r="S68" s="2">
        <f>CONVERT(IFERROR(VLOOKUP(C68,'[1]Fuels and emission rates'!A$2:E$6,5,FALSE),0)*[2]Generators!H68/1000, "lbm", "kg")</f>
        <v>2.6198905621119006E-3</v>
      </c>
      <c r="T68">
        <v>0</v>
      </c>
      <c r="U68">
        <v>0</v>
      </c>
      <c r="V68">
        <v>0</v>
      </c>
    </row>
    <row r="69" spans="1:22" x14ac:dyDescent="0.2">
      <c r="A69">
        <v>68</v>
      </c>
      <c r="B69" t="s">
        <v>92</v>
      </c>
      <c r="C69" t="s">
        <v>86</v>
      </c>
      <c r="D69" t="s">
        <v>24</v>
      </c>
      <c r="E69">
        <v>55.1</v>
      </c>
      <c r="F69" s="1">
        <f>IFERROR(VLOOKUP(C69,'[1]Fuels and emission rates'!A$2:E$6,2,FALSE), 0)*[2]Generators!H69/1000+[2]Generators!Z69</f>
        <v>36.120600000000003</v>
      </c>
      <c r="G69" s="1">
        <f>IFERROR(VLOOKUP(C69,'[1]Fuels and emission rates'!A$2:E$6,2,FALSE), 0)*[2]Generators!G69</f>
        <v>2730.9420000000005</v>
      </c>
      <c r="H69">
        <v>0.39</v>
      </c>
      <c r="I69">
        <v>0.4</v>
      </c>
      <c r="J69">
        <v>4</v>
      </c>
      <c r="K69">
        <v>8</v>
      </c>
      <c r="L69">
        <v>20</v>
      </c>
      <c r="M69">
        <v>4614.51</v>
      </c>
      <c r="N69" s="2">
        <f>CONVERT(IFERROR(VLOOKUP(C69,'[1]Fuels and emission rates'!A$2:E$6,3,FALSE),0)*[2]Generators!G69, "lbm", "kg")</f>
        <v>27068.641775051801</v>
      </c>
      <c r="O69" s="2">
        <f>CONVERT(IFERROR(VLOOKUP(C69,'[1]Fuels and emission rates'!A$2:E$6,3,FALSE),0)*[2]Generators!H69/1000, "lbm", "kg")</f>
        <v>347.31658489374001</v>
      </c>
      <c r="P69" s="2">
        <f>CONVERT(IFERROR(VLOOKUP(C69,'[1]Fuels and emission rates'!A$2:E$6,4,FALSE),0)*[2]Generators!G69, "lbm", "kg")</f>
        <v>18.122226273127904</v>
      </c>
      <c r="Q69" s="2">
        <f>CONVERT(IFERROR(VLOOKUP(C69,'[1]Fuels and emission rates'!A$2:E$6,4,FALSE),0)*[2]Generators!H69/1000, "lbm", "kg")</f>
        <v>0.23252551022546999</v>
      </c>
      <c r="R69" s="2">
        <f>CONVERT(IFERROR(VLOOKUP(C69,'[1]Fuels and emission rates'!A$2:E$6,5,FALSE),0)*[2]Generators!G69, "lbm", "kg")</f>
        <v>0.13763716156806002</v>
      </c>
      <c r="S69" s="2">
        <f>CONVERT(IFERROR(VLOOKUP(C69,'[1]Fuels and emission rates'!A$2:E$6,5,FALSE),0)*[2]Generators!H69/1000, "lbm", "kg")</f>
        <v>1.7660165333579999E-3</v>
      </c>
      <c r="T69">
        <v>0</v>
      </c>
      <c r="U69">
        <v>0</v>
      </c>
      <c r="V69">
        <v>1</v>
      </c>
    </row>
    <row r="70" spans="1:22" x14ac:dyDescent="0.2">
      <c r="A70">
        <v>69</v>
      </c>
      <c r="B70" t="s">
        <v>93</v>
      </c>
      <c r="C70" t="s">
        <v>86</v>
      </c>
      <c r="D70" t="s">
        <v>94</v>
      </c>
      <c r="E70">
        <v>14.3</v>
      </c>
      <c r="F70" s="1">
        <f>IFERROR(VLOOKUP(C70,'[1]Fuels and emission rates'!A$2:E$6,2,FALSE), 0)*[2]Generators!H70/1000+[2]Generators!Z70</f>
        <v>39.784230000000001</v>
      </c>
      <c r="G70" s="1">
        <f>IFERROR(VLOOKUP(C70,'[1]Fuels and emission rates'!A$2:E$6,2,FALSE), 0)*[2]Generators!G70</f>
        <v>349.54200000000003</v>
      </c>
      <c r="H70">
        <v>2.5</v>
      </c>
      <c r="I70">
        <v>2.5</v>
      </c>
      <c r="J70">
        <v>6</v>
      </c>
      <c r="K70">
        <v>6</v>
      </c>
      <c r="L70">
        <v>4.29</v>
      </c>
      <c r="M70">
        <v>1197.5899999999999</v>
      </c>
      <c r="N70" s="2">
        <f>CONVERT(IFERROR(VLOOKUP(C70,'[1]Fuels and emission rates'!A$2:E$6,3,FALSE),0)*[2]Generators!G70, "lbm", "kg")</f>
        <v>3464.6020249918001</v>
      </c>
      <c r="O70" s="2">
        <f>CONVERT(IFERROR(VLOOKUP(C70,'[1]Fuels and emission rates'!A$2:E$6,3,FALSE),0)*[2]Generators!H70/1000, "lbm", "kg")</f>
        <v>383.62987461806699</v>
      </c>
      <c r="P70" s="2">
        <f>CONVERT(IFERROR(VLOOKUP(C70,'[1]Fuels and emission rates'!A$2:E$6,4,FALSE),0)*[2]Generators!G70, "lbm", "kg")</f>
        <v>2.3195216946979</v>
      </c>
      <c r="Q70" s="2">
        <f>CONVERT(IFERROR(VLOOKUP(C70,'[1]Fuels and emission rates'!A$2:E$6,4,FALSE),0)*[2]Generators!H70/1000, "lbm", "kg")</f>
        <v>0.25683694995616357</v>
      </c>
      <c r="R70" s="2">
        <f>CONVERT(IFERROR(VLOOKUP(C70,'[1]Fuels and emission rates'!A$2:E$6,5,FALSE),0)*[2]Generators!G70, "lbm", "kg")</f>
        <v>1.7616620466059999E-2</v>
      </c>
      <c r="S70" s="2">
        <f>CONVERT(IFERROR(VLOOKUP(C70,'[1]Fuels and emission rates'!A$2:E$6,5,FALSE),0)*[2]Generators!H70/1000, "lbm", "kg")</f>
        <v>1.9506603794138999E-3</v>
      </c>
      <c r="T70">
        <v>0</v>
      </c>
      <c r="U70">
        <v>0</v>
      </c>
      <c r="V70">
        <v>0</v>
      </c>
    </row>
    <row r="71" spans="1:22" x14ac:dyDescent="0.2">
      <c r="A71">
        <v>70</v>
      </c>
      <c r="B71" t="s">
        <v>95</v>
      </c>
      <c r="C71" t="s">
        <v>86</v>
      </c>
      <c r="D71" t="s">
        <v>96</v>
      </c>
      <c r="E71">
        <v>33</v>
      </c>
      <c r="F71" s="1">
        <f>IFERROR(VLOOKUP(C71,'[1]Fuels and emission rates'!A$2:E$6,2,FALSE), 0)*[2]Generators!H71/1000+[2]Generators!Z71</f>
        <v>39.784230000000001</v>
      </c>
      <c r="G71" s="1">
        <f>IFERROR(VLOOKUP(C71,'[1]Fuels and emission rates'!A$2:E$6,2,FALSE), 0)*[2]Generators!G71</f>
        <v>806.59800000000007</v>
      </c>
      <c r="H71">
        <v>2.5</v>
      </c>
      <c r="I71">
        <v>2.5</v>
      </c>
      <c r="J71">
        <v>6</v>
      </c>
      <c r="K71">
        <v>6</v>
      </c>
      <c r="L71">
        <v>32.67</v>
      </c>
      <c r="M71">
        <v>2763.68</v>
      </c>
      <c r="N71" s="2">
        <f>CONVERT(IFERROR(VLOOKUP(C71,'[1]Fuels and emission rates'!A$2:E$6,3,FALSE),0)*[2]Generators!G71, "lbm", "kg")</f>
        <v>7994.8648922142011</v>
      </c>
      <c r="O71" s="2">
        <f>CONVERT(IFERROR(VLOOKUP(C71,'[1]Fuels and emission rates'!A$2:E$6,3,FALSE),0)*[2]Generators!H71/1000, "lbm", "kg")</f>
        <v>383.62987461806699</v>
      </c>
      <c r="P71" s="2">
        <f>CONVERT(IFERROR(VLOOKUP(C71,'[1]Fuels and emission rates'!A$2:E$6,4,FALSE),0)*[2]Generators!G71, "lbm", "kg")</f>
        <v>5.3524942922451011</v>
      </c>
      <c r="Q71" s="2">
        <f>CONVERT(IFERROR(VLOOKUP(C71,'[1]Fuels and emission rates'!A$2:E$6,4,FALSE),0)*[2]Generators!H71/1000, "lbm", "kg")</f>
        <v>0.25683694995616357</v>
      </c>
      <c r="R71" s="2">
        <f>CONVERT(IFERROR(VLOOKUP(C71,'[1]Fuels and emission rates'!A$2:E$6,5,FALSE),0)*[2]Generators!G71, "lbm", "kg")</f>
        <v>4.0651855384139998E-2</v>
      </c>
      <c r="S71" s="2">
        <f>CONVERT(IFERROR(VLOOKUP(C71,'[1]Fuels and emission rates'!A$2:E$6,5,FALSE),0)*[2]Generators!H71/1000, "lbm", "kg")</f>
        <v>1.9506603794138999E-3</v>
      </c>
      <c r="T71">
        <v>0</v>
      </c>
      <c r="U71">
        <v>0</v>
      </c>
      <c r="V71">
        <v>1</v>
      </c>
    </row>
    <row r="72" spans="1:22" x14ac:dyDescent="0.2">
      <c r="A72">
        <v>71</v>
      </c>
      <c r="B72" t="s">
        <v>97</v>
      </c>
      <c r="C72" t="s">
        <v>86</v>
      </c>
      <c r="D72" t="s">
        <v>98</v>
      </c>
      <c r="E72">
        <v>71.510000000000005</v>
      </c>
      <c r="F72" s="1">
        <f>IFERROR(VLOOKUP(C72,'[1]Fuels and emission rates'!A$2:E$6,2,FALSE), 0)*[2]Generators!H72/1000+[2]Generators!Z72</f>
        <v>47.957495147000003</v>
      </c>
      <c r="G72" s="1">
        <f>IFERROR(VLOOKUP(C72,'[1]Fuels and emission rates'!A$2:E$6,2,FALSE), 0)*[2]Generators!G72</f>
        <v>1116.3690000000001</v>
      </c>
      <c r="H72">
        <v>2.5</v>
      </c>
      <c r="I72">
        <v>2.5</v>
      </c>
      <c r="J72">
        <v>4</v>
      </c>
      <c r="K72">
        <v>8</v>
      </c>
      <c r="L72">
        <v>21.45299911</v>
      </c>
      <c r="M72">
        <v>5988.8129879999997</v>
      </c>
      <c r="N72" s="2">
        <f>CONVERT(IFERROR(VLOOKUP(C72,'[1]Fuels and emission rates'!A$2:E$6,3,FALSE),0)*[2]Generators!G72, "lbm", "kg")</f>
        <v>11065.263396210103</v>
      </c>
      <c r="O72" s="2">
        <f>CONVERT(IFERROR(VLOOKUP(C72,'[1]Fuels and emission rates'!A$2:E$6,3,FALSE),0)*[2]Generators!H72/1000, "lbm", "kg")</f>
        <v>464.62901035688606</v>
      </c>
      <c r="P72" s="2">
        <f>CONVERT(IFERROR(VLOOKUP(C72,'[1]Fuels and emission rates'!A$2:E$6,4,FALSE),0)*[2]Generators!G72, "lbm", "kg")</f>
        <v>7.4081000703440507</v>
      </c>
      <c r="Q72" s="2">
        <f>CONVERT(IFERROR(VLOOKUP(C72,'[1]Fuels and emission rates'!A$2:E$6,4,FALSE),0)*[2]Generators!H72/1000, "lbm", "kg")</f>
        <v>0.31106518489994917</v>
      </c>
      <c r="R72" s="2">
        <f>CONVERT(IFERROR(VLOOKUP(C72,'[1]Fuels and emission rates'!A$2:E$6,5,FALSE),0)*[2]Generators!G72, "lbm", "kg")</f>
        <v>5.6264051167170002E-2</v>
      </c>
      <c r="S72" s="2">
        <f>CONVERT(IFERROR(VLOOKUP(C72,'[1]Fuels and emission rates'!A$2:E$6,5,FALSE),0)*[2]Generators!H72/1000, "lbm", "kg")</f>
        <v>2.3625203916451828E-3</v>
      </c>
      <c r="T72">
        <v>0</v>
      </c>
      <c r="U72">
        <v>0</v>
      </c>
      <c r="V72">
        <v>1</v>
      </c>
    </row>
    <row r="73" spans="1:22" x14ac:dyDescent="0.2">
      <c r="A73">
        <v>72</v>
      </c>
      <c r="B73" t="s">
        <v>99</v>
      </c>
      <c r="C73" t="s">
        <v>86</v>
      </c>
      <c r="D73" t="s">
        <v>100</v>
      </c>
      <c r="E73">
        <v>596.4</v>
      </c>
      <c r="F73" s="1">
        <f>IFERROR(VLOOKUP(C73,'[1]Fuels and emission rates'!A$2:E$6,2,FALSE), 0)*[2]Generators!H73/1000+[2]Generators!Z73</f>
        <v>31.396788000000001</v>
      </c>
      <c r="G73" s="1">
        <f>IFERROR(VLOOKUP(C73,'[1]Fuels and emission rates'!A$2:E$6,2,FALSE), 0)*[2]Generators!G73</f>
        <v>14095.458000000001</v>
      </c>
      <c r="H73">
        <v>2.5</v>
      </c>
      <c r="I73">
        <v>2.5</v>
      </c>
      <c r="J73">
        <v>4</v>
      </c>
      <c r="K73">
        <v>8</v>
      </c>
      <c r="L73">
        <v>328.02</v>
      </c>
      <c r="M73">
        <v>49947.25</v>
      </c>
      <c r="N73" s="2">
        <f>CONVERT(IFERROR(VLOOKUP(C73,'[1]Fuels and emission rates'!A$2:E$6,3,FALSE),0)*[2]Generators!G73, "lbm", "kg")</f>
        <v>139711.8295655082</v>
      </c>
      <c r="O73" s="2">
        <f>CONVERT(IFERROR(VLOOKUP(C73,'[1]Fuels and emission rates'!A$2:E$6,3,FALSE),0)*[2]Generators!H73/1000, "lbm", "kg")</f>
        <v>300.49494794916524</v>
      </c>
      <c r="P73" s="2">
        <f>CONVERT(IFERROR(VLOOKUP(C73,'[1]Fuels and emission rates'!A$2:E$6,4,FALSE),0)*[2]Generators!G73, "lbm", "kg")</f>
        <v>93.535885895552099</v>
      </c>
      <c r="Q73" s="2">
        <f>CONVERT(IFERROR(VLOOKUP(C73,'[1]Fuels and emission rates'!A$2:E$6,4,FALSE),0)*[2]Generators!H73/1000, "lbm", "kg")</f>
        <v>0.2011788210846106</v>
      </c>
      <c r="R73" s="2">
        <f>CONVERT(IFERROR(VLOOKUP(C73,'[1]Fuels and emission rates'!A$2:E$6,5,FALSE),0)*[2]Generators!G73, "lbm", "kg")</f>
        <v>0.7103991333839399</v>
      </c>
      <c r="S73" s="2">
        <f>CONVERT(IFERROR(VLOOKUP(C73,'[1]Fuels and emission rates'!A$2:E$6,5,FALSE),0)*[2]Generators!H73/1000, "lbm", "kg")</f>
        <v>1.5279404133008399E-3</v>
      </c>
      <c r="T73">
        <v>0</v>
      </c>
      <c r="U73">
        <v>0</v>
      </c>
      <c r="V73">
        <v>1</v>
      </c>
    </row>
    <row r="74" spans="1:22" x14ac:dyDescent="0.2">
      <c r="A74">
        <v>73</v>
      </c>
      <c r="B74" t="s">
        <v>101</v>
      </c>
      <c r="C74" t="s">
        <v>86</v>
      </c>
      <c r="D74" t="s">
        <v>102</v>
      </c>
      <c r="E74">
        <v>150</v>
      </c>
      <c r="F74" s="1">
        <f>IFERROR(VLOOKUP(C74,'[1]Fuels and emission rates'!A$2:E$6,2,FALSE), 0)*[2]Generators!H74/1000+[2]Generators!Z74</f>
        <v>48.991391999999998</v>
      </c>
      <c r="G74" s="1">
        <f>IFERROR(VLOOKUP(C74,'[1]Fuels and emission rates'!A$2:E$6,2,FALSE), 0)*[2]Generators!G74</f>
        <v>4194.558</v>
      </c>
      <c r="H74">
        <v>2.67</v>
      </c>
      <c r="I74">
        <v>2.67</v>
      </c>
      <c r="J74">
        <v>4</v>
      </c>
      <c r="K74">
        <v>8</v>
      </c>
      <c r="L74">
        <v>60</v>
      </c>
      <c r="M74">
        <v>12562.18</v>
      </c>
      <c r="N74" s="2">
        <f>CONVERT(IFERROR(VLOOKUP(C74,'[1]Fuels and emission rates'!A$2:E$6,3,FALSE),0)*[2]Generators!G74, "lbm", "kg")</f>
        <v>41575.759538898201</v>
      </c>
      <c r="O74" s="2">
        <f>CONVERT(IFERROR(VLOOKUP(C74,'[1]Fuels and emission rates'!A$2:E$6,3,FALSE),0)*[2]Generators!H74/1000, "lbm", "kg")</f>
        <v>474.88972925535683</v>
      </c>
      <c r="P74" s="2">
        <f>CONVERT(IFERROR(VLOOKUP(C74,'[1]Fuels and emission rates'!A$2:E$6,4,FALSE),0)*[2]Generators!G74, "lbm", "kg")</f>
        <v>27.834618674347102</v>
      </c>
      <c r="Q74" s="2">
        <f>CONVERT(IFERROR(VLOOKUP(C74,'[1]Fuels and emission rates'!A$2:E$6,4,FALSE),0)*[2]Generators!H74/1000, "lbm", "kg")</f>
        <v>0.31793464924723042</v>
      </c>
      <c r="R74" s="2">
        <f>CONVERT(IFERROR(VLOOKUP(C74,'[1]Fuels and emission rates'!A$2:E$6,5,FALSE),0)*[2]Generators!G74, "lbm", "kg")</f>
        <v>0.21140216714693999</v>
      </c>
      <c r="S74" s="2">
        <f>CONVERT(IFERROR(VLOOKUP(C74,'[1]Fuels and emission rates'!A$2:E$6,5,FALSE),0)*[2]Generators!H74/1000, "lbm", "kg")</f>
        <v>2.4146935385865602E-3</v>
      </c>
      <c r="T74">
        <v>0</v>
      </c>
      <c r="U74">
        <v>0</v>
      </c>
      <c r="V74">
        <v>1</v>
      </c>
    </row>
    <row r="75" spans="1:22" x14ac:dyDescent="0.2">
      <c r="A75">
        <v>74</v>
      </c>
      <c r="B75" t="s">
        <v>103</v>
      </c>
      <c r="C75" t="s">
        <v>86</v>
      </c>
      <c r="D75" t="s">
        <v>21</v>
      </c>
      <c r="E75">
        <v>57.3</v>
      </c>
      <c r="F75" s="1">
        <f>IFERROR(VLOOKUP(C75,'[1]Fuels and emission rates'!A$2:E$6,2,FALSE), 0)*[2]Generators!H75/1000+[2]Generators!Z75</f>
        <v>36.120600000000003</v>
      </c>
      <c r="G75" s="1">
        <f>IFERROR(VLOOKUP(C75,'[1]Fuels and emission rates'!A$2:E$6,2,FALSE), 0)*[2]Generators!G75</f>
        <v>2361.8520000000003</v>
      </c>
      <c r="H75">
        <v>0.41</v>
      </c>
      <c r="I75">
        <v>0.4</v>
      </c>
      <c r="J75">
        <v>6</v>
      </c>
      <c r="K75">
        <v>8</v>
      </c>
      <c r="L75">
        <v>20</v>
      </c>
      <c r="M75">
        <v>4798.75</v>
      </c>
      <c r="N75" s="2">
        <f>CONVERT(IFERROR(VLOOKUP(C75,'[1]Fuels and emission rates'!A$2:E$6,3,FALSE),0)*[2]Generators!G75, "lbm", "kg")</f>
        <v>23410.2832332908</v>
      </c>
      <c r="O75" s="2">
        <f>CONVERT(IFERROR(VLOOKUP(C75,'[1]Fuels and emission rates'!A$2:E$6,3,FALSE),0)*[2]Generators!H75/1000, "lbm", "kg")</f>
        <v>347.31658489374001</v>
      </c>
      <c r="P75" s="2">
        <f>CONVERT(IFERROR(VLOOKUP(C75,'[1]Fuels and emission rates'!A$2:E$6,4,FALSE),0)*[2]Generators!G75, "lbm", "kg")</f>
        <v>15.672986232457399</v>
      </c>
      <c r="Q75" s="2">
        <f>CONVERT(IFERROR(VLOOKUP(C75,'[1]Fuels and emission rates'!A$2:E$6,4,FALSE),0)*[2]Generators!H75/1000, "lbm", "kg")</f>
        <v>0.23252551022546999</v>
      </c>
      <c r="R75" s="2">
        <f>CONVERT(IFERROR(VLOOKUP(C75,'[1]Fuels and emission rates'!A$2:E$6,5,FALSE),0)*[2]Generators!G75, "lbm", "kg")</f>
        <v>0.11903533847436</v>
      </c>
      <c r="S75" s="2">
        <f>CONVERT(IFERROR(VLOOKUP(C75,'[1]Fuels and emission rates'!A$2:E$6,5,FALSE),0)*[2]Generators!H75/1000, "lbm", "kg")</f>
        <v>1.7660165333579999E-3</v>
      </c>
      <c r="T75">
        <v>0</v>
      </c>
      <c r="U75">
        <v>0</v>
      </c>
      <c r="V75">
        <v>1</v>
      </c>
    </row>
    <row r="76" spans="1:22" x14ac:dyDescent="0.2">
      <c r="A76">
        <v>75</v>
      </c>
      <c r="B76" t="s">
        <v>104</v>
      </c>
      <c r="C76" t="s">
        <v>86</v>
      </c>
      <c r="D76" t="s">
        <v>105</v>
      </c>
      <c r="E76">
        <v>164.75</v>
      </c>
      <c r="F76" s="1">
        <f>IFERROR(VLOOKUP(C76,'[1]Fuels and emission rates'!A$2:E$6,2,FALSE), 0)*[2]Generators!H76/1000+[2]Generators!Z76</f>
        <v>40.602654000000001</v>
      </c>
      <c r="G76" s="1">
        <f>IFERROR(VLOOKUP(C76,'[1]Fuels and emission rates'!A$2:E$6,2,FALSE), 0)*[2]Generators!G76</f>
        <v>3691.71</v>
      </c>
      <c r="H76">
        <v>1.31</v>
      </c>
      <c r="I76">
        <v>1.3</v>
      </c>
      <c r="J76">
        <v>4</v>
      </c>
      <c r="K76">
        <v>8</v>
      </c>
      <c r="L76">
        <v>65.900000000000006</v>
      </c>
      <c r="M76">
        <v>13797.47</v>
      </c>
      <c r="N76" s="2">
        <f>CONVERT(IFERROR(VLOOKUP(C76,'[1]Fuels and emission rates'!A$2:E$6,3,FALSE),0)*[2]Generators!G76, "lbm", "kg")</f>
        <v>36591.614002558999</v>
      </c>
      <c r="O76" s="2">
        <f>CONVERT(IFERROR(VLOOKUP(C76,'[1]Fuels and emission rates'!A$2:E$6,3,FALSE),0)*[2]Generators!H76/1000, "lbm", "kg")</f>
        <v>391.74195685053667</v>
      </c>
      <c r="P76" s="2">
        <f>CONVERT(IFERROR(VLOOKUP(C76,'[1]Fuels and emission rates'!A$2:E$6,4,FALSE),0)*[2]Generators!G76, "lbm", "kg")</f>
        <v>24.497775476289501</v>
      </c>
      <c r="Q76" s="2">
        <f>CONVERT(IFERROR(VLOOKUP(C76,'[1]Fuels and emission rates'!A$2:E$6,4,FALSE),0)*[2]Generators!H76/1000, "lbm", "kg")</f>
        <v>0.26226792026434231</v>
      </c>
      <c r="R76" s="2">
        <f>CONVERT(IFERROR(VLOOKUP(C76,'[1]Fuels and emission rates'!A$2:E$6,5,FALSE),0)*[2]Generators!G76, "lbm", "kg")</f>
        <v>0.1860590542503</v>
      </c>
      <c r="S76" s="2">
        <f>CONVERT(IFERROR(VLOOKUP(C76,'[1]Fuels and emission rates'!A$2:E$6,5,FALSE),0)*[2]Generators!H76/1000, "lbm", "kg")</f>
        <v>1.9919082551722199E-3</v>
      </c>
      <c r="T76">
        <v>0</v>
      </c>
      <c r="U76">
        <v>0</v>
      </c>
      <c r="V76">
        <v>1</v>
      </c>
    </row>
    <row r="77" spans="1:22" x14ac:dyDescent="0.2">
      <c r="A77">
        <v>76</v>
      </c>
      <c r="B77" t="s">
        <v>106</v>
      </c>
      <c r="C77" t="s">
        <v>86</v>
      </c>
      <c r="D77" t="s">
        <v>75</v>
      </c>
      <c r="E77">
        <v>27</v>
      </c>
      <c r="F77" s="1">
        <f>IFERROR(VLOOKUP(C77,'[1]Fuels and emission rates'!A$2:E$6,2,FALSE), 0)*[2]Generators!H77/1000+[2]Generators!Z77</f>
        <v>57.303719999999998</v>
      </c>
      <c r="G77" s="1">
        <f>IFERROR(VLOOKUP(C77,'[1]Fuels and emission rates'!A$2:E$6,2,FALSE), 0)*[2]Generators!G77</f>
        <v>677.26800000000003</v>
      </c>
      <c r="H77">
        <v>2.67</v>
      </c>
      <c r="I77">
        <v>2.67</v>
      </c>
      <c r="J77">
        <v>2</v>
      </c>
      <c r="K77">
        <v>2</v>
      </c>
      <c r="L77">
        <v>8.1</v>
      </c>
      <c r="M77">
        <v>2261.19</v>
      </c>
      <c r="N77" s="2">
        <f>CONVERT(IFERROR(VLOOKUP(C77,'[1]Fuels and emission rates'!A$2:E$6,3,FALSE),0)*[2]Generators!G77, "lbm", "kg")</f>
        <v>6712.9674953571994</v>
      </c>
      <c r="O77" s="2">
        <f>CONVERT(IFERROR(VLOOKUP(C77,'[1]Fuels and emission rates'!A$2:E$6,3,FALSE),0)*[2]Generators!H77/1000, "lbm", "kg")</f>
        <v>557.28013847998795</v>
      </c>
      <c r="P77" s="2">
        <f>CONVERT(IFERROR(VLOOKUP(C77,'[1]Fuels and emission rates'!A$2:E$6,4,FALSE),0)*[2]Generators!G77, "lbm", "kg")</f>
        <v>4.4942748485866009</v>
      </c>
      <c r="Q77" s="2">
        <f>CONVERT(IFERROR(VLOOKUP(C77,'[1]Fuels and emission rates'!A$2:E$6,4,FALSE),0)*[2]Generators!H77/1000, "lbm", "kg")</f>
        <v>0.37309432999931397</v>
      </c>
      <c r="R77" s="2">
        <f>CONVERT(IFERROR(VLOOKUP(C77,'[1]Fuels and emission rates'!A$2:E$6,5,FALSE),0)*[2]Generators!G77, "lbm", "kg")</f>
        <v>3.4133733027240001E-2</v>
      </c>
      <c r="S77" s="2">
        <f>CONVERT(IFERROR(VLOOKUP(C77,'[1]Fuels and emission rates'!A$2:E$6,5,FALSE),0)*[2]Generators!H77/1000, "lbm", "kg")</f>
        <v>2.8336278227795997E-3</v>
      </c>
      <c r="T77">
        <v>0</v>
      </c>
      <c r="U77">
        <v>0</v>
      </c>
      <c r="V77">
        <v>0</v>
      </c>
    </row>
    <row r="78" spans="1:22" x14ac:dyDescent="0.2">
      <c r="A78">
        <v>77</v>
      </c>
      <c r="B78" t="s">
        <v>107</v>
      </c>
      <c r="C78" t="s">
        <v>86</v>
      </c>
      <c r="D78" t="s">
        <v>21</v>
      </c>
      <c r="E78">
        <v>943.5</v>
      </c>
      <c r="F78" s="1">
        <f>IFERROR(VLOOKUP(C78,'[1]Fuels and emission rates'!A$2:E$6,2,FALSE), 0)*[2]Generators!H78/1000+[2]Generators!Z78</f>
        <v>30.123629999999999</v>
      </c>
      <c r="G78" s="1">
        <f>IFERROR(VLOOKUP(C78,'[1]Fuels and emission rates'!A$2:E$6,2,FALSE), 0)*[2]Generators!G78</f>
        <v>20742.155999999999</v>
      </c>
      <c r="H78">
        <v>6.65</v>
      </c>
      <c r="I78">
        <v>6.65</v>
      </c>
      <c r="J78">
        <v>4</v>
      </c>
      <c r="K78">
        <v>8</v>
      </c>
      <c r="L78">
        <v>503.86</v>
      </c>
      <c r="M78">
        <v>79016.14</v>
      </c>
      <c r="N78" s="2">
        <f>CONVERT(IFERROR(VLOOKUP(C78,'[1]Fuels and emission rates'!A$2:E$6,3,FALSE),0)*[2]Generators!G78, "lbm", "kg")</f>
        <v>205592.79194001239</v>
      </c>
      <c r="O78" s="2">
        <f>CONVERT(IFERROR(VLOOKUP(C78,'[1]Fuels and emission rates'!A$2:E$6,3,FALSE),0)*[2]Generators!H78/1000, "lbm", "kg")</f>
        <v>287.87561812632703</v>
      </c>
      <c r="P78" s="2">
        <f>CONVERT(IFERROR(VLOOKUP(C78,'[1]Fuels and emission rates'!A$2:E$6,4,FALSE),0)*[2]Generators!G78, "lbm", "kg")</f>
        <v>137.6426318920422</v>
      </c>
      <c r="Q78" s="2">
        <f>CONVERT(IFERROR(VLOOKUP(C78,'[1]Fuels and emission rates'!A$2:E$6,4,FALSE),0)*[2]Generators!H78/1000, "lbm", "kg")</f>
        <v>0.19273028671169348</v>
      </c>
      <c r="R78" s="2">
        <f>CONVERT(IFERROR(VLOOKUP(C78,'[1]Fuels and emission rates'!A$2:E$6,5,FALSE),0)*[2]Generators!G78, "lbm", "kg")</f>
        <v>1.0453870776610799</v>
      </c>
      <c r="S78" s="2">
        <f>CONVERT(IFERROR(VLOOKUP(C78,'[1]Fuels and emission rates'!A$2:E$6,5,FALSE),0)*[2]Generators!H78/1000, "lbm", "kg")</f>
        <v>1.4637743294558998E-3</v>
      </c>
      <c r="T78">
        <v>0</v>
      </c>
      <c r="U78">
        <v>0</v>
      </c>
      <c r="V78">
        <v>1</v>
      </c>
    </row>
    <row r="79" spans="1:22" x14ac:dyDescent="0.2">
      <c r="A79">
        <v>78</v>
      </c>
      <c r="B79" t="s">
        <v>108</v>
      </c>
      <c r="C79" t="s">
        <v>86</v>
      </c>
      <c r="D79" t="s">
        <v>109</v>
      </c>
      <c r="E79">
        <v>154.4</v>
      </c>
      <c r="F79" s="1">
        <f>IFERROR(VLOOKUP(C79,'[1]Fuels and emission rates'!A$2:E$6,2,FALSE), 0)*[2]Generators!H79/1000+[2]Generators!Z79</f>
        <v>33.793524000000005</v>
      </c>
      <c r="G79" s="1">
        <f>IFERROR(VLOOKUP(C79,'[1]Fuels and emission rates'!A$2:E$6,2,FALSE), 0)*[2]Generators!G79</f>
        <v>3937.6260000000007</v>
      </c>
      <c r="H79">
        <v>2.5</v>
      </c>
      <c r="I79">
        <v>2.5</v>
      </c>
      <c r="J79">
        <v>4</v>
      </c>
      <c r="K79">
        <v>8</v>
      </c>
      <c r="L79">
        <v>84.92</v>
      </c>
      <c r="M79">
        <v>12930.68</v>
      </c>
      <c r="N79" s="2">
        <f>CONVERT(IFERROR(VLOOKUP(C79,'[1]Fuels and emission rates'!A$2:E$6,3,FALSE),0)*[2]Generators!G79, "lbm", "kg")</f>
        <v>39029.092393075407</v>
      </c>
      <c r="O79" s="2">
        <f>CONVERT(IFERROR(VLOOKUP(C79,'[1]Fuels and emission rates'!A$2:E$6,3,FALSE),0)*[2]Generators!H79/1000, "lbm", "kg")</f>
        <v>324.2509955742596</v>
      </c>
      <c r="P79" s="2">
        <f>CONVERT(IFERROR(VLOOKUP(C79,'[1]Fuels and emission rates'!A$2:E$6,4,FALSE),0)*[2]Generators!G79, "lbm", "kg")</f>
        <v>26.129646602143705</v>
      </c>
      <c r="Q79" s="2">
        <f>CONVERT(IFERROR(VLOOKUP(C79,'[1]Fuels and emission rates'!A$2:E$6,4,FALSE),0)*[2]Generators!H79/1000, "lbm", "kg")</f>
        <v>0.2170832936471738</v>
      </c>
      <c r="R79" s="2">
        <f>CONVERT(IFERROR(VLOOKUP(C79,'[1]Fuels and emission rates'!A$2:E$6,5,FALSE),0)*[2]Generators!G79, "lbm", "kg")</f>
        <v>0.19845301216818001</v>
      </c>
      <c r="S79" s="2">
        <f>CONVERT(IFERROR(VLOOKUP(C79,'[1]Fuels and emission rates'!A$2:E$6,5,FALSE),0)*[2]Generators!H79/1000, "lbm", "kg")</f>
        <v>1.64873387580132E-3</v>
      </c>
      <c r="T79">
        <v>0</v>
      </c>
      <c r="U79">
        <v>0</v>
      </c>
      <c r="V79">
        <v>1</v>
      </c>
    </row>
    <row r="80" spans="1:22" x14ac:dyDescent="0.2">
      <c r="A80">
        <v>79</v>
      </c>
      <c r="B80" t="s">
        <v>110</v>
      </c>
      <c r="C80" t="s">
        <v>86</v>
      </c>
      <c r="D80" t="s">
        <v>111</v>
      </c>
      <c r="E80">
        <v>619</v>
      </c>
      <c r="F80" s="1">
        <f>IFERROR(VLOOKUP(C80,'[1]Fuels and emission rates'!A$2:E$6,2,FALSE), 0)*[2]Generators!H80/1000+[2]Generators!Z80</f>
        <v>30.419927999999999</v>
      </c>
      <c r="G80" s="1">
        <f>IFERROR(VLOOKUP(C80,'[1]Fuels and emission rates'!A$2:E$6,2,FALSE), 0)*[2]Generators!G80</f>
        <v>12742.38</v>
      </c>
      <c r="H80">
        <v>4.42</v>
      </c>
      <c r="I80">
        <v>4.42</v>
      </c>
      <c r="J80">
        <v>4</v>
      </c>
      <c r="K80">
        <v>8</v>
      </c>
      <c r="L80">
        <v>306.39999999999998</v>
      </c>
      <c r="M80">
        <v>51839.95</v>
      </c>
      <c r="N80" s="2">
        <f>CONVERT(IFERROR(VLOOKUP(C80,'[1]Fuels and emission rates'!A$2:E$6,3,FALSE),0)*[2]Generators!G80, "lbm", "kg")</f>
        <v>126300.34602770199</v>
      </c>
      <c r="O80" s="2">
        <f>CONVERT(IFERROR(VLOOKUP(C80,'[1]Fuels and emission rates'!A$2:E$6,3,FALSE),0)*[2]Generators!H80/1000, "lbm", "kg")</f>
        <v>290.81247450067121</v>
      </c>
      <c r="P80" s="2">
        <f>CONVERT(IFERROR(VLOOKUP(C80,'[1]Fuels and emission rates'!A$2:E$6,4,FALSE),0)*[2]Generators!G80, "lbm", "kg")</f>
        <v>84.557011323631002</v>
      </c>
      <c r="Q80" s="2">
        <f>CONVERT(IFERROR(VLOOKUP(C80,'[1]Fuels and emission rates'!A$2:E$6,4,FALSE),0)*[2]Generators!H80/1000, "lbm", "kg")</f>
        <v>0.19469648716570362</v>
      </c>
      <c r="R80" s="2">
        <f>CONVERT(IFERROR(VLOOKUP(C80,'[1]Fuels and emission rates'!A$2:E$6,5,FALSE),0)*[2]Generators!G80, "lbm", "kg")</f>
        <v>0.64220514929339989</v>
      </c>
      <c r="S80" s="2">
        <f>CONVERT(IFERROR(VLOOKUP(C80,'[1]Fuels and emission rates'!A$2:E$6,5,FALSE),0)*[2]Generators!H80/1000, "lbm", "kg")</f>
        <v>1.4787074974610399E-3</v>
      </c>
      <c r="T80">
        <v>0</v>
      </c>
      <c r="U80">
        <v>0</v>
      </c>
      <c r="V80">
        <v>1</v>
      </c>
    </row>
    <row r="81" spans="1:22" x14ac:dyDescent="0.2">
      <c r="A81">
        <v>80</v>
      </c>
      <c r="B81" t="s">
        <v>112</v>
      </c>
      <c r="C81" t="s">
        <v>86</v>
      </c>
      <c r="D81" t="s">
        <v>21</v>
      </c>
      <c r="E81">
        <v>140</v>
      </c>
      <c r="F81" s="1">
        <f>IFERROR(VLOOKUP(C81,'[1]Fuels and emission rates'!A$2:E$6,2,FALSE), 0)*[2]Generators!H81/1000+[2]Generators!Z81</f>
        <v>27.992412000000002</v>
      </c>
      <c r="G81" s="1">
        <f>IFERROR(VLOOKUP(C81,'[1]Fuels and emission rates'!A$2:E$6,2,FALSE), 0)*[2]Generators!G81</f>
        <v>2688.7140000000004</v>
      </c>
      <c r="H81">
        <v>0.88</v>
      </c>
      <c r="I81">
        <v>0.87</v>
      </c>
      <c r="J81">
        <v>4</v>
      </c>
      <c r="K81">
        <v>8</v>
      </c>
      <c r="L81">
        <v>70.48</v>
      </c>
      <c r="M81">
        <v>11724.71</v>
      </c>
      <c r="N81" s="2">
        <f>CONVERT(IFERROR(VLOOKUP(C81,'[1]Fuels and emission rates'!A$2:E$6,3,FALSE),0)*[2]Generators!G81, "lbm", "kg")</f>
        <v>26650.084879710605</v>
      </c>
      <c r="O81" s="2">
        <f>CONVERT(IFERROR(VLOOKUP(C81,'[1]Fuels and emission rates'!A$2:E$6,3,FALSE),0)*[2]Generators!H81/1000, "lbm", "kg")</f>
        <v>266.75134064751478</v>
      </c>
      <c r="P81" s="2">
        <f>CONVERT(IFERROR(VLOOKUP(C81,'[1]Fuels and emission rates'!A$2:E$6,4,FALSE),0)*[2]Generators!G81, "lbm", "kg")</f>
        <v>17.842005978789302</v>
      </c>
      <c r="Q81" s="2">
        <f>CONVERT(IFERROR(VLOOKUP(C81,'[1]Fuels and emission rates'!A$2:E$6,4,FALSE),0)*[2]Generators!H81/1000, "lbm", "kg")</f>
        <v>0.17858776195892939</v>
      </c>
      <c r="R81" s="2">
        <f>CONVERT(IFERROR(VLOOKUP(C81,'[1]Fuels and emission rates'!A$2:E$6,5,FALSE),0)*[2]Generators!G81, "lbm", "kg")</f>
        <v>0.13550890616802003</v>
      </c>
      <c r="S81" s="2">
        <f>CONVERT(IFERROR(VLOOKUP(C81,'[1]Fuels and emission rates'!A$2:E$6,5,FALSE),0)*[2]Generators!H81/1000, "lbm", "kg")</f>
        <v>1.3563627490551598E-3</v>
      </c>
      <c r="T81">
        <v>0</v>
      </c>
      <c r="U81">
        <v>0</v>
      </c>
      <c r="V81">
        <v>1</v>
      </c>
    </row>
    <row r="82" spans="1:22" x14ac:dyDescent="0.2">
      <c r="A82">
        <v>81</v>
      </c>
      <c r="B82" t="s">
        <v>113</v>
      </c>
      <c r="C82" t="s">
        <v>86</v>
      </c>
      <c r="D82" t="s">
        <v>109</v>
      </c>
      <c r="E82">
        <v>25.8</v>
      </c>
      <c r="F82" s="1">
        <f>IFERROR(VLOOKUP(C82,'[1]Fuels and emission rates'!A$2:E$6,2,FALSE), 0)*[2]Generators!H82/1000+[2]Generators!Z82</f>
        <v>36.120600000000003</v>
      </c>
      <c r="G82" s="1">
        <f>IFERROR(VLOOKUP(C82,'[1]Fuels and emission rates'!A$2:E$6,2,FALSE), 0)*[2]Generators!G82</f>
        <v>2110.9140000000002</v>
      </c>
      <c r="H82">
        <v>2.67</v>
      </c>
      <c r="I82">
        <v>2.67</v>
      </c>
      <c r="J82">
        <v>2</v>
      </c>
      <c r="K82">
        <v>2</v>
      </c>
      <c r="L82">
        <v>25.54</v>
      </c>
      <c r="M82">
        <v>2160.6999999999998</v>
      </c>
      <c r="N82" s="2">
        <f>CONVERT(IFERROR(VLOOKUP(C82,'[1]Fuels and emission rates'!A$2:E$6,3,FALSE),0)*[2]Generators!G82, "lbm", "kg")</f>
        <v>20923.027616090603</v>
      </c>
      <c r="O82" s="2">
        <f>CONVERT(IFERROR(VLOOKUP(C82,'[1]Fuels and emission rates'!A$2:E$6,3,FALSE),0)*[2]Generators!H82/1000, "lbm", "kg")</f>
        <v>347.31658489374001</v>
      </c>
      <c r="P82" s="2">
        <f>CONVERT(IFERROR(VLOOKUP(C82,'[1]Fuels and emission rates'!A$2:E$6,4,FALSE),0)*[2]Generators!G82, "lbm", "kg")</f>
        <v>14.007789675179302</v>
      </c>
      <c r="Q82" s="2">
        <f>CONVERT(IFERROR(VLOOKUP(C82,'[1]Fuels and emission rates'!A$2:E$6,4,FALSE),0)*[2]Generators!H82/1000, "lbm", "kg")</f>
        <v>0.23252551022546999</v>
      </c>
      <c r="R82" s="2">
        <f>CONVERT(IFERROR(VLOOKUP(C82,'[1]Fuels and emission rates'!A$2:E$6,5,FALSE),0)*[2]Generators!G82, "lbm", "kg")</f>
        <v>0.10638827601402001</v>
      </c>
      <c r="S82" s="2">
        <f>CONVERT(IFERROR(VLOOKUP(C82,'[1]Fuels and emission rates'!A$2:E$6,5,FALSE),0)*[2]Generators!H82/1000, "lbm", "kg")</f>
        <v>1.7660165333579999E-3</v>
      </c>
      <c r="T82">
        <v>0</v>
      </c>
      <c r="U82">
        <v>0</v>
      </c>
      <c r="V82">
        <v>1</v>
      </c>
    </row>
    <row r="83" spans="1:22" x14ac:dyDescent="0.2">
      <c r="A83">
        <v>82</v>
      </c>
      <c r="B83" t="s">
        <v>114</v>
      </c>
      <c r="C83" t="s">
        <v>86</v>
      </c>
      <c r="D83" t="s">
        <v>115</v>
      </c>
      <c r="E83">
        <v>315</v>
      </c>
      <c r="F83" s="1">
        <f>IFERROR(VLOOKUP(C83,'[1]Fuels and emission rates'!A$2:E$6,2,FALSE), 0)*[2]Generators!H83/1000+[2]Generators!Z83</f>
        <v>44.672148</v>
      </c>
      <c r="G83" s="1">
        <f>IFERROR(VLOOKUP(C83,'[1]Fuels and emission rates'!A$2:E$6,2,FALSE), 0)*[2]Generators!G83</f>
        <v>4495.8239999999996</v>
      </c>
      <c r="H83">
        <v>2.5</v>
      </c>
      <c r="I83">
        <v>2.5</v>
      </c>
      <c r="J83">
        <v>4</v>
      </c>
      <c r="K83">
        <v>8</v>
      </c>
      <c r="L83">
        <v>141.75</v>
      </c>
      <c r="M83">
        <v>26380.59</v>
      </c>
      <c r="N83" s="2">
        <f>CONVERT(IFERROR(VLOOKUP(C83,'[1]Fuels and emission rates'!A$2:E$6,3,FALSE),0)*[2]Generators!G83, "lbm", "kg")</f>
        <v>44561.857900929594</v>
      </c>
      <c r="O83" s="2">
        <f>CONVERT(IFERROR(VLOOKUP(C83,'[1]Fuels and emission rates'!A$2:E$6,3,FALSE),0)*[2]Generators!H83/1000, "lbm", "kg")</f>
        <v>432.07810287330921</v>
      </c>
      <c r="P83" s="2">
        <f>CONVERT(IFERROR(VLOOKUP(C83,'[1]Fuels and emission rates'!A$2:E$6,4,FALSE),0)*[2]Generators!G83, "lbm", "kg")</f>
        <v>29.833786221808801</v>
      </c>
      <c r="Q83" s="2">
        <f>CONVERT(IFERROR(VLOOKUP(C83,'[1]Fuels and emission rates'!A$2:E$6,4,FALSE),0)*[2]Generators!H83/1000, "lbm", "kg")</f>
        <v>0.28927262819484262</v>
      </c>
      <c r="R83" s="2">
        <f>CONVERT(IFERROR(VLOOKUP(C83,'[1]Fuels and emission rates'!A$2:E$6,5,FALSE),0)*[2]Generators!G83, "lbm", "kg")</f>
        <v>0.22658571814032</v>
      </c>
      <c r="S83" s="2">
        <f>CONVERT(IFERROR(VLOOKUP(C83,'[1]Fuels and emission rates'!A$2:E$6,5,FALSE),0)*[2]Generators!H83/1000, "lbm", "kg")</f>
        <v>2.1970073027456397E-3</v>
      </c>
      <c r="T83">
        <v>0</v>
      </c>
      <c r="U83">
        <v>0</v>
      </c>
      <c r="V83">
        <v>1</v>
      </c>
    </row>
    <row r="84" spans="1:22" x14ac:dyDescent="0.2">
      <c r="A84">
        <v>83</v>
      </c>
      <c r="B84" t="s">
        <v>116</v>
      </c>
      <c r="C84" t="s">
        <v>86</v>
      </c>
      <c r="D84" t="s">
        <v>115</v>
      </c>
      <c r="E84">
        <v>677.8</v>
      </c>
      <c r="F84" s="1">
        <f>IFERROR(VLOOKUP(C84,'[1]Fuels and emission rates'!A$2:E$6,2,FALSE), 0)*[2]Generators!H84/1000+[2]Generators!Z84</f>
        <v>26.963495999999999</v>
      </c>
      <c r="G84" s="1">
        <f>IFERROR(VLOOKUP(C84,'[1]Fuels and emission rates'!A$2:E$6,2,FALSE), 0)*[2]Generators!G84</f>
        <v>14415.03</v>
      </c>
      <c r="H84">
        <v>7.97</v>
      </c>
      <c r="I84">
        <v>7.97</v>
      </c>
      <c r="J84">
        <v>4</v>
      </c>
      <c r="K84">
        <v>8</v>
      </c>
      <c r="L84">
        <v>385.59</v>
      </c>
      <c r="M84">
        <v>56764.33</v>
      </c>
      <c r="N84" s="2">
        <f>CONVERT(IFERROR(VLOOKUP(C84,'[1]Fuels and emission rates'!A$2:E$6,3,FALSE),0)*[2]Generators!G84, "lbm", "kg")</f>
        <v>142879.37394738698</v>
      </c>
      <c r="O84" s="2">
        <f>CONVERT(IFERROR(VLOOKUP(C84,'[1]Fuels and emission rates'!A$2:E$6,3,FALSE),0)*[2]Generators!H84/1000, "lbm", "kg")</f>
        <v>256.55289680629841</v>
      </c>
      <c r="P84" s="2">
        <f>CONVERT(IFERROR(VLOOKUP(C84,'[1]Fuels and emission rates'!A$2:E$6,4,FALSE),0)*[2]Generators!G84, "lbm", "kg")</f>
        <v>95.656530015623503</v>
      </c>
      <c r="Q84" s="2">
        <f>CONVERT(IFERROR(VLOOKUP(C84,'[1]Fuels and emission rates'!A$2:E$6,4,FALSE),0)*[2]Generators!H84/1000, "lbm", "kg")</f>
        <v>0.17175999023472519</v>
      </c>
      <c r="R84" s="2">
        <f>CONVERT(IFERROR(VLOOKUP(C84,'[1]Fuels and emission rates'!A$2:E$6,5,FALSE),0)*[2]Generators!G84, "lbm", "kg")</f>
        <v>0.72650529125789987</v>
      </c>
      <c r="S84" s="2">
        <f>CONVERT(IFERROR(VLOOKUP(C84,'[1]Fuels and emission rates'!A$2:E$6,5,FALSE),0)*[2]Generators!H84/1000, "lbm", "kg")</f>
        <v>1.3045062549472798E-3</v>
      </c>
      <c r="T84">
        <v>0</v>
      </c>
      <c r="U84">
        <v>0</v>
      </c>
      <c r="V84">
        <v>1</v>
      </c>
    </row>
    <row r="85" spans="1:22" x14ac:dyDescent="0.2">
      <c r="A85">
        <v>84</v>
      </c>
      <c r="B85" t="s">
        <v>117</v>
      </c>
      <c r="C85" t="s">
        <v>86</v>
      </c>
      <c r="D85" t="s">
        <v>118</v>
      </c>
      <c r="E85">
        <v>636</v>
      </c>
      <c r="F85" s="1">
        <f>IFERROR(VLOOKUP(C85,'[1]Fuels and emission rates'!A$2:E$6,2,FALSE), 0)*[2]Generators!H85/1000+[2]Generators!Z85</f>
        <v>30.470040000000004</v>
      </c>
      <c r="G85" s="1">
        <f>IFERROR(VLOOKUP(C85,'[1]Fuels and emission rates'!A$2:E$6,2,FALSE), 0)*[2]Generators!G85</f>
        <v>13584.348</v>
      </c>
      <c r="H85">
        <v>5.69</v>
      </c>
      <c r="I85">
        <v>5.68</v>
      </c>
      <c r="J85">
        <v>4</v>
      </c>
      <c r="K85">
        <v>8</v>
      </c>
      <c r="L85">
        <v>326.08999999999997</v>
      </c>
      <c r="M85">
        <v>53263.66</v>
      </c>
      <c r="N85" s="2">
        <f>CONVERT(IFERROR(VLOOKUP(C85,'[1]Fuels and emission rates'!A$2:E$6,3,FALSE),0)*[2]Generators!G85, "lbm", "kg")</f>
        <v>134645.79246268919</v>
      </c>
      <c r="O85" s="2">
        <f>CONVERT(IFERROR(VLOOKUP(C85,'[1]Fuels and emission rates'!A$2:E$6,3,FALSE),0)*[2]Generators!H85/1000, "lbm", "kg")</f>
        <v>291.30917628951602</v>
      </c>
      <c r="P85" s="2">
        <f>CONVERT(IFERROR(VLOOKUP(C85,'[1]Fuels and emission rates'!A$2:E$6,4,FALSE),0)*[2]Generators!G85, "lbm", "kg")</f>
        <v>90.144216987732605</v>
      </c>
      <c r="Q85" s="2">
        <f>CONVERT(IFERROR(VLOOKUP(C85,'[1]Fuels and emission rates'!A$2:E$6,4,FALSE),0)*[2]Generators!H85/1000, "lbm", "kg")</f>
        <v>0.19502902480399803</v>
      </c>
      <c r="R85" s="2">
        <f>CONVERT(IFERROR(VLOOKUP(C85,'[1]Fuels and emission rates'!A$2:E$6,5,FALSE),0)*[2]Generators!G85, "lbm", "kg")</f>
        <v>0.68463962269163992</v>
      </c>
      <c r="S85" s="2">
        <f>CONVERT(IFERROR(VLOOKUP(C85,'[1]Fuels and emission rates'!A$2:E$6,5,FALSE),0)*[2]Generators!H85/1000, "lbm", "kg")</f>
        <v>1.4812330997772002E-3</v>
      </c>
      <c r="T85">
        <v>0</v>
      </c>
      <c r="U85">
        <v>0</v>
      </c>
      <c r="V85">
        <v>1</v>
      </c>
    </row>
    <row r="86" spans="1:22" x14ac:dyDescent="0.2">
      <c r="A86">
        <v>85</v>
      </c>
      <c r="B86" t="s">
        <v>119</v>
      </c>
      <c r="C86" t="s">
        <v>86</v>
      </c>
      <c r="D86" t="s">
        <v>109</v>
      </c>
      <c r="E86">
        <v>672.3</v>
      </c>
      <c r="F86" s="1">
        <f>IFERROR(VLOOKUP(C86,'[1]Fuels and emission rates'!A$2:E$6,2,FALSE), 0)*[2]Generators!H86/1000+[2]Generators!Z86</f>
        <v>35.265942000000003</v>
      </c>
      <c r="G86" s="1">
        <f>IFERROR(VLOOKUP(C86,'[1]Fuels and emission rates'!A$2:E$6,2,FALSE), 0)*[2]Generators!G86</f>
        <v>13062.6</v>
      </c>
      <c r="H86">
        <v>2.5</v>
      </c>
      <c r="I86">
        <v>2.5</v>
      </c>
      <c r="J86">
        <v>4</v>
      </c>
      <c r="K86">
        <v>8</v>
      </c>
      <c r="L86">
        <v>302.54000000000002</v>
      </c>
      <c r="M86">
        <v>56303.71</v>
      </c>
      <c r="N86" s="2">
        <f>CONVERT(IFERROR(VLOOKUP(C86,'[1]Fuels and emission rates'!A$2:E$6,3,FALSE),0)*[2]Generators!G86, "lbm", "kg")</f>
        <v>129474.31327754</v>
      </c>
      <c r="O86" s="2">
        <f>CONVERT(IFERROR(VLOOKUP(C86,'[1]Fuels and emission rates'!A$2:E$6,3,FALSE),0)*[2]Generators!H86/1000, "lbm", "kg")</f>
        <v>338.84535729455177</v>
      </c>
      <c r="P86" s="2">
        <f>CONVERT(IFERROR(VLOOKUP(C86,'[1]Fuels and emission rates'!A$2:E$6,4,FALSE),0)*[2]Generators!G86, "lbm", "kg")</f>
        <v>86.681955499370005</v>
      </c>
      <c r="Q86" s="2">
        <f>CONVERT(IFERROR(VLOOKUP(C86,'[1]Fuels and emission rates'!A$2:E$6,4,FALSE),0)*[2]Generators!H86/1000, "lbm", "kg")</f>
        <v>0.22685409513787788</v>
      </c>
      <c r="R86" s="2">
        <f>CONVERT(IFERROR(VLOOKUP(C86,'[1]Fuels and emission rates'!A$2:E$6,5,FALSE),0)*[2]Generators!G86, "lbm", "kg")</f>
        <v>0.65834396581799992</v>
      </c>
      <c r="S86" s="2">
        <f>CONVERT(IFERROR(VLOOKUP(C86,'[1]Fuels and emission rates'!A$2:E$6,5,FALSE),0)*[2]Generators!H86/1000, "lbm", "kg")</f>
        <v>1.7229424947180598E-3</v>
      </c>
      <c r="T86">
        <v>0</v>
      </c>
      <c r="U86">
        <v>0</v>
      </c>
      <c r="V86">
        <v>1</v>
      </c>
    </row>
    <row r="87" spans="1:22" x14ac:dyDescent="0.2">
      <c r="A87">
        <v>86</v>
      </c>
      <c r="B87" t="s">
        <v>120</v>
      </c>
      <c r="C87" t="s">
        <v>86</v>
      </c>
      <c r="D87" t="s">
        <v>118</v>
      </c>
      <c r="E87">
        <v>32.49</v>
      </c>
      <c r="F87" s="1">
        <f>IFERROR(VLOOKUP(C87,'[1]Fuels and emission rates'!A$2:E$6,2,FALSE), 0)*[2]Generators!H87/1000+[2]Generators!Z87</f>
        <v>36.120600000000003</v>
      </c>
      <c r="G87" s="1">
        <f>IFERROR(VLOOKUP(C87,'[1]Fuels and emission rates'!A$2:E$6,2,FALSE), 0)*[2]Generators!G87</f>
        <v>1339.2</v>
      </c>
      <c r="H87">
        <v>0.22</v>
      </c>
      <c r="I87">
        <v>0.22</v>
      </c>
      <c r="J87">
        <v>4</v>
      </c>
      <c r="K87">
        <v>8</v>
      </c>
      <c r="L87">
        <v>32.17</v>
      </c>
      <c r="M87">
        <v>2720.97</v>
      </c>
      <c r="N87" s="2">
        <f>CONVERT(IFERROR(VLOOKUP(C87,'[1]Fuels and emission rates'!A$2:E$6,3,FALSE),0)*[2]Generators!G87, "lbm", "kg")</f>
        <v>13273.92711568</v>
      </c>
      <c r="O87" s="2">
        <f>CONVERT(IFERROR(VLOOKUP(C87,'[1]Fuels and emission rates'!A$2:E$6,3,FALSE),0)*[2]Generators!H87/1000, "lbm", "kg")</f>
        <v>347.31658489374001</v>
      </c>
      <c r="P87" s="2">
        <f>CONVERT(IFERROR(VLOOKUP(C87,'[1]Fuels and emission rates'!A$2:E$6,4,FALSE),0)*[2]Generators!G87, "lbm", "kg")</f>
        <v>8.8867817130399995</v>
      </c>
      <c r="Q87" s="2">
        <f>CONVERT(IFERROR(VLOOKUP(C87,'[1]Fuels and emission rates'!A$2:E$6,4,FALSE),0)*[2]Generators!H87/1000, "lbm", "kg")</f>
        <v>0.23252551022546999</v>
      </c>
      <c r="R87" s="2">
        <f>CONVERT(IFERROR(VLOOKUP(C87,'[1]Fuels and emission rates'!A$2:E$6,5,FALSE),0)*[2]Generators!G87, "lbm", "kg")</f>
        <v>6.7494544656000008E-2</v>
      </c>
      <c r="S87" s="2">
        <f>CONVERT(IFERROR(VLOOKUP(C87,'[1]Fuels and emission rates'!A$2:E$6,5,FALSE),0)*[2]Generators!H87/1000, "lbm", "kg")</f>
        <v>1.7660165333579999E-3</v>
      </c>
      <c r="T87">
        <v>0</v>
      </c>
      <c r="U87">
        <v>0</v>
      </c>
      <c r="V87">
        <v>1</v>
      </c>
    </row>
    <row r="88" spans="1:22" x14ac:dyDescent="0.2">
      <c r="A88">
        <v>87</v>
      </c>
      <c r="B88" t="s">
        <v>121</v>
      </c>
      <c r="C88" t="s">
        <v>86</v>
      </c>
      <c r="D88" t="s">
        <v>118</v>
      </c>
      <c r="E88">
        <v>655</v>
      </c>
      <c r="F88" s="1">
        <f>IFERROR(VLOOKUP(C88,'[1]Fuels and emission rates'!A$2:E$6,2,FALSE), 0)*[2]Generators!H88/1000+[2]Generators!Z88</f>
        <v>39.96</v>
      </c>
      <c r="G88" s="1">
        <f>IFERROR(VLOOKUP(C88,'[1]Fuels and emission rates'!A$2:E$6,2,FALSE), 0)*[2]Generators!G88</f>
        <v>10186.560000000001</v>
      </c>
      <c r="H88">
        <v>3.01</v>
      </c>
      <c r="I88">
        <v>3</v>
      </c>
      <c r="J88">
        <v>4</v>
      </c>
      <c r="K88">
        <v>8</v>
      </c>
      <c r="L88">
        <v>262</v>
      </c>
      <c r="M88">
        <v>54854.879999999997</v>
      </c>
      <c r="N88" s="2">
        <f>CONVERT(IFERROR(VLOOKUP(C88,'[1]Fuels and emission rates'!A$2:E$6,3,FALSE),0)*[2]Generators!G88, "lbm", "kg")</f>
        <v>100967.484318624</v>
      </c>
      <c r="O88" s="2">
        <f>CONVERT(IFERROR(VLOOKUP(C88,'[1]Fuels and emission rates'!A$2:E$6,3,FALSE),0)*[2]Generators!H88/1000, "lbm", "kg")</f>
        <v>385.37207755200001</v>
      </c>
      <c r="P88" s="2">
        <f>CONVERT(IFERROR(VLOOKUP(C88,'[1]Fuels and emission rates'!A$2:E$6,4,FALSE),0)*[2]Generators!G88, "lbm", "kg")</f>
        <v>67.596875094672001</v>
      </c>
      <c r="Q88" s="2">
        <f>CONVERT(IFERROR(VLOOKUP(C88,'[1]Fuels and emission rates'!A$2:E$6,4,FALSE),0)*[2]Generators!H88/1000, "lbm", "kg")</f>
        <v>0.25800334005600001</v>
      </c>
      <c r="R88" s="2">
        <f>CONVERT(IFERROR(VLOOKUP(C88,'[1]Fuels and emission rates'!A$2:E$6,5,FALSE),0)*[2]Generators!G88, "lbm", "kg")</f>
        <v>0.51339398806079994</v>
      </c>
      <c r="S88" s="2">
        <f>CONVERT(IFERROR(VLOOKUP(C88,'[1]Fuels and emission rates'!A$2:E$6,5,FALSE),0)*[2]Generators!H88/1000, "lbm", "kg")</f>
        <v>1.9595190383999996E-3</v>
      </c>
      <c r="T88">
        <v>0</v>
      </c>
      <c r="U88">
        <v>0</v>
      </c>
      <c r="V88">
        <v>1</v>
      </c>
    </row>
    <row r="89" spans="1:22" x14ac:dyDescent="0.2">
      <c r="A89">
        <v>88</v>
      </c>
      <c r="B89" t="s">
        <v>122</v>
      </c>
      <c r="C89" t="s">
        <v>86</v>
      </c>
      <c r="D89" t="s">
        <v>123</v>
      </c>
      <c r="E89">
        <v>34.5</v>
      </c>
      <c r="F89" s="1">
        <f>IFERROR(VLOOKUP(C89,'[1]Fuels and emission rates'!A$2:E$6,2,FALSE), 0)*[2]Generators!H89/1000+[2]Generators!Z89</f>
        <v>36.120600000000003</v>
      </c>
      <c r="G89" s="1">
        <f>IFERROR(VLOOKUP(C89,'[1]Fuels and emission rates'!A$2:E$6,2,FALSE), 0)*[2]Generators!G89</f>
        <v>1422.0360000000001</v>
      </c>
      <c r="H89">
        <v>0.25</v>
      </c>
      <c r="I89">
        <v>0.25</v>
      </c>
      <c r="J89">
        <v>4</v>
      </c>
      <c r="K89">
        <v>8</v>
      </c>
      <c r="L89">
        <v>34.15</v>
      </c>
      <c r="M89">
        <v>2889.3</v>
      </c>
      <c r="N89" s="2">
        <f>CONVERT(IFERROR(VLOOKUP(C89,'[1]Fuels and emission rates'!A$2:E$6,3,FALSE),0)*[2]Generators!G89, "lbm", "kg")</f>
        <v>14094.983736464399</v>
      </c>
      <c r="O89" s="2">
        <f>CONVERT(IFERROR(VLOOKUP(C89,'[1]Fuels and emission rates'!A$2:E$6,3,FALSE),0)*[2]Generators!H89/1000, "lbm", "kg")</f>
        <v>347.31658489374001</v>
      </c>
      <c r="P89" s="2">
        <f>CONVERT(IFERROR(VLOOKUP(C89,'[1]Fuels and emission rates'!A$2:E$6,4,FALSE),0)*[2]Generators!G89, "lbm", "kg")</f>
        <v>9.4364721625481973</v>
      </c>
      <c r="Q89" s="2">
        <f>CONVERT(IFERROR(VLOOKUP(C89,'[1]Fuels and emission rates'!A$2:E$6,4,FALSE),0)*[2]Generators!H89/1000, "lbm", "kg")</f>
        <v>0.23252551022546999</v>
      </c>
      <c r="R89" s="2">
        <f>CONVERT(IFERROR(VLOOKUP(C89,'[1]Fuels and emission rates'!A$2:E$6,5,FALSE),0)*[2]Generators!G89, "lbm", "kg")</f>
        <v>7.1669408829479989E-2</v>
      </c>
      <c r="S89" s="2">
        <f>CONVERT(IFERROR(VLOOKUP(C89,'[1]Fuels and emission rates'!A$2:E$6,5,FALSE),0)*[2]Generators!H89/1000, "lbm", "kg")</f>
        <v>1.7660165333579999E-3</v>
      </c>
      <c r="T89">
        <v>0</v>
      </c>
      <c r="U89">
        <v>0</v>
      </c>
      <c r="V89">
        <v>1</v>
      </c>
    </row>
    <row r="90" spans="1:22" x14ac:dyDescent="0.2">
      <c r="A90">
        <v>89</v>
      </c>
      <c r="B90" t="s">
        <v>124</v>
      </c>
      <c r="C90" t="s">
        <v>86</v>
      </c>
      <c r="D90" t="s">
        <v>125</v>
      </c>
      <c r="E90">
        <v>181.5</v>
      </c>
      <c r="F90" s="1">
        <f>IFERROR(VLOOKUP(C90,'[1]Fuels and emission rates'!A$2:E$6,2,FALSE), 0)*[2]Generators!H90/1000+[2]Generators!Z90</f>
        <v>38.869098047000001</v>
      </c>
      <c r="G90" s="1">
        <f>IFERROR(VLOOKUP(C90,'[1]Fuels and emission rates'!A$2:E$6,2,FALSE), 0)*[2]Generators!G90</f>
        <v>4764.2828399999999</v>
      </c>
      <c r="H90">
        <v>2.5</v>
      </c>
      <c r="I90">
        <v>2.5</v>
      </c>
      <c r="J90">
        <v>4</v>
      </c>
      <c r="K90">
        <v>8</v>
      </c>
      <c r="L90">
        <v>99.824996949999999</v>
      </c>
      <c r="M90">
        <v>15200.240229999999</v>
      </c>
      <c r="N90" s="2">
        <f>CONVERT(IFERROR(VLOOKUP(C90,'[1]Fuels and emission rates'!A$2:E$6,3,FALSE),0)*[2]Generators!G90, "lbm", "kg")</f>
        <v>47222.777162966639</v>
      </c>
      <c r="O90" s="2">
        <f>CONVERT(IFERROR(VLOOKUP(C90,'[1]Fuels and emission rates'!A$2:E$6,3,FALSE),0)*[2]Generators!H90/1000, "lbm", "kg")</f>
        <v>374.54633360676843</v>
      </c>
      <c r="P90" s="2">
        <f>CONVERT(IFERROR(VLOOKUP(C90,'[1]Fuels and emission rates'!A$2:E$6,4,FALSE),0)*[2]Generators!G90, "lbm", "kg")</f>
        <v>31.61524911757936</v>
      </c>
      <c r="Q90" s="2">
        <f>CONVERT(IFERROR(VLOOKUP(C90,'[1]Fuels and emission rates'!A$2:E$6,4,FALSE),0)*[2]Generators!H90/1000, "lbm", "kg")</f>
        <v>0.25075559622826021</v>
      </c>
      <c r="R90" s="2">
        <f>CONVERT(IFERROR(VLOOKUP(C90,'[1]Fuels and emission rates'!A$2:E$6,5,FALSE),0)*[2]Generators!G90, "lbm", "kg")</f>
        <v>0.24011581608288118</v>
      </c>
      <c r="S90" s="2">
        <f>CONVERT(IFERROR(VLOOKUP(C90,'[1]Fuels and emission rates'!A$2:E$6,5,FALSE),0)*[2]Generators!H90/1000, "lbm", "kg")</f>
        <v>1.9044728827462801E-3</v>
      </c>
      <c r="T90">
        <v>0</v>
      </c>
      <c r="U90">
        <v>0</v>
      </c>
      <c r="V90">
        <v>1</v>
      </c>
    </row>
    <row r="91" spans="1:22" x14ac:dyDescent="0.2">
      <c r="A91">
        <v>90</v>
      </c>
      <c r="B91" t="s">
        <v>126</v>
      </c>
      <c r="C91" t="s">
        <v>86</v>
      </c>
      <c r="D91" t="s">
        <v>96</v>
      </c>
      <c r="E91">
        <v>49.9</v>
      </c>
      <c r="F91" s="1">
        <f>IFERROR(VLOOKUP(C91,'[1]Fuels and emission rates'!A$2:E$6,2,FALSE), 0)*[2]Generators!H91/1000+[2]Generators!Z91</f>
        <v>36.120600000000003</v>
      </c>
      <c r="G91" s="1">
        <f>IFERROR(VLOOKUP(C91,'[1]Fuels and emission rates'!A$2:E$6,2,FALSE), 0)*[2]Generators!G91</f>
        <v>2056.86</v>
      </c>
      <c r="H91">
        <v>0.42</v>
      </c>
      <c r="I91">
        <v>0.42</v>
      </c>
      <c r="J91">
        <v>6</v>
      </c>
      <c r="K91">
        <v>8</v>
      </c>
      <c r="L91">
        <v>49.4</v>
      </c>
      <c r="M91">
        <v>4179.0200000000004</v>
      </c>
      <c r="N91" s="2">
        <f>CONVERT(IFERROR(VLOOKUP(C91,'[1]Fuels and emission rates'!A$2:E$6,3,FALSE),0)*[2]Generators!G91, "lbm", "kg")</f>
        <v>20387.253380493999</v>
      </c>
      <c r="O91" s="2">
        <f>CONVERT(IFERROR(VLOOKUP(C91,'[1]Fuels and emission rates'!A$2:E$6,3,FALSE),0)*[2]Generators!H91/1000, "lbm", "kg")</f>
        <v>347.31658489374001</v>
      </c>
      <c r="P91" s="2">
        <f>CONVERT(IFERROR(VLOOKUP(C91,'[1]Fuels and emission rates'!A$2:E$6,4,FALSE),0)*[2]Generators!G91, "lbm", "kg")</f>
        <v>13.649093364906999</v>
      </c>
      <c r="Q91" s="2">
        <f>CONVERT(IFERROR(VLOOKUP(C91,'[1]Fuels and emission rates'!A$2:E$6,4,FALSE),0)*[2]Generators!H91/1000, "lbm", "kg")</f>
        <v>0.23252551022546999</v>
      </c>
      <c r="R91" s="2">
        <f>CONVERT(IFERROR(VLOOKUP(C91,'[1]Fuels and emission rates'!A$2:E$6,5,FALSE),0)*[2]Generators!G91, "lbm", "kg")</f>
        <v>0.10366400023979999</v>
      </c>
      <c r="S91" s="2">
        <f>CONVERT(IFERROR(VLOOKUP(C91,'[1]Fuels and emission rates'!A$2:E$6,5,FALSE),0)*[2]Generators!H91/1000, "lbm", "kg")</f>
        <v>1.7660165333579999E-3</v>
      </c>
      <c r="T91">
        <v>0</v>
      </c>
      <c r="U91">
        <v>0</v>
      </c>
      <c r="V91">
        <v>1</v>
      </c>
    </row>
    <row r="92" spans="1:22" x14ac:dyDescent="0.2">
      <c r="A92">
        <v>91</v>
      </c>
      <c r="B92" t="s">
        <v>127</v>
      </c>
      <c r="C92" t="s">
        <v>86</v>
      </c>
      <c r="D92" t="s">
        <v>128</v>
      </c>
      <c r="E92">
        <v>336.5</v>
      </c>
      <c r="F92" s="1">
        <f>IFERROR(VLOOKUP(C92,'[1]Fuels and emission rates'!A$2:E$6,2,FALSE), 0)*[2]Generators!H92/1000+[2]Generators!Z92</f>
        <v>31.354722000000002</v>
      </c>
      <c r="G92" s="1">
        <f>IFERROR(VLOOKUP(C92,'[1]Fuels and emission rates'!A$2:E$6,2,FALSE), 0)*[2]Generators!G92</f>
        <v>7941.8880000000008</v>
      </c>
      <c r="H92">
        <v>2.5</v>
      </c>
      <c r="I92">
        <v>2.5</v>
      </c>
      <c r="J92">
        <v>4</v>
      </c>
      <c r="K92">
        <v>8</v>
      </c>
      <c r="L92">
        <v>185.07</v>
      </c>
      <c r="M92">
        <v>28181.17</v>
      </c>
      <c r="N92" s="2">
        <f>CONVERT(IFERROR(VLOOKUP(C92,'[1]Fuels and emission rates'!A$2:E$6,3,FALSE),0)*[2]Generators!G92, "lbm", "kg")</f>
        <v>78718.669707955196</v>
      </c>
      <c r="O92" s="2">
        <f>CONVERT(IFERROR(VLOOKUP(C92,'[1]Fuels and emission rates'!A$2:E$6,3,FALSE),0)*[2]Generators!H92/1000, "lbm", "kg")</f>
        <v>300.0779967708138</v>
      </c>
      <c r="P92" s="2">
        <f>CONVERT(IFERROR(VLOOKUP(C92,'[1]Fuels and emission rates'!A$2:E$6,4,FALSE),0)*[2]Generators!G92, "lbm", "kg")</f>
        <v>52.7014822621056</v>
      </c>
      <c r="Q92" s="2">
        <f>CONVERT(IFERROR(VLOOKUP(C92,'[1]Fuels and emission rates'!A$2:E$6,4,FALSE),0)*[2]Generators!H92/1000, "lbm", "kg")</f>
        <v>0.20089967580418891</v>
      </c>
      <c r="R92" s="2">
        <f>CONVERT(IFERROR(VLOOKUP(C92,'[1]Fuels and emission rates'!A$2:E$6,5,FALSE),0)*[2]Generators!G92, "lbm", "kg")</f>
        <v>0.40026442224384001</v>
      </c>
      <c r="S92" s="2">
        <f>CONVERT(IFERROR(VLOOKUP(C92,'[1]Fuels and emission rates'!A$2:E$6,5,FALSE),0)*[2]Generators!H92/1000, "lbm", "kg")</f>
        <v>1.5258203225634601E-3</v>
      </c>
      <c r="T92">
        <v>0</v>
      </c>
      <c r="U92">
        <v>0</v>
      </c>
      <c r="V92">
        <v>1</v>
      </c>
    </row>
    <row r="93" spans="1:22" x14ac:dyDescent="0.2">
      <c r="A93">
        <v>92</v>
      </c>
      <c r="B93" t="s">
        <v>129</v>
      </c>
      <c r="C93" t="s">
        <v>86</v>
      </c>
      <c r="D93" t="s">
        <v>130</v>
      </c>
      <c r="E93">
        <v>38.549999999999997</v>
      </c>
      <c r="F93" s="1">
        <f>IFERROR(VLOOKUP(C93,'[1]Fuels and emission rates'!A$2:E$6,2,FALSE), 0)*[2]Generators!H93/1000+[2]Generators!Z93</f>
        <v>36.120600000000003</v>
      </c>
      <c r="G93" s="1">
        <f>IFERROR(VLOOKUP(C93,'[1]Fuels and emission rates'!A$2:E$6,2,FALSE), 0)*[2]Generators!G93</f>
        <v>3296.7540000000004</v>
      </c>
      <c r="H93">
        <v>1.17</v>
      </c>
      <c r="I93">
        <v>1.17</v>
      </c>
      <c r="J93">
        <v>2</v>
      </c>
      <c r="K93">
        <v>2</v>
      </c>
      <c r="L93">
        <v>38.159999999999997</v>
      </c>
      <c r="M93">
        <v>3228.48</v>
      </c>
      <c r="N93" s="2">
        <f>CONVERT(IFERROR(VLOOKUP(C93,'[1]Fuels and emission rates'!A$2:E$6,3,FALSE),0)*[2]Generators!G93, "lbm", "kg")</f>
        <v>32676.875981426598</v>
      </c>
      <c r="O93" s="2">
        <f>CONVERT(IFERROR(VLOOKUP(C93,'[1]Fuels and emission rates'!A$2:E$6,3,FALSE),0)*[2]Generators!H93/1000, "lbm", "kg")</f>
        <v>347.31658489374001</v>
      </c>
      <c r="P93" s="2">
        <f>CONVERT(IFERROR(VLOOKUP(C93,'[1]Fuels and emission rates'!A$2:E$6,4,FALSE),0)*[2]Generators!G93, "lbm", "kg")</f>
        <v>21.8768915468873</v>
      </c>
      <c r="Q93" s="2">
        <f>CONVERT(IFERROR(VLOOKUP(C93,'[1]Fuels and emission rates'!A$2:E$6,4,FALSE),0)*[2]Generators!H93/1000, "lbm", "kg")</f>
        <v>0.23252551022546999</v>
      </c>
      <c r="R93" s="2">
        <f>CONVERT(IFERROR(VLOOKUP(C93,'[1]Fuels and emission rates'!A$2:E$6,5,FALSE),0)*[2]Generators!G93, "lbm", "kg")</f>
        <v>0.16615360668522</v>
      </c>
      <c r="S93" s="2">
        <f>CONVERT(IFERROR(VLOOKUP(C93,'[1]Fuels and emission rates'!A$2:E$6,5,FALSE),0)*[2]Generators!H93/1000, "lbm", "kg")</f>
        <v>1.7660165333579999E-3</v>
      </c>
      <c r="T93">
        <v>0</v>
      </c>
      <c r="U93">
        <v>0</v>
      </c>
      <c r="V93">
        <v>1</v>
      </c>
    </row>
    <row r="94" spans="1:22" x14ac:dyDescent="0.2">
      <c r="A94">
        <v>93</v>
      </c>
      <c r="B94" t="s">
        <v>131</v>
      </c>
      <c r="C94" t="s">
        <v>86</v>
      </c>
      <c r="D94" t="s">
        <v>130</v>
      </c>
      <c r="E94">
        <v>24.88</v>
      </c>
      <c r="F94" s="1">
        <f>IFERROR(VLOOKUP(C94,'[1]Fuels and emission rates'!A$2:E$6,2,FALSE), 0)*[2]Generators!H94/1000+[2]Generators!Z94</f>
        <v>53.062830000000005</v>
      </c>
      <c r="G94" s="1">
        <f>IFERROR(VLOOKUP(C94,'[1]Fuels and emission rates'!A$2:E$6,2,FALSE), 0)*[2]Generators!G94</f>
        <v>387.12600000000003</v>
      </c>
      <c r="H94">
        <v>2.5</v>
      </c>
      <c r="I94">
        <v>2.5</v>
      </c>
      <c r="J94">
        <v>8</v>
      </c>
      <c r="K94">
        <v>8</v>
      </c>
      <c r="L94">
        <v>24.63</v>
      </c>
      <c r="M94">
        <v>2083.65</v>
      </c>
      <c r="N94" s="2">
        <f>CONVERT(IFERROR(VLOOKUP(C94,'[1]Fuels and emission rates'!A$2:E$6,3,FALSE),0)*[2]Generators!G94, "lbm", "kg")</f>
        <v>3837.1283666254003</v>
      </c>
      <c r="O94" s="2">
        <f>CONVERT(IFERROR(VLOOKUP(C94,'[1]Fuels and emission rates'!A$2:E$6,3,FALSE),0)*[2]Generators!H94/1000, "lbm", "kg")</f>
        <v>515.24514388200703</v>
      </c>
      <c r="P94" s="2">
        <f>CONVERT(IFERROR(VLOOKUP(C94,'[1]Fuels and emission rates'!A$2:E$6,4,FALSE),0)*[2]Generators!G94, "lbm", "kg")</f>
        <v>2.5689249234187002</v>
      </c>
      <c r="Q94" s="2">
        <f>CONVERT(IFERROR(VLOOKUP(C94,'[1]Fuels and emission rates'!A$2:E$6,4,FALSE),0)*[2]Generators!H94/1000, "lbm", "kg")</f>
        <v>0.3449522573447335</v>
      </c>
      <c r="R94" s="2">
        <f>CONVERT(IFERROR(VLOOKUP(C94,'[1]Fuels and emission rates'!A$2:E$6,5,FALSE),0)*[2]Generators!G94, "lbm", "kg")</f>
        <v>1.9510822203179998E-2</v>
      </c>
      <c r="S94" s="2">
        <f>CONVERT(IFERROR(VLOOKUP(C94,'[1]Fuels and emission rates'!A$2:E$6,5,FALSE),0)*[2]Generators!H94/1000, "lbm", "kg")</f>
        <v>2.6198905621119006E-3</v>
      </c>
      <c r="T94">
        <v>0</v>
      </c>
      <c r="U94">
        <v>0</v>
      </c>
      <c r="V94">
        <v>1</v>
      </c>
    </row>
    <row r="95" spans="1:22" x14ac:dyDescent="0.2">
      <c r="A95">
        <v>94</v>
      </c>
      <c r="B95" t="s">
        <v>132</v>
      </c>
      <c r="C95" t="s">
        <v>86</v>
      </c>
      <c r="D95" t="s">
        <v>133</v>
      </c>
      <c r="E95">
        <v>688.3</v>
      </c>
      <c r="F95" s="1">
        <f>IFERROR(VLOOKUP(C95,'[1]Fuels and emission rates'!A$2:E$6,2,FALSE), 0)*[2]Generators!H95/1000+[2]Generators!Z95</f>
        <v>29.693843999999999</v>
      </c>
      <c r="G95" s="1">
        <f>IFERROR(VLOOKUP(C95,'[1]Fuels and emission rates'!A$2:E$6,2,FALSE), 0)*[2]Generators!G95</f>
        <v>13711.572</v>
      </c>
      <c r="H95">
        <v>5.61</v>
      </c>
      <c r="I95">
        <v>5.62</v>
      </c>
      <c r="J95">
        <v>4</v>
      </c>
      <c r="K95">
        <v>8</v>
      </c>
      <c r="L95">
        <v>338.08</v>
      </c>
      <c r="M95">
        <v>57643.68</v>
      </c>
      <c r="N95" s="2">
        <f>CONVERT(IFERROR(VLOOKUP(C95,'[1]Fuels and emission rates'!A$2:E$6,3,FALSE),0)*[2]Generators!G95, "lbm", "kg")</f>
        <v>135906.81553867878</v>
      </c>
      <c r="O95" s="2">
        <f>CONVERT(IFERROR(VLOOKUP(C95,'[1]Fuels and emission rates'!A$2:E$6,3,FALSE),0)*[2]Generators!H95/1000, "lbm", "kg")</f>
        <v>283.61565095238763</v>
      </c>
      <c r="P95" s="2">
        <f>CONVERT(IFERROR(VLOOKUP(C95,'[1]Fuels and emission rates'!A$2:E$6,4,FALSE),0)*[2]Generators!G95, "lbm", "kg")</f>
        <v>90.988461250471403</v>
      </c>
      <c r="Q95" s="2">
        <f>CONVERT(IFERROR(VLOOKUP(C95,'[1]Fuels and emission rates'!A$2:E$6,4,FALSE),0)*[2]Generators!H95/1000, "lbm", "kg")</f>
        <v>0.18987827479015781</v>
      </c>
      <c r="R95" s="2">
        <f>CONVERT(IFERROR(VLOOKUP(C95,'[1]Fuels and emission rates'!A$2:E$6,5,FALSE),0)*[2]Generators!G95, "lbm", "kg")</f>
        <v>0.69105160443395997</v>
      </c>
      <c r="S95" s="2">
        <f>CONVERT(IFERROR(VLOOKUP(C95,'[1]Fuels and emission rates'!A$2:E$6,5,FALSE),0)*[2]Generators!H95/1000, "lbm", "kg")</f>
        <v>1.44211347941892E-3</v>
      </c>
      <c r="T95">
        <v>0</v>
      </c>
      <c r="U95">
        <v>0</v>
      </c>
      <c r="V95">
        <v>1</v>
      </c>
    </row>
    <row r="96" spans="1:22" x14ac:dyDescent="0.2">
      <c r="A96">
        <v>95</v>
      </c>
      <c r="B96" t="s">
        <v>134</v>
      </c>
      <c r="C96" t="s">
        <v>86</v>
      </c>
      <c r="D96" t="s">
        <v>128</v>
      </c>
      <c r="E96">
        <v>595</v>
      </c>
      <c r="F96" s="1">
        <f>IFERROR(VLOOKUP(C96,'[1]Fuels and emission rates'!A$2:E$6,2,FALSE), 0)*[2]Generators!H96/1000+[2]Generators!Z96</f>
        <v>30.281634000000004</v>
      </c>
      <c r="G96" s="1">
        <f>IFERROR(VLOOKUP(C96,'[1]Fuels and emission rates'!A$2:E$6,2,FALSE), 0)*[2]Generators!G96</f>
        <v>12346.452000000001</v>
      </c>
      <c r="H96">
        <v>3.69</v>
      </c>
      <c r="I96">
        <v>3.68</v>
      </c>
      <c r="J96">
        <v>4</v>
      </c>
      <c r="K96">
        <v>8</v>
      </c>
      <c r="L96">
        <v>298.29000000000002</v>
      </c>
      <c r="M96">
        <v>49830</v>
      </c>
      <c r="N96" s="2">
        <f>CONVERT(IFERROR(VLOOKUP(C96,'[1]Fuels and emission rates'!A$2:E$6,3,FALSE),0)*[2]Generators!G96, "lbm", "kg")</f>
        <v>122375.97370463083</v>
      </c>
      <c r="O96" s="2">
        <f>CONVERT(IFERROR(VLOOKUP(C96,'[1]Fuels and emission rates'!A$2:E$6,3,FALSE),0)*[2]Generators!H96/1000, "lbm", "kg")</f>
        <v>289.44172743037859</v>
      </c>
      <c r="P96" s="2">
        <f>CONVERT(IFERROR(VLOOKUP(C96,'[1]Fuels and emission rates'!A$2:E$6,4,FALSE),0)*[2]Generators!G96, "lbm", "kg")</f>
        <v>81.929677310727413</v>
      </c>
      <c r="Q96" s="2">
        <f>CONVERT(IFERROR(VLOOKUP(C96,'[1]Fuels and emission rates'!A$2:E$6,4,FALSE),0)*[2]Generators!H96/1000, "lbm", "kg")</f>
        <v>0.19377878361864331</v>
      </c>
      <c r="R96" s="2">
        <f>CONVERT(IFERROR(VLOOKUP(C96,'[1]Fuels and emission rates'!A$2:E$6,5,FALSE),0)*[2]Generators!G96, "lbm", "kg")</f>
        <v>0.62225071375236007</v>
      </c>
      <c r="S96" s="2">
        <f>CONVERT(IFERROR(VLOOKUP(C96,'[1]Fuels and emission rates'!A$2:E$6,5,FALSE),0)*[2]Generators!H96/1000, "lbm", "kg")</f>
        <v>1.4717375971036199E-3</v>
      </c>
      <c r="T96">
        <v>0</v>
      </c>
      <c r="U96">
        <v>0</v>
      </c>
      <c r="V96">
        <v>1</v>
      </c>
    </row>
    <row r="97" spans="1:22" x14ac:dyDescent="0.2">
      <c r="A97">
        <v>96</v>
      </c>
      <c r="B97" t="s">
        <v>135</v>
      </c>
      <c r="C97" t="s">
        <v>86</v>
      </c>
      <c r="D97" t="s">
        <v>133</v>
      </c>
      <c r="E97">
        <v>668</v>
      </c>
      <c r="F97" s="1">
        <f>IFERROR(VLOOKUP(C97,'[1]Fuels and emission rates'!A$2:E$6,2,FALSE), 0)*[2]Generators!H97/1000+[2]Generators!Z97</f>
        <v>30.303558000000002</v>
      </c>
      <c r="G97" s="1">
        <f>IFERROR(VLOOKUP(C97,'[1]Fuels and emission rates'!A$2:E$6,2,FALSE), 0)*[2]Generators!G97</f>
        <v>15218.334000000001</v>
      </c>
      <c r="H97">
        <v>2.5</v>
      </c>
      <c r="I97">
        <v>2.5</v>
      </c>
      <c r="J97">
        <v>4</v>
      </c>
      <c r="K97">
        <v>8</v>
      </c>
      <c r="L97">
        <v>367.4</v>
      </c>
      <c r="M97">
        <v>55943.6</v>
      </c>
      <c r="N97" s="2">
        <f>CONVERT(IFERROR(VLOOKUP(C97,'[1]Fuels and emission rates'!A$2:E$6,3,FALSE),0)*[2]Generators!G97, "lbm", "kg")</f>
        <v>150841.58926080863</v>
      </c>
      <c r="O97" s="2">
        <f>CONVERT(IFERROR(VLOOKUP(C97,'[1]Fuels and emission rates'!A$2:E$6,3,FALSE),0)*[2]Generators!H97/1000, "lbm", "kg")</f>
        <v>289.65903446299819</v>
      </c>
      <c r="P97" s="2">
        <f>CONVERT(IFERROR(VLOOKUP(C97,'[1]Fuels and emission rates'!A$2:E$6,4,FALSE),0)*[2]Generators!G97, "lbm", "kg")</f>
        <v>100.9871656915583</v>
      </c>
      <c r="Q97" s="2">
        <f>CONVERT(IFERROR(VLOOKUP(C97,'[1]Fuels and emission rates'!A$2:E$6,4,FALSE),0)*[2]Generators!H97/1000, "lbm", "kg")</f>
        <v>0.19392426883539712</v>
      </c>
      <c r="R97" s="2">
        <f>CONVERT(IFERROR(VLOOKUP(C97,'[1]Fuels and emission rates'!A$2:E$6,5,FALSE),0)*[2]Generators!G97, "lbm", "kg")</f>
        <v>0.76699113183461998</v>
      </c>
      <c r="S97" s="2">
        <f>CONVERT(IFERROR(VLOOKUP(C97,'[1]Fuels and emission rates'!A$2:E$6,5,FALSE),0)*[2]Generators!H97/1000, "lbm", "kg")</f>
        <v>1.4728425481169401E-3</v>
      </c>
      <c r="T97">
        <v>0</v>
      </c>
      <c r="U97">
        <v>0</v>
      </c>
      <c r="V97">
        <v>1</v>
      </c>
    </row>
    <row r="98" spans="1:22" x14ac:dyDescent="0.2">
      <c r="A98">
        <v>97</v>
      </c>
      <c r="B98" t="s">
        <v>136</v>
      </c>
      <c r="C98" t="s">
        <v>86</v>
      </c>
      <c r="D98" t="s">
        <v>137</v>
      </c>
      <c r="E98">
        <v>636</v>
      </c>
      <c r="F98" s="1">
        <f>IFERROR(VLOOKUP(C98,'[1]Fuels and emission rates'!A$2:E$6,2,FALSE), 0)*[2]Generators!H98/1000+[2]Generators!Z98</f>
        <v>29.141261999999998</v>
      </c>
      <c r="G98" s="1">
        <f>IFERROR(VLOOKUP(C98,'[1]Fuels and emission rates'!A$2:E$6,2,FALSE), 0)*[2]Generators!G98</f>
        <v>12103.505999999999</v>
      </c>
      <c r="H98">
        <v>6.69</v>
      </c>
      <c r="I98">
        <v>6.68</v>
      </c>
      <c r="J98">
        <v>4</v>
      </c>
      <c r="K98">
        <v>8</v>
      </c>
      <c r="L98">
        <v>298.19</v>
      </c>
      <c r="M98">
        <v>53263.66</v>
      </c>
      <c r="N98" s="2">
        <f>CONVERT(IFERROR(VLOOKUP(C98,'[1]Fuels and emission rates'!A$2:E$6,3,FALSE),0)*[2]Generators!G98, "lbm", "kg")</f>
        <v>119967.93345892739</v>
      </c>
      <c r="O98" s="2">
        <f>CONVERT(IFERROR(VLOOKUP(C98,'[1]Fuels and emission rates'!A$2:E$6,3,FALSE),0)*[2]Generators!H98/1000, "lbm", "kg")</f>
        <v>278.13855030017982</v>
      </c>
      <c r="P98" s="2">
        <f>CONVERT(IFERROR(VLOOKUP(C98,'[1]Fuels and emission rates'!A$2:E$6,4,FALSE),0)*[2]Generators!G98, "lbm", "kg")</f>
        <v>80.3175147733497</v>
      </c>
      <c r="Q98" s="2">
        <f>CONVERT(IFERROR(VLOOKUP(C98,'[1]Fuels and emission rates'!A$2:E$6,4,FALSE),0)*[2]Generators!H98/1000, "lbm", "kg")</f>
        <v>0.18621140231961192</v>
      </c>
      <c r="R98" s="2">
        <f>CONVERT(IFERROR(VLOOKUP(C98,'[1]Fuels and emission rates'!A$2:E$6,5,FALSE),0)*[2]Generators!G98, "lbm", "kg")</f>
        <v>0.61000644131657999</v>
      </c>
      <c r="S98" s="2">
        <f>CONVERT(IFERROR(VLOOKUP(C98,'[1]Fuels and emission rates'!A$2:E$6,5,FALSE),0)*[2]Generators!H98/1000, "lbm", "kg")</f>
        <v>1.41426381508566E-3</v>
      </c>
      <c r="T98">
        <v>0</v>
      </c>
      <c r="U98">
        <v>0</v>
      </c>
      <c r="V98">
        <v>1</v>
      </c>
    </row>
    <row r="99" spans="1:22" x14ac:dyDescent="0.2">
      <c r="A99">
        <v>98</v>
      </c>
      <c r="B99" t="s">
        <v>138</v>
      </c>
      <c r="C99" t="s">
        <v>86</v>
      </c>
      <c r="D99" t="s">
        <v>105</v>
      </c>
      <c r="E99">
        <v>98.2</v>
      </c>
      <c r="F99" s="1">
        <f>IFERROR(VLOOKUP(C99,'[1]Fuels and emission rates'!A$2:E$6,2,FALSE), 0)*[2]Generators!H99/1000+[2]Generators!Z99</f>
        <v>31.031046000000003</v>
      </c>
      <c r="G99" s="1">
        <f>IFERROR(VLOOKUP(C99,'[1]Fuels and emission rates'!A$2:E$6,2,FALSE), 0)*[2]Generators!G99</f>
        <v>1812.4560000000001</v>
      </c>
      <c r="H99">
        <v>2.5</v>
      </c>
      <c r="I99">
        <v>2.5</v>
      </c>
      <c r="J99">
        <v>4</v>
      </c>
      <c r="K99">
        <v>8</v>
      </c>
      <c r="L99">
        <v>42.69</v>
      </c>
      <c r="M99">
        <v>8224.0400000000009</v>
      </c>
      <c r="N99" s="2">
        <f>CONVERT(IFERROR(VLOOKUP(C99,'[1]Fuels and emission rates'!A$2:E$6,3,FALSE),0)*[2]Generators!G99, "lbm", "kg")</f>
        <v>17964.761681882399</v>
      </c>
      <c r="O99" s="2">
        <f>CONVERT(IFERROR(VLOOKUP(C99,'[1]Fuels and emission rates'!A$2:E$6,3,FALSE),0)*[2]Generators!H99/1000, "lbm", "kg")</f>
        <v>296.86977422519345</v>
      </c>
      <c r="P99" s="2">
        <f>CONVERT(IFERROR(VLOOKUP(C99,'[1]Fuels and emission rates'!A$2:E$6,4,FALSE),0)*[2]Generators!G99, "lbm", "kg")</f>
        <v>12.027255702277202</v>
      </c>
      <c r="Q99" s="2">
        <f>CONVERT(IFERROR(VLOOKUP(C99,'[1]Fuels and emission rates'!A$2:E$6,4,FALSE),0)*[2]Generators!H99/1000, "lbm", "kg")</f>
        <v>0.19875179799822271</v>
      </c>
      <c r="R99" s="2">
        <f>CONVERT(IFERROR(VLOOKUP(C99,'[1]Fuels and emission rates'!A$2:E$6,5,FALSE),0)*[2]Generators!G99, "lbm", "kg")</f>
        <v>9.1346245840079984E-2</v>
      </c>
      <c r="S99" s="2">
        <f>CONVERT(IFERROR(VLOOKUP(C99,'[1]Fuels and emission rates'!A$2:E$6,5,FALSE),0)*[2]Generators!H99/1000, "lbm", "kg")</f>
        <v>1.50950732656878E-3</v>
      </c>
      <c r="T99">
        <v>0</v>
      </c>
      <c r="U99">
        <v>0</v>
      </c>
      <c r="V99">
        <v>1</v>
      </c>
    </row>
    <row r="100" spans="1:22" x14ac:dyDescent="0.2">
      <c r="A100">
        <v>99</v>
      </c>
      <c r="B100" t="s">
        <v>139</v>
      </c>
      <c r="C100" t="s">
        <v>86</v>
      </c>
      <c r="D100" t="s">
        <v>140</v>
      </c>
      <c r="E100">
        <v>247</v>
      </c>
      <c r="F100" s="1">
        <f>IFERROR(VLOOKUP(C100,'[1]Fuels and emission rates'!A$2:E$6,2,FALSE), 0)*[2]Generators!H100/1000+[2]Generators!Z100</f>
        <v>36.120600000000003</v>
      </c>
      <c r="G100" s="1">
        <f>IFERROR(VLOOKUP(C100,'[1]Fuels and emission rates'!A$2:E$6,2,FALSE), 0)*[2]Generators!G100</f>
        <v>11513.394000000002</v>
      </c>
      <c r="H100">
        <v>2.02</v>
      </c>
      <c r="I100">
        <v>2.0299999999999998</v>
      </c>
      <c r="J100">
        <v>4</v>
      </c>
      <c r="K100">
        <v>8</v>
      </c>
      <c r="L100">
        <v>244.53</v>
      </c>
      <c r="M100">
        <v>20685.73</v>
      </c>
      <c r="N100" s="2">
        <f>CONVERT(IFERROR(VLOOKUP(C100,'[1]Fuels and emission rates'!A$2:E$6,3,FALSE),0)*[2]Generators!G100, "lbm", "kg")</f>
        <v>114118.84170408262</v>
      </c>
      <c r="O100" s="2">
        <f>CONVERT(IFERROR(VLOOKUP(C100,'[1]Fuels and emission rates'!A$2:E$6,3,FALSE),0)*[2]Generators!H100/1000, "lbm", "kg")</f>
        <v>347.31658489374001</v>
      </c>
      <c r="P100" s="2">
        <f>CONVERT(IFERROR(VLOOKUP(C100,'[1]Fuels and emission rates'!A$2:E$6,4,FALSE),0)*[2]Generators!G100, "lbm", "kg")</f>
        <v>76.401597412055295</v>
      </c>
      <c r="Q100" s="2">
        <f>CONVERT(IFERROR(VLOOKUP(C100,'[1]Fuels and emission rates'!A$2:E$6,4,FALSE),0)*[2]Generators!H100/1000, "lbm", "kg")</f>
        <v>0.23252551022546999</v>
      </c>
      <c r="R100" s="2">
        <f>CONVERT(IFERROR(VLOOKUP(C100,'[1]Fuels and emission rates'!A$2:E$6,5,FALSE),0)*[2]Generators!G100, "lbm", "kg")</f>
        <v>0.58026529680042005</v>
      </c>
      <c r="S100" s="2">
        <f>CONVERT(IFERROR(VLOOKUP(C100,'[1]Fuels and emission rates'!A$2:E$6,5,FALSE),0)*[2]Generators!H100/1000, "lbm", "kg")</f>
        <v>1.7660165333579999E-3</v>
      </c>
      <c r="T100">
        <v>0</v>
      </c>
      <c r="U100">
        <v>0</v>
      </c>
      <c r="V100">
        <v>1</v>
      </c>
    </row>
    <row r="101" spans="1:22" x14ac:dyDescent="0.2">
      <c r="A101">
        <v>100</v>
      </c>
      <c r="B101" t="s">
        <v>141</v>
      </c>
      <c r="C101" t="s">
        <v>86</v>
      </c>
      <c r="D101" t="s">
        <v>96</v>
      </c>
      <c r="E101">
        <v>751.1</v>
      </c>
      <c r="F101" s="1">
        <f>IFERROR(VLOOKUP(C101,'[1]Fuels and emission rates'!A$2:E$6,2,FALSE), 0)*[2]Generators!H101/1000+[2]Generators!Z101</f>
        <v>31.5339156</v>
      </c>
      <c r="G101" s="1">
        <f>IFERROR(VLOOKUP(C101,'[1]Fuels and emission rates'!A$2:E$6,2,FALSE), 0)*[2]Generators!G101</f>
        <v>5243.616</v>
      </c>
      <c r="H101">
        <v>1.8560000000000001</v>
      </c>
      <c r="I101">
        <v>1.85</v>
      </c>
      <c r="J101">
        <v>4</v>
      </c>
      <c r="K101">
        <v>8</v>
      </c>
      <c r="L101">
        <v>412.5</v>
      </c>
      <c r="M101">
        <v>62810.93</v>
      </c>
      <c r="N101" s="2">
        <f>CONVERT(IFERROR(VLOOKUP(C101,'[1]Fuels and emission rates'!A$2:E$6,3,FALSE),0)*[2]Generators!G101, "lbm", "kg")</f>
        <v>51973.847525846402</v>
      </c>
      <c r="O101" s="2">
        <f>CONVERT(IFERROR(VLOOKUP(C101,'[1]Fuels and emission rates'!A$2:E$6,3,FALSE),0)*[2]Generators!H101/1000, "lbm", "kg")</f>
        <v>301.85413385713122</v>
      </c>
      <c r="P101" s="2">
        <f>CONVERT(IFERROR(VLOOKUP(C101,'[1]Fuels and emission rates'!A$2:E$6,4,FALSE),0)*[2]Generators!G101, "lbm", "kg")</f>
        <v>34.796050462219206</v>
      </c>
      <c r="Q101" s="2">
        <f>CONVERT(IFERROR(VLOOKUP(C101,'[1]Fuels and emission rates'!A$2:E$6,4,FALSE),0)*[2]Generators!H101/1000, "lbm", "kg")</f>
        <v>0.2020887845314692</v>
      </c>
      <c r="R101" s="2">
        <f>CONVERT(IFERROR(VLOOKUP(C101,'[1]Fuels and emission rates'!A$2:E$6,5,FALSE),0)*[2]Generators!G101, "lbm", "kg")</f>
        <v>0.26427380097887998</v>
      </c>
      <c r="S101" s="2">
        <f>CONVERT(IFERROR(VLOOKUP(C101,'[1]Fuels and emission rates'!A$2:E$6,5,FALSE),0)*[2]Generators!H101/1000, "lbm", "kg")</f>
        <v>1.5348515280871077E-3</v>
      </c>
      <c r="T101">
        <v>0</v>
      </c>
      <c r="U101">
        <v>0</v>
      </c>
      <c r="V101">
        <v>1</v>
      </c>
    </row>
    <row r="102" spans="1:22" x14ac:dyDescent="0.2">
      <c r="A102">
        <v>101</v>
      </c>
      <c r="B102" t="s">
        <v>142</v>
      </c>
      <c r="C102" t="s">
        <v>86</v>
      </c>
      <c r="D102" t="s">
        <v>143</v>
      </c>
      <c r="E102">
        <v>25.4</v>
      </c>
      <c r="F102" s="1">
        <f>IFERROR(VLOOKUP(C102,'[1]Fuels and emission rates'!A$2:E$6,2,FALSE), 0)*[2]Generators!H102/1000+[2]Generators!Z102</f>
        <v>49.18384600000001</v>
      </c>
      <c r="G102" s="1">
        <f>IFERROR(VLOOKUP(C102,'[1]Fuels and emission rates'!A$2:E$6,2,FALSE), 0)*[2]Generators!G102</f>
        <v>718.74</v>
      </c>
      <c r="H102">
        <v>2.67</v>
      </c>
      <c r="I102">
        <v>2.67</v>
      </c>
      <c r="J102">
        <v>2</v>
      </c>
      <c r="K102">
        <v>2</v>
      </c>
      <c r="L102">
        <v>11.43</v>
      </c>
      <c r="M102">
        <v>861.65</v>
      </c>
      <c r="N102" s="2">
        <f>CONVERT(IFERROR(VLOOKUP(C102,'[1]Fuels and emission rates'!A$2:E$6,3,FALSE),0)*[2]Generators!G102, "lbm", "kg")</f>
        <v>7124.0310447460006</v>
      </c>
      <c r="O102" s="2">
        <f>CONVERT(IFERROR(VLOOKUP(C102,'[1]Fuels and emission rates'!A$2:E$6,3,FALSE),0)*[2]Generators!H102/1000, "lbm", "kg")</f>
        <v>480.56379785831342</v>
      </c>
      <c r="P102" s="2">
        <f>CONVERT(IFERROR(VLOOKUP(C102,'[1]Fuels and emission rates'!A$2:E$6,4,FALSE),0)*[2]Generators!G102, "lbm", "kg")</f>
        <v>4.769478411313</v>
      </c>
      <c r="Q102" s="2">
        <f>CONVERT(IFERROR(VLOOKUP(C102,'[1]Fuels and emission rates'!A$2:E$6,4,FALSE),0)*[2]Generators!H102/1000, "lbm", "kg")</f>
        <v>0.32173339009158269</v>
      </c>
      <c r="R102" s="2">
        <f>CONVERT(IFERROR(VLOOKUP(C102,'[1]Fuels and emission rates'!A$2:E$6,5,FALSE),0)*[2]Generators!G102, "lbm", "kg")</f>
        <v>3.6223886668199999E-2</v>
      </c>
      <c r="S102" s="2">
        <f>CONVERT(IFERROR(VLOOKUP(C102,'[1]Fuels and emission rates'!A$2:E$6,5,FALSE),0)*[2]Generators!H102/1000, "lbm", "kg")</f>
        <v>2.4435447348727796E-3</v>
      </c>
      <c r="T102">
        <v>0</v>
      </c>
      <c r="U102">
        <v>0</v>
      </c>
      <c r="V102">
        <v>1</v>
      </c>
    </row>
    <row r="103" spans="1:22" x14ac:dyDescent="0.2">
      <c r="A103">
        <v>102</v>
      </c>
      <c r="B103" t="s">
        <v>144</v>
      </c>
      <c r="C103" t="s">
        <v>86</v>
      </c>
      <c r="D103" t="s">
        <v>140</v>
      </c>
      <c r="E103">
        <v>25.4</v>
      </c>
      <c r="F103" s="1">
        <f>IFERROR(VLOOKUP(C103,'[1]Fuels and emission rates'!A$2:E$6,2,FALSE), 0)*[2]Generators!H103/1000+[2]Generators!Z103</f>
        <v>49.132222000000006</v>
      </c>
      <c r="G103" s="1">
        <f>IFERROR(VLOOKUP(C103,'[1]Fuels and emission rates'!A$2:E$6,2,FALSE), 0)*[2]Generators!G103</f>
        <v>717.98400000000004</v>
      </c>
      <c r="H103">
        <v>2.67</v>
      </c>
      <c r="I103">
        <v>2.67</v>
      </c>
      <c r="J103">
        <v>2</v>
      </c>
      <c r="K103">
        <v>2</v>
      </c>
      <c r="L103">
        <v>11.43</v>
      </c>
      <c r="M103">
        <v>861.65</v>
      </c>
      <c r="N103" s="2">
        <f>CONVERT(IFERROR(VLOOKUP(C103,'[1]Fuels and emission rates'!A$2:E$6,3,FALSE),0)*[2]Generators!G103, "lbm", "kg")</f>
        <v>7116.5376987936006</v>
      </c>
      <c r="O103" s="2">
        <f>CONVERT(IFERROR(VLOOKUP(C103,'[1]Fuels and emission rates'!A$2:E$6,3,FALSE),0)*[2]Generators!H103/1000, "lbm", "kg")</f>
        <v>480.05210937756385</v>
      </c>
      <c r="P103" s="2">
        <f>CONVERT(IFERROR(VLOOKUP(C103,'[1]Fuels and emission rates'!A$2:E$6,4,FALSE),0)*[2]Generators!G103, "lbm", "kg")</f>
        <v>4.7644616797008004</v>
      </c>
      <c r="Q103" s="2">
        <f>CONVERT(IFERROR(VLOOKUP(C103,'[1]Fuels and emission rates'!A$2:E$6,4,FALSE),0)*[2]Generators!H103/1000, "lbm", "kg")</f>
        <v>0.32139081899006389</v>
      </c>
      <c r="R103" s="2">
        <f>CONVERT(IFERROR(VLOOKUP(C103,'[1]Fuels and emission rates'!A$2:E$6,5,FALSE),0)*[2]Generators!G103, "lbm", "kg")</f>
        <v>3.618578490912E-2</v>
      </c>
      <c r="S103" s="2">
        <f>CONVERT(IFERROR(VLOOKUP(C103,'[1]Fuels and emission rates'!A$2:E$6,5,FALSE),0)*[2]Generators!H103/1000, "lbm", "kg")</f>
        <v>2.4409429290384596E-3</v>
      </c>
      <c r="T103">
        <v>0</v>
      </c>
      <c r="U103">
        <v>0</v>
      </c>
      <c r="V103">
        <v>0</v>
      </c>
    </row>
    <row r="104" spans="1:22" x14ac:dyDescent="0.2">
      <c r="A104">
        <v>103</v>
      </c>
      <c r="B104" t="s">
        <v>145</v>
      </c>
      <c r="C104" t="s">
        <v>86</v>
      </c>
      <c r="D104" t="s">
        <v>123</v>
      </c>
      <c r="E104">
        <v>24.75</v>
      </c>
      <c r="F104" s="1">
        <f>IFERROR(VLOOKUP(C104,'[1]Fuels and emission rates'!A$2:E$6,2,FALSE), 0)*[2]Generators!H104/1000+[2]Generators!Z104</f>
        <v>49.18384600000001</v>
      </c>
      <c r="G104" s="1">
        <f>IFERROR(VLOOKUP(C104,'[1]Fuels and emission rates'!A$2:E$6,2,FALSE), 0)*[2]Generators!G104</f>
        <v>700.38</v>
      </c>
      <c r="H104">
        <v>2.67</v>
      </c>
      <c r="I104">
        <v>2.67</v>
      </c>
      <c r="J104">
        <v>2</v>
      </c>
      <c r="K104">
        <v>2</v>
      </c>
      <c r="L104">
        <v>11.14</v>
      </c>
      <c r="M104">
        <v>839.6</v>
      </c>
      <c r="N104" s="2">
        <f>CONVERT(IFERROR(VLOOKUP(C104,'[1]Fuels and emission rates'!A$2:E$6,3,FALSE),0)*[2]Generators!G104, "lbm", "kg")</f>
        <v>6942.0497859020006</v>
      </c>
      <c r="O104" s="2">
        <f>CONVERT(IFERROR(VLOOKUP(C104,'[1]Fuels and emission rates'!A$2:E$6,3,FALSE),0)*[2]Generators!H104/1000, "lbm", "kg")</f>
        <v>480.56379785831342</v>
      </c>
      <c r="P104" s="2">
        <f>CONVERT(IFERROR(VLOOKUP(C104,'[1]Fuels and emission rates'!A$2:E$6,4,FALSE),0)*[2]Generators!G104, "lbm", "kg")</f>
        <v>4.6476435007310002</v>
      </c>
      <c r="Q104" s="2">
        <f>CONVERT(IFERROR(VLOOKUP(C104,'[1]Fuels and emission rates'!A$2:E$6,4,FALSE),0)*[2]Generators!H104/1000, "lbm", "kg")</f>
        <v>0.32173339009158269</v>
      </c>
      <c r="R104" s="2">
        <f>CONVERT(IFERROR(VLOOKUP(C104,'[1]Fuels and emission rates'!A$2:E$6,5,FALSE),0)*[2]Generators!G104, "lbm", "kg")</f>
        <v>3.5298558233399994E-2</v>
      </c>
      <c r="S104" s="2">
        <f>CONVERT(IFERROR(VLOOKUP(C104,'[1]Fuels and emission rates'!A$2:E$6,5,FALSE),0)*[2]Generators!H104/1000, "lbm", "kg")</f>
        <v>2.4435447348727796E-3</v>
      </c>
      <c r="T104">
        <v>0</v>
      </c>
      <c r="U104">
        <v>0</v>
      </c>
      <c r="V104">
        <v>0</v>
      </c>
    </row>
    <row r="105" spans="1:22" x14ac:dyDescent="0.2">
      <c r="A105">
        <v>104</v>
      </c>
      <c r="B105" t="s">
        <v>146</v>
      </c>
      <c r="C105" t="s">
        <v>86</v>
      </c>
      <c r="D105" t="s">
        <v>123</v>
      </c>
      <c r="E105">
        <v>24.75</v>
      </c>
      <c r="F105" s="1">
        <f>IFERROR(VLOOKUP(C105,'[1]Fuels and emission rates'!A$2:E$6,2,FALSE), 0)*[2]Generators!H105/1000+[2]Generators!Z105</f>
        <v>49.18384600000001</v>
      </c>
      <c r="G105" s="1">
        <f>IFERROR(VLOOKUP(C105,'[1]Fuels and emission rates'!A$2:E$6,2,FALSE), 0)*[2]Generators!G105</f>
        <v>700.38</v>
      </c>
      <c r="H105">
        <v>2.67</v>
      </c>
      <c r="I105">
        <v>2.67</v>
      </c>
      <c r="J105">
        <v>2</v>
      </c>
      <c r="K105">
        <v>2</v>
      </c>
      <c r="L105">
        <v>11.14</v>
      </c>
      <c r="M105">
        <v>839.6</v>
      </c>
      <c r="N105" s="2">
        <f>CONVERT(IFERROR(VLOOKUP(C105,'[1]Fuels and emission rates'!A$2:E$6,3,FALSE),0)*[2]Generators!G105, "lbm", "kg")</f>
        <v>6942.0497859020006</v>
      </c>
      <c r="O105" s="2">
        <f>CONVERT(IFERROR(VLOOKUP(C105,'[1]Fuels and emission rates'!A$2:E$6,3,FALSE),0)*[2]Generators!H105/1000, "lbm", "kg")</f>
        <v>480.56379785831342</v>
      </c>
      <c r="P105" s="2">
        <f>CONVERT(IFERROR(VLOOKUP(C105,'[1]Fuels and emission rates'!A$2:E$6,4,FALSE),0)*[2]Generators!G105, "lbm", "kg")</f>
        <v>4.6476435007310002</v>
      </c>
      <c r="Q105" s="2">
        <f>CONVERT(IFERROR(VLOOKUP(C105,'[1]Fuels and emission rates'!A$2:E$6,4,FALSE),0)*[2]Generators!H105/1000, "lbm", "kg")</f>
        <v>0.32173339009158269</v>
      </c>
      <c r="R105" s="2">
        <f>CONVERT(IFERROR(VLOOKUP(C105,'[1]Fuels and emission rates'!A$2:E$6,5,FALSE),0)*[2]Generators!G105, "lbm", "kg")</f>
        <v>3.5298558233399994E-2</v>
      </c>
      <c r="S105" s="2">
        <f>CONVERT(IFERROR(VLOOKUP(C105,'[1]Fuels and emission rates'!A$2:E$6,5,FALSE),0)*[2]Generators!H105/1000, "lbm", "kg")</f>
        <v>2.4435447348727796E-3</v>
      </c>
      <c r="T105">
        <v>0</v>
      </c>
      <c r="U105">
        <v>0</v>
      </c>
      <c r="V105">
        <v>0</v>
      </c>
    </row>
    <row r="106" spans="1:22" x14ac:dyDescent="0.2">
      <c r="A106">
        <v>105</v>
      </c>
      <c r="B106" t="s">
        <v>147</v>
      </c>
      <c r="C106" t="s">
        <v>86</v>
      </c>
      <c r="D106" t="s">
        <v>123</v>
      </c>
      <c r="E106">
        <v>49.9</v>
      </c>
      <c r="F106" s="1">
        <f>IFERROR(VLOOKUP(C106,'[1]Fuels and emission rates'!A$2:E$6,2,FALSE), 0)*[2]Generators!H106/1000+[2]Generators!Z106</f>
        <v>55.665951999999997</v>
      </c>
      <c r="G106" s="1">
        <f>IFERROR(VLOOKUP(C106,'[1]Fuels and emission rates'!A$2:E$6,2,FALSE), 0)*[2]Generators!G106</f>
        <v>1372.95</v>
      </c>
      <c r="H106">
        <v>1.33</v>
      </c>
      <c r="I106">
        <v>1.33</v>
      </c>
      <c r="J106">
        <v>2</v>
      </c>
      <c r="K106">
        <v>2</v>
      </c>
      <c r="L106">
        <v>14.97</v>
      </c>
      <c r="M106">
        <v>1692.77</v>
      </c>
      <c r="N106" s="2">
        <f>CONVERT(IFERROR(VLOOKUP(C106,'[1]Fuels and emission rates'!A$2:E$6,3,FALSE),0)*[2]Generators!G106, "lbm", "kg")</f>
        <v>13608.451488555002</v>
      </c>
      <c r="O106" s="2">
        <f>CONVERT(IFERROR(VLOOKUP(C106,'[1]Fuels and emission rates'!A$2:E$6,3,FALSE),0)*[2]Generators!H106/1000, "lbm", "kg")</f>
        <v>544.81335177118081</v>
      </c>
      <c r="P106" s="2">
        <f>CONVERT(IFERROR(VLOOKUP(C106,'[1]Fuels and emission rates'!A$2:E$6,4,FALSE),0)*[2]Generators!G106, "lbm", "kg")</f>
        <v>9.1107429457275018</v>
      </c>
      <c r="Q106" s="2">
        <f>CONVERT(IFERROR(VLOOKUP(C106,'[1]Fuels and emission rates'!A$2:E$6,4,FALSE),0)*[2]Generators!H106/1000, "lbm", "kg")</f>
        <v>0.36474792194850236</v>
      </c>
      <c r="R106" s="2">
        <f>CONVERT(IFERROR(VLOOKUP(C106,'[1]Fuels and emission rates'!A$2:E$6,5,FALSE),0)*[2]Generators!G106, "lbm", "kg")</f>
        <v>6.9195516043499994E-2</v>
      </c>
      <c r="S106" s="2">
        <f>CONVERT(IFERROR(VLOOKUP(C106,'[1]Fuels and emission rates'!A$2:E$6,5,FALSE),0)*[2]Generators!H106/1000, "lbm", "kg")</f>
        <v>2.7702373818873595E-3</v>
      </c>
      <c r="T106">
        <v>0</v>
      </c>
      <c r="U106">
        <v>0</v>
      </c>
      <c r="V106">
        <v>1</v>
      </c>
    </row>
    <row r="107" spans="1:22" x14ac:dyDescent="0.2">
      <c r="A107">
        <v>106</v>
      </c>
      <c r="B107" t="s">
        <v>148</v>
      </c>
      <c r="C107" t="s">
        <v>86</v>
      </c>
      <c r="D107" t="s">
        <v>143</v>
      </c>
      <c r="E107">
        <v>49.9</v>
      </c>
      <c r="F107" s="1">
        <f>IFERROR(VLOOKUP(C107,'[1]Fuels and emission rates'!A$2:E$6,2,FALSE), 0)*[2]Generators!H107/1000+[2]Generators!Z107</f>
        <v>55.665951999999997</v>
      </c>
      <c r="G107" s="1">
        <f>IFERROR(VLOOKUP(C107,'[1]Fuels and emission rates'!A$2:E$6,2,FALSE), 0)*[2]Generators!G107</f>
        <v>1372.95</v>
      </c>
      <c r="H107">
        <v>1.33</v>
      </c>
      <c r="I107">
        <v>1.33</v>
      </c>
      <c r="J107">
        <v>2</v>
      </c>
      <c r="K107">
        <v>2</v>
      </c>
      <c r="L107">
        <v>14.97</v>
      </c>
      <c r="M107">
        <v>1692.77</v>
      </c>
      <c r="N107" s="2">
        <f>CONVERT(IFERROR(VLOOKUP(C107,'[1]Fuels and emission rates'!A$2:E$6,3,FALSE),0)*[2]Generators!G107, "lbm", "kg")</f>
        <v>13608.451488555002</v>
      </c>
      <c r="O107" s="2">
        <f>CONVERT(IFERROR(VLOOKUP(C107,'[1]Fuels and emission rates'!A$2:E$6,3,FALSE),0)*[2]Generators!H107/1000, "lbm", "kg")</f>
        <v>544.81335177118081</v>
      </c>
      <c r="P107" s="2">
        <f>CONVERT(IFERROR(VLOOKUP(C107,'[1]Fuels and emission rates'!A$2:E$6,4,FALSE),0)*[2]Generators!G107, "lbm", "kg")</f>
        <v>9.1107429457275018</v>
      </c>
      <c r="Q107" s="2">
        <f>CONVERT(IFERROR(VLOOKUP(C107,'[1]Fuels and emission rates'!A$2:E$6,4,FALSE),0)*[2]Generators!H107/1000, "lbm", "kg")</f>
        <v>0.36474792194850236</v>
      </c>
      <c r="R107" s="2">
        <f>CONVERT(IFERROR(VLOOKUP(C107,'[1]Fuels and emission rates'!A$2:E$6,5,FALSE),0)*[2]Generators!G107, "lbm", "kg")</f>
        <v>6.9195516043499994E-2</v>
      </c>
      <c r="S107" s="2">
        <f>CONVERT(IFERROR(VLOOKUP(C107,'[1]Fuels and emission rates'!A$2:E$6,5,FALSE),0)*[2]Generators!H107/1000, "lbm", "kg")</f>
        <v>2.7702373818873595E-3</v>
      </c>
      <c r="T107">
        <v>0</v>
      </c>
      <c r="U107">
        <v>0</v>
      </c>
      <c r="V107">
        <v>1</v>
      </c>
    </row>
    <row r="108" spans="1:22" x14ac:dyDescent="0.2">
      <c r="A108">
        <v>107</v>
      </c>
      <c r="B108" t="s">
        <v>149</v>
      </c>
      <c r="C108" t="s">
        <v>86</v>
      </c>
      <c r="D108" t="s">
        <v>143</v>
      </c>
      <c r="E108">
        <v>49.9</v>
      </c>
      <c r="F108" s="1">
        <f>IFERROR(VLOOKUP(C108,'[1]Fuels and emission rates'!A$2:E$6,2,FALSE), 0)*[2]Generators!H108/1000+[2]Generators!Z108</f>
        <v>55.665951999999997</v>
      </c>
      <c r="G108" s="1">
        <f>IFERROR(VLOOKUP(C108,'[1]Fuels and emission rates'!A$2:E$6,2,FALSE), 0)*[2]Generators!G108</f>
        <v>1372.95</v>
      </c>
      <c r="H108">
        <v>1.33</v>
      </c>
      <c r="I108">
        <v>1.33</v>
      </c>
      <c r="J108">
        <v>2</v>
      </c>
      <c r="K108">
        <v>2</v>
      </c>
      <c r="L108">
        <v>14.97</v>
      </c>
      <c r="M108">
        <v>1692.77</v>
      </c>
      <c r="N108" s="2">
        <f>CONVERT(IFERROR(VLOOKUP(C108,'[1]Fuels and emission rates'!A$2:E$6,3,FALSE),0)*[2]Generators!G108, "lbm", "kg")</f>
        <v>13608.451488555002</v>
      </c>
      <c r="O108" s="2">
        <f>CONVERT(IFERROR(VLOOKUP(C108,'[1]Fuels and emission rates'!A$2:E$6,3,FALSE),0)*[2]Generators!H108/1000, "lbm", "kg")</f>
        <v>544.81335177118081</v>
      </c>
      <c r="P108" s="2">
        <f>CONVERT(IFERROR(VLOOKUP(C108,'[1]Fuels and emission rates'!A$2:E$6,4,FALSE),0)*[2]Generators!G108, "lbm", "kg")</f>
        <v>9.1107429457275018</v>
      </c>
      <c r="Q108" s="2">
        <f>CONVERT(IFERROR(VLOOKUP(C108,'[1]Fuels and emission rates'!A$2:E$6,4,FALSE),0)*[2]Generators!H108/1000, "lbm", "kg")</f>
        <v>0.36474792194850236</v>
      </c>
      <c r="R108" s="2">
        <f>CONVERT(IFERROR(VLOOKUP(C108,'[1]Fuels and emission rates'!A$2:E$6,5,FALSE),0)*[2]Generators!G108, "lbm", "kg")</f>
        <v>6.9195516043499994E-2</v>
      </c>
      <c r="S108" s="2">
        <f>CONVERT(IFERROR(VLOOKUP(C108,'[1]Fuels and emission rates'!A$2:E$6,5,FALSE),0)*[2]Generators!H108/1000, "lbm", "kg")</f>
        <v>2.7702373818873595E-3</v>
      </c>
      <c r="T108">
        <v>0</v>
      </c>
      <c r="U108">
        <v>0</v>
      </c>
      <c r="V108">
        <v>1</v>
      </c>
    </row>
    <row r="109" spans="1:22" x14ac:dyDescent="0.2">
      <c r="A109">
        <v>108</v>
      </c>
      <c r="B109" t="s">
        <v>150</v>
      </c>
      <c r="C109" t="s">
        <v>86</v>
      </c>
      <c r="D109" t="s">
        <v>151</v>
      </c>
      <c r="E109">
        <v>50</v>
      </c>
      <c r="F109" s="1">
        <f>IFERROR(VLOOKUP(C109,'[1]Fuels and emission rates'!A$2:E$6,2,FALSE), 0)*[2]Generators!H109/1000+[2]Generators!Z109</f>
        <v>54.557332000000002</v>
      </c>
      <c r="G109" s="1">
        <f>IFERROR(VLOOKUP(C109,'[1]Fuels and emission rates'!A$2:E$6,2,FALSE), 0)*[2]Generators!G109</f>
        <v>1312.0920000000001</v>
      </c>
      <c r="H109">
        <v>1.67</v>
      </c>
      <c r="I109">
        <v>1.67</v>
      </c>
      <c r="J109">
        <v>2</v>
      </c>
      <c r="K109">
        <v>2</v>
      </c>
      <c r="L109">
        <v>15</v>
      </c>
      <c r="M109">
        <v>1696.16</v>
      </c>
      <c r="N109" s="2">
        <f>CONVERT(IFERROR(VLOOKUP(C109,'[1]Fuels and emission rates'!A$2:E$6,3,FALSE),0)*[2]Generators!G109, "lbm", "kg")</f>
        <v>13005.237139386802</v>
      </c>
      <c r="O109" s="2">
        <f>CONVERT(IFERROR(VLOOKUP(C109,'[1]Fuels and emission rates'!A$2:E$6,3,FALSE),0)*[2]Generators!H109/1000, "lbm", "kg")</f>
        <v>533.82489517098281</v>
      </c>
      <c r="P109" s="2">
        <f>CONVERT(IFERROR(VLOOKUP(C109,'[1]Fuels and emission rates'!A$2:E$6,4,FALSE),0)*[2]Generators!G109, "lbm", "kg")</f>
        <v>8.7068960509453994</v>
      </c>
      <c r="Q109" s="2">
        <f>CONVERT(IFERROR(VLOOKUP(C109,'[1]Fuels and emission rates'!A$2:E$6,4,FALSE),0)*[2]Generators!H109/1000, "lbm", "kg")</f>
        <v>0.35739124337718342</v>
      </c>
      <c r="R109" s="2">
        <f>CONVERT(IFERROR(VLOOKUP(C109,'[1]Fuels and emission rates'!A$2:E$6,5,FALSE),0)*[2]Generators!G109, "lbm", "kg")</f>
        <v>6.6128324437560004E-2</v>
      </c>
      <c r="S109" s="2">
        <f>CONVERT(IFERROR(VLOOKUP(C109,'[1]Fuels and emission rates'!A$2:E$6,5,FALSE),0)*[2]Generators!H109/1000, "lbm", "kg")</f>
        <v>2.7143638737507597E-3</v>
      </c>
      <c r="T109">
        <v>0</v>
      </c>
      <c r="U109">
        <v>0</v>
      </c>
      <c r="V109">
        <v>1</v>
      </c>
    </row>
    <row r="110" spans="1:22" x14ac:dyDescent="0.2">
      <c r="A110">
        <v>109</v>
      </c>
      <c r="B110" t="s">
        <v>152</v>
      </c>
      <c r="C110" t="s">
        <v>86</v>
      </c>
      <c r="D110" t="s">
        <v>151</v>
      </c>
      <c r="E110">
        <v>50</v>
      </c>
      <c r="F110" s="1">
        <f>IFERROR(VLOOKUP(C110,'[1]Fuels and emission rates'!A$2:E$6,2,FALSE), 0)*[2]Generators!H110/1000+[2]Generators!Z110</f>
        <v>48.070204000000011</v>
      </c>
      <c r="G110" s="1">
        <f>IFERROR(VLOOKUP(C110,'[1]Fuels and emission rates'!A$2:E$6,2,FALSE), 0)*[2]Generators!G110</f>
        <v>1382.4</v>
      </c>
      <c r="H110">
        <v>1.97</v>
      </c>
      <c r="I110">
        <v>1.97</v>
      </c>
      <c r="J110">
        <v>1</v>
      </c>
      <c r="K110">
        <v>1</v>
      </c>
      <c r="L110">
        <v>25</v>
      </c>
      <c r="M110">
        <v>1696.16</v>
      </c>
      <c r="N110" s="2">
        <f>CONVERT(IFERROR(VLOOKUP(C110,'[1]Fuels and emission rates'!A$2:E$6,3,FALSE),0)*[2]Generators!G110, "lbm", "kg")</f>
        <v>13702.118312960001</v>
      </c>
      <c r="O110" s="2">
        <f>CONVERT(IFERROR(VLOOKUP(C110,'[1]Fuels and emission rates'!A$2:E$6,3,FALSE),0)*[2]Generators!H110/1000, "lbm", "kg")</f>
        <v>469.52556403143166</v>
      </c>
      <c r="P110" s="2">
        <f>CONVERT(IFERROR(VLOOKUP(C110,'[1]Fuels and emission rates'!A$2:E$6,4,FALSE),0)*[2]Generators!G110, "lbm", "kg")</f>
        <v>9.1734520908800015</v>
      </c>
      <c r="Q110" s="2">
        <f>CONVERT(IFERROR(VLOOKUP(C110,'[1]Fuels and emission rates'!A$2:E$6,4,FALSE),0)*[2]Generators!H110/1000, "lbm", "kg")</f>
        <v>0.31434338608883983</v>
      </c>
      <c r="R110" s="2">
        <f>CONVERT(IFERROR(VLOOKUP(C110,'[1]Fuels and emission rates'!A$2:E$6,5,FALSE),0)*[2]Generators!G110, "lbm", "kg")</f>
        <v>6.9671788031999998E-2</v>
      </c>
      <c r="S110" s="2">
        <f>CONVERT(IFERROR(VLOOKUP(C110,'[1]Fuels and emission rates'!A$2:E$6,5,FALSE),0)*[2]Generators!H110/1000, "lbm", "kg")</f>
        <v>2.3874181221937205E-3</v>
      </c>
      <c r="T110">
        <v>0</v>
      </c>
      <c r="U110">
        <v>0</v>
      </c>
      <c r="V110">
        <v>1</v>
      </c>
    </row>
    <row r="111" spans="1:22" x14ac:dyDescent="0.2">
      <c r="A111">
        <v>110</v>
      </c>
      <c r="B111" t="s">
        <v>153</v>
      </c>
      <c r="C111" t="s">
        <v>86</v>
      </c>
      <c r="D111" t="s">
        <v>151</v>
      </c>
      <c r="E111">
        <v>50</v>
      </c>
      <c r="F111" s="1">
        <f>IFERROR(VLOOKUP(C111,'[1]Fuels and emission rates'!A$2:E$6,2,FALSE), 0)*[2]Generators!H111/1000+[2]Generators!Z111</f>
        <v>48.070204000000011</v>
      </c>
      <c r="G111" s="1">
        <f>IFERROR(VLOOKUP(C111,'[1]Fuels and emission rates'!A$2:E$6,2,FALSE), 0)*[2]Generators!G111</f>
        <v>1382.4</v>
      </c>
      <c r="H111">
        <v>1.97</v>
      </c>
      <c r="I111">
        <v>1.97</v>
      </c>
      <c r="J111">
        <v>1</v>
      </c>
      <c r="K111">
        <v>1</v>
      </c>
      <c r="L111">
        <v>25</v>
      </c>
      <c r="M111">
        <v>1696.16</v>
      </c>
      <c r="N111" s="2">
        <f>CONVERT(IFERROR(VLOOKUP(C111,'[1]Fuels and emission rates'!A$2:E$6,3,FALSE),0)*[2]Generators!G111, "lbm", "kg")</f>
        <v>13702.118312960001</v>
      </c>
      <c r="O111" s="2">
        <f>CONVERT(IFERROR(VLOOKUP(C111,'[1]Fuels and emission rates'!A$2:E$6,3,FALSE),0)*[2]Generators!H111/1000, "lbm", "kg")</f>
        <v>469.52556403143166</v>
      </c>
      <c r="P111" s="2">
        <f>CONVERT(IFERROR(VLOOKUP(C111,'[1]Fuels and emission rates'!A$2:E$6,4,FALSE),0)*[2]Generators!G111, "lbm", "kg")</f>
        <v>9.1734520908800015</v>
      </c>
      <c r="Q111" s="2">
        <f>CONVERT(IFERROR(VLOOKUP(C111,'[1]Fuels and emission rates'!A$2:E$6,4,FALSE),0)*[2]Generators!H111/1000, "lbm", "kg")</f>
        <v>0.31434338608883983</v>
      </c>
      <c r="R111" s="2">
        <f>CONVERT(IFERROR(VLOOKUP(C111,'[1]Fuels and emission rates'!A$2:E$6,5,FALSE),0)*[2]Generators!G111, "lbm", "kg")</f>
        <v>6.9671788031999998E-2</v>
      </c>
      <c r="S111" s="2">
        <f>CONVERT(IFERROR(VLOOKUP(C111,'[1]Fuels and emission rates'!A$2:E$6,5,FALSE),0)*[2]Generators!H111/1000, "lbm", "kg")</f>
        <v>2.3874181221937205E-3</v>
      </c>
      <c r="T111">
        <v>0</v>
      </c>
      <c r="U111">
        <v>0</v>
      </c>
      <c r="V111">
        <v>1</v>
      </c>
    </row>
    <row r="112" spans="1:22" x14ac:dyDescent="0.2">
      <c r="A112">
        <v>111</v>
      </c>
      <c r="B112" t="s">
        <v>154</v>
      </c>
      <c r="C112" t="s">
        <v>86</v>
      </c>
      <c r="D112" t="s">
        <v>118</v>
      </c>
      <c r="E112">
        <v>50</v>
      </c>
      <c r="F112" s="1">
        <f>IFERROR(VLOOKUP(C112,'[1]Fuels and emission rates'!A$2:E$6,2,FALSE), 0)*[2]Generators!H112/1000+[2]Generators!Z112</f>
        <v>48.070204000000011</v>
      </c>
      <c r="G112" s="1">
        <f>IFERROR(VLOOKUP(C112,'[1]Fuels and emission rates'!A$2:E$6,2,FALSE), 0)*[2]Generators!G112</f>
        <v>1382.4</v>
      </c>
      <c r="H112">
        <v>1.97</v>
      </c>
      <c r="I112">
        <v>1.97</v>
      </c>
      <c r="J112">
        <v>1</v>
      </c>
      <c r="K112">
        <v>1</v>
      </c>
      <c r="L112">
        <v>25</v>
      </c>
      <c r="M112">
        <v>1696.16</v>
      </c>
      <c r="N112" s="2">
        <f>CONVERT(IFERROR(VLOOKUP(C112,'[1]Fuels and emission rates'!A$2:E$6,3,FALSE),0)*[2]Generators!G112, "lbm", "kg")</f>
        <v>13702.118312960001</v>
      </c>
      <c r="O112" s="2">
        <f>CONVERT(IFERROR(VLOOKUP(C112,'[1]Fuels and emission rates'!A$2:E$6,3,FALSE),0)*[2]Generators!H112/1000, "lbm", "kg")</f>
        <v>469.52556403143166</v>
      </c>
      <c r="P112" s="2">
        <f>CONVERT(IFERROR(VLOOKUP(C112,'[1]Fuels and emission rates'!A$2:E$6,4,FALSE),0)*[2]Generators!G112, "lbm", "kg")</f>
        <v>9.1734520908800015</v>
      </c>
      <c r="Q112" s="2">
        <f>CONVERT(IFERROR(VLOOKUP(C112,'[1]Fuels and emission rates'!A$2:E$6,4,FALSE),0)*[2]Generators!H112/1000, "lbm", "kg")</f>
        <v>0.31434338608883983</v>
      </c>
      <c r="R112" s="2">
        <f>CONVERT(IFERROR(VLOOKUP(C112,'[1]Fuels and emission rates'!A$2:E$6,5,FALSE),0)*[2]Generators!G112, "lbm", "kg")</f>
        <v>6.9671788031999998E-2</v>
      </c>
      <c r="S112" s="2">
        <f>CONVERT(IFERROR(VLOOKUP(C112,'[1]Fuels and emission rates'!A$2:E$6,5,FALSE),0)*[2]Generators!H112/1000, "lbm", "kg")</f>
        <v>2.3874181221937205E-3</v>
      </c>
      <c r="T112">
        <v>0</v>
      </c>
      <c r="U112">
        <v>0</v>
      </c>
      <c r="V112">
        <v>1</v>
      </c>
    </row>
    <row r="113" spans="1:22" x14ac:dyDescent="0.2">
      <c r="A113">
        <v>112</v>
      </c>
      <c r="B113" t="s">
        <v>155</v>
      </c>
      <c r="C113" t="s">
        <v>86</v>
      </c>
      <c r="D113" t="s">
        <v>118</v>
      </c>
      <c r="E113">
        <v>50</v>
      </c>
      <c r="F113" s="1">
        <f>IFERROR(VLOOKUP(C113,'[1]Fuels and emission rates'!A$2:E$6,2,FALSE), 0)*[2]Generators!H113/1000+[2]Generators!Z113</f>
        <v>48.070204000000011</v>
      </c>
      <c r="G113" s="1">
        <f>IFERROR(VLOOKUP(C113,'[1]Fuels and emission rates'!A$2:E$6,2,FALSE), 0)*[2]Generators!G113</f>
        <v>1382.4</v>
      </c>
      <c r="H113">
        <v>1.97</v>
      </c>
      <c r="I113">
        <v>1.97</v>
      </c>
      <c r="J113">
        <v>1</v>
      </c>
      <c r="K113">
        <v>1</v>
      </c>
      <c r="L113">
        <v>25</v>
      </c>
      <c r="M113">
        <v>1696.16</v>
      </c>
      <c r="N113" s="2">
        <f>CONVERT(IFERROR(VLOOKUP(C113,'[1]Fuels and emission rates'!A$2:E$6,3,FALSE),0)*[2]Generators!G113, "lbm", "kg")</f>
        <v>13702.118312960001</v>
      </c>
      <c r="O113" s="2">
        <f>CONVERT(IFERROR(VLOOKUP(C113,'[1]Fuels and emission rates'!A$2:E$6,3,FALSE),0)*[2]Generators!H113/1000, "lbm", "kg")</f>
        <v>469.52556403143166</v>
      </c>
      <c r="P113" s="2">
        <f>CONVERT(IFERROR(VLOOKUP(C113,'[1]Fuels and emission rates'!A$2:E$6,4,FALSE),0)*[2]Generators!G113, "lbm", "kg")</f>
        <v>9.1734520908800015</v>
      </c>
      <c r="Q113" s="2">
        <f>CONVERT(IFERROR(VLOOKUP(C113,'[1]Fuels and emission rates'!A$2:E$6,4,FALSE),0)*[2]Generators!H113/1000, "lbm", "kg")</f>
        <v>0.31434338608883983</v>
      </c>
      <c r="R113" s="2">
        <f>CONVERT(IFERROR(VLOOKUP(C113,'[1]Fuels and emission rates'!A$2:E$6,5,FALSE),0)*[2]Generators!G113, "lbm", "kg")</f>
        <v>6.9671788031999998E-2</v>
      </c>
      <c r="S113" s="2">
        <f>CONVERT(IFERROR(VLOOKUP(C113,'[1]Fuels and emission rates'!A$2:E$6,5,FALSE),0)*[2]Generators!H113/1000, "lbm", "kg")</f>
        <v>2.3874181221937205E-3</v>
      </c>
      <c r="T113">
        <v>0</v>
      </c>
      <c r="U113">
        <v>0</v>
      </c>
      <c r="V113">
        <v>1</v>
      </c>
    </row>
    <row r="114" spans="1:22" x14ac:dyDescent="0.2">
      <c r="A114">
        <v>113</v>
      </c>
      <c r="B114" t="s">
        <v>156</v>
      </c>
      <c r="C114" t="s">
        <v>86</v>
      </c>
      <c r="D114" t="s">
        <v>143</v>
      </c>
      <c r="E114">
        <v>21.6</v>
      </c>
      <c r="F114" s="1">
        <f>IFERROR(VLOOKUP(C114,'[1]Fuels and emission rates'!A$2:E$6,2,FALSE), 0)*[2]Generators!H114/1000+[2]Generators!Z114</f>
        <v>54.557332000000002</v>
      </c>
      <c r="G114" s="1">
        <f>IFERROR(VLOOKUP(C114,'[1]Fuels and emission rates'!A$2:E$6,2,FALSE), 0)*[2]Generators!G114</f>
        <v>566.83800000000008</v>
      </c>
      <c r="H114">
        <v>0.67</v>
      </c>
      <c r="I114">
        <v>0.67</v>
      </c>
      <c r="J114">
        <v>1</v>
      </c>
      <c r="K114">
        <v>1</v>
      </c>
      <c r="L114">
        <v>21.3</v>
      </c>
      <c r="M114">
        <v>732.74</v>
      </c>
      <c r="N114" s="2">
        <f>CONVERT(IFERROR(VLOOKUP(C114,'[1]Fuels and emission rates'!A$2:E$6,3,FALSE),0)*[2]Generators!G114, "lbm", "kg")</f>
        <v>5618.4037473101998</v>
      </c>
      <c r="O114" s="2">
        <f>CONVERT(IFERROR(VLOOKUP(C114,'[1]Fuels and emission rates'!A$2:E$6,3,FALSE),0)*[2]Generators!H114/1000, "lbm", "kg")</f>
        <v>533.82489517098281</v>
      </c>
      <c r="P114" s="2">
        <f>CONVERT(IFERROR(VLOOKUP(C114,'[1]Fuels and emission rates'!A$2:E$6,4,FALSE),0)*[2]Generators!G114, "lbm", "kg")</f>
        <v>3.7614736952331005</v>
      </c>
      <c r="Q114" s="2">
        <f>CONVERT(IFERROR(VLOOKUP(C114,'[1]Fuels and emission rates'!A$2:E$6,4,FALSE),0)*[2]Generators!H114/1000, "lbm", "kg")</f>
        <v>0.35739124337718342</v>
      </c>
      <c r="R114" s="2">
        <f>CONVERT(IFERROR(VLOOKUP(C114,'[1]Fuels and emission rates'!A$2:E$6,5,FALSE),0)*[2]Generators!G114, "lbm", "kg")</f>
        <v>2.8568154647339999E-2</v>
      </c>
      <c r="S114" s="2">
        <f>CONVERT(IFERROR(VLOOKUP(C114,'[1]Fuels and emission rates'!A$2:E$6,5,FALSE),0)*[2]Generators!H114/1000, "lbm", "kg")</f>
        <v>2.7143638737507597E-3</v>
      </c>
      <c r="T114">
        <v>0</v>
      </c>
      <c r="U114">
        <v>0</v>
      </c>
      <c r="V114">
        <v>1</v>
      </c>
    </row>
    <row r="115" spans="1:22" x14ac:dyDescent="0.2">
      <c r="A115">
        <v>114</v>
      </c>
      <c r="B115" t="s">
        <v>157</v>
      </c>
      <c r="C115" t="s">
        <v>86</v>
      </c>
      <c r="D115" t="s">
        <v>143</v>
      </c>
      <c r="E115">
        <v>21.6</v>
      </c>
      <c r="F115" s="1">
        <f>IFERROR(VLOOKUP(C115,'[1]Fuels and emission rates'!A$2:E$6,2,FALSE), 0)*[2]Generators!H115/1000+[2]Generators!Z115</f>
        <v>54.557332000000002</v>
      </c>
      <c r="G115" s="1">
        <f>IFERROR(VLOOKUP(C115,'[1]Fuels and emission rates'!A$2:E$6,2,FALSE), 0)*[2]Generators!G115</f>
        <v>566.83800000000008</v>
      </c>
      <c r="H115">
        <v>0.67</v>
      </c>
      <c r="I115">
        <v>0.67</v>
      </c>
      <c r="J115">
        <v>1</v>
      </c>
      <c r="K115">
        <v>1</v>
      </c>
      <c r="L115">
        <v>21.3</v>
      </c>
      <c r="M115">
        <v>732.74</v>
      </c>
      <c r="N115" s="2">
        <f>CONVERT(IFERROR(VLOOKUP(C115,'[1]Fuels and emission rates'!A$2:E$6,3,FALSE),0)*[2]Generators!G115, "lbm", "kg")</f>
        <v>5618.4037473101998</v>
      </c>
      <c r="O115" s="2">
        <f>CONVERT(IFERROR(VLOOKUP(C115,'[1]Fuels and emission rates'!A$2:E$6,3,FALSE),0)*[2]Generators!H115/1000, "lbm", "kg")</f>
        <v>533.82489517098281</v>
      </c>
      <c r="P115" s="2">
        <f>CONVERT(IFERROR(VLOOKUP(C115,'[1]Fuels and emission rates'!A$2:E$6,4,FALSE),0)*[2]Generators!G115, "lbm", "kg")</f>
        <v>3.7614736952331005</v>
      </c>
      <c r="Q115" s="2">
        <f>CONVERT(IFERROR(VLOOKUP(C115,'[1]Fuels and emission rates'!A$2:E$6,4,FALSE),0)*[2]Generators!H115/1000, "lbm", "kg")</f>
        <v>0.35739124337718342</v>
      </c>
      <c r="R115" s="2">
        <f>CONVERT(IFERROR(VLOOKUP(C115,'[1]Fuels and emission rates'!A$2:E$6,5,FALSE),0)*[2]Generators!G115, "lbm", "kg")</f>
        <v>2.8568154647339999E-2</v>
      </c>
      <c r="S115" s="2">
        <f>CONVERT(IFERROR(VLOOKUP(C115,'[1]Fuels and emission rates'!A$2:E$6,5,FALSE),0)*[2]Generators!H115/1000, "lbm", "kg")</f>
        <v>2.7143638737507597E-3</v>
      </c>
      <c r="T115">
        <v>0</v>
      </c>
      <c r="U115">
        <v>0</v>
      </c>
      <c r="V115">
        <v>1</v>
      </c>
    </row>
    <row r="116" spans="1:22" x14ac:dyDescent="0.2">
      <c r="A116">
        <v>115</v>
      </c>
      <c r="B116" t="s">
        <v>158</v>
      </c>
      <c r="C116" t="s">
        <v>86</v>
      </c>
      <c r="D116" t="s">
        <v>109</v>
      </c>
      <c r="E116">
        <v>21.6</v>
      </c>
      <c r="F116" s="1">
        <f>IFERROR(VLOOKUP(C116,'[1]Fuels and emission rates'!A$2:E$6,2,FALSE), 0)*[2]Generators!H116/1000+[2]Generators!Z116</f>
        <v>54.557332000000002</v>
      </c>
      <c r="G116" s="1">
        <f>IFERROR(VLOOKUP(C116,'[1]Fuels and emission rates'!A$2:E$6,2,FALSE), 0)*[2]Generators!G116</f>
        <v>566.83800000000008</v>
      </c>
      <c r="H116">
        <v>0.67</v>
      </c>
      <c r="I116">
        <v>0.67</v>
      </c>
      <c r="J116">
        <v>1</v>
      </c>
      <c r="K116">
        <v>1</v>
      </c>
      <c r="L116">
        <v>21.3</v>
      </c>
      <c r="M116">
        <v>732.74</v>
      </c>
      <c r="N116" s="2">
        <f>CONVERT(IFERROR(VLOOKUP(C116,'[1]Fuels and emission rates'!A$2:E$6,3,FALSE),0)*[2]Generators!G116, "lbm", "kg")</f>
        <v>5618.4037473101998</v>
      </c>
      <c r="O116" s="2">
        <f>CONVERT(IFERROR(VLOOKUP(C116,'[1]Fuels and emission rates'!A$2:E$6,3,FALSE),0)*[2]Generators!H116/1000, "lbm", "kg")</f>
        <v>533.82489517098281</v>
      </c>
      <c r="P116" s="2">
        <f>CONVERT(IFERROR(VLOOKUP(C116,'[1]Fuels and emission rates'!A$2:E$6,4,FALSE),0)*[2]Generators!G116, "lbm", "kg")</f>
        <v>3.7614736952331005</v>
      </c>
      <c r="Q116" s="2">
        <f>CONVERT(IFERROR(VLOOKUP(C116,'[1]Fuels and emission rates'!A$2:E$6,4,FALSE),0)*[2]Generators!H116/1000, "lbm", "kg")</f>
        <v>0.35739124337718342</v>
      </c>
      <c r="R116" s="2">
        <f>CONVERT(IFERROR(VLOOKUP(C116,'[1]Fuels and emission rates'!A$2:E$6,5,FALSE),0)*[2]Generators!G116, "lbm", "kg")</f>
        <v>2.8568154647339999E-2</v>
      </c>
      <c r="S116" s="2">
        <f>CONVERT(IFERROR(VLOOKUP(C116,'[1]Fuels and emission rates'!A$2:E$6,5,FALSE),0)*[2]Generators!H116/1000, "lbm", "kg")</f>
        <v>2.7143638737507597E-3</v>
      </c>
      <c r="T116">
        <v>0</v>
      </c>
      <c r="U116">
        <v>0</v>
      </c>
      <c r="V116">
        <v>1</v>
      </c>
    </row>
    <row r="117" spans="1:22" x14ac:dyDescent="0.2">
      <c r="A117">
        <v>116</v>
      </c>
      <c r="B117" t="s">
        <v>159</v>
      </c>
      <c r="C117" t="s">
        <v>86</v>
      </c>
      <c r="D117" t="s">
        <v>109</v>
      </c>
      <c r="E117">
        <v>49.9</v>
      </c>
      <c r="F117" s="1">
        <f>IFERROR(VLOOKUP(C117,'[1]Fuels and emission rates'!A$2:E$6,2,FALSE), 0)*[2]Generators!H117/1000+[2]Generators!Z117</f>
        <v>49.18384600000001</v>
      </c>
      <c r="G117" s="1">
        <f>IFERROR(VLOOKUP(C117,'[1]Fuels and emission rates'!A$2:E$6,2,FALSE), 0)*[2]Generators!G117</f>
        <v>1412.046</v>
      </c>
      <c r="H117">
        <v>1.33</v>
      </c>
      <c r="I117">
        <v>1.33</v>
      </c>
      <c r="J117">
        <v>2</v>
      </c>
      <c r="K117">
        <v>2</v>
      </c>
      <c r="L117">
        <v>22.45</v>
      </c>
      <c r="M117">
        <v>1692.77</v>
      </c>
      <c r="N117" s="2">
        <f>CONVERT(IFERROR(VLOOKUP(C117,'[1]Fuels and emission rates'!A$2:E$6,3,FALSE),0)*[2]Generators!G117, "lbm", "kg")</f>
        <v>13995.9645220934</v>
      </c>
      <c r="O117" s="2">
        <f>CONVERT(IFERROR(VLOOKUP(C117,'[1]Fuels and emission rates'!A$2:E$6,3,FALSE),0)*[2]Generators!H117/1000, "lbm", "kg")</f>
        <v>480.56379785831342</v>
      </c>
      <c r="P117" s="2">
        <f>CONVERT(IFERROR(VLOOKUP(C117,'[1]Fuels and emission rates'!A$2:E$6,4,FALSE),0)*[2]Generators!G117, "lbm", "kg")</f>
        <v>9.3701796376727025</v>
      </c>
      <c r="Q117" s="2">
        <f>CONVERT(IFERROR(VLOOKUP(C117,'[1]Fuels and emission rates'!A$2:E$6,4,FALSE),0)*[2]Generators!H117/1000, "lbm", "kg")</f>
        <v>0.32173339009158269</v>
      </c>
      <c r="R117" s="2">
        <f>CONVERT(IFERROR(VLOOKUP(C117,'[1]Fuels and emission rates'!A$2:E$6,5,FALSE),0)*[2]Generators!G117, "lbm", "kg")</f>
        <v>7.1165921298779994E-2</v>
      </c>
      <c r="S117" s="2">
        <f>CONVERT(IFERROR(VLOOKUP(C117,'[1]Fuels and emission rates'!A$2:E$6,5,FALSE),0)*[2]Generators!H117/1000, "lbm", "kg")</f>
        <v>2.4435447348727796E-3</v>
      </c>
      <c r="T117">
        <v>0</v>
      </c>
      <c r="U117">
        <v>0</v>
      </c>
      <c r="V117">
        <v>1</v>
      </c>
    </row>
    <row r="118" spans="1:22" x14ac:dyDescent="0.2">
      <c r="A118">
        <v>117</v>
      </c>
      <c r="B118" t="s">
        <v>160</v>
      </c>
      <c r="C118" t="s">
        <v>86</v>
      </c>
      <c r="D118" t="s">
        <v>123</v>
      </c>
      <c r="E118">
        <v>6.9</v>
      </c>
      <c r="F118" s="1">
        <f>IFERROR(VLOOKUP(C118,'[1]Fuels and emission rates'!A$2:E$6,2,FALSE), 0)*[2]Generators!H118/1000+[2]Generators!Z118</f>
        <v>42.019666000000008</v>
      </c>
      <c r="G118" s="1">
        <f>IFERROR(VLOOKUP(C118,'[1]Fuels and emission rates'!A$2:E$6,2,FALSE), 0)*[2]Generators!G118</f>
        <v>93.581999999999994</v>
      </c>
      <c r="H118">
        <v>1</v>
      </c>
      <c r="I118">
        <v>1</v>
      </c>
      <c r="J118">
        <v>1</v>
      </c>
      <c r="K118">
        <v>1</v>
      </c>
      <c r="L118">
        <v>3.11</v>
      </c>
      <c r="M118">
        <v>234.07</v>
      </c>
      <c r="N118" s="2">
        <f>CONVERT(IFERROR(VLOOKUP(C118,'[1]Fuels and emission rates'!A$2:E$6,3,FALSE),0)*[2]Generators!G118, "lbm", "kg")</f>
        <v>927.56918110779998</v>
      </c>
      <c r="O118" s="2">
        <f>CONVERT(IFERROR(VLOOKUP(C118,'[1]Fuels and emission rates'!A$2:E$6,3,FALSE),0)*[2]Generators!H118/1000, "lbm", "kg")</f>
        <v>409.55364017939138</v>
      </c>
      <c r="P118" s="2">
        <f>CONVERT(IFERROR(VLOOKUP(C118,'[1]Fuels and emission rates'!A$2:E$6,4,FALSE),0)*[2]Generators!G118, "lbm", "kg")</f>
        <v>0.62099970599589993</v>
      </c>
      <c r="Q118" s="2">
        <f>CONVERT(IFERROR(VLOOKUP(C118,'[1]Fuels and emission rates'!A$2:E$6,4,FALSE),0)*[2]Generators!H118/1000, "lbm", "kg")</f>
        <v>0.27419269130654167</v>
      </c>
      <c r="R118" s="2">
        <f>CONVERT(IFERROR(VLOOKUP(C118,'[1]Fuels and emission rates'!A$2:E$6,5,FALSE),0)*[2]Generators!G118, "lbm", "kg")</f>
        <v>4.7164534632599987E-3</v>
      </c>
      <c r="S118" s="2">
        <f>CONVERT(IFERROR(VLOOKUP(C118,'[1]Fuels and emission rates'!A$2:E$6,5,FALSE),0)*[2]Generators!H118/1000, "lbm", "kg")</f>
        <v>2.0824761365053801E-3</v>
      </c>
      <c r="T118">
        <v>0</v>
      </c>
      <c r="U118">
        <v>0</v>
      </c>
      <c r="V118">
        <v>0</v>
      </c>
    </row>
    <row r="119" spans="1:22" x14ac:dyDescent="0.2">
      <c r="A119">
        <v>118</v>
      </c>
      <c r="B119" t="s">
        <v>161</v>
      </c>
      <c r="C119" t="s">
        <v>86</v>
      </c>
      <c r="D119" t="s">
        <v>123</v>
      </c>
      <c r="E119">
        <v>3.9</v>
      </c>
      <c r="F119" s="1">
        <f>IFERROR(VLOOKUP(C119,'[1]Fuels and emission rates'!A$2:E$6,2,FALSE), 0)*[2]Generators!H119/1000+[2]Generators!Z119</f>
        <v>42.019666000000008</v>
      </c>
      <c r="G119" s="1">
        <f>IFERROR(VLOOKUP(C119,'[1]Fuels and emission rates'!A$2:E$6,2,FALSE), 0)*[2]Generators!G119</f>
        <v>52.866</v>
      </c>
      <c r="H119">
        <v>1</v>
      </c>
      <c r="I119">
        <v>1</v>
      </c>
      <c r="J119">
        <v>1</v>
      </c>
      <c r="K119">
        <v>1</v>
      </c>
      <c r="L119">
        <v>1.75</v>
      </c>
      <c r="M119">
        <v>132.30000000000001</v>
      </c>
      <c r="N119" s="2">
        <f>CONVERT(IFERROR(VLOOKUP(C119,'[1]Fuels and emission rates'!A$2:E$6,3,FALSE),0)*[2]Generators!G119, "lbm", "kg")</f>
        <v>523.99897767139998</v>
      </c>
      <c r="O119" s="2">
        <f>CONVERT(IFERROR(VLOOKUP(C119,'[1]Fuels and emission rates'!A$2:E$6,3,FALSE),0)*[2]Generators!H119/1000, "lbm", "kg")</f>
        <v>409.55364017939138</v>
      </c>
      <c r="P119" s="2">
        <f>CONVERT(IFERROR(VLOOKUP(C119,'[1]Fuels and emission rates'!A$2:E$6,4,FALSE),0)*[2]Generators!G119, "lbm", "kg")</f>
        <v>0.35081287488169999</v>
      </c>
      <c r="Q119" s="2">
        <f>CONVERT(IFERROR(VLOOKUP(C119,'[1]Fuels and emission rates'!A$2:E$6,4,FALSE),0)*[2]Generators!H119/1000, "lbm", "kg")</f>
        <v>0.27419269130654167</v>
      </c>
      <c r="R119" s="2">
        <f>CONVERT(IFERROR(VLOOKUP(C119,'[1]Fuels and emission rates'!A$2:E$6,5,FALSE),0)*[2]Generators!G119, "lbm", "kg")</f>
        <v>2.6644015813799995E-3</v>
      </c>
      <c r="S119" s="2">
        <f>CONVERT(IFERROR(VLOOKUP(C119,'[1]Fuels and emission rates'!A$2:E$6,5,FALSE),0)*[2]Generators!H119/1000, "lbm", "kg")</f>
        <v>2.0824761365053801E-3</v>
      </c>
      <c r="T119">
        <v>0</v>
      </c>
      <c r="U119">
        <v>0</v>
      </c>
      <c r="V119">
        <v>0</v>
      </c>
    </row>
    <row r="120" spans="1:22" x14ac:dyDescent="0.2">
      <c r="A120">
        <v>119</v>
      </c>
      <c r="B120" t="s">
        <v>162</v>
      </c>
      <c r="C120" t="s">
        <v>86</v>
      </c>
      <c r="D120" t="s">
        <v>140</v>
      </c>
      <c r="E120">
        <v>3.9</v>
      </c>
      <c r="F120" s="1">
        <f>IFERROR(VLOOKUP(C120,'[1]Fuels and emission rates'!A$2:E$6,2,FALSE), 0)*[2]Generators!H120/1000+[2]Generators!Z120</f>
        <v>42.019666000000008</v>
      </c>
      <c r="G120" s="1">
        <f>IFERROR(VLOOKUP(C120,'[1]Fuels and emission rates'!A$2:E$6,2,FALSE), 0)*[2]Generators!G120</f>
        <v>52.866</v>
      </c>
      <c r="H120">
        <v>1</v>
      </c>
      <c r="I120">
        <v>1</v>
      </c>
      <c r="J120">
        <v>1</v>
      </c>
      <c r="K120">
        <v>1</v>
      </c>
      <c r="L120">
        <v>1.75</v>
      </c>
      <c r="M120">
        <v>132.30000000000001</v>
      </c>
      <c r="N120" s="2">
        <f>CONVERT(IFERROR(VLOOKUP(C120,'[1]Fuels and emission rates'!A$2:E$6,3,FALSE),0)*[2]Generators!G120, "lbm", "kg")</f>
        <v>523.99897767139998</v>
      </c>
      <c r="O120" s="2">
        <f>CONVERT(IFERROR(VLOOKUP(C120,'[1]Fuels and emission rates'!A$2:E$6,3,FALSE),0)*[2]Generators!H120/1000, "lbm", "kg")</f>
        <v>409.55364017939138</v>
      </c>
      <c r="P120" s="2">
        <f>CONVERT(IFERROR(VLOOKUP(C120,'[1]Fuels and emission rates'!A$2:E$6,4,FALSE),0)*[2]Generators!G120, "lbm", "kg")</f>
        <v>0.35081287488169999</v>
      </c>
      <c r="Q120" s="2">
        <f>CONVERT(IFERROR(VLOOKUP(C120,'[1]Fuels and emission rates'!A$2:E$6,4,FALSE),0)*[2]Generators!H120/1000, "lbm", "kg")</f>
        <v>0.27419269130654167</v>
      </c>
      <c r="R120" s="2">
        <f>CONVERT(IFERROR(VLOOKUP(C120,'[1]Fuels and emission rates'!A$2:E$6,5,FALSE),0)*[2]Generators!G120, "lbm", "kg")</f>
        <v>2.6644015813799995E-3</v>
      </c>
      <c r="S120" s="2">
        <f>CONVERT(IFERROR(VLOOKUP(C120,'[1]Fuels and emission rates'!A$2:E$6,5,FALSE),0)*[2]Generators!H120/1000, "lbm", "kg")</f>
        <v>2.0824761365053801E-3</v>
      </c>
      <c r="T120">
        <v>0</v>
      </c>
      <c r="U120">
        <v>0</v>
      </c>
      <c r="V120">
        <v>0</v>
      </c>
    </row>
    <row r="121" spans="1:22" x14ac:dyDescent="0.2">
      <c r="A121">
        <v>120</v>
      </c>
      <c r="B121" t="s">
        <v>163</v>
      </c>
      <c r="C121" t="s">
        <v>86</v>
      </c>
      <c r="D121" t="s">
        <v>109</v>
      </c>
      <c r="E121">
        <v>6.9</v>
      </c>
      <c r="F121" s="1">
        <f>IFERROR(VLOOKUP(C121,'[1]Fuels and emission rates'!A$2:E$6,2,FALSE), 0)*[2]Generators!H121/1000+[2]Generators!Z121</f>
        <v>42.019666000000008</v>
      </c>
      <c r="G121" s="1">
        <f>IFERROR(VLOOKUP(C121,'[1]Fuels and emission rates'!A$2:E$6,2,FALSE), 0)*[2]Generators!G121</f>
        <v>93.581999999999994</v>
      </c>
      <c r="H121">
        <v>1</v>
      </c>
      <c r="I121">
        <v>1</v>
      </c>
      <c r="J121">
        <v>1</v>
      </c>
      <c r="K121">
        <v>1</v>
      </c>
      <c r="L121">
        <v>3.11</v>
      </c>
      <c r="M121">
        <v>234.07</v>
      </c>
      <c r="N121" s="2">
        <f>CONVERT(IFERROR(VLOOKUP(C121,'[1]Fuels and emission rates'!A$2:E$6,3,FALSE),0)*[2]Generators!G121, "lbm", "kg")</f>
        <v>927.56918110779998</v>
      </c>
      <c r="O121" s="2">
        <f>CONVERT(IFERROR(VLOOKUP(C121,'[1]Fuels and emission rates'!A$2:E$6,3,FALSE),0)*[2]Generators!H121/1000, "lbm", "kg")</f>
        <v>409.55364017939138</v>
      </c>
      <c r="P121" s="2">
        <f>CONVERT(IFERROR(VLOOKUP(C121,'[1]Fuels and emission rates'!A$2:E$6,4,FALSE),0)*[2]Generators!G121, "lbm", "kg")</f>
        <v>0.62099970599589993</v>
      </c>
      <c r="Q121" s="2">
        <f>CONVERT(IFERROR(VLOOKUP(C121,'[1]Fuels and emission rates'!A$2:E$6,4,FALSE),0)*[2]Generators!H121/1000, "lbm", "kg")</f>
        <v>0.27419269130654167</v>
      </c>
      <c r="R121" s="2">
        <f>CONVERT(IFERROR(VLOOKUP(C121,'[1]Fuels and emission rates'!A$2:E$6,5,FALSE),0)*[2]Generators!G121, "lbm", "kg")</f>
        <v>4.7164534632599987E-3</v>
      </c>
      <c r="S121" s="2">
        <f>CONVERT(IFERROR(VLOOKUP(C121,'[1]Fuels and emission rates'!A$2:E$6,5,FALSE),0)*[2]Generators!H121/1000, "lbm", "kg")</f>
        <v>2.0824761365053801E-3</v>
      </c>
      <c r="T121">
        <v>0</v>
      </c>
      <c r="U121">
        <v>0</v>
      </c>
      <c r="V121">
        <v>0</v>
      </c>
    </row>
    <row r="122" spans="1:22" x14ac:dyDescent="0.2">
      <c r="A122">
        <v>121</v>
      </c>
      <c r="B122" t="s">
        <v>164</v>
      </c>
      <c r="C122" t="s">
        <v>86</v>
      </c>
      <c r="D122" t="s">
        <v>165</v>
      </c>
      <c r="E122">
        <v>100</v>
      </c>
      <c r="F122" s="1">
        <f>IFERROR(VLOOKUP(C122,'[1]Fuels and emission rates'!A$2:E$6,2,FALSE), 0)*[2]Generators!H122/1000+[2]Generators!Z122</f>
        <v>30.989184023000004</v>
      </c>
      <c r="G122" s="1">
        <f>IFERROR(VLOOKUP(C122,'[1]Fuels and emission rates'!A$2:E$6,2,FALSE), 0)*[2]Generators!G122</f>
        <v>3251.8260000000005</v>
      </c>
      <c r="H122">
        <v>6.266666667</v>
      </c>
      <c r="I122">
        <v>6.266666667</v>
      </c>
      <c r="J122">
        <v>1</v>
      </c>
      <c r="K122">
        <v>1</v>
      </c>
      <c r="L122">
        <v>20</v>
      </c>
      <c r="M122">
        <v>3392.320068</v>
      </c>
      <c r="N122" s="2">
        <f>CONVERT(IFERROR(VLOOKUP(C122,'[1]Fuels and emission rates'!A$2:E$6,3,FALSE),0)*[2]Generators!G122, "lbm", "kg")</f>
        <v>32231.557136255407</v>
      </c>
      <c r="O122" s="2">
        <f>CONVERT(IFERROR(VLOOKUP(C122,'[1]Fuels and emission rates'!A$2:E$6,3,FALSE),0)*[2]Generators!H122/1000, "lbm", "kg")</f>
        <v>300.22465225588223</v>
      </c>
      <c r="P122" s="2">
        <f>CONVERT(IFERROR(VLOOKUP(C122,'[1]Fuels and emission rates'!A$2:E$6,4,FALSE),0)*[2]Generators!G122, "lbm", "kg")</f>
        <v>21.578754353933704</v>
      </c>
      <c r="Q122" s="2">
        <f>CONVERT(IFERROR(VLOOKUP(C122,'[1]Fuels and emission rates'!A$2:E$6,4,FALSE),0)*[2]Generators!H122/1000, "lbm", "kg")</f>
        <v>0.20099786040859913</v>
      </c>
      <c r="R122" s="2">
        <f>CONVERT(IFERROR(VLOOKUP(C122,'[1]Fuels and emission rates'!A$2:E$6,5,FALSE),0)*[2]Generators!G122, "lbm", "kg")</f>
        <v>0.16388927357418001</v>
      </c>
      <c r="S122" s="2">
        <f>CONVERT(IFERROR(VLOOKUP(C122,'[1]Fuels and emission rates'!A$2:E$6,5,FALSE),0)*[2]Generators!H122/1000, "lbm", "kg")</f>
        <v>1.5265660284197401E-3</v>
      </c>
      <c r="T122">
        <v>0</v>
      </c>
      <c r="U122">
        <v>0</v>
      </c>
      <c r="V122">
        <v>0</v>
      </c>
    </row>
    <row r="123" spans="1:22" x14ac:dyDescent="0.2">
      <c r="A123">
        <v>122</v>
      </c>
      <c r="B123" t="s">
        <v>166</v>
      </c>
      <c r="C123" t="s">
        <v>86</v>
      </c>
      <c r="D123" t="s">
        <v>167</v>
      </c>
      <c r="E123">
        <v>100</v>
      </c>
      <c r="F123" s="1">
        <f>IFERROR(VLOOKUP(C123,'[1]Fuels and emission rates'!A$2:E$6,2,FALSE), 0)*[2]Generators!H123/1000+[2]Generators!Z123</f>
        <v>30.989518000000004</v>
      </c>
      <c r="G123" s="1">
        <f>IFERROR(VLOOKUP(C123,'[1]Fuels and emission rates'!A$2:E$6,2,FALSE), 0)*[2]Generators!G123</f>
        <v>3251.8260000000005</v>
      </c>
      <c r="H123">
        <v>6.27</v>
      </c>
      <c r="I123">
        <v>6.27</v>
      </c>
      <c r="J123">
        <v>1</v>
      </c>
      <c r="K123">
        <v>1</v>
      </c>
      <c r="L123">
        <v>20</v>
      </c>
      <c r="M123">
        <v>3392.32</v>
      </c>
      <c r="N123" s="2">
        <f>CONVERT(IFERROR(VLOOKUP(C123,'[1]Fuels and emission rates'!A$2:E$6,3,FALSE),0)*[2]Generators!G123, "lbm", "kg")</f>
        <v>32231.557136255407</v>
      </c>
      <c r="O123" s="2">
        <f>CONVERT(IFERROR(VLOOKUP(C123,'[1]Fuels and emission rates'!A$2:E$6,3,FALSE),0)*[2]Generators!H123/1000, "lbm", "kg")</f>
        <v>300.22465225588223</v>
      </c>
      <c r="P123" s="2">
        <f>CONVERT(IFERROR(VLOOKUP(C123,'[1]Fuels and emission rates'!A$2:E$6,4,FALSE),0)*[2]Generators!G123, "lbm", "kg")</f>
        <v>21.578754353933704</v>
      </c>
      <c r="Q123" s="2">
        <f>CONVERT(IFERROR(VLOOKUP(C123,'[1]Fuels and emission rates'!A$2:E$6,4,FALSE),0)*[2]Generators!H123/1000, "lbm", "kg")</f>
        <v>0.20099786040859913</v>
      </c>
      <c r="R123" s="2">
        <f>CONVERT(IFERROR(VLOOKUP(C123,'[1]Fuels and emission rates'!A$2:E$6,5,FALSE),0)*[2]Generators!G123, "lbm", "kg")</f>
        <v>0.16388927357418001</v>
      </c>
      <c r="S123" s="2">
        <f>CONVERT(IFERROR(VLOOKUP(C123,'[1]Fuels and emission rates'!A$2:E$6,5,FALSE),0)*[2]Generators!H123/1000, "lbm", "kg")</f>
        <v>1.5265660284197401E-3</v>
      </c>
      <c r="T123">
        <v>0</v>
      </c>
      <c r="U123">
        <v>0</v>
      </c>
      <c r="V123">
        <v>0</v>
      </c>
    </row>
    <row r="124" spans="1:22" x14ac:dyDescent="0.2">
      <c r="A124">
        <v>123</v>
      </c>
      <c r="B124" t="s">
        <v>168</v>
      </c>
      <c r="C124" t="s">
        <v>86</v>
      </c>
      <c r="D124" t="s">
        <v>167</v>
      </c>
      <c r="E124">
        <v>100</v>
      </c>
      <c r="F124" s="1">
        <f>IFERROR(VLOOKUP(C124,'[1]Fuels and emission rates'!A$2:E$6,2,FALSE), 0)*[2]Generators!H124/1000+[2]Generators!Z124</f>
        <v>30.989518000000004</v>
      </c>
      <c r="G124" s="1">
        <f>IFERROR(VLOOKUP(C124,'[1]Fuels and emission rates'!A$2:E$6,2,FALSE), 0)*[2]Generators!G124</f>
        <v>3251.8260000000005</v>
      </c>
      <c r="H124">
        <v>6.27</v>
      </c>
      <c r="I124">
        <v>6.27</v>
      </c>
      <c r="J124">
        <v>1</v>
      </c>
      <c r="K124">
        <v>1</v>
      </c>
      <c r="L124">
        <v>20</v>
      </c>
      <c r="M124">
        <v>3392.32</v>
      </c>
      <c r="N124" s="2">
        <f>CONVERT(IFERROR(VLOOKUP(C124,'[1]Fuels and emission rates'!A$2:E$6,3,FALSE),0)*[2]Generators!G124, "lbm", "kg")</f>
        <v>32231.557136255407</v>
      </c>
      <c r="O124" s="2">
        <f>CONVERT(IFERROR(VLOOKUP(C124,'[1]Fuels and emission rates'!A$2:E$6,3,FALSE),0)*[2]Generators!H124/1000, "lbm", "kg")</f>
        <v>300.22465225588223</v>
      </c>
      <c r="P124" s="2">
        <f>CONVERT(IFERROR(VLOOKUP(C124,'[1]Fuels and emission rates'!A$2:E$6,4,FALSE),0)*[2]Generators!G124, "lbm", "kg")</f>
        <v>21.578754353933704</v>
      </c>
      <c r="Q124" s="2">
        <f>CONVERT(IFERROR(VLOOKUP(C124,'[1]Fuels and emission rates'!A$2:E$6,4,FALSE),0)*[2]Generators!H124/1000, "lbm", "kg")</f>
        <v>0.20099786040859913</v>
      </c>
      <c r="R124" s="2">
        <f>CONVERT(IFERROR(VLOOKUP(C124,'[1]Fuels and emission rates'!A$2:E$6,5,FALSE),0)*[2]Generators!G124, "lbm", "kg")</f>
        <v>0.16388927357418001</v>
      </c>
      <c r="S124" s="2">
        <f>CONVERT(IFERROR(VLOOKUP(C124,'[1]Fuels and emission rates'!A$2:E$6,5,FALSE),0)*[2]Generators!H124/1000, "lbm", "kg")</f>
        <v>1.5265660284197401E-3</v>
      </c>
      <c r="T124">
        <v>0</v>
      </c>
      <c r="U124">
        <v>0</v>
      </c>
      <c r="V124">
        <v>0</v>
      </c>
    </row>
    <row r="125" spans="1:22" x14ac:dyDescent="0.2">
      <c r="A125">
        <v>124</v>
      </c>
      <c r="B125" t="s">
        <v>169</v>
      </c>
      <c r="C125" t="s">
        <v>86</v>
      </c>
      <c r="D125" t="s">
        <v>125</v>
      </c>
      <c r="E125">
        <v>100</v>
      </c>
      <c r="F125" s="1">
        <f>IFERROR(VLOOKUP(C125,'[1]Fuels and emission rates'!A$2:E$6,2,FALSE), 0)*[2]Generators!H125/1000+[2]Generators!Z125</f>
        <v>30.989518000000004</v>
      </c>
      <c r="G125" s="1">
        <f>IFERROR(VLOOKUP(C125,'[1]Fuels and emission rates'!A$2:E$6,2,FALSE), 0)*[2]Generators!G125</f>
        <v>3251.8260000000005</v>
      </c>
      <c r="H125">
        <v>6.27</v>
      </c>
      <c r="I125">
        <v>6.27</v>
      </c>
      <c r="J125">
        <v>1</v>
      </c>
      <c r="K125">
        <v>1</v>
      </c>
      <c r="L125">
        <v>20</v>
      </c>
      <c r="M125">
        <v>3392.32</v>
      </c>
      <c r="N125" s="2">
        <f>CONVERT(IFERROR(VLOOKUP(C125,'[1]Fuels and emission rates'!A$2:E$6,3,FALSE),0)*[2]Generators!G125, "lbm", "kg")</f>
        <v>32231.557136255407</v>
      </c>
      <c r="O125" s="2">
        <f>CONVERT(IFERROR(VLOOKUP(C125,'[1]Fuels and emission rates'!A$2:E$6,3,FALSE),0)*[2]Generators!H125/1000, "lbm", "kg")</f>
        <v>300.22465225588223</v>
      </c>
      <c r="P125" s="2">
        <f>CONVERT(IFERROR(VLOOKUP(C125,'[1]Fuels and emission rates'!A$2:E$6,4,FALSE),0)*[2]Generators!G125, "lbm", "kg")</f>
        <v>21.578754353933704</v>
      </c>
      <c r="Q125" s="2">
        <f>CONVERT(IFERROR(VLOOKUP(C125,'[1]Fuels and emission rates'!A$2:E$6,4,FALSE),0)*[2]Generators!H125/1000, "lbm", "kg")</f>
        <v>0.20099786040859913</v>
      </c>
      <c r="R125" s="2">
        <f>CONVERT(IFERROR(VLOOKUP(C125,'[1]Fuels and emission rates'!A$2:E$6,5,FALSE),0)*[2]Generators!G125, "lbm", "kg")</f>
        <v>0.16388927357418001</v>
      </c>
      <c r="S125" s="2">
        <f>CONVERT(IFERROR(VLOOKUP(C125,'[1]Fuels and emission rates'!A$2:E$6,5,FALSE),0)*[2]Generators!H125/1000, "lbm", "kg")</f>
        <v>1.5265660284197401E-3</v>
      </c>
      <c r="T125">
        <v>0</v>
      </c>
      <c r="U125">
        <v>0</v>
      </c>
      <c r="V125">
        <v>0</v>
      </c>
    </row>
    <row r="126" spans="1:22" x14ac:dyDescent="0.2">
      <c r="A126">
        <v>125</v>
      </c>
      <c r="B126" t="s">
        <v>170</v>
      </c>
      <c r="C126" t="s">
        <v>86</v>
      </c>
      <c r="D126" t="s">
        <v>125</v>
      </c>
      <c r="E126">
        <v>100</v>
      </c>
      <c r="F126" s="1">
        <f>IFERROR(VLOOKUP(C126,'[1]Fuels and emission rates'!A$2:E$6,2,FALSE), 0)*[2]Generators!H126/1000+[2]Generators!Z126</f>
        <v>30.989518000000004</v>
      </c>
      <c r="G126" s="1">
        <f>IFERROR(VLOOKUP(C126,'[1]Fuels and emission rates'!A$2:E$6,2,FALSE), 0)*[2]Generators!G126</f>
        <v>3251.8260000000005</v>
      </c>
      <c r="H126">
        <v>6.27</v>
      </c>
      <c r="I126">
        <v>6.27</v>
      </c>
      <c r="J126">
        <v>1</v>
      </c>
      <c r="K126">
        <v>1</v>
      </c>
      <c r="L126">
        <v>20</v>
      </c>
      <c r="M126">
        <v>3392.32</v>
      </c>
      <c r="N126" s="2">
        <f>CONVERT(IFERROR(VLOOKUP(C126,'[1]Fuels and emission rates'!A$2:E$6,3,FALSE),0)*[2]Generators!G126, "lbm", "kg")</f>
        <v>32231.557136255407</v>
      </c>
      <c r="O126" s="2">
        <f>CONVERT(IFERROR(VLOOKUP(C126,'[1]Fuels and emission rates'!A$2:E$6,3,FALSE),0)*[2]Generators!H126/1000, "lbm", "kg")</f>
        <v>300.22465225588223</v>
      </c>
      <c r="P126" s="2">
        <f>CONVERT(IFERROR(VLOOKUP(C126,'[1]Fuels and emission rates'!A$2:E$6,4,FALSE),0)*[2]Generators!G126, "lbm", "kg")</f>
        <v>21.578754353933704</v>
      </c>
      <c r="Q126" s="2">
        <f>CONVERT(IFERROR(VLOOKUP(C126,'[1]Fuels and emission rates'!A$2:E$6,4,FALSE),0)*[2]Generators!H126/1000, "lbm", "kg")</f>
        <v>0.20099786040859913</v>
      </c>
      <c r="R126" s="2">
        <f>CONVERT(IFERROR(VLOOKUP(C126,'[1]Fuels and emission rates'!A$2:E$6,5,FALSE),0)*[2]Generators!G126, "lbm", "kg")</f>
        <v>0.16388927357418001</v>
      </c>
      <c r="S126" s="2">
        <f>CONVERT(IFERROR(VLOOKUP(C126,'[1]Fuels and emission rates'!A$2:E$6,5,FALSE),0)*[2]Generators!H126/1000, "lbm", "kg")</f>
        <v>1.5265660284197401E-3</v>
      </c>
      <c r="T126">
        <v>0</v>
      </c>
      <c r="U126">
        <v>0</v>
      </c>
      <c r="V126">
        <v>0</v>
      </c>
    </row>
    <row r="127" spans="1:22" x14ac:dyDescent="0.2">
      <c r="A127">
        <v>126</v>
      </c>
      <c r="B127" t="s">
        <v>171</v>
      </c>
      <c r="C127" t="s">
        <v>86</v>
      </c>
      <c r="D127" t="s">
        <v>125</v>
      </c>
      <c r="E127">
        <v>100</v>
      </c>
      <c r="F127" s="1">
        <f>IFERROR(VLOOKUP(C127,'[1]Fuels and emission rates'!A$2:E$6,2,FALSE), 0)*[2]Generators!H127/1000+[2]Generators!Z127</f>
        <v>30.989518000000004</v>
      </c>
      <c r="G127" s="1">
        <f>IFERROR(VLOOKUP(C127,'[1]Fuels and emission rates'!A$2:E$6,2,FALSE), 0)*[2]Generators!G127</f>
        <v>3251.8260000000005</v>
      </c>
      <c r="H127">
        <v>6.27</v>
      </c>
      <c r="I127">
        <v>6.27</v>
      </c>
      <c r="J127">
        <v>1</v>
      </c>
      <c r="K127">
        <v>1</v>
      </c>
      <c r="L127">
        <v>20</v>
      </c>
      <c r="M127">
        <v>3392.32</v>
      </c>
      <c r="N127" s="2">
        <f>CONVERT(IFERROR(VLOOKUP(C127,'[1]Fuels and emission rates'!A$2:E$6,3,FALSE),0)*[2]Generators!G127, "lbm", "kg")</f>
        <v>32231.557136255407</v>
      </c>
      <c r="O127" s="2">
        <f>CONVERT(IFERROR(VLOOKUP(C127,'[1]Fuels and emission rates'!A$2:E$6,3,FALSE),0)*[2]Generators!H127/1000, "lbm", "kg")</f>
        <v>300.22465225588223</v>
      </c>
      <c r="P127" s="2">
        <f>CONVERT(IFERROR(VLOOKUP(C127,'[1]Fuels and emission rates'!A$2:E$6,4,FALSE),0)*[2]Generators!G127, "lbm", "kg")</f>
        <v>21.578754353933704</v>
      </c>
      <c r="Q127" s="2">
        <f>CONVERT(IFERROR(VLOOKUP(C127,'[1]Fuels and emission rates'!A$2:E$6,4,FALSE),0)*[2]Generators!H127/1000, "lbm", "kg")</f>
        <v>0.20099786040859913</v>
      </c>
      <c r="R127" s="2">
        <f>CONVERT(IFERROR(VLOOKUP(C127,'[1]Fuels and emission rates'!A$2:E$6,5,FALSE),0)*[2]Generators!G127, "lbm", "kg")</f>
        <v>0.16388927357418001</v>
      </c>
      <c r="S127" s="2">
        <f>CONVERT(IFERROR(VLOOKUP(C127,'[1]Fuels and emission rates'!A$2:E$6,5,FALSE),0)*[2]Generators!H127/1000, "lbm", "kg")</f>
        <v>1.5265660284197401E-3</v>
      </c>
      <c r="T127">
        <v>0</v>
      </c>
      <c r="U127">
        <v>0</v>
      </c>
      <c r="V127">
        <v>0</v>
      </c>
    </row>
    <row r="128" spans="1:22" x14ac:dyDescent="0.2">
      <c r="A128">
        <v>127</v>
      </c>
      <c r="B128" t="s">
        <v>172</v>
      </c>
      <c r="C128" t="s">
        <v>86</v>
      </c>
      <c r="D128" t="s">
        <v>96</v>
      </c>
      <c r="E128">
        <v>1.05</v>
      </c>
      <c r="F128" s="1">
        <f>IFERROR(VLOOKUP(C128,'[1]Fuels and emission rates'!A$2:E$6,2,FALSE), 0)*[2]Generators!H128/1000+[2]Generators!Z128</f>
        <v>42.019666000000008</v>
      </c>
      <c r="G128" s="1">
        <f>IFERROR(VLOOKUP(C128,'[1]Fuels and emission rates'!A$2:E$6,2,FALSE), 0)*[2]Generators!G128</f>
        <v>14.256000000000002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35.619999999999997</v>
      </c>
      <c r="N128" s="2">
        <f>CONVERT(IFERROR(VLOOKUP(C128,'[1]Fuels and emission rates'!A$2:E$6,3,FALSE),0)*[2]Generators!G128, "lbm", "kg")</f>
        <v>141.30309510240002</v>
      </c>
      <c r="O128" s="2">
        <f>CONVERT(IFERROR(VLOOKUP(C128,'[1]Fuels and emission rates'!A$2:E$6,3,FALSE),0)*[2]Generators!H128/1000, "lbm", "kg")</f>
        <v>409.55364017939138</v>
      </c>
      <c r="P128" s="2">
        <f>CONVERT(IFERROR(VLOOKUP(C128,'[1]Fuels and emission rates'!A$2:E$6,4,FALSE),0)*[2]Generators!G128, "lbm", "kg")</f>
        <v>9.4601224687200017E-2</v>
      </c>
      <c r="Q128" s="2">
        <f>CONVERT(IFERROR(VLOOKUP(C128,'[1]Fuels and emission rates'!A$2:E$6,4,FALSE),0)*[2]Generators!H128/1000, "lbm", "kg")</f>
        <v>0.27419269130654167</v>
      </c>
      <c r="R128" s="2">
        <f>CONVERT(IFERROR(VLOOKUP(C128,'[1]Fuels and emission rates'!A$2:E$6,5,FALSE),0)*[2]Generators!G128, "lbm", "kg")</f>
        <v>7.1849031407999998E-4</v>
      </c>
      <c r="S128" s="2">
        <f>CONVERT(IFERROR(VLOOKUP(C128,'[1]Fuels and emission rates'!A$2:E$6,5,FALSE),0)*[2]Generators!H128/1000, "lbm", "kg")</f>
        <v>2.0824761365053801E-3</v>
      </c>
      <c r="T128">
        <v>0</v>
      </c>
      <c r="U128">
        <v>0</v>
      </c>
      <c r="V128">
        <v>0</v>
      </c>
    </row>
    <row r="129" spans="1:22" x14ac:dyDescent="0.2">
      <c r="A129">
        <v>128</v>
      </c>
      <c r="B129" t="s">
        <v>173</v>
      </c>
      <c r="C129" t="s">
        <v>86</v>
      </c>
      <c r="D129" t="s">
        <v>125</v>
      </c>
      <c r="E129">
        <v>44.02</v>
      </c>
      <c r="F129" s="1">
        <f>IFERROR(VLOOKUP(C129,'[1]Fuels and emission rates'!A$2:E$6,2,FALSE), 0)*[2]Generators!H129/1000+[2]Generators!Z129</f>
        <v>57.198040000000013</v>
      </c>
      <c r="G129" s="1">
        <f>IFERROR(VLOOKUP(C129,'[1]Fuels and emission rates'!A$2:E$6,2,FALSE), 0)*[2]Generators!G129</f>
        <v>1244.9159999999999</v>
      </c>
      <c r="H129">
        <v>2.67</v>
      </c>
      <c r="I129">
        <v>2.67</v>
      </c>
      <c r="J129">
        <v>2</v>
      </c>
      <c r="K129">
        <v>2</v>
      </c>
      <c r="L129">
        <v>13.21</v>
      </c>
      <c r="M129">
        <v>1493.3</v>
      </c>
      <c r="N129" s="2">
        <f>CONVERT(IFERROR(VLOOKUP(C129,'[1]Fuels and emission rates'!A$2:E$6,3,FALSE),0)*[2]Generators!G129, "lbm", "kg")</f>
        <v>12339.3998276164</v>
      </c>
      <c r="O129" s="2">
        <f>CONVERT(IFERROR(VLOOKUP(C129,'[1]Fuels and emission rates'!A$2:E$6,3,FALSE),0)*[2]Generators!H129/1000, "lbm", "kg")</f>
        <v>559.99915258271608</v>
      </c>
      <c r="P129" s="2">
        <f>CONVERT(IFERROR(VLOOKUP(C129,'[1]Fuels and emission rates'!A$2:E$6,4,FALSE),0)*[2]Generators!G129, "lbm", "kg")</f>
        <v>8.2611236134042016</v>
      </c>
      <c r="Q129" s="2">
        <f>CONVERT(IFERROR(VLOOKUP(C129,'[1]Fuels and emission rates'!A$2:E$6,4,FALSE),0)*[2]Generators!H129/1000, "lbm", "kg")</f>
        <v>0.37491468689859808</v>
      </c>
      <c r="R129" s="2">
        <f>CONVERT(IFERROR(VLOOKUP(C129,'[1]Fuels and emission rates'!A$2:E$6,5,FALSE),0)*[2]Generators!G129, "lbm", "kg")</f>
        <v>6.2742710987879993E-2</v>
      </c>
      <c r="S129" s="2">
        <f>CONVERT(IFERROR(VLOOKUP(C129,'[1]Fuels and emission rates'!A$2:E$6,5,FALSE),0)*[2]Generators!H129/1000, "lbm", "kg")</f>
        <v>2.8474533182172002E-3</v>
      </c>
      <c r="T129">
        <v>0</v>
      </c>
      <c r="U129">
        <v>0</v>
      </c>
      <c r="V129">
        <v>0</v>
      </c>
    </row>
    <row r="130" spans="1:22" x14ac:dyDescent="0.2">
      <c r="A130">
        <v>129</v>
      </c>
      <c r="B130" t="s">
        <v>174</v>
      </c>
      <c r="C130" t="s">
        <v>86</v>
      </c>
      <c r="D130" t="s">
        <v>96</v>
      </c>
      <c r="E130">
        <v>0.6</v>
      </c>
      <c r="F130" s="1">
        <f>IFERROR(VLOOKUP(C130,'[1]Fuels and emission rates'!A$2:E$6,2,FALSE), 0)*[2]Generators!H130/1000+[2]Generators!Z130</f>
        <v>42.019666000000008</v>
      </c>
      <c r="G130" s="1">
        <f>IFERROR(VLOOKUP(C130,'[1]Fuels and emission rates'!A$2:E$6,2,FALSE), 0)*[2]Generators!G130</f>
        <v>8.1539999999999999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20.350000000000001</v>
      </c>
      <c r="N130" s="2">
        <f>CONVERT(IFERROR(VLOOKUP(C130,'[1]Fuels and emission rates'!A$2:E$6,3,FALSE),0)*[2]Generators!G130, "lbm", "kg")</f>
        <v>80.821088486600019</v>
      </c>
      <c r="O130" s="2">
        <f>CONVERT(IFERROR(VLOOKUP(C130,'[1]Fuels and emission rates'!A$2:E$6,3,FALSE),0)*[2]Generators!H130/1000, "lbm", "kg")</f>
        <v>409.55364017939138</v>
      </c>
      <c r="P130" s="2">
        <f>CONVERT(IFERROR(VLOOKUP(C130,'[1]Fuels and emission rates'!A$2:E$6,4,FALSE),0)*[2]Generators!G130, "lbm", "kg")</f>
        <v>5.4109033817300006E-2</v>
      </c>
      <c r="Q130" s="2">
        <f>CONVERT(IFERROR(VLOOKUP(C130,'[1]Fuels and emission rates'!A$2:E$6,4,FALSE),0)*[2]Generators!H130/1000, "lbm", "kg")</f>
        <v>0.27419269130654167</v>
      </c>
      <c r="R130" s="2">
        <f>CONVERT(IFERROR(VLOOKUP(C130,'[1]Fuels and emission rates'!A$2:E$6,5,FALSE),0)*[2]Generators!G130, "lbm", "kg")</f>
        <v>4.1095468721999998E-4</v>
      </c>
      <c r="S130" s="2">
        <f>CONVERT(IFERROR(VLOOKUP(C130,'[1]Fuels and emission rates'!A$2:E$6,5,FALSE),0)*[2]Generators!H130/1000, "lbm", "kg")</f>
        <v>2.0824761365053801E-3</v>
      </c>
      <c r="T130">
        <v>0</v>
      </c>
      <c r="U130">
        <v>0</v>
      </c>
      <c r="V130">
        <v>0</v>
      </c>
    </row>
    <row r="131" spans="1:22" x14ac:dyDescent="0.2">
      <c r="A131">
        <v>130</v>
      </c>
      <c r="B131" t="s">
        <v>175</v>
      </c>
      <c r="C131" t="s">
        <v>86</v>
      </c>
      <c r="D131" t="s">
        <v>130</v>
      </c>
      <c r="E131">
        <v>18</v>
      </c>
      <c r="F131" s="1">
        <f>IFERROR(VLOOKUP(C131,'[1]Fuels and emission rates'!A$2:E$6,2,FALSE), 0)*[2]Generators!H131/1000+[2]Generators!Z131</f>
        <v>56.923720000000003</v>
      </c>
      <c r="G131" s="1">
        <f>IFERROR(VLOOKUP(C131,'[1]Fuels and emission rates'!A$2:E$6,2,FALSE), 0)*[2]Generators!G131</f>
        <v>451.49400000000003</v>
      </c>
      <c r="H131">
        <v>2.67</v>
      </c>
      <c r="I131">
        <v>2.67</v>
      </c>
      <c r="J131">
        <v>2</v>
      </c>
      <c r="K131">
        <v>2</v>
      </c>
      <c r="L131">
        <v>5.4</v>
      </c>
      <c r="M131">
        <v>610.62</v>
      </c>
      <c r="N131" s="2">
        <f>CONVERT(IFERROR(VLOOKUP(C131,'[1]Fuels and emission rates'!A$2:E$6,3,FALSE),0)*[2]Generators!G131, "lbm", "kg")</f>
        <v>4475.1332505726004</v>
      </c>
      <c r="O131" s="2">
        <f>CONVERT(IFERROR(VLOOKUP(C131,'[1]Fuels and emission rates'!A$2:E$6,3,FALSE),0)*[2]Generators!H131/1000, "lbm", "kg")</f>
        <v>557.28013847998795</v>
      </c>
      <c r="P131" s="2">
        <f>CONVERT(IFERROR(VLOOKUP(C131,'[1]Fuels and emission rates'!A$2:E$6,4,FALSE),0)*[2]Generators!G131, "lbm", "kg")</f>
        <v>2.9960637864003004</v>
      </c>
      <c r="Q131" s="2">
        <f>CONVERT(IFERROR(VLOOKUP(C131,'[1]Fuels and emission rates'!A$2:E$6,4,FALSE),0)*[2]Generators!H131/1000, "lbm", "kg")</f>
        <v>0.37309432999931397</v>
      </c>
      <c r="R131" s="2">
        <f>CONVERT(IFERROR(VLOOKUP(C131,'[1]Fuels and emission rates'!A$2:E$6,5,FALSE),0)*[2]Generators!G131, "lbm", "kg")</f>
        <v>2.2754914833420001E-2</v>
      </c>
      <c r="S131" s="2">
        <f>CONVERT(IFERROR(VLOOKUP(C131,'[1]Fuels and emission rates'!A$2:E$6,5,FALSE),0)*[2]Generators!H131/1000, "lbm", "kg")</f>
        <v>2.8336278227795997E-3</v>
      </c>
      <c r="T131">
        <v>0</v>
      </c>
      <c r="U131">
        <v>0</v>
      </c>
      <c r="V131">
        <v>0</v>
      </c>
    </row>
    <row r="132" spans="1:22" x14ac:dyDescent="0.2">
      <c r="A132">
        <v>131</v>
      </c>
      <c r="B132" t="s">
        <v>176</v>
      </c>
      <c r="C132" t="s">
        <v>86</v>
      </c>
      <c r="D132" t="s">
        <v>96</v>
      </c>
      <c r="E132">
        <v>1.54</v>
      </c>
      <c r="F132" s="1">
        <f>IFERROR(VLOOKUP(C132,'[1]Fuels and emission rates'!A$2:E$6,2,FALSE), 0)*[2]Generators!H132/1000+[2]Generators!Z132</f>
        <v>42.019666000000008</v>
      </c>
      <c r="G132" s="1">
        <f>IFERROR(VLOOKUP(C132,'[1]Fuels and emission rates'!A$2:E$6,2,FALSE), 0)*[2]Generators!G132</f>
        <v>20.898000000000003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52.24</v>
      </c>
      <c r="N132" s="2">
        <f>CONVERT(IFERROR(VLOOKUP(C132,'[1]Fuels and emission rates'!A$2:E$6,3,FALSE),0)*[2]Generators!G132, "lbm", "kg")</f>
        <v>207.1374916842</v>
      </c>
      <c r="O132" s="2">
        <f>CONVERT(IFERROR(VLOOKUP(C132,'[1]Fuels and emission rates'!A$2:E$6,3,FALSE),0)*[2]Generators!H132/1000, "lbm", "kg")</f>
        <v>409.55364017939138</v>
      </c>
      <c r="P132" s="2">
        <f>CONVERT(IFERROR(VLOOKUP(C132,'[1]Fuels and emission rates'!A$2:E$6,4,FALSE),0)*[2]Generators!G132, "lbm", "kg")</f>
        <v>0.13867679528010002</v>
      </c>
      <c r="Q132" s="2">
        <f>CONVERT(IFERROR(VLOOKUP(C132,'[1]Fuels and emission rates'!A$2:E$6,4,FALSE),0)*[2]Generators!H132/1000, "lbm", "kg")</f>
        <v>0.27419269130654167</v>
      </c>
      <c r="R132" s="2">
        <f>CONVERT(IFERROR(VLOOKUP(C132,'[1]Fuels and emission rates'!A$2:E$6,5,FALSE),0)*[2]Generators!G132, "lbm", "kg")</f>
        <v>1.0532414831399999E-3</v>
      </c>
      <c r="S132" s="2">
        <f>CONVERT(IFERROR(VLOOKUP(C132,'[1]Fuels and emission rates'!A$2:E$6,5,FALSE),0)*[2]Generators!H132/1000, "lbm", "kg")</f>
        <v>2.0824761365053801E-3</v>
      </c>
      <c r="T132">
        <v>0</v>
      </c>
      <c r="U132">
        <v>0</v>
      </c>
      <c r="V132">
        <v>0</v>
      </c>
    </row>
    <row r="133" spans="1:22" x14ac:dyDescent="0.2">
      <c r="A133">
        <v>132</v>
      </c>
      <c r="B133" t="s">
        <v>177</v>
      </c>
      <c r="C133" t="s">
        <v>86</v>
      </c>
      <c r="D133" t="s">
        <v>96</v>
      </c>
      <c r="E133">
        <v>1.6</v>
      </c>
      <c r="F133" s="1">
        <f>IFERROR(VLOOKUP(C133,'[1]Fuels and emission rates'!A$2:E$6,2,FALSE), 0)*[2]Generators!H133/1000+[2]Generators!Z133</f>
        <v>42.019666000000008</v>
      </c>
      <c r="G133" s="1">
        <f>IFERROR(VLOOKUP(C133,'[1]Fuels and emission rates'!A$2:E$6,2,FALSE), 0)*[2]Generators!G133</f>
        <v>21.707999999999998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54.28</v>
      </c>
      <c r="N133" s="2">
        <f>CONVERT(IFERROR(VLOOKUP(C133,'[1]Fuels and emission rates'!A$2:E$6,3,FALSE),0)*[2]Generators!G133, "lbm", "kg")</f>
        <v>215.16607663319999</v>
      </c>
      <c r="O133" s="2">
        <f>CONVERT(IFERROR(VLOOKUP(C133,'[1]Fuels and emission rates'!A$2:E$6,3,FALSE),0)*[2]Generators!H133/1000, "lbm", "kg")</f>
        <v>409.55364017939138</v>
      </c>
      <c r="P133" s="2">
        <f>CONVERT(IFERROR(VLOOKUP(C133,'[1]Fuels and emission rates'!A$2:E$6,4,FALSE),0)*[2]Generators!G133, "lbm", "kg")</f>
        <v>0.1440518648646</v>
      </c>
      <c r="Q133" s="2">
        <f>CONVERT(IFERROR(VLOOKUP(C133,'[1]Fuels and emission rates'!A$2:E$6,4,FALSE),0)*[2]Generators!H133/1000, "lbm", "kg")</f>
        <v>0.27419269130654167</v>
      </c>
      <c r="R133" s="2">
        <f>CONVERT(IFERROR(VLOOKUP(C133,'[1]Fuels and emission rates'!A$2:E$6,5,FALSE),0)*[2]Generators!G133, "lbm", "kg")</f>
        <v>1.0940647964399999E-3</v>
      </c>
      <c r="S133" s="2">
        <f>CONVERT(IFERROR(VLOOKUP(C133,'[1]Fuels and emission rates'!A$2:E$6,5,FALSE),0)*[2]Generators!H133/1000, "lbm", "kg")</f>
        <v>2.0824761365053801E-3</v>
      </c>
      <c r="T133">
        <v>0</v>
      </c>
      <c r="U133">
        <v>0</v>
      </c>
      <c r="V133">
        <v>0</v>
      </c>
    </row>
    <row r="134" spans="1:22" x14ac:dyDescent="0.2">
      <c r="A134">
        <v>133</v>
      </c>
      <c r="B134" t="s">
        <v>178</v>
      </c>
      <c r="C134" t="s">
        <v>86</v>
      </c>
      <c r="D134" t="s">
        <v>96</v>
      </c>
      <c r="E134">
        <v>1.3</v>
      </c>
      <c r="F134" s="1">
        <f>IFERROR(VLOOKUP(C134,'[1]Fuels and emission rates'!A$2:E$6,2,FALSE), 0)*[2]Generators!H134/1000+[2]Generators!Z134</f>
        <v>42.019666000000008</v>
      </c>
      <c r="G134" s="1">
        <f>IFERROR(VLOOKUP(C134,'[1]Fuels and emission rates'!A$2:E$6,2,FALSE), 0)*[2]Generators!G134</f>
        <v>17.603999999999999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44.1</v>
      </c>
      <c r="N134" s="2">
        <f>CONVERT(IFERROR(VLOOKUP(C134,'[1]Fuels and emission rates'!A$2:E$6,3,FALSE),0)*[2]Generators!G134, "lbm", "kg")</f>
        <v>174.48791289159999</v>
      </c>
      <c r="O134" s="2">
        <f>CONVERT(IFERROR(VLOOKUP(C134,'[1]Fuels and emission rates'!A$2:E$6,3,FALSE),0)*[2]Generators!H134/1000, "lbm", "kg")</f>
        <v>409.55364017939138</v>
      </c>
      <c r="P134" s="2">
        <f>CONVERT(IFERROR(VLOOKUP(C134,'[1]Fuels and emission rates'!A$2:E$6,4,FALSE),0)*[2]Generators!G134, "lbm", "kg")</f>
        <v>0.1168181789698</v>
      </c>
      <c r="Q134" s="2">
        <f>CONVERT(IFERROR(VLOOKUP(C134,'[1]Fuels and emission rates'!A$2:E$6,4,FALSE),0)*[2]Generators!H134/1000, "lbm", "kg")</f>
        <v>0.27419269130654167</v>
      </c>
      <c r="R134" s="2">
        <f>CONVERT(IFERROR(VLOOKUP(C134,'[1]Fuels and emission rates'!A$2:E$6,5,FALSE),0)*[2]Generators!G134, "lbm", "kg")</f>
        <v>8.8722667571999988E-4</v>
      </c>
      <c r="S134" s="2">
        <f>CONVERT(IFERROR(VLOOKUP(C134,'[1]Fuels and emission rates'!A$2:E$6,5,FALSE),0)*[2]Generators!H134/1000, "lbm", "kg")</f>
        <v>2.0824761365053801E-3</v>
      </c>
      <c r="T134">
        <v>0</v>
      </c>
      <c r="U134">
        <v>0</v>
      </c>
      <c r="V134">
        <v>0</v>
      </c>
    </row>
    <row r="135" spans="1:22" x14ac:dyDescent="0.2">
      <c r="A135">
        <v>134</v>
      </c>
      <c r="B135" t="s">
        <v>179</v>
      </c>
      <c r="C135" t="s">
        <v>86</v>
      </c>
      <c r="D135" t="s">
        <v>125</v>
      </c>
      <c r="E135">
        <v>100</v>
      </c>
      <c r="F135" s="1">
        <f>IFERROR(VLOOKUP(C135,'[1]Fuels and emission rates'!A$2:E$6,2,FALSE), 0)*[2]Generators!H135/1000+[2]Generators!Z135</f>
        <v>30.710562000000003</v>
      </c>
      <c r="G135" s="1">
        <f>IFERROR(VLOOKUP(C135,'[1]Fuels and emission rates'!A$2:E$6,2,FALSE), 0)*[2]Generators!G135</f>
        <v>2890.5120000000002</v>
      </c>
      <c r="H135">
        <v>5.33</v>
      </c>
      <c r="I135">
        <v>5.33</v>
      </c>
      <c r="J135">
        <v>1</v>
      </c>
      <c r="K135">
        <v>1</v>
      </c>
      <c r="L135">
        <v>45</v>
      </c>
      <c r="M135">
        <v>10919.03</v>
      </c>
      <c r="N135" s="2">
        <f>CONVERT(IFERROR(VLOOKUP(C135,'[1]Fuels and emission rates'!A$2:E$6,3,FALSE),0)*[2]Generators!G135, "lbm", "kg")</f>
        <v>28650.273010004799</v>
      </c>
      <c r="O135" s="2">
        <f>CONVERT(IFERROR(VLOOKUP(C135,'[1]Fuels and emission rates'!A$2:E$6,3,FALSE),0)*[2]Generators!H135/1000, "lbm", "kg")</f>
        <v>298.45087022114978</v>
      </c>
      <c r="P135" s="2">
        <f>CONVERT(IFERROR(VLOOKUP(C135,'[1]Fuels and emission rates'!A$2:E$6,4,FALSE),0)*[2]Generators!G135, "lbm", "kg")</f>
        <v>19.181114981274401</v>
      </c>
      <c r="Q135" s="2">
        <f>CONVERT(IFERROR(VLOOKUP(C135,'[1]Fuels and emission rates'!A$2:E$6,4,FALSE),0)*[2]Generators!H135/1000, "lbm", "kg")</f>
        <v>0.19981032836839691</v>
      </c>
      <c r="R135" s="2">
        <f>CONVERT(IFERROR(VLOOKUP(C135,'[1]Fuels and emission rates'!A$2:E$6,5,FALSE),0)*[2]Generators!G135, "lbm", "kg")</f>
        <v>0.14567935428815998</v>
      </c>
      <c r="S135" s="2">
        <f>CONVERT(IFERROR(VLOOKUP(C135,'[1]Fuels and emission rates'!A$2:E$6,5,FALSE),0)*[2]Generators!H135/1000, "lbm", "kg")</f>
        <v>1.5175467977346598E-3</v>
      </c>
      <c r="T135">
        <v>0</v>
      </c>
      <c r="U135">
        <v>0</v>
      </c>
      <c r="V135">
        <v>1</v>
      </c>
    </row>
    <row r="136" spans="1:22" x14ac:dyDescent="0.2">
      <c r="A136">
        <v>135</v>
      </c>
      <c r="B136" t="s">
        <v>180</v>
      </c>
      <c r="C136" t="s">
        <v>86</v>
      </c>
      <c r="D136" t="s">
        <v>125</v>
      </c>
      <c r="E136">
        <v>100</v>
      </c>
      <c r="F136" s="1">
        <f>IFERROR(VLOOKUP(C136,'[1]Fuels and emission rates'!A$2:E$6,2,FALSE), 0)*[2]Generators!H136/1000+[2]Generators!Z136</f>
        <v>30.710562000000003</v>
      </c>
      <c r="G136" s="1">
        <f>IFERROR(VLOOKUP(C136,'[1]Fuels and emission rates'!A$2:E$6,2,FALSE), 0)*[2]Generators!G136</f>
        <v>2890.5120000000002</v>
      </c>
      <c r="H136">
        <v>5.33</v>
      </c>
      <c r="I136">
        <v>5.33</v>
      </c>
      <c r="J136">
        <v>1</v>
      </c>
      <c r="K136">
        <v>1</v>
      </c>
      <c r="L136">
        <v>45</v>
      </c>
      <c r="M136">
        <v>10919.03</v>
      </c>
      <c r="N136" s="2">
        <f>CONVERT(IFERROR(VLOOKUP(C136,'[1]Fuels and emission rates'!A$2:E$6,3,FALSE),0)*[2]Generators!G136, "lbm", "kg")</f>
        <v>28650.273010004799</v>
      </c>
      <c r="O136" s="2">
        <f>CONVERT(IFERROR(VLOOKUP(C136,'[1]Fuels and emission rates'!A$2:E$6,3,FALSE),0)*[2]Generators!H136/1000, "lbm", "kg")</f>
        <v>298.45087022114978</v>
      </c>
      <c r="P136" s="2">
        <f>CONVERT(IFERROR(VLOOKUP(C136,'[1]Fuels and emission rates'!A$2:E$6,4,FALSE),0)*[2]Generators!G136, "lbm", "kg")</f>
        <v>19.181114981274401</v>
      </c>
      <c r="Q136" s="2">
        <f>CONVERT(IFERROR(VLOOKUP(C136,'[1]Fuels and emission rates'!A$2:E$6,4,FALSE),0)*[2]Generators!H136/1000, "lbm", "kg")</f>
        <v>0.19981032836839691</v>
      </c>
      <c r="R136" s="2">
        <f>CONVERT(IFERROR(VLOOKUP(C136,'[1]Fuels and emission rates'!A$2:E$6,5,FALSE),0)*[2]Generators!G136, "lbm", "kg")</f>
        <v>0.14567935428815998</v>
      </c>
      <c r="S136" s="2">
        <f>CONVERT(IFERROR(VLOOKUP(C136,'[1]Fuels and emission rates'!A$2:E$6,5,FALSE),0)*[2]Generators!H136/1000, "lbm", "kg")</f>
        <v>1.5175467977346598E-3</v>
      </c>
      <c r="T136">
        <v>0</v>
      </c>
      <c r="U136">
        <v>0</v>
      </c>
      <c r="V136">
        <v>1</v>
      </c>
    </row>
    <row r="137" spans="1:22" x14ac:dyDescent="0.2">
      <c r="A137">
        <v>136</v>
      </c>
      <c r="B137" t="s">
        <v>181</v>
      </c>
      <c r="C137" t="s">
        <v>86</v>
      </c>
      <c r="D137" t="s">
        <v>125</v>
      </c>
      <c r="E137">
        <v>100</v>
      </c>
      <c r="F137" s="1">
        <f>IFERROR(VLOOKUP(C137,'[1]Fuels and emission rates'!A$2:E$6,2,FALSE), 0)*[2]Generators!H137/1000+[2]Generators!Z137</f>
        <v>30.710562000000003</v>
      </c>
      <c r="G137" s="1">
        <f>IFERROR(VLOOKUP(C137,'[1]Fuels and emission rates'!A$2:E$6,2,FALSE), 0)*[2]Generators!G137</f>
        <v>2890.5120000000002</v>
      </c>
      <c r="H137">
        <v>5.33</v>
      </c>
      <c r="I137">
        <v>5.33</v>
      </c>
      <c r="J137">
        <v>1</v>
      </c>
      <c r="K137">
        <v>1</v>
      </c>
      <c r="L137">
        <v>45</v>
      </c>
      <c r="M137">
        <v>10919.03</v>
      </c>
      <c r="N137" s="2">
        <f>CONVERT(IFERROR(VLOOKUP(C137,'[1]Fuels and emission rates'!A$2:E$6,3,FALSE),0)*[2]Generators!G137, "lbm", "kg")</f>
        <v>28650.273010004799</v>
      </c>
      <c r="O137" s="2">
        <f>CONVERT(IFERROR(VLOOKUP(C137,'[1]Fuels and emission rates'!A$2:E$6,3,FALSE),0)*[2]Generators!H137/1000, "lbm", "kg")</f>
        <v>298.45087022114978</v>
      </c>
      <c r="P137" s="2">
        <f>CONVERT(IFERROR(VLOOKUP(C137,'[1]Fuels and emission rates'!A$2:E$6,4,FALSE),0)*[2]Generators!G137, "lbm", "kg")</f>
        <v>19.181114981274401</v>
      </c>
      <c r="Q137" s="2">
        <f>CONVERT(IFERROR(VLOOKUP(C137,'[1]Fuels and emission rates'!A$2:E$6,4,FALSE),0)*[2]Generators!H137/1000, "lbm", "kg")</f>
        <v>0.19981032836839691</v>
      </c>
      <c r="R137" s="2">
        <f>CONVERT(IFERROR(VLOOKUP(C137,'[1]Fuels and emission rates'!A$2:E$6,5,FALSE),0)*[2]Generators!G137, "lbm", "kg")</f>
        <v>0.14567935428815998</v>
      </c>
      <c r="S137" s="2">
        <f>CONVERT(IFERROR(VLOOKUP(C137,'[1]Fuels and emission rates'!A$2:E$6,5,FALSE),0)*[2]Generators!H137/1000, "lbm", "kg")</f>
        <v>1.5175467977346598E-3</v>
      </c>
      <c r="T137">
        <v>0</v>
      </c>
      <c r="U137">
        <v>0</v>
      </c>
      <c r="V137">
        <v>1</v>
      </c>
    </row>
    <row r="138" spans="1:22" x14ac:dyDescent="0.2">
      <c r="A138">
        <v>137</v>
      </c>
      <c r="B138" t="s">
        <v>182</v>
      </c>
      <c r="C138" t="s">
        <v>86</v>
      </c>
      <c r="D138" t="s">
        <v>96</v>
      </c>
      <c r="E138">
        <v>1.3</v>
      </c>
      <c r="F138" s="1">
        <f>IFERROR(VLOOKUP(C138,'[1]Fuels and emission rates'!A$2:E$6,2,FALSE), 0)*[2]Generators!H138/1000+[2]Generators!Z138</f>
        <v>42.019666000000008</v>
      </c>
      <c r="G138" s="1">
        <f>IFERROR(VLOOKUP(C138,'[1]Fuels and emission rates'!A$2:E$6,2,FALSE), 0)*[2]Generators!G138</f>
        <v>17.603999999999999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44.1</v>
      </c>
      <c r="N138" s="2">
        <f>CONVERT(IFERROR(VLOOKUP(C138,'[1]Fuels and emission rates'!A$2:E$6,3,FALSE),0)*[2]Generators!G138, "lbm", "kg")</f>
        <v>174.48791289159999</v>
      </c>
      <c r="O138" s="2">
        <f>CONVERT(IFERROR(VLOOKUP(C138,'[1]Fuels and emission rates'!A$2:E$6,3,FALSE),0)*[2]Generators!H138/1000, "lbm", "kg")</f>
        <v>409.55364017939138</v>
      </c>
      <c r="P138" s="2">
        <f>CONVERT(IFERROR(VLOOKUP(C138,'[1]Fuels and emission rates'!A$2:E$6,4,FALSE),0)*[2]Generators!G138, "lbm", "kg")</f>
        <v>0.1168181789698</v>
      </c>
      <c r="Q138" s="2">
        <f>CONVERT(IFERROR(VLOOKUP(C138,'[1]Fuels and emission rates'!A$2:E$6,4,FALSE),0)*[2]Generators!H138/1000, "lbm", "kg")</f>
        <v>0.27419269130654167</v>
      </c>
      <c r="R138" s="2">
        <f>CONVERT(IFERROR(VLOOKUP(C138,'[1]Fuels and emission rates'!A$2:E$6,5,FALSE),0)*[2]Generators!G138, "lbm", "kg")</f>
        <v>8.8722667571999988E-4</v>
      </c>
      <c r="S138" s="2">
        <f>CONVERT(IFERROR(VLOOKUP(C138,'[1]Fuels and emission rates'!A$2:E$6,5,FALSE),0)*[2]Generators!H138/1000, "lbm", "kg")</f>
        <v>2.0824761365053801E-3</v>
      </c>
      <c r="T138">
        <v>0</v>
      </c>
      <c r="U138">
        <v>0</v>
      </c>
      <c r="V138">
        <v>0</v>
      </c>
    </row>
    <row r="139" spans="1:22" x14ac:dyDescent="0.2">
      <c r="A139">
        <v>138</v>
      </c>
      <c r="B139" t="s">
        <v>183</v>
      </c>
      <c r="C139" t="s">
        <v>86</v>
      </c>
      <c r="D139" t="s">
        <v>130</v>
      </c>
      <c r="E139">
        <v>9.5</v>
      </c>
      <c r="F139" s="1">
        <f>IFERROR(VLOOKUP(C139,'[1]Fuels and emission rates'!A$2:E$6,2,FALSE), 0)*[2]Generators!H139/1000+[2]Generators!Z139</f>
        <v>42.019666000000008</v>
      </c>
      <c r="G139" s="1">
        <f>IFERROR(VLOOKUP(C139,'[1]Fuels and emission rates'!A$2:E$6,2,FALSE), 0)*[2]Generators!G139</f>
        <v>128.84399999999999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322.27</v>
      </c>
      <c r="N139" s="2">
        <f>CONVERT(IFERROR(VLOOKUP(C139,'[1]Fuels and emission rates'!A$2:E$6,3,FALSE),0)*[2]Generators!G139, "lbm", "kg")</f>
        <v>1277.0802458876001</v>
      </c>
      <c r="O139" s="2">
        <f>CONVERT(IFERROR(VLOOKUP(C139,'[1]Fuels and emission rates'!A$2:E$6,3,FALSE),0)*[2]Generators!H139/1000, "lbm", "kg")</f>
        <v>409.55364017939138</v>
      </c>
      <c r="P139" s="2">
        <f>CONVERT(IFERROR(VLOOKUP(C139,'[1]Fuels and emission rates'!A$2:E$6,4,FALSE),0)*[2]Generators!G139, "lbm", "kg")</f>
        <v>0.85499440190780007</v>
      </c>
      <c r="Q139" s="2">
        <f>CONVERT(IFERROR(VLOOKUP(C139,'[1]Fuels and emission rates'!A$2:E$6,4,FALSE),0)*[2]Generators!H139/1000, "lbm", "kg")</f>
        <v>0.27419269130654167</v>
      </c>
      <c r="R139" s="2">
        <f>CONVERT(IFERROR(VLOOKUP(C139,'[1]Fuels and emission rates'!A$2:E$6,5,FALSE),0)*[2]Generators!G139, "lbm", "kg")</f>
        <v>6.49362836892E-3</v>
      </c>
      <c r="S139" s="2">
        <f>CONVERT(IFERROR(VLOOKUP(C139,'[1]Fuels and emission rates'!A$2:E$6,5,FALSE),0)*[2]Generators!H139/1000, "lbm", "kg")</f>
        <v>2.0824761365053801E-3</v>
      </c>
      <c r="T139">
        <v>0</v>
      </c>
      <c r="U139">
        <v>0</v>
      </c>
      <c r="V139">
        <v>0</v>
      </c>
    </row>
    <row r="140" spans="1:22" x14ac:dyDescent="0.2">
      <c r="A140">
        <v>139</v>
      </c>
      <c r="B140" t="s">
        <v>184</v>
      </c>
      <c r="C140" t="s">
        <v>86</v>
      </c>
      <c r="D140" t="s">
        <v>94</v>
      </c>
      <c r="E140">
        <v>1.3</v>
      </c>
      <c r="F140" s="1">
        <f>IFERROR(VLOOKUP(C140,'[1]Fuels and emission rates'!A$2:E$6,2,FALSE), 0)*[2]Generators!H140/1000+[2]Generators!Z140</f>
        <v>42.019666000000008</v>
      </c>
      <c r="G140" s="1">
        <f>IFERROR(VLOOKUP(C140,'[1]Fuels and emission rates'!A$2:E$6,2,FALSE), 0)*[2]Generators!G140</f>
        <v>17.603999999999999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44.1</v>
      </c>
      <c r="N140" s="2">
        <f>CONVERT(IFERROR(VLOOKUP(C140,'[1]Fuels and emission rates'!A$2:E$6,3,FALSE),0)*[2]Generators!G140, "lbm", "kg")</f>
        <v>174.48791289159999</v>
      </c>
      <c r="O140" s="2">
        <f>CONVERT(IFERROR(VLOOKUP(C140,'[1]Fuels and emission rates'!A$2:E$6,3,FALSE),0)*[2]Generators!H140/1000, "lbm", "kg")</f>
        <v>409.55364017939138</v>
      </c>
      <c r="P140" s="2">
        <f>CONVERT(IFERROR(VLOOKUP(C140,'[1]Fuels and emission rates'!A$2:E$6,4,FALSE),0)*[2]Generators!G140, "lbm", "kg")</f>
        <v>0.1168181789698</v>
      </c>
      <c r="Q140" s="2">
        <f>CONVERT(IFERROR(VLOOKUP(C140,'[1]Fuels and emission rates'!A$2:E$6,4,FALSE),0)*[2]Generators!H140/1000, "lbm", "kg")</f>
        <v>0.27419269130654167</v>
      </c>
      <c r="R140" s="2">
        <f>CONVERT(IFERROR(VLOOKUP(C140,'[1]Fuels and emission rates'!A$2:E$6,5,FALSE),0)*[2]Generators!G140, "lbm", "kg")</f>
        <v>8.8722667571999988E-4</v>
      </c>
      <c r="S140" s="2">
        <f>CONVERT(IFERROR(VLOOKUP(C140,'[1]Fuels and emission rates'!A$2:E$6,5,FALSE),0)*[2]Generators!H140/1000, "lbm", "kg")</f>
        <v>2.0824761365053801E-3</v>
      </c>
      <c r="T140">
        <v>0</v>
      </c>
      <c r="U140">
        <v>0</v>
      </c>
      <c r="V140">
        <v>0</v>
      </c>
    </row>
    <row r="141" spans="1:22" x14ac:dyDescent="0.2">
      <c r="A141">
        <v>140</v>
      </c>
      <c r="B141" t="s">
        <v>185</v>
      </c>
      <c r="C141" t="s">
        <v>86</v>
      </c>
      <c r="D141" t="s">
        <v>94</v>
      </c>
      <c r="E141">
        <v>3.1</v>
      </c>
      <c r="F141" s="1">
        <f>IFERROR(VLOOKUP(C141,'[1]Fuels and emission rates'!A$2:E$6,2,FALSE), 0)*[2]Generators!H141/1000+[2]Generators!Z141</f>
        <v>42.019666000000008</v>
      </c>
      <c r="G141" s="1">
        <f>IFERROR(VLOOKUP(C141,'[1]Fuels and emission rates'!A$2:E$6,2,FALSE), 0)*[2]Generators!G141</f>
        <v>42.012000000000008</v>
      </c>
      <c r="H141">
        <v>1</v>
      </c>
      <c r="I141">
        <v>1</v>
      </c>
      <c r="J141">
        <v>1</v>
      </c>
      <c r="K141">
        <v>1</v>
      </c>
      <c r="L141">
        <v>0.93</v>
      </c>
      <c r="M141">
        <v>105.16</v>
      </c>
      <c r="N141" s="2">
        <f>CONVERT(IFERROR(VLOOKUP(C141,'[1]Fuels and emission rates'!A$2:E$6,3,FALSE),0)*[2]Generators!G141, "lbm", "kg")</f>
        <v>416.41593935480006</v>
      </c>
      <c r="O141" s="2">
        <f>CONVERT(IFERROR(VLOOKUP(C141,'[1]Fuels and emission rates'!A$2:E$6,3,FALSE),0)*[2]Generators!H141/1000, "lbm", "kg")</f>
        <v>409.55364017939138</v>
      </c>
      <c r="P141" s="2">
        <f>CONVERT(IFERROR(VLOOKUP(C141,'[1]Fuels and emission rates'!A$2:E$6,4,FALSE),0)*[2]Generators!G141, "lbm", "kg")</f>
        <v>0.27878694244940005</v>
      </c>
      <c r="Q141" s="2">
        <f>CONVERT(IFERROR(VLOOKUP(C141,'[1]Fuels and emission rates'!A$2:E$6,4,FALSE),0)*[2]Generators!H141/1000, "lbm", "kg")</f>
        <v>0.27419269130654167</v>
      </c>
      <c r="R141" s="2">
        <f>CONVERT(IFERROR(VLOOKUP(C141,'[1]Fuels and emission rates'!A$2:E$6,5,FALSE),0)*[2]Generators!G141, "lbm", "kg")</f>
        <v>2.1173691831599998E-3</v>
      </c>
      <c r="S141" s="2">
        <f>CONVERT(IFERROR(VLOOKUP(C141,'[1]Fuels and emission rates'!A$2:E$6,5,FALSE),0)*[2]Generators!H141/1000, "lbm", "kg")</f>
        <v>2.0824761365053801E-3</v>
      </c>
      <c r="T141">
        <v>0</v>
      </c>
      <c r="U141">
        <v>0</v>
      </c>
      <c r="V141">
        <v>0</v>
      </c>
    </row>
    <row r="142" spans="1:22" x14ac:dyDescent="0.2">
      <c r="A142">
        <v>141</v>
      </c>
      <c r="B142" t="s">
        <v>186</v>
      </c>
      <c r="C142" t="s">
        <v>86</v>
      </c>
      <c r="D142" t="s">
        <v>187</v>
      </c>
      <c r="E142">
        <v>54</v>
      </c>
      <c r="F142" s="1">
        <f>IFERROR(VLOOKUP(C142,'[1]Fuels and emission rates'!A$2:E$6,2,FALSE), 0)*[2]Generators!H142/1000+[2]Generators!Z142</f>
        <v>41.73362800000001</v>
      </c>
      <c r="G142" s="1">
        <f>IFERROR(VLOOKUP(C142,'[1]Fuels and emission rates'!A$2:E$6,2,FALSE), 0)*[2]Generators!G142</f>
        <v>942.19200000000001</v>
      </c>
      <c r="H142">
        <v>0.8</v>
      </c>
      <c r="I142">
        <v>0.8</v>
      </c>
      <c r="J142">
        <v>8</v>
      </c>
      <c r="K142">
        <v>8</v>
      </c>
      <c r="L142">
        <v>16.2</v>
      </c>
      <c r="M142">
        <v>1831.85</v>
      </c>
      <c r="N142" s="2">
        <f>CONVERT(IFERROR(VLOOKUP(C142,'[1]Fuels and emission rates'!A$2:E$6,3,FALSE),0)*[2]Generators!G142, "lbm", "kg")</f>
        <v>9338.8500126767995</v>
      </c>
      <c r="O142" s="2">
        <f>CONVERT(IFERROR(VLOOKUP(C142,'[1]Fuels and emission rates'!A$2:E$6,3,FALSE),0)*[2]Generators!H142/1000, "lbm", "kg")</f>
        <v>406.71847921440121</v>
      </c>
      <c r="P142" s="2">
        <f>CONVERT(IFERROR(VLOOKUP(C142,'[1]Fuels and emission rates'!A$2:E$6,4,FALSE),0)*[2]Generators!G142, "lbm", "kg")</f>
        <v>6.252280940690401</v>
      </c>
      <c r="Q142" s="2">
        <f>CONVERT(IFERROR(VLOOKUP(C142,'[1]Fuels and emission rates'!A$2:E$6,4,FALSE),0)*[2]Generators!H142/1000, "lbm", "kg")</f>
        <v>0.27229457506726862</v>
      </c>
      <c r="R142" s="2">
        <f>CONVERT(IFERROR(VLOOKUP(C142,'[1]Fuels and emission rates'!A$2:E$6,5,FALSE),0)*[2]Generators!G142, "lbm", "kg")</f>
        <v>4.7485678030559995E-2</v>
      </c>
      <c r="S142" s="2">
        <f>CONVERT(IFERROR(VLOOKUP(C142,'[1]Fuels and emission rates'!A$2:E$6,5,FALSE),0)*[2]Generators!H142/1000, "lbm", "kg")</f>
        <v>2.0680600638020396E-3</v>
      </c>
      <c r="T142">
        <v>0</v>
      </c>
      <c r="U142">
        <v>0</v>
      </c>
      <c r="V142">
        <v>1</v>
      </c>
    </row>
    <row r="143" spans="1:22" x14ac:dyDescent="0.2">
      <c r="A143">
        <v>142</v>
      </c>
      <c r="B143" t="s">
        <v>188</v>
      </c>
      <c r="C143" t="s">
        <v>86</v>
      </c>
      <c r="D143" t="s">
        <v>98</v>
      </c>
      <c r="E143">
        <v>82.4</v>
      </c>
      <c r="F143" s="1">
        <f>IFERROR(VLOOKUP(C143,'[1]Fuels and emission rates'!A$2:E$6,2,FALSE), 0)*[2]Generators!H143/1000+[2]Generators!Z143</f>
        <v>57.255010000000006</v>
      </c>
      <c r="G143" s="1">
        <f>IFERROR(VLOOKUP(C143,'[1]Fuels and emission rates'!A$2:E$6,2,FALSE), 0)*[2]Generators!G143</f>
        <v>1328.8320000000001</v>
      </c>
      <c r="H143">
        <v>1.33</v>
      </c>
      <c r="I143">
        <v>1.33</v>
      </c>
      <c r="J143">
        <v>2</v>
      </c>
      <c r="K143">
        <v>2</v>
      </c>
      <c r="L143">
        <v>19.78</v>
      </c>
      <c r="M143">
        <v>2795.27</v>
      </c>
      <c r="N143" s="2">
        <f>CONVERT(IFERROR(VLOOKUP(C143,'[1]Fuels and emission rates'!A$2:E$6,3,FALSE),0)*[2]Generators!G143, "lbm", "kg")</f>
        <v>13171.161228332801</v>
      </c>
      <c r="O143" s="2">
        <f>CONVERT(IFERROR(VLOOKUP(C143,'[1]Fuels and emission rates'!A$2:E$6,3,FALSE),0)*[2]Generators!H143/1000, "lbm", "kg")</f>
        <v>560.56382972412905</v>
      </c>
      <c r="P143" s="2">
        <f>CONVERT(IFERROR(VLOOKUP(C143,'[1]Fuels and emission rates'!A$2:E$6,4,FALSE),0)*[2]Generators!G143, "lbm", "kg")</f>
        <v>8.8179808223584004</v>
      </c>
      <c r="Q143" s="2">
        <f>CONVERT(IFERROR(VLOOKUP(C143,'[1]Fuels and emission rates'!A$2:E$6,4,FALSE),0)*[2]Generators!H143/1000, "lbm", "kg")</f>
        <v>0.37529273345937447</v>
      </c>
      <c r="R143" s="2">
        <f>CONVERT(IFERROR(VLOOKUP(C143,'[1]Fuels and emission rates'!A$2:E$6,5,FALSE),0)*[2]Generators!G143, "lbm", "kg")</f>
        <v>6.6972006245759996E-2</v>
      </c>
      <c r="S143" s="2">
        <f>CONVERT(IFERROR(VLOOKUP(C143,'[1]Fuels and emission rates'!A$2:E$6,5,FALSE),0)*[2]Generators!H143/1000, "lbm", "kg")</f>
        <v>2.8503245579192997E-3</v>
      </c>
      <c r="T143">
        <v>0</v>
      </c>
      <c r="U143">
        <v>0</v>
      </c>
      <c r="V143">
        <v>1</v>
      </c>
    </row>
    <row r="144" spans="1:22" x14ac:dyDescent="0.2">
      <c r="A144">
        <v>143</v>
      </c>
      <c r="B144" t="s">
        <v>189</v>
      </c>
      <c r="C144" t="s">
        <v>86</v>
      </c>
      <c r="D144" t="s">
        <v>190</v>
      </c>
      <c r="E144">
        <v>25</v>
      </c>
      <c r="F144" s="1">
        <f>IFERROR(VLOOKUP(C144,'[1]Fuels and emission rates'!A$2:E$6,2,FALSE), 0)*[2]Generators!H144/1000+[2]Generators!Z144</f>
        <v>50.651296000000002</v>
      </c>
      <c r="G144" s="1">
        <f>IFERROR(VLOOKUP(C144,'[1]Fuels and emission rates'!A$2:E$6,2,FALSE), 0)*[2]Generators!G144</f>
        <v>838.08</v>
      </c>
      <c r="H144">
        <v>3.47</v>
      </c>
      <c r="I144">
        <v>3.47</v>
      </c>
      <c r="J144">
        <v>1</v>
      </c>
      <c r="K144">
        <v>1</v>
      </c>
      <c r="L144">
        <v>7.5</v>
      </c>
      <c r="M144">
        <v>848.08</v>
      </c>
      <c r="N144" s="2">
        <f>CONVERT(IFERROR(VLOOKUP(C144,'[1]Fuels and emission rates'!A$2:E$6,3,FALSE),0)*[2]Generators!G144, "lbm", "kg")</f>
        <v>8306.9092272319995</v>
      </c>
      <c r="O144" s="2">
        <f>CONVERT(IFERROR(VLOOKUP(C144,'[1]Fuels and emission rates'!A$2:E$6,3,FALSE),0)*[2]Generators!H144/1000, "lbm", "kg")</f>
        <v>495.10891759091851</v>
      </c>
      <c r="P144" s="2">
        <f>CONVERT(IFERROR(VLOOKUP(C144,'[1]Fuels and emission rates'!A$2:E$6,4,FALSE),0)*[2]Generators!G144, "lbm", "kg")</f>
        <v>5.5614053300960009</v>
      </c>
      <c r="Q144" s="2">
        <f>CONVERT(IFERROR(VLOOKUP(C144,'[1]Fuels and emission rates'!A$2:E$6,4,FALSE),0)*[2]Generators!H144/1000, "lbm", "kg")</f>
        <v>0.3314712244888352</v>
      </c>
      <c r="R144" s="2">
        <f>CONVERT(IFERROR(VLOOKUP(C144,'[1]Fuels and emission rates'!A$2:E$6,5,FALSE),0)*[2]Generators!G144, "lbm", "kg")</f>
        <v>4.2238521494399987E-2</v>
      </c>
      <c r="S144" s="2">
        <f>CONVERT(IFERROR(VLOOKUP(C144,'[1]Fuels and emission rates'!A$2:E$6,5,FALSE),0)*[2]Generators!H144/1000, "lbm", "kg")</f>
        <v>2.5175029708012801E-3</v>
      </c>
      <c r="T144">
        <v>0</v>
      </c>
      <c r="U144">
        <v>0</v>
      </c>
      <c r="V144">
        <v>0</v>
      </c>
    </row>
    <row r="145" spans="1:22" x14ac:dyDescent="0.2">
      <c r="A145">
        <v>144</v>
      </c>
      <c r="B145" t="s">
        <v>191</v>
      </c>
      <c r="C145" t="s">
        <v>86</v>
      </c>
      <c r="D145" t="s">
        <v>192</v>
      </c>
      <c r="E145">
        <v>60.35</v>
      </c>
      <c r="F145" s="1">
        <f>IFERROR(VLOOKUP(C145,'[1]Fuels and emission rates'!A$2:E$6,2,FALSE), 0)*[2]Generators!H145/1000+[2]Generators!Z145</f>
        <v>49.18384600000001</v>
      </c>
      <c r="G145" s="1">
        <f>IFERROR(VLOOKUP(C145,'[1]Fuels and emission rates'!A$2:E$6,2,FALSE), 0)*[2]Generators!G145</f>
        <v>1707.8040000000001</v>
      </c>
      <c r="H145">
        <v>1.33</v>
      </c>
      <c r="I145">
        <v>1.33</v>
      </c>
      <c r="J145">
        <v>2</v>
      </c>
      <c r="K145">
        <v>2</v>
      </c>
      <c r="L145">
        <v>27.16</v>
      </c>
      <c r="M145">
        <v>2047.27</v>
      </c>
      <c r="N145" s="2">
        <f>CONVERT(IFERROR(VLOOKUP(C145,'[1]Fuels and emission rates'!A$2:E$6,3,FALSE),0)*[2]Generators!G145, "lbm", "kg")</f>
        <v>16927.4685064716</v>
      </c>
      <c r="O145" s="2">
        <f>CONVERT(IFERROR(VLOOKUP(C145,'[1]Fuels and emission rates'!A$2:E$6,3,FALSE),0)*[2]Generators!H145/1000, "lbm", "kg")</f>
        <v>480.56379785831342</v>
      </c>
      <c r="P145" s="2">
        <f>CONVERT(IFERROR(VLOOKUP(C145,'[1]Fuels and emission rates'!A$2:E$6,4,FALSE),0)*[2]Generators!G145, "lbm", "kg")</f>
        <v>11.3327967119598</v>
      </c>
      <c r="Q145" s="2">
        <f>CONVERT(IFERROR(VLOOKUP(C145,'[1]Fuels and emission rates'!A$2:E$6,4,FALSE),0)*[2]Generators!H145/1000, "lbm", "kg")</f>
        <v>0.32173339009158269</v>
      </c>
      <c r="R145" s="2">
        <f>CONVERT(IFERROR(VLOOKUP(C145,'[1]Fuels and emission rates'!A$2:E$6,5,FALSE),0)*[2]Generators!G145, "lbm", "kg")</f>
        <v>8.607187376172E-2</v>
      </c>
      <c r="S145" s="2">
        <f>CONVERT(IFERROR(VLOOKUP(C145,'[1]Fuels and emission rates'!A$2:E$6,5,FALSE),0)*[2]Generators!H145/1000, "lbm", "kg")</f>
        <v>2.4435447348727796E-3</v>
      </c>
      <c r="T145">
        <v>0</v>
      </c>
      <c r="U145">
        <v>0</v>
      </c>
      <c r="V145">
        <v>1</v>
      </c>
    </row>
    <row r="146" spans="1:22" x14ac:dyDescent="0.2">
      <c r="A146">
        <v>145</v>
      </c>
      <c r="B146" t="s">
        <v>193</v>
      </c>
      <c r="C146" t="s">
        <v>86</v>
      </c>
      <c r="D146" t="s">
        <v>192</v>
      </c>
      <c r="E146">
        <v>60.35</v>
      </c>
      <c r="F146" s="1">
        <f>IFERROR(VLOOKUP(C146,'[1]Fuels and emission rates'!A$2:E$6,2,FALSE), 0)*[2]Generators!H146/1000+[2]Generators!Z146</f>
        <v>49.18384600000001</v>
      </c>
      <c r="G146" s="1">
        <f>IFERROR(VLOOKUP(C146,'[1]Fuels and emission rates'!A$2:E$6,2,FALSE), 0)*[2]Generators!G146</f>
        <v>1707.8040000000001</v>
      </c>
      <c r="H146">
        <v>1.33</v>
      </c>
      <c r="I146">
        <v>1.33</v>
      </c>
      <c r="J146">
        <v>2</v>
      </c>
      <c r="K146">
        <v>2</v>
      </c>
      <c r="L146">
        <v>27.16</v>
      </c>
      <c r="M146">
        <v>2047.27</v>
      </c>
      <c r="N146" s="2">
        <f>CONVERT(IFERROR(VLOOKUP(C146,'[1]Fuels and emission rates'!A$2:E$6,3,FALSE),0)*[2]Generators!G146, "lbm", "kg")</f>
        <v>16927.4685064716</v>
      </c>
      <c r="O146" s="2">
        <f>CONVERT(IFERROR(VLOOKUP(C146,'[1]Fuels and emission rates'!A$2:E$6,3,FALSE),0)*[2]Generators!H146/1000, "lbm", "kg")</f>
        <v>480.56379785831342</v>
      </c>
      <c r="P146" s="2">
        <f>CONVERT(IFERROR(VLOOKUP(C146,'[1]Fuels and emission rates'!A$2:E$6,4,FALSE),0)*[2]Generators!G146, "lbm", "kg")</f>
        <v>11.3327967119598</v>
      </c>
      <c r="Q146" s="2">
        <f>CONVERT(IFERROR(VLOOKUP(C146,'[1]Fuels and emission rates'!A$2:E$6,4,FALSE),0)*[2]Generators!H146/1000, "lbm", "kg")</f>
        <v>0.32173339009158269</v>
      </c>
      <c r="R146" s="2">
        <f>CONVERT(IFERROR(VLOOKUP(C146,'[1]Fuels and emission rates'!A$2:E$6,5,FALSE),0)*[2]Generators!G146, "lbm", "kg")</f>
        <v>8.607187376172E-2</v>
      </c>
      <c r="S146" s="2">
        <f>CONVERT(IFERROR(VLOOKUP(C146,'[1]Fuels and emission rates'!A$2:E$6,5,FALSE),0)*[2]Generators!H146/1000, "lbm", "kg")</f>
        <v>2.4435447348727796E-3</v>
      </c>
      <c r="T146">
        <v>0</v>
      </c>
      <c r="U146">
        <v>0</v>
      </c>
      <c r="V146">
        <v>1</v>
      </c>
    </row>
    <row r="147" spans="1:22" x14ac:dyDescent="0.2">
      <c r="A147">
        <v>146</v>
      </c>
      <c r="B147" t="s">
        <v>194</v>
      </c>
      <c r="C147" t="s">
        <v>86</v>
      </c>
      <c r="D147" t="s">
        <v>115</v>
      </c>
      <c r="E147">
        <v>180</v>
      </c>
      <c r="F147" s="1">
        <f>IFERROR(VLOOKUP(C147,'[1]Fuels and emission rates'!A$2:E$6,2,FALSE), 0)*[2]Generators!H147/1000+[2]Generators!Z147</f>
        <v>30.643602000000005</v>
      </c>
      <c r="G147" s="1">
        <f>IFERROR(VLOOKUP(C147,'[1]Fuels and emission rates'!A$2:E$6,2,FALSE), 0)*[2]Generators!G147</f>
        <v>5853.2760000000007</v>
      </c>
      <c r="H147">
        <v>5.33</v>
      </c>
      <c r="I147">
        <v>5.33</v>
      </c>
      <c r="J147">
        <v>2</v>
      </c>
      <c r="K147">
        <v>2</v>
      </c>
      <c r="L147">
        <v>81</v>
      </c>
      <c r="M147">
        <v>19654.25</v>
      </c>
      <c r="N147" s="2">
        <f>CONVERT(IFERROR(VLOOKUP(C147,'[1]Fuels and emission rates'!A$2:E$6,3,FALSE),0)*[2]Generators!G147, "lbm", "kg")</f>
        <v>58016.695797460408</v>
      </c>
      <c r="O147" s="2">
        <f>CONVERT(IFERROR(VLOOKUP(C147,'[1]Fuels and emission rates'!A$2:E$6,3,FALSE),0)*[2]Generators!H147/1000, "lbm", "kg")</f>
        <v>297.78717386536579</v>
      </c>
      <c r="P147" s="2">
        <f>CONVERT(IFERROR(VLOOKUP(C147,'[1]Fuels and emission rates'!A$2:E$6,4,FALSE),0)*[2]Generators!G147, "lbm", "kg")</f>
        <v>38.841686169486209</v>
      </c>
      <c r="Q147" s="2">
        <f>CONVERT(IFERROR(VLOOKUP(C147,'[1]Fuels and emission rates'!A$2:E$6,4,FALSE),0)*[2]Generators!H147/1000, "lbm", "kg")</f>
        <v>0.19936598928274493</v>
      </c>
      <c r="R147" s="2">
        <f>CONVERT(IFERROR(VLOOKUP(C147,'[1]Fuels and emission rates'!A$2:E$6,5,FALSE),0)*[2]Generators!G147, "lbm", "kg")</f>
        <v>0.29500014812267999</v>
      </c>
      <c r="S147" s="2">
        <f>CONVERT(IFERROR(VLOOKUP(C147,'[1]Fuels and emission rates'!A$2:E$6,5,FALSE),0)*[2]Generators!H147/1000, "lbm", "kg")</f>
        <v>1.51417207050186E-3</v>
      </c>
      <c r="T147">
        <v>0</v>
      </c>
      <c r="U147">
        <v>0</v>
      </c>
      <c r="V147">
        <v>1</v>
      </c>
    </row>
    <row r="148" spans="1:22" x14ac:dyDescent="0.2">
      <c r="A148">
        <v>147</v>
      </c>
      <c r="B148" t="s">
        <v>195</v>
      </c>
      <c r="C148" t="s">
        <v>86</v>
      </c>
      <c r="D148" t="s">
        <v>115</v>
      </c>
      <c r="E148">
        <v>180</v>
      </c>
      <c r="F148" s="1">
        <f>IFERROR(VLOOKUP(C148,'[1]Fuels and emission rates'!A$2:E$6,2,FALSE), 0)*[2]Generators!H148/1000+[2]Generators!Z148</f>
        <v>30.643602000000005</v>
      </c>
      <c r="G148" s="1">
        <f>IFERROR(VLOOKUP(C148,'[1]Fuels and emission rates'!A$2:E$6,2,FALSE), 0)*[2]Generators!G148</f>
        <v>5853.2760000000007</v>
      </c>
      <c r="H148">
        <v>5.33</v>
      </c>
      <c r="I148">
        <v>5.33</v>
      </c>
      <c r="J148">
        <v>2</v>
      </c>
      <c r="K148">
        <v>2</v>
      </c>
      <c r="L148">
        <v>81</v>
      </c>
      <c r="M148">
        <v>19654.25</v>
      </c>
      <c r="N148" s="2">
        <f>CONVERT(IFERROR(VLOOKUP(C148,'[1]Fuels and emission rates'!A$2:E$6,3,FALSE),0)*[2]Generators!G148, "lbm", "kg")</f>
        <v>58016.695797460408</v>
      </c>
      <c r="O148" s="2">
        <f>CONVERT(IFERROR(VLOOKUP(C148,'[1]Fuels and emission rates'!A$2:E$6,3,FALSE),0)*[2]Generators!H148/1000, "lbm", "kg")</f>
        <v>297.78717386536579</v>
      </c>
      <c r="P148" s="2">
        <f>CONVERT(IFERROR(VLOOKUP(C148,'[1]Fuels and emission rates'!A$2:E$6,4,FALSE),0)*[2]Generators!G148, "lbm", "kg")</f>
        <v>38.841686169486209</v>
      </c>
      <c r="Q148" s="2">
        <f>CONVERT(IFERROR(VLOOKUP(C148,'[1]Fuels and emission rates'!A$2:E$6,4,FALSE),0)*[2]Generators!H148/1000, "lbm", "kg")</f>
        <v>0.19936598928274493</v>
      </c>
      <c r="R148" s="2">
        <f>CONVERT(IFERROR(VLOOKUP(C148,'[1]Fuels and emission rates'!A$2:E$6,5,FALSE),0)*[2]Generators!G148, "lbm", "kg")</f>
        <v>0.29500014812267999</v>
      </c>
      <c r="S148" s="2">
        <f>CONVERT(IFERROR(VLOOKUP(C148,'[1]Fuels and emission rates'!A$2:E$6,5,FALSE),0)*[2]Generators!H148/1000, "lbm", "kg")</f>
        <v>1.51417207050186E-3</v>
      </c>
      <c r="T148">
        <v>0</v>
      </c>
      <c r="U148">
        <v>0</v>
      </c>
      <c r="V148">
        <v>1</v>
      </c>
    </row>
    <row r="149" spans="1:22" x14ac:dyDescent="0.2">
      <c r="A149">
        <v>148</v>
      </c>
      <c r="B149" t="s">
        <v>196</v>
      </c>
      <c r="C149" t="s">
        <v>86</v>
      </c>
      <c r="D149" t="s">
        <v>115</v>
      </c>
      <c r="E149">
        <v>180</v>
      </c>
      <c r="F149" s="1">
        <f>IFERROR(VLOOKUP(C149,'[1]Fuels and emission rates'!A$2:E$6,2,FALSE), 0)*[2]Generators!H149/1000+[2]Generators!Z149</f>
        <v>30.643602000000005</v>
      </c>
      <c r="G149" s="1">
        <f>IFERROR(VLOOKUP(C149,'[1]Fuels and emission rates'!A$2:E$6,2,FALSE), 0)*[2]Generators!G149</f>
        <v>5853.2760000000007</v>
      </c>
      <c r="H149">
        <v>5.33</v>
      </c>
      <c r="I149">
        <v>5.33</v>
      </c>
      <c r="J149">
        <v>2</v>
      </c>
      <c r="K149">
        <v>2</v>
      </c>
      <c r="L149">
        <v>81</v>
      </c>
      <c r="M149">
        <v>19654.25</v>
      </c>
      <c r="N149" s="2">
        <f>CONVERT(IFERROR(VLOOKUP(C149,'[1]Fuels and emission rates'!A$2:E$6,3,FALSE),0)*[2]Generators!G149, "lbm", "kg")</f>
        <v>58016.695797460408</v>
      </c>
      <c r="O149" s="2">
        <f>CONVERT(IFERROR(VLOOKUP(C149,'[1]Fuels and emission rates'!A$2:E$6,3,FALSE),0)*[2]Generators!H149/1000, "lbm", "kg")</f>
        <v>297.78717386536579</v>
      </c>
      <c r="P149" s="2">
        <f>CONVERT(IFERROR(VLOOKUP(C149,'[1]Fuels and emission rates'!A$2:E$6,4,FALSE),0)*[2]Generators!G149, "lbm", "kg")</f>
        <v>38.841686169486209</v>
      </c>
      <c r="Q149" s="2">
        <f>CONVERT(IFERROR(VLOOKUP(C149,'[1]Fuels and emission rates'!A$2:E$6,4,FALSE),0)*[2]Generators!H149/1000, "lbm", "kg")</f>
        <v>0.19936598928274493</v>
      </c>
      <c r="R149" s="2">
        <f>CONVERT(IFERROR(VLOOKUP(C149,'[1]Fuels and emission rates'!A$2:E$6,5,FALSE),0)*[2]Generators!G149, "lbm", "kg")</f>
        <v>0.29500014812267999</v>
      </c>
      <c r="S149" s="2">
        <f>CONVERT(IFERROR(VLOOKUP(C149,'[1]Fuels and emission rates'!A$2:E$6,5,FALSE),0)*[2]Generators!H149/1000, "lbm", "kg")</f>
        <v>1.51417207050186E-3</v>
      </c>
      <c r="T149">
        <v>0</v>
      </c>
      <c r="U149">
        <v>0</v>
      </c>
      <c r="V149">
        <v>1</v>
      </c>
    </row>
    <row r="150" spans="1:22" x14ac:dyDescent="0.2">
      <c r="A150">
        <v>149</v>
      </c>
      <c r="B150" t="s">
        <v>197</v>
      </c>
      <c r="C150" t="s">
        <v>86</v>
      </c>
      <c r="D150" t="s">
        <v>115</v>
      </c>
      <c r="E150">
        <v>180</v>
      </c>
      <c r="F150" s="1">
        <f>IFERROR(VLOOKUP(C150,'[1]Fuels and emission rates'!A$2:E$6,2,FALSE), 0)*[2]Generators!H150/1000+[2]Generators!Z150</f>
        <v>30.643602000000005</v>
      </c>
      <c r="G150" s="1">
        <f>IFERROR(VLOOKUP(C150,'[1]Fuels and emission rates'!A$2:E$6,2,FALSE), 0)*[2]Generators!G150</f>
        <v>5853.2760000000007</v>
      </c>
      <c r="H150">
        <v>5.33</v>
      </c>
      <c r="I150">
        <v>5.33</v>
      </c>
      <c r="J150">
        <v>2</v>
      </c>
      <c r="K150">
        <v>2</v>
      </c>
      <c r="L150">
        <v>81</v>
      </c>
      <c r="M150">
        <v>19654.25</v>
      </c>
      <c r="N150" s="2">
        <f>CONVERT(IFERROR(VLOOKUP(C150,'[1]Fuels and emission rates'!A$2:E$6,3,FALSE),0)*[2]Generators!G150, "lbm", "kg")</f>
        <v>58016.695797460408</v>
      </c>
      <c r="O150" s="2">
        <f>CONVERT(IFERROR(VLOOKUP(C150,'[1]Fuels and emission rates'!A$2:E$6,3,FALSE),0)*[2]Generators!H150/1000, "lbm", "kg")</f>
        <v>297.78717386536579</v>
      </c>
      <c r="P150" s="2">
        <f>CONVERT(IFERROR(VLOOKUP(C150,'[1]Fuels and emission rates'!A$2:E$6,4,FALSE),0)*[2]Generators!G150, "lbm", "kg")</f>
        <v>38.841686169486209</v>
      </c>
      <c r="Q150" s="2">
        <f>CONVERT(IFERROR(VLOOKUP(C150,'[1]Fuels and emission rates'!A$2:E$6,4,FALSE),0)*[2]Generators!H150/1000, "lbm", "kg")</f>
        <v>0.19936598928274493</v>
      </c>
      <c r="R150" s="2">
        <f>CONVERT(IFERROR(VLOOKUP(C150,'[1]Fuels and emission rates'!A$2:E$6,5,FALSE),0)*[2]Generators!G150, "lbm", "kg")</f>
        <v>0.29500014812267999</v>
      </c>
      <c r="S150" s="2">
        <f>CONVERT(IFERROR(VLOOKUP(C150,'[1]Fuels and emission rates'!A$2:E$6,5,FALSE),0)*[2]Generators!H150/1000, "lbm", "kg")</f>
        <v>1.51417207050186E-3</v>
      </c>
      <c r="T150">
        <v>0</v>
      </c>
      <c r="U150">
        <v>0</v>
      </c>
      <c r="V150">
        <v>1</v>
      </c>
    </row>
    <row r="151" spans="1:22" x14ac:dyDescent="0.2">
      <c r="A151">
        <v>150</v>
      </c>
      <c r="B151" t="s">
        <v>198</v>
      </c>
      <c r="C151" t="s">
        <v>86</v>
      </c>
      <c r="D151" t="s">
        <v>199</v>
      </c>
      <c r="E151">
        <v>49.96</v>
      </c>
      <c r="F151" s="1">
        <f>IFERROR(VLOOKUP(C151,'[1]Fuels and emission rates'!A$2:E$6,2,FALSE), 0)*[2]Generators!H151/1000+[2]Generators!Z151</f>
        <v>48.874812000000006</v>
      </c>
      <c r="G151" s="1">
        <f>IFERROR(VLOOKUP(C151,'[1]Fuels and emission rates'!A$2:E$6,2,FALSE), 0)*[2]Generators!G151</f>
        <v>1407.672</v>
      </c>
      <c r="H151">
        <v>2.67</v>
      </c>
      <c r="I151">
        <v>2.67</v>
      </c>
      <c r="J151">
        <v>2</v>
      </c>
      <c r="K151">
        <v>2</v>
      </c>
      <c r="L151">
        <v>22.48</v>
      </c>
      <c r="M151">
        <v>5455.15</v>
      </c>
      <c r="N151" s="2">
        <f>CONVERT(IFERROR(VLOOKUP(C151,'[1]Fuels and emission rates'!A$2:E$6,3,FALSE),0)*[2]Generators!G151, "lbm", "kg")</f>
        <v>13952.610163368801</v>
      </c>
      <c r="O151" s="2">
        <f>CONVERT(IFERROR(VLOOKUP(C151,'[1]Fuels and emission rates'!A$2:E$6,3,FALSE),0)*[2]Generators!H151/1000, "lbm", "kg")</f>
        <v>478.49188770247491</v>
      </c>
      <c r="P151" s="2">
        <f>CONVERT(IFERROR(VLOOKUP(C151,'[1]Fuels and emission rates'!A$2:E$6,4,FALSE),0)*[2]Generators!G151, "lbm", "kg")</f>
        <v>9.341154261916401</v>
      </c>
      <c r="Q151" s="2">
        <f>CONVERT(IFERROR(VLOOKUP(C151,'[1]Fuels and emission rates'!A$2:E$6,4,FALSE),0)*[2]Generators!H151/1000, "lbm", "kg")</f>
        <v>0.32034626380080949</v>
      </c>
      <c r="R151" s="2">
        <f>CONVERT(IFERROR(VLOOKUP(C151,'[1]Fuels and emission rates'!A$2:E$6,5,FALSE),0)*[2]Generators!G151, "lbm", "kg")</f>
        <v>7.0945475406960001E-2</v>
      </c>
      <c r="S151" s="2">
        <f>CONVERT(IFERROR(VLOOKUP(C151,'[1]Fuels and emission rates'!A$2:E$6,5,FALSE),0)*[2]Generators!H151/1000, "lbm", "kg")</f>
        <v>2.4330095984871599E-3</v>
      </c>
      <c r="T151">
        <v>0</v>
      </c>
      <c r="U151">
        <v>0</v>
      </c>
      <c r="V151">
        <v>1</v>
      </c>
    </row>
    <row r="152" spans="1:22" x14ac:dyDescent="0.2">
      <c r="A152">
        <v>151</v>
      </c>
      <c r="B152" t="s">
        <v>200</v>
      </c>
      <c r="C152" t="s">
        <v>86</v>
      </c>
      <c r="D152" t="s">
        <v>165</v>
      </c>
      <c r="E152">
        <v>8.57</v>
      </c>
      <c r="F152" s="1">
        <f>IFERROR(VLOOKUP(C152,'[1]Fuels and emission rates'!A$2:E$6,2,FALSE), 0)*[2]Generators!H152/1000+[2]Generators!Z152</f>
        <v>30.823800000000006</v>
      </c>
      <c r="G152" s="1">
        <f>IFERROR(VLOOKUP(C152,'[1]Fuels and emission rates'!A$2:E$6,2,FALSE), 0)*[2]Generators!G152</f>
        <v>439.83000000000004</v>
      </c>
      <c r="H152">
        <v>0.47</v>
      </c>
      <c r="I152">
        <v>0.47</v>
      </c>
      <c r="J152">
        <v>8</v>
      </c>
      <c r="K152">
        <v>8</v>
      </c>
      <c r="L152">
        <v>8.48</v>
      </c>
      <c r="M152">
        <v>935.76</v>
      </c>
      <c r="N152" s="2">
        <f>CONVERT(IFERROR(VLOOKUP(C152,'[1]Fuels and emission rates'!A$2:E$6,3,FALSE),0)*[2]Generators!G152, "lbm", "kg")</f>
        <v>4359.5216273070009</v>
      </c>
      <c r="O152" s="2">
        <f>CONVERT(IFERROR(VLOOKUP(C152,'[1]Fuels and emission rates'!A$2:E$6,3,FALSE),0)*[2]Generators!H152/1000, "lbm", "kg")</f>
        <v>299.57326639702001</v>
      </c>
      <c r="P152" s="2">
        <f>CONVERT(IFERROR(VLOOKUP(C152,'[1]Fuels and emission rates'!A$2:E$6,4,FALSE),0)*[2]Generators!G152, "lbm", "kg")</f>
        <v>2.9186627843835002</v>
      </c>
      <c r="Q152" s="2">
        <f>CONVERT(IFERROR(VLOOKUP(C152,'[1]Fuels and emission rates'!A$2:E$6,4,FALSE),0)*[2]Generators!H152/1000, "lbm", "kg")</f>
        <v>0.20056176309631002</v>
      </c>
      <c r="R152" s="2">
        <f>CONVERT(IFERROR(VLOOKUP(C152,'[1]Fuels and emission rates'!A$2:E$6,5,FALSE),0)*[2]Generators!G152, "lbm", "kg")</f>
        <v>2.21670591219E-2</v>
      </c>
      <c r="S152" s="2">
        <f>CONVERT(IFERROR(VLOOKUP(C152,'[1]Fuels and emission rates'!A$2:E$6,5,FALSE),0)*[2]Generators!H152/1000, "lbm", "kg")</f>
        <v>1.523253896934E-3</v>
      </c>
      <c r="T152">
        <v>0</v>
      </c>
      <c r="U152">
        <v>0</v>
      </c>
      <c r="V152">
        <v>1</v>
      </c>
    </row>
    <row r="153" spans="1:22" x14ac:dyDescent="0.2">
      <c r="A153">
        <v>152</v>
      </c>
      <c r="B153" t="s">
        <v>201</v>
      </c>
      <c r="C153" t="s">
        <v>86</v>
      </c>
      <c r="D153" t="s">
        <v>165</v>
      </c>
      <c r="E153">
        <v>10.71</v>
      </c>
      <c r="F153" s="1">
        <f>IFERROR(VLOOKUP(C153,'[1]Fuels and emission rates'!A$2:E$6,2,FALSE), 0)*[2]Generators!H153/1000+[2]Generators!Z153</f>
        <v>30.823800000000006</v>
      </c>
      <c r="G153" s="1">
        <f>IFERROR(VLOOKUP(C153,'[1]Fuels and emission rates'!A$2:E$6,2,FALSE), 0)*[2]Generators!G153</f>
        <v>549.66600000000005</v>
      </c>
      <c r="H153">
        <v>0.47</v>
      </c>
      <c r="I153">
        <v>0.47</v>
      </c>
      <c r="J153">
        <v>8</v>
      </c>
      <c r="K153">
        <v>8</v>
      </c>
      <c r="L153">
        <v>10.6</v>
      </c>
      <c r="M153">
        <v>1169.43</v>
      </c>
      <c r="N153" s="2">
        <f>CONVERT(IFERROR(VLOOKUP(C153,'[1]Fuels and emission rates'!A$2:E$6,3,FALSE),0)*[2]Generators!G153, "lbm", "kg")</f>
        <v>5448.1977463914009</v>
      </c>
      <c r="O153" s="2">
        <f>CONVERT(IFERROR(VLOOKUP(C153,'[1]Fuels and emission rates'!A$2:E$6,3,FALSE),0)*[2]Generators!H153/1000, "lbm", "kg")</f>
        <v>299.57326639702001</v>
      </c>
      <c r="P153" s="2">
        <f>CONVERT(IFERROR(VLOOKUP(C153,'[1]Fuels and emission rates'!A$2:E$6,4,FALSE),0)*[2]Generators!G153, "lbm", "kg")</f>
        <v>3.6475222200417008</v>
      </c>
      <c r="Q153" s="2">
        <f>CONVERT(IFERROR(VLOOKUP(C153,'[1]Fuels and emission rates'!A$2:E$6,4,FALSE),0)*[2]Generators!H153/1000, "lbm", "kg")</f>
        <v>0.20056176309631002</v>
      </c>
      <c r="R153" s="2">
        <f>CONVERT(IFERROR(VLOOKUP(C153,'[1]Fuels and emission rates'!A$2:E$6,5,FALSE),0)*[2]Generators!G153, "lbm", "kg")</f>
        <v>2.7702700405380001E-2</v>
      </c>
      <c r="S153" s="2">
        <f>CONVERT(IFERROR(VLOOKUP(C153,'[1]Fuels and emission rates'!A$2:E$6,5,FALSE),0)*[2]Generators!H153/1000, "lbm", "kg")</f>
        <v>1.523253896934E-3</v>
      </c>
      <c r="T153">
        <v>0</v>
      </c>
      <c r="U153">
        <v>0</v>
      </c>
      <c r="V153">
        <v>1</v>
      </c>
    </row>
    <row r="154" spans="1:22" x14ac:dyDescent="0.2">
      <c r="A154">
        <v>153</v>
      </c>
      <c r="B154" t="s">
        <v>202</v>
      </c>
      <c r="C154" t="s">
        <v>86</v>
      </c>
      <c r="D154" t="s">
        <v>165</v>
      </c>
      <c r="E154">
        <v>10.71</v>
      </c>
      <c r="F154" s="1">
        <f>IFERROR(VLOOKUP(C154,'[1]Fuels and emission rates'!A$2:E$6,2,FALSE), 0)*[2]Generators!H154/1000+[2]Generators!Z154</f>
        <v>30.823800000000006</v>
      </c>
      <c r="G154" s="1">
        <f>IFERROR(VLOOKUP(C154,'[1]Fuels and emission rates'!A$2:E$6,2,FALSE), 0)*[2]Generators!G154</f>
        <v>549.66600000000005</v>
      </c>
      <c r="H154">
        <v>0.47</v>
      </c>
      <c r="I154">
        <v>0.47</v>
      </c>
      <c r="J154">
        <v>8</v>
      </c>
      <c r="K154">
        <v>8</v>
      </c>
      <c r="L154">
        <v>10.6</v>
      </c>
      <c r="M154">
        <v>1169.43</v>
      </c>
      <c r="N154" s="2">
        <f>CONVERT(IFERROR(VLOOKUP(C154,'[1]Fuels and emission rates'!A$2:E$6,3,FALSE),0)*[2]Generators!G154, "lbm", "kg")</f>
        <v>5448.1977463914009</v>
      </c>
      <c r="O154" s="2">
        <f>CONVERT(IFERROR(VLOOKUP(C154,'[1]Fuels and emission rates'!A$2:E$6,3,FALSE),0)*[2]Generators!H154/1000, "lbm", "kg")</f>
        <v>299.57326639702001</v>
      </c>
      <c r="P154" s="2">
        <f>CONVERT(IFERROR(VLOOKUP(C154,'[1]Fuels and emission rates'!A$2:E$6,4,FALSE),0)*[2]Generators!G154, "lbm", "kg")</f>
        <v>3.6475222200417008</v>
      </c>
      <c r="Q154" s="2">
        <f>CONVERT(IFERROR(VLOOKUP(C154,'[1]Fuels and emission rates'!A$2:E$6,4,FALSE),0)*[2]Generators!H154/1000, "lbm", "kg")</f>
        <v>0.20056176309631002</v>
      </c>
      <c r="R154" s="2">
        <f>CONVERT(IFERROR(VLOOKUP(C154,'[1]Fuels and emission rates'!A$2:E$6,5,FALSE),0)*[2]Generators!G154, "lbm", "kg")</f>
        <v>2.7702700405380001E-2</v>
      </c>
      <c r="S154" s="2">
        <f>CONVERT(IFERROR(VLOOKUP(C154,'[1]Fuels and emission rates'!A$2:E$6,5,FALSE),0)*[2]Generators!H154/1000, "lbm", "kg")</f>
        <v>1.523253896934E-3</v>
      </c>
      <c r="T154">
        <v>0</v>
      </c>
      <c r="U154">
        <v>0</v>
      </c>
      <c r="V154">
        <v>1</v>
      </c>
    </row>
    <row r="155" spans="1:22" x14ac:dyDescent="0.2">
      <c r="A155">
        <v>154</v>
      </c>
      <c r="B155" t="s">
        <v>203</v>
      </c>
      <c r="C155" t="s">
        <v>86</v>
      </c>
      <c r="D155" t="s">
        <v>199</v>
      </c>
      <c r="E155">
        <v>49.9</v>
      </c>
      <c r="F155" s="1">
        <f>IFERROR(VLOOKUP(C155,'[1]Fuels and emission rates'!A$2:E$6,2,FALSE), 0)*[2]Generators!H155/1000+[2]Generators!Z155</f>
        <v>50.623494000000008</v>
      </c>
      <c r="G155" s="1">
        <f>IFERROR(VLOOKUP(C155,'[1]Fuels and emission rates'!A$2:E$6,2,FALSE), 0)*[2]Generators!G155</f>
        <v>1418.6880000000003</v>
      </c>
      <c r="H155">
        <v>2.67</v>
      </c>
      <c r="I155">
        <v>2.67</v>
      </c>
      <c r="J155">
        <v>2</v>
      </c>
      <c r="K155">
        <v>2</v>
      </c>
      <c r="L155">
        <v>22.45</v>
      </c>
      <c r="M155">
        <v>5448.6</v>
      </c>
      <c r="N155" s="2">
        <f>CONVERT(IFERROR(VLOOKUP(C155,'[1]Fuels and emission rates'!A$2:E$6,3,FALSE),0)*[2]Generators!G155, "lbm", "kg")</f>
        <v>14061.798918675202</v>
      </c>
      <c r="O155" s="2">
        <f>CONVERT(IFERROR(VLOOKUP(C155,'[1]Fuels and emission rates'!A$2:E$6,3,FALSE),0)*[2]Generators!H155/1000, "lbm", "kg")</f>
        <v>495.82453212937264</v>
      </c>
      <c r="P155" s="2">
        <f>CONVERT(IFERROR(VLOOKUP(C155,'[1]Fuels and emission rates'!A$2:E$6,4,FALSE),0)*[2]Generators!G155, "lbm", "kg")</f>
        <v>9.4142552082656028</v>
      </c>
      <c r="Q155" s="2">
        <f>CONVERT(IFERROR(VLOOKUP(C155,'[1]Fuels and emission rates'!A$2:E$6,4,FALSE),0)*[2]Generators!H155/1000, "lbm", "kg")</f>
        <v>0.33195032235780031</v>
      </c>
      <c r="R155" s="2">
        <f>CONVERT(IFERROR(VLOOKUP(C155,'[1]Fuels and emission rates'!A$2:E$6,5,FALSE),0)*[2]Generators!G155, "lbm", "kg")</f>
        <v>7.1500672467840004E-2</v>
      </c>
      <c r="S155" s="2">
        <f>CONVERT(IFERROR(VLOOKUP(C155,'[1]Fuels and emission rates'!A$2:E$6,5,FALSE),0)*[2]Generators!H155/1000, "lbm", "kg")</f>
        <v>2.5211416887934201E-3</v>
      </c>
      <c r="T155">
        <v>0</v>
      </c>
      <c r="U155">
        <v>0</v>
      </c>
      <c r="V155">
        <v>1</v>
      </c>
    </row>
    <row r="156" spans="1:22" x14ac:dyDescent="0.2">
      <c r="A156">
        <v>155</v>
      </c>
      <c r="B156" t="s">
        <v>204</v>
      </c>
      <c r="C156" t="s">
        <v>86</v>
      </c>
      <c r="D156" t="s">
        <v>167</v>
      </c>
      <c r="E156">
        <v>15</v>
      </c>
      <c r="F156" s="1">
        <f>IFERROR(VLOOKUP(C156,'[1]Fuels and emission rates'!A$2:E$6,2,FALSE), 0)*[2]Generators!H156/1000+[2]Generators!Z156</f>
        <v>56.353434</v>
      </c>
      <c r="G156" s="1">
        <f>IFERROR(VLOOKUP(C156,'[1]Fuels and emission rates'!A$2:E$6,2,FALSE), 0)*[2]Generators!G156</f>
        <v>373.14</v>
      </c>
      <c r="H156">
        <v>2.67</v>
      </c>
      <c r="I156">
        <v>2.67</v>
      </c>
      <c r="J156">
        <v>2</v>
      </c>
      <c r="K156">
        <v>2</v>
      </c>
      <c r="L156">
        <v>4.5</v>
      </c>
      <c r="M156">
        <v>1637.85</v>
      </c>
      <c r="N156" s="2">
        <f>CONVERT(IFERROR(VLOOKUP(C156,'[1]Fuels and emission rates'!A$2:E$6,3,FALSE),0)*[2]Generators!G156, "lbm", "kg")</f>
        <v>3698.5014665059998</v>
      </c>
      <c r="O156" s="2">
        <f>CONVERT(IFERROR(VLOOKUP(C156,'[1]Fuels and emission rates'!A$2:E$6,3,FALSE),0)*[2]Generators!H156/1000, "lbm", "kg")</f>
        <v>552.61874205859851</v>
      </c>
      <c r="P156" s="2">
        <f>CONVERT(IFERROR(VLOOKUP(C156,'[1]Fuels and emission rates'!A$2:E$6,4,FALSE),0)*[2]Generators!G156, "lbm", "kg")</f>
        <v>2.4761153885930001</v>
      </c>
      <c r="Q156" s="2">
        <f>CONVERT(IFERROR(VLOOKUP(C156,'[1]Fuels and emission rates'!A$2:E$6,4,FALSE),0)*[2]Generators!H156/1000, "lbm", "kg")</f>
        <v>0.3699735645985533</v>
      </c>
      <c r="R156" s="2">
        <f>CONVERT(IFERROR(VLOOKUP(C156,'[1]Fuels and emission rates'!A$2:E$6,5,FALSE),0)*[2]Generators!G156, "lbm", "kg")</f>
        <v>1.8805939660199996E-2</v>
      </c>
      <c r="S156" s="2">
        <f>CONVERT(IFERROR(VLOOKUP(C156,'[1]Fuels and emission rates'!A$2:E$6,5,FALSE),0)*[2]Generators!H156/1000, "lbm", "kg")</f>
        <v>2.8099258070776196E-3</v>
      </c>
      <c r="T156">
        <v>0</v>
      </c>
      <c r="U156">
        <v>0</v>
      </c>
      <c r="V156">
        <v>0</v>
      </c>
    </row>
    <row r="157" spans="1:22" x14ac:dyDescent="0.2">
      <c r="A157">
        <v>156</v>
      </c>
      <c r="B157" t="s">
        <v>205</v>
      </c>
      <c r="C157" t="s">
        <v>86</v>
      </c>
      <c r="D157" t="s">
        <v>199</v>
      </c>
      <c r="E157">
        <v>46.9</v>
      </c>
      <c r="F157" s="1">
        <f>IFERROR(VLOOKUP(C157,'[1]Fuels and emission rates'!A$2:E$6,2,FALSE), 0)*[2]Generators!H157/1000+[2]Generators!Z157</f>
        <v>48.694074000000001</v>
      </c>
      <c r="G157" s="1">
        <f>IFERROR(VLOOKUP(C157,'[1]Fuels and emission rates'!A$2:E$6,2,FALSE), 0)*[2]Generators!G157</f>
        <v>1316.5200000000002</v>
      </c>
      <c r="H157">
        <v>2.67</v>
      </c>
      <c r="I157">
        <v>2.67</v>
      </c>
      <c r="J157">
        <v>2</v>
      </c>
      <c r="K157">
        <v>2</v>
      </c>
      <c r="L157">
        <v>21.1</v>
      </c>
      <c r="M157">
        <v>5121.0200000000004</v>
      </c>
      <c r="N157" s="2">
        <f>CONVERT(IFERROR(VLOOKUP(C157,'[1]Fuels and emission rates'!A$2:E$6,3,FALSE),0)*[2]Generators!G157, "lbm", "kg")</f>
        <v>13049.126737108001</v>
      </c>
      <c r="O157" s="2">
        <f>CONVERT(IFERROR(VLOOKUP(C157,'[1]Fuels and emission rates'!A$2:E$6,3,FALSE),0)*[2]Generators!H157/1000, "lbm", "kg")</f>
        <v>476.70044278085453</v>
      </c>
      <c r="P157" s="2">
        <f>CONVERT(IFERROR(VLOOKUP(C157,'[1]Fuels and emission rates'!A$2:E$6,4,FALSE),0)*[2]Generators!G157, "lbm", "kg")</f>
        <v>8.7362797646740002</v>
      </c>
      <c r="Q157" s="2">
        <f>CONVERT(IFERROR(VLOOKUP(C157,'[1]Fuels and emission rates'!A$2:E$6,4,FALSE),0)*[2]Generators!H157/1000, "lbm", "kg")</f>
        <v>0.31914690660752132</v>
      </c>
      <c r="R157" s="2">
        <f>CONVERT(IFERROR(VLOOKUP(C157,'[1]Fuels and emission rates'!A$2:E$6,5,FALSE),0)*[2]Generators!G157, "lbm", "kg")</f>
        <v>6.6351491883600011E-2</v>
      </c>
      <c r="S157" s="2">
        <f>CONVERT(IFERROR(VLOOKUP(C157,'[1]Fuels and emission rates'!A$2:E$6,5,FALSE),0)*[2]Generators!H157/1000, "lbm", "kg")</f>
        <v>2.4239005565128194E-3</v>
      </c>
      <c r="T157">
        <v>0</v>
      </c>
      <c r="U157">
        <v>0</v>
      </c>
      <c r="V157">
        <v>1</v>
      </c>
    </row>
    <row r="158" spans="1:22" x14ac:dyDescent="0.2">
      <c r="A158">
        <v>157</v>
      </c>
      <c r="B158" t="s">
        <v>206</v>
      </c>
      <c r="C158" t="s">
        <v>86</v>
      </c>
      <c r="D158" t="s">
        <v>199</v>
      </c>
      <c r="E158">
        <v>45</v>
      </c>
      <c r="F158" s="1">
        <f>IFERROR(VLOOKUP(C158,'[1]Fuels and emission rates'!A$2:E$6,2,FALSE), 0)*[2]Generators!H158/1000+[2]Generators!Z158</f>
        <v>49.083846000000008</v>
      </c>
      <c r="G158" s="1">
        <f>IFERROR(VLOOKUP(C158,'[1]Fuels and emission rates'!A$2:E$6,2,FALSE), 0)*[2]Generators!G158</f>
        <v>1273.4280000000001</v>
      </c>
      <c r="H158">
        <v>2.67</v>
      </c>
      <c r="I158">
        <v>2.67</v>
      </c>
      <c r="J158">
        <v>2</v>
      </c>
      <c r="K158">
        <v>2</v>
      </c>
      <c r="L158">
        <v>20.25</v>
      </c>
      <c r="M158">
        <v>4913.5600000000004</v>
      </c>
      <c r="N158" s="2">
        <f>CONVERT(IFERROR(VLOOKUP(C158,'[1]Fuels and emission rates'!A$2:E$6,3,FALSE),0)*[2]Generators!G158, "lbm", "kg")</f>
        <v>12622.006017821201</v>
      </c>
      <c r="O158" s="2">
        <f>CONVERT(IFERROR(VLOOKUP(C158,'[1]Fuels and emission rates'!A$2:E$6,3,FALSE),0)*[2]Generators!H158/1000, "lbm", "kg")</f>
        <v>480.56379785831342</v>
      </c>
      <c r="P158" s="2">
        <f>CONVERT(IFERROR(VLOOKUP(C158,'[1]Fuels and emission rates'!A$2:E$6,4,FALSE),0)*[2]Generators!G158, "lbm", "kg")</f>
        <v>8.4503260627786005</v>
      </c>
      <c r="Q158" s="2">
        <f>CONVERT(IFERROR(VLOOKUP(C158,'[1]Fuels and emission rates'!A$2:E$6,4,FALSE),0)*[2]Generators!H158/1000, "lbm", "kg")</f>
        <v>0.32173339009158269</v>
      </c>
      <c r="R158" s="2">
        <f>CONVERT(IFERROR(VLOOKUP(C158,'[1]Fuels and emission rates'!A$2:E$6,5,FALSE),0)*[2]Generators!G158, "lbm", "kg")</f>
        <v>6.4179691616039994E-2</v>
      </c>
      <c r="S158" s="2">
        <f>CONVERT(IFERROR(VLOOKUP(C158,'[1]Fuels and emission rates'!A$2:E$6,5,FALSE),0)*[2]Generators!H158/1000, "lbm", "kg")</f>
        <v>2.4435447348727796E-3</v>
      </c>
      <c r="T158">
        <v>0</v>
      </c>
      <c r="U158">
        <v>0</v>
      </c>
      <c r="V158">
        <v>1</v>
      </c>
    </row>
    <row r="159" spans="1:22" x14ac:dyDescent="0.2">
      <c r="A159">
        <v>158</v>
      </c>
      <c r="B159" t="s">
        <v>207</v>
      </c>
      <c r="C159" t="s">
        <v>86</v>
      </c>
      <c r="D159" t="s">
        <v>199</v>
      </c>
      <c r="E159">
        <v>45</v>
      </c>
      <c r="F159" s="1">
        <f>IFERROR(VLOOKUP(C159,'[1]Fuels and emission rates'!A$2:E$6,2,FALSE), 0)*[2]Generators!H159/1000+[2]Generators!Z159</f>
        <v>49.083846000000008</v>
      </c>
      <c r="G159" s="1">
        <f>IFERROR(VLOOKUP(C159,'[1]Fuels and emission rates'!A$2:E$6,2,FALSE), 0)*[2]Generators!G159</f>
        <v>1273.4280000000001</v>
      </c>
      <c r="H159">
        <v>2.67</v>
      </c>
      <c r="I159">
        <v>2.67</v>
      </c>
      <c r="J159">
        <v>2</v>
      </c>
      <c r="K159">
        <v>2</v>
      </c>
      <c r="L159">
        <v>20.25</v>
      </c>
      <c r="M159">
        <v>4913.5600000000004</v>
      </c>
      <c r="N159" s="2">
        <f>CONVERT(IFERROR(VLOOKUP(C159,'[1]Fuels and emission rates'!A$2:E$6,3,FALSE),0)*[2]Generators!G159, "lbm", "kg")</f>
        <v>12622.006017821201</v>
      </c>
      <c r="O159" s="2">
        <f>CONVERT(IFERROR(VLOOKUP(C159,'[1]Fuels and emission rates'!A$2:E$6,3,FALSE),0)*[2]Generators!H159/1000, "lbm", "kg")</f>
        <v>480.56379785831342</v>
      </c>
      <c r="P159" s="2">
        <f>CONVERT(IFERROR(VLOOKUP(C159,'[1]Fuels and emission rates'!A$2:E$6,4,FALSE),0)*[2]Generators!G159, "lbm", "kg")</f>
        <v>8.4503260627786005</v>
      </c>
      <c r="Q159" s="2">
        <f>CONVERT(IFERROR(VLOOKUP(C159,'[1]Fuels and emission rates'!A$2:E$6,4,FALSE),0)*[2]Generators!H159/1000, "lbm", "kg")</f>
        <v>0.32173339009158269</v>
      </c>
      <c r="R159" s="2">
        <f>CONVERT(IFERROR(VLOOKUP(C159,'[1]Fuels and emission rates'!A$2:E$6,5,FALSE),0)*[2]Generators!G159, "lbm", "kg")</f>
        <v>6.4179691616039994E-2</v>
      </c>
      <c r="S159" s="2">
        <f>CONVERT(IFERROR(VLOOKUP(C159,'[1]Fuels and emission rates'!A$2:E$6,5,FALSE),0)*[2]Generators!H159/1000, "lbm", "kg")</f>
        <v>2.4435447348727796E-3</v>
      </c>
      <c r="T159">
        <v>0</v>
      </c>
      <c r="U159">
        <v>0</v>
      </c>
      <c r="V159">
        <v>1</v>
      </c>
    </row>
    <row r="160" spans="1:22" x14ac:dyDescent="0.2">
      <c r="A160">
        <v>159</v>
      </c>
      <c r="B160" t="s">
        <v>208</v>
      </c>
      <c r="C160" t="s">
        <v>86</v>
      </c>
      <c r="D160" t="s">
        <v>199</v>
      </c>
      <c r="E160">
        <v>46.7</v>
      </c>
      <c r="F160" s="1">
        <f>IFERROR(VLOOKUP(C160,'[1]Fuels and emission rates'!A$2:E$6,2,FALSE), 0)*[2]Generators!H160/1000+[2]Generators!Z160</f>
        <v>49.018128000000004</v>
      </c>
      <c r="G160" s="1">
        <f>IFERROR(VLOOKUP(C160,'[1]Fuels and emission rates'!A$2:E$6,2,FALSE), 0)*[2]Generators!G160</f>
        <v>1319.7059999999999</v>
      </c>
      <c r="H160">
        <v>1.53</v>
      </c>
      <c r="I160">
        <v>1.53</v>
      </c>
      <c r="J160">
        <v>2</v>
      </c>
      <c r="K160">
        <v>2</v>
      </c>
      <c r="L160">
        <v>21.01</v>
      </c>
      <c r="M160">
        <v>5099.1899999999996</v>
      </c>
      <c r="N160" s="2">
        <f>CONVERT(IFERROR(VLOOKUP(C160,'[1]Fuels and emission rates'!A$2:E$6,3,FALSE),0)*[2]Generators!G160, "lbm", "kg")</f>
        <v>13080.705837907399</v>
      </c>
      <c r="O160" s="2">
        <f>CONVERT(IFERROR(VLOOKUP(C160,'[1]Fuels and emission rates'!A$2:E$6,3,FALSE),0)*[2]Generators!H160/1000, "lbm", "kg")</f>
        <v>479.91241199945125</v>
      </c>
      <c r="P160" s="2">
        <f>CONVERT(IFERROR(VLOOKUP(C160,'[1]Fuels and emission rates'!A$2:E$6,4,FALSE),0)*[2]Generators!G160, "lbm", "kg")</f>
        <v>8.7574217050397003</v>
      </c>
      <c r="Q160" s="2">
        <f>CONVERT(IFERROR(VLOOKUP(C160,'[1]Fuels and emission rates'!A$2:E$6,4,FALSE),0)*[2]Generators!H160/1000, "lbm", "kg")</f>
        <v>0.32129729277929364</v>
      </c>
      <c r="R160" s="2">
        <f>CONVERT(IFERROR(VLOOKUP(C160,'[1]Fuels and emission rates'!A$2:E$6,5,FALSE),0)*[2]Generators!G160, "lbm", "kg")</f>
        <v>6.6512063582579994E-2</v>
      </c>
      <c r="S160" s="2">
        <f>CONVERT(IFERROR(VLOOKUP(C160,'[1]Fuels and emission rates'!A$2:E$6,5,FALSE),0)*[2]Generators!H160/1000, "lbm", "kg")</f>
        <v>2.4402326033870401E-3</v>
      </c>
      <c r="T160">
        <v>0</v>
      </c>
      <c r="U160">
        <v>0</v>
      </c>
      <c r="V160">
        <v>1</v>
      </c>
    </row>
    <row r="161" spans="1:22" x14ac:dyDescent="0.2">
      <c r="A161">
        <v>160</v>
      </c>
      <c r="B161" t="s">
        <v>209</v>
      </c>
      <c r="C161" t="s">
        <v>86</v>
      </c>
      <c r="D161" t="s">
        <v>199</v>
      </c>
      <c r="E161">
        <v>49.5</v>
      </c>
      <c r="F161" s="1">
        <f>IFERROR(VLOOKUP(C161,'[1]Fuels and emission rates'!A$2:E$6,2,FALSE), 0)*[2]Generators!H161/1000+[2]Generators!Z161</f>
        <v>42.037224000000002</v>
      </c>
      <c r="G161" s="1">
        <f>IFERROR(VLOOKUP(C161,'[1]Fuels and emission rates'!A$2:E$6,2,FALSE), 0)*[2]Generators!G161</f>
        <v>3179.25</v>
      </c>
      <c r="H161">
        <v>2.67</v>
      </c>
      <c r="I161">
        <v>2.67</v>
      </c>
      <c r="J161">
        <v>2</v>
      </c>
      <c r="K161">
        <v>2</v>
      </c>
      <c r="L161">
        <v>22.27</v>
      </c>
      <c r="M161">
        <v>5404.92</v>
      </c>
      <c r="N161" s="2">
        <f>CONVERT(IFERROR(VLOOKUP(C161,'[1]Fuels and emission rates'!A$2:E$6,3,FALSE),0)*[2]Generators!G161, "lbm", "kg")</f>
        <v>31512.195924825002</v>
      </c>
      <c r="O161" s="2">
        <f>CONVERT(IFERROR(VLOOKUP(C161,'[1]Fuels and emission rates'!A$2:E$6,3,FALSE),0)*[2]Generators!H161/1000, "lbm", "kg")</f>
        <v>410.71885547498965</v>
      </c>
      <c r="P161" s="2">
        <f>CONVERT(IFERROR(VLOOKUP(C161,'[1]Fuels and emission rates'!A$2:E$6,4,FALSE),0)*[2]Generators!G161, "lbm", "kg")</f>
        <v>21.097148119162505</v>
      </c>
      <c r="Q161" s="2">
        <f>CONVERT(IFERROR(VLOOKUP(C161,'[1]Fuels and emission rates'!A$2:E$6,4,FALSE),0)*[2]Generators!H161/1000, "lbm", "kg")</f>
        <v>0.27497279307223882</v>
      </c>
      <c r="R161" s="2">
        <f>CONVERT(IFERROR(VLOOKUP(C161,'[1]Fuels and emission rates'!A$2:E$6,5,FALSE),0)*[2]Generators!G161, "lbm", "kg")</f>
        <v>0.1602315047025</v>
      </c>
      <c r="S161" s="2">
        <f>CONVERT(IFERROR(VLOOKUP(C161,'[1]Fuels and emission rates'!A$2:E$6,5,FALSE),0)*[2]Generators!H161/1000, "lbm", "kg")</f>
        <v>2.0884009600423198E-3</v>
      </c>
      <c r="T161">
        <v>0</v>
      </c>
      <c r="U161">
        <v>0</v>
      </c>
      <c r="V161">
        <v>1</v>
      </c>
    </row>
    <row r="162" spans="1:22" x14ac:dyDescent="0.2">
      <c r="A162">
        <v>161</v>
      </c>
      <c r="B162" t="s">
        <v>210</v>
      </c>
      <c r="C162" t="s">
        <v>86</v>
      </c>
      <c r="D162" t="s">
        <v>199</v>
      </c>
      <c r="E162">
        <v>44.02</v>
      </c>
      <c r="F162" s="1">
        <f>IFERROR(VLOOKUP(C162,'[1]Fuels and emission rates'!A$2:E$6,2,FALSE), 0)*[2]Generators!H162/1000+[2]Generators!Z162</f>
        <v>48.857531999999999</v>
      </c>
      <c r="G162" s="1">
        <f>IFERROR(VLOOKUP(C162,'[1]Fuels and emission rates'!A$2:E$6,2,FALSE), 0)*[2]Generators!G162</f>
        <v>1239.8400000000001</v>
      </c>
      <c r="H162">
        <v>2.67</v>
      </c>
      <c r="I162">
        <v>2.67</v>
      </c>
      <c r="J162">
        <v>2</v>
      </c>
      <c r="K162">
        <v>2</v>
      </c>
      <c r="L162">
        <v>19.809999999999999</v>
      </c>
      <c r="M162">
        <v>4806.5600000000004</v>
      </c>
      <c r="N162" s="2">
        <f>CONVERT(IFERROR(VLOOKUP(C162,'[1]Fuels and emission rates'!A$2:E$6,3,FALSE),0)*[2]Generators!G162, "lbm", "kg")</f>
        <v>12289.087361935999</v>
      </c>
      <c r="O162" s="2">
        <f>CONVERT(IFERROR(VLOOKUP(C162,'[1]Fuels and emission rates'!A$2:E$6,3,FALSE),0)*[2]Generators!H162/1000, "lbm", "kg")</f>
        <v>478.32061122356276</v>
      </c>
      <c r="P162" s="2">
        <f>CONVERT(IFERROR(VLOOKUP(C162,'[1]Fuels and emission rates'!A$2:E$6,4,FALSE),0)*[2]Generators!G162, "lbm", "kg")</f>
        <v>8.2274398440079999</v>
      </c>
      <c r="Q162" s="2">
        <f>CONVERT(IFERROR(VLOOKUP(C162,'[1]Fuels and emission rates'!A$2:E$6,4,FALSE),0)*[2]Generators!H162/1000, "lbm", "kg")</f>
        <v>0.32023159564967341</v>
      </c>
      <c r="R162" s="2">
        <f>CONVERT(IFERROR(VLOOKUP(C162,'[1]Fuels and emission rates'!A$2:E$6,5,FALSE),0)*[2]Generators!G162, "lbm", "kg")</f>
        <v>6.2486884891200002E-2</v>
      </c>
      <c r="S162" s="2">
        <f>CONVERT(IFERROR(VLOOKUP(C162,'[1]Fuels and emission rates'!A$2:E$6,5,FALSE),0)*[2]Generators!H162/1000, "lbm", "kg")</f>
        <v>2.4321387011367601E-3</v>
      </c>
      <c r="T162">
        <v>0</v>
      </c>
      <c r="U162">
        <v>0</v>
      </c>
      <c r="V162">
        <v>1</v>
      </c>
    </row>
    <row r="163" spans="1:22" x14ac:dyDescent="0.2">
      <c r="A163">
        <v>162</v>
      </c>
      <c r="B163" t="s">
        <v>211</v>
      </c>
      <c r="C163" t="s">
        <v>86</v>
      </c>
      <c r="D163" t="s">
        <v>199</v>
      </c>
      <c r="E163">
        <v>44.02</v>
      </c>
      <c r="F163" s="1">
        <f>IFERROR(VLOOKUP(C163,'[1]Fuels and emission rates'!A$2:E$6,2,FALSE), 0)*[2]Generators!H163/1000+[2]Generators!Z163</f>
        <v>48.857531999999999</v>
      </c>
      <c r="G163" s="1">
        <f>IFERROR(VLOOKUP(C163,'[1]Fuels and emission rates'!A$2:E$6,2,FALSE), 0)*[2]Generators!G163</f>
        <v>1239.8400000000001</v>
      </c>
      <c r="H163">
        <v>2.67</v>
      </c>
      <c r="I163">
        <v>2.67</v>
      </c>
      <c r="J163">
        <v>2</v>
      </c>
      <c r="K163">
        <v>2</v>
      </c>
      <c r="L163">
        <v>19.809999999999999</v>
      </c>
      <c r="M163">
        <v>4806.5600000000004</v>
      </c>
      <c r="N163" s="2">
        <f>CONVERT(IFERROR(VLOOKUP(C163,'[1]Fuels and emission rates'!A$2:E$6,3,FALSE),0)*[2]Generators!G163, "lbm", "kg")</f>
        <v>12289.087361935999</v>
      </c>
      <c r="O163" s="2">
        <f>CONVERT(IFERROR(VLOOKUP(C163,'[1]Fuels and emission rates'!A$2:E$6,3,FALSE),0)*[2]Generators!H163/1000, "lbm", "kg")</f>
        <v>478.32061122356276</v>
      </c>
      <c r="P163" s="2">
        <f>CONVERT(IFERROR(VLOOKUP(C163,'[1]Fuels and emission rates'!A$2:E$6,4,FALSE),0)*[2]Generators!G163, "lbm", "kg")</f>
        <v>8.2274398440079999</v>
      </c>
      <c r="Q163" s="2">
        <f>CONVERT(IFERROR(VLOOKUP(C163,'[1]Fuels and emission rates'!A$2:E$6,4,FALSE),0)*[2]Generators!H163/1000, "lbm", "kg")</f>
        <v>0.32023159564967341</v>
      </c>
      <c r="R163" s="2">
        <f>CONVERT(IFERROR(VLOOKUP(C163,'[1]Fuels and emission rates'!A$2:E$6,5,FALSE),0)*[2]Generators!G163, "lbm", "kg")</f>
        <v>6.2486884891200002E-2</v>
      </c>
      <c r="S163" s="2">
        <f>CONVERT(IFERROR(VLOOKUP(C163,'[1]Fuels and emission rates'!A$2:E$6,5,FALSE),0)*[2]Generators!H163/1000, "lbm", "kg")</f>
        <v>2.4321387011367601E-3</v>
      </c>
      <c r="T163">
        <v>0</v>
      </c>
      <c r="U163">
        <v>0</v>
      </c>
      <c r="V163">
        <v>1</v>
      </c>
    </row>
    <row r="164" spans="1:22" x14ac:dyDescent="0.2">
      <c r="A164">
        <v>163</v>
      </c>
      <c r="B164" t="s">
        <v>212</v>
      </c>
      <c r="C164" t="s">
        <v>86</v>
      </c>
      <c r="D164" t="s">
        <v>94</v>
      </c>
      <c r="E164">
        <v>50</v>
      </c>
      <c r="F164" s="1">
        <f>IFERROR(VLOOKUP(C164,'[1]Fuels and emission rates'!A$2:E$6,2,FALSE), 0)*[2]Generators!H164/1000+[2]Generators!Z164</f>
        <v>42.060714000000004</v>
      </c>
      <c r="G164" s="1">
        <f>IFERROR(VLOOKUP(C164,'[1]Fuels and emission rates'!A$2:E$6,2,FALSE), 0)*[2]Generators!G164</f>
        <v>3211.3800000000006</v>
      </c>
      <c r="H164">
        <v>5.33</v>
      </c>
      <c r="I164">
        <v>5.33</v>
      </c>
      <c r="J164">
        <v>2</v>
      </c>
      <c r="K164">
        <v>2</v>
      </c>
      <c r="L164">
        <v>22.5</v>
      </c>
      <c r="M164">
        <v>5459.52</v>
      </c>
      <c r="N164" s="2">
        <f>CONVERT(IFERROR(VLOOKUP(C164,'[1]Fuels and emission rates'!A$2:E$6,3,FALSE),0)*[2]Generators!G164, "lbm", "kg")</f>
        <v>31830.663127802003</v>
      </c>
      <c r="O164" s="2">
        <f>CONVERT(IFERROR(VLOOKUP(C164,'[1]Fuels and emission rates'!A$2:E$6,3,FALSE),0)*[2]Generators!H164/1000, "lbm", "kg")</f>
        <v>410.95168443851065</v>
      </c>
      <c r="P164" s="2">
        <f>CONVERT(IFERROR(VLOOKUP(C164,'[1]Fuels and emission rates'!A$2:E$6,4,FALSE),0)*[2]Generators!G164, "lbm", "kg")</f>
        <v>21.310359212681004</v>
      </c>
      <c r="Q164" s="2">
        <f>CONVERT(IFERROR(VLOOKUP(C164,'[1]Fuels and emission rates'!A$2:E$6,4,FALSE),0)*[2]Generators!H164/1000, "lbm", "kg")</f>
        <v>0.27512867009018932</v>
      </c>
      <c r="R164" s="2">
        <f>CONVERT(IFERROR(VLOOKUP(C164,'[1]Fuels and emission rates'!A$2:E$6,5,FALSE),0)*[2]Generators!G164, "lbm", "kg")</f>
        <v>0.16185082946340001</v>
      </c>
      <c r="S164" s="2">
        <f>CONVERT(IFERROR(VLOOKUP(C164,'[1]Fuels and emission rates'!A$2:E$6,5,FALSE),0)*[2]Generators!H164/1000, "lbm", "kg")</f>
        <v>2.0895848361280195E-3</v>
      </c>
      <c r="T164">
        <v>0</v>
      </c>
      <c r="U164">
        <v>0</v>
      </c>
      <c r="V164">
        <v>0</v>
      </c>
    </row>
    <row r="165" spans="1:22" x14ac:dyDescent="0.2">
      <c r="A165">
        <v>164</v>
      </c>
      <c r="B165" t="s">
        <v>213</v>
      </c>
      <c r="C165" t="s">
        <v>86</v>
      </c>
      <c r="D165" t="s">
        <v>94</v>
      </c>
      <c r="E165">
        <v>50</v>
      </c>
      <c r="F165" s="1">
        <f>IFERROR(VLOOKUP(C165,'[1]Fuels and emission rates'!A$2:E$6,2,FALSE), 0)*[2]Generators!H165/1000+[2]Generators!Z165</f>
        <v>42.060714000000004</v>
      </c>
      <c r="G165" s="1">
        <f>IFERROR(VLOOKUP(C165,'[1]Fuels and emission rates'!A$2:E$6,2,FALSE), 0)*[2]Generators!G165</f>
        <v>3211.3800000000006</v>
      </c>
      <c r="H165">
        <v>5.33</v>
      </c>
      <c r="I165">
        <v>5.33</v>
      </c>
      <c r="J165">
        <v>2</v>
      </c>
      <c r="K165">
        <v>2</v>
      </c>
      <c r="L165">
        <v>22.5</v>
      </c>
      <c r="M165">
        <v>5459.52</v>
      </c>
      <c r="N165" s="2">
        <f>CONVERT(IFERROR(VLOOKUP(C165,'[1]Fuels and emission rates'!A$2:E$6,3,FALSE),0)*[2]Generators!G165, "lbm", "kg")</f>
        <v>31830.663127802003</v>
      </c>
      <c r="O165" s="2">
        <f>CONVERT(IFERROR(VLOOKUP(C165,'[1]Fuels and emission rates'!A$2:E$6,3,FALSE),0)*[2]Generators!H165/1000, "lbm", "kg")</f>
        <v>410.95168443851065</v>
      </c>
      <c r="P165" s="2">
        <f>CONVERT(IFERROR(VLOOKUP(C165,'[1]Fuels and emission rates'!A$2:E$6,4,FALSE),0)*[2]Generators!G165, "lbm", "kg")</f>
        <v>21.310359212681004</v>
      </c>
      <c r="Q165" s="2">
        <f>CONVERT(IFERROR(VLOOKUP(C165,'[1]Fuels and emission rates'!A$2:E$6,4,FALSE),0)*[2]Generators!H165/1000, "lbm", "kg")</f>
        <v>0.27512867009018932</v>
      </c>
      <c r="R165" s="2">
        <f>CONVERT(IFERROR(VLOOKUP(C165,'[1]Fuels and emission rates'!A$2:E$6,5,FALSE),0)*[2]Generators!G165, "lbm", "kg")</f>
        <v>0.16185082946340001</v>
      </c>
      <c r="S165" s="2">
        <f>CONVERT(IFERROR(VLOOKUP(C165,'[1]Fuels and emission rates'!A$2:E$6,5,FALSE),0)*[2]Generators!H165/1000, "lbm", "kg")</f>
        <v>2.0895848361280195E-3</v>
      </c>
      <c r="T165">
        <v>0</v>
      </c>
      <c r="U165">
        <v>0</v>
      </c>
      <c r="V165">
        <v>0</v>
      </c>
    </row>
    <row r="166" spans="1:22" x14ac:dyDescent="0.2">
      <c r="A166">
        <v>165</v>
      </c>
      <c r="B166" t="s">
        <v>214</v>
      </c>
      <c r="C166" t="s">
        <v>86</v>
      </c>
      <c r="D166" t="s">
        <v>215</v>
      </c>
      <c r="E166">
        <v>42</v>
      </c>
      <c r="F166" s="1">
        <f>IFERROR(VLOOKUP(C166,'[1]Fuels and emission rates'!A$2:E$6,2,FALSE), 0)*[2]Generators!H166/1000+[2]Generators!Z166</f>
        <v>39.303906000000005</v>
      </c>
      <c r="G166" s="1">
        <f>IFERROR(VLOOKUP(C166,'[1]Fuels and emission rates'!A$2:E$6,2,FALSE), 0)*[2]Generators!G166</f>
        <v>921.61799999999994</v>
      </c>
      <c r="H166">
        <v>1.23</v>
      </c>
      <c r="I166">
        <v>1.23</v>
      </c>
      <c r="J166">
        <v>4</v>
      </c>
      <c r="K166">
        <v>8</v>
      </c>
      <c r="L166">
        <v>16.8</v>
      </c>
      <c r="M166">
        <v>4585.99</v>
      </c>
      <c r="N166" s="2">
        <f>CONVERT(IFERROR(VLOOKUP(C166,'[1]Fuels and emission rates'!A$2:E$6,3,FALSE),0)*[2]Generators!G166, "lbm", "kg")</f>
        <v>9134.9239549722006</v>
      </c>
      <c r="O166" s="2">
        <f>CONVERT(IFERROR(VLOOKUP(C166,'[1]Fuels and emission rates'!A$2:E$6,3,FALSE),0)*[2]Generators!H166/1000, "lbm", "kg")</f>
        <v>383.62666318408742</v>
      </c>
      <c r="P166" s="2">
        <f>CONVERT(IFERROR(VLOOKUP(C166,'[1]Fuels and emission rates'!A$2:E$6,4,FALSE),0)*[2]Generators!G166, "lbm", "kg")</f>
        <v>6.1157541732441008</v>
      </c>
      <c r="Q166" s="2">
        <f>CONVERT(IFERROR(VLOOKUP(C166,'[1]Fuels and emission rates'!A$2:E$6,4,FALSE),0)*[2]Generators!H166/1000, "lbm", "kg")</f>
        <v>0.25683479992832975</v>
      </c>
      <c r="R166" s="2">
        <f>CONVERT(IFERROR(VLOOKUP(C166,'[1]Fuels and emission rates'!A$2:E$6,5,FALSE),0)*[2]Generators!G166, "lbm", "kg")</f>
        <v>4.6448765872739994E-2</v>
      </c>
      <c r="S166" s="2">
        <f>CONVERT(IFERROR(VLOOKUP(C166,'[1]Fuels and emission rates'!A$2:E$6,5,FALSE),0)*[2]Generators!H166/1000, "lbm", "kg")</f>
        <v>1.9506440500885801E-3</v>
      </c>
      <c r="T166">
        <v>0</v>
      </c>
      <c r="U166">
        <v>0</v>
      </c>
      <c r="V166">
        <v>1</v>
      </c>
    </row>
    <row r="167" spans="1:22" x14ac:dyDescent="0.2">
      <c r="A167">
        <v>166</v>
      </c>
      <c r="B167" t="s">
        <v>216</v>
      </c>
      <c r="C167" t="s">
        <v>86</v>
      </c>
      <c r="D167" t="s">
        <v>105</v>
      </c>
      <c r="E167">
        <v>50.4</v>
      </c>
      <c r="F167" s="1">
        <f>IFERROR(VLOOKUP(C167,'[1]Fuels and emission rates'!A$2:E$6,2,FALSE), 0)*[2]Generators!H167/1000+[2]Generators!Z167</f>
        <v>57.226344000000005</v>
      </c>
      <c r="G167" s="1">
        <f>IFERROR(VLOOKUP(C167,'[1]Fuels and emission rates'!A$2:E$6,2,FALSE), 0)*[2]Generators!G167</f>
        <v>812.43</v>
      </c>
      <c r="H167">
        <v>1.33</v>
      </c>
      <c r="I167">
        <v>1.33</v>
      </c>
      <c r="J167">
        <v>1</v>
      </c>
      <c r="K167">
        <v>1</v>
      </c>
      <c r="L167">
        <v>21.91</v>
      </c>
      <c r="M167">
        <v>5503.19</v>
      </c>
      <c r="N167" s="2">
        <f>CONVERT(IFERROR(VLOOKUP(C167,'[1]Fuels and emission rates'!A$2:E$6,3,FALSE),0)*[2]Generators!G167, "lbm", "kg")</f>
        <v>8052.6707038469995</v>
      </c>
      <c r="O167" s="2">
        <f>CONVERT(IFERROR(VLOOKUP(C167,'[1]Fuels and emission rates'!A$2:E$6,3,FALSE),0)*[2]Generators!H167/1000, "lbm", "kg")</f>
        <v>561.27088043863773</v>
      </c>
      <c r="P167" s="2">
        <f>CONVERT(IFERROR(VLOOKUP(C167,'[1]Fuels and emission rates'!A$2:E$6,4,FALSE),0)*[2]Generators!G167, "lbm", "kg")</f>
        <v>5.3911947932534998</v>
      </c>
      <c r="Q167" s="2">
        <f>CONVERT(IFERROR(VLOOKUP(C167,'[1]Fuels and emission rates'!A$2:E$6,4,FALSE),0)*[2]Generators!H167/1000, "lbm", "kg")</f>
        <v>0.37576609792078286</v>
      </c>
      <c r="R167" s="2">
        <f>CONVERT(IFERROR(VLOOKUP(C167,'[1]Fuels and emission rates'!A$2:E$6,5,FALSE),0)*[2]Generators!G167, "lbm", "kg")</f>
        <v>4.0945783239899995E-2</v>
      </c>
      <c r="S167" s="2">
        <f>CONVERT(IFERROR(VLOOKUP(C167,'[1]Fuels and emission rates'!A$2:E$6,5,FALSE),0)*[2]Generators!H167/1000, "lbm", "kg")</f>
        <v>2.8539197310439202E-3</v>
      </c>
      <c r="T167">
        <v>0</v>
      </c>
      <c r="U167">
        <v>0</v>
      </c>
      <c r="V167">
        <v>1</v>
      </c>
    </row>
    <row r="168" spans="1:22" x14ac:dyDescent="0.2">
      <c r="A168">
        <v>167</v>
      </c>
      <c r="B168" t="s">
        <v>217</v>
      </c>
      <c r="C168" t="s">
        <v>218</v>
      </c>
      <c r="D168" t="s">
        <v>115</v>
      </c>
      <c r="E168">
        <v>74.5</v>
      </c>
      <c r="F168" s="1">
        <f>IFERROR(VLOOKUP(C168,'[1]Fuels and emission rates'!A$2:E$6,2,FALSE), 0)*[2]Generators!H168/1000+[2]Generators!Z168</f>
        <v>211.35517999999999</v>
      </c>
      <c r="G168" s="1">
        <f>IFERROR(VLOOKUP(C168,'[1]Fuels and emission rates'!A$2:E$6,2,FALSE), 0)*[2]Generators!G168</f>
        <v>7602.6299999999992</v>
      </c>
      <c r="H168">
        <v>1.83</v>
      </c>
      <c r="I168">
        <v>1.83</v>
      </c>
      <c r="J168">
        <v>2</v>
      </c>
      <c r="K168">
        <v>2</v>
      </c>
      <c r="L168">
        <v>22.35</v>
      </c>
      <c r="M168">
        <v>2369.3200000000002</v>
      </c>
      <c r="N168" s="2">
        <f>CONVERT(IFERROR(VLOOKUP(C168,'[1]Fuels and emission rates'!A$2:E$6,3,FALSE),0)*[2]Generators!G168, "lbm", "kg")</f>
        <v>20214.749027036411</v>
      </c>
      <c r="O168" s="2">
        <f>CONVERT(IFERROR(VLOOKUP(C168,'[1]Fuels and emission rates'!A$2:E$6,3,FALSE),0)*[2]Generators!H168/1000, "lbm", "kg")</f>
        <v>556.89698809786421</v>
      </c>
      <c r="P168" s="2">
        <f>CONVERT(IFERROR(VLOOKUP(C168,'[1]Fuels and emission rates'!A$2:E$6,4,FALSE),0)*[2]Generators!G168, "lbm", "kg")</f>
        <v>28.901672045153596</v>
      </c>
      <c r="Q168" s="2">
        <f>CONVERT(IFERROR(VLOOKUP(C168,'[1]Fuels and emission rates'!A$2:E$6,4,FALSE),0)*[2]Generators!H168/1000, "lbm", "kg")</f>
        <v>0.79621340296688958</v>
      </c>
      <c r="R168" s="2">
        <f>CONVERT(IFERROR(VLOOKUP(C168,'[1]Fuels and emission rates'!A$2:E$6,5,FALSE),0)*[2]Generators!G168, "lbm", "kg")</f>
        <v>0.95079932466726891</v>
      </c>
      <c r="S168" s="2">
        <f>CONVERT(IFERROR(VLOOKUP(C168,'[1]Fuels and emission rates'!A$2:E$6,5,FALSE),0)*[2]Generators!H168/1000, "lbm", "kg")</f>
        <v>2.6193611381694838E-2</v>
      </c>
      <c r="T168">
        <v>0</v>
      </c>
      <c r="U168">
        <v>0</v>
      </c>
      <c r="V168">
        <v>1</v>
      </c>
    </row>
    <row r="169" spans="1:22" x14ac:dyDescent="0.2">
      <c r="A169">
        <v>168</v>
      </c>
      <c r="B169" t="s">
        <v>219</v>
      </c>
      <c r="C169" t="s">
        <v>218</v>
      </c>
      <c r="D169" t="s">
        <v>118</v>
      </c>
      <c r="E169">
        <v>74.5</v>
      </c>
      <c r="F169" s="1">
        <f>IFERROR(VLOOKUP(C169,'[1]Fuels and emission rates'!A$2:E$6,2,FALSE), 0)*[2]Generators!H169/1000+[2]Generators!Z169</f>
        <v>211.35517999999999</v>
      </c>
      <c r="G169" s="1">
        <f>IFERROR(VLOOKUP(C169,'[1]Fuels and emission rates'!A$2:E$6,2,FALSE), 0)*[2]Generators!G169</f>
        <v>7602.6299999999992</v>
      </c>
      <c r="H169">
        <v>1.83</v>
      </c>
      <c r="I169">
        <v>1.83</v>
      </c>
      <c r="J169">
        <v>2</v>
      </c>
      <c r="K169">
        <v>2</v>
      </c>
      <c r="L169">
        <v>22.35</v>
      </c>
      <c r="M169">
        <v>2369.3200000000002</v>
      </c>
      <c r="N169" s="2">
        <f>CONVERT(IFERROR(VLOOKUP(C169,'[1]Fuels and emission rates'!A$2:E$6,3,FALSE),0)*[2]Generators!G169, "lbm", "kg")</f>
        <v>20214.749027036411</v>
      </c>
      <c r="O169" s="2">
        <f>CONVERT(IFERROR(VLOOKUP(C169,'[1]Fuels and emission rates'!A$2:E$6,3,FALSE),0)*[2]Generators!H169/1000, "lbm", "kg")</f>
        <v>556.89698809786421</v>
      </c>
      <c r="P169" s="2">
        <f>CONVERT(IFERROR(VLOOKUP(C169,'[1]Fuels and emission rates'!A$2:E$6,4,FALSE),0)*[2]Generators!G169, "lbm", "kg")</f>
        <v>28.901672045153596</v>
      </c>
      <c r="Q169" s="2">
        <f>CONVERT(IFERROR(VLOOKUP(C169,'[1]Fuels and emission rates'!A$2:E$6,4,FALSE),0)*[2]Generators!H169/1000, "lbm", "kg")</f>
        <v>0.79621340296688958</v>
      </c>
      <c r="R169" s="2">
        <f>CONVERT(IFERROR(VLOOKUP(C169,'[1]Fuels and emission rates'!A$2:E$6,5,FALSE),0)*[2]Generators!G169, "lbm", "kg")</f>
        <v>0.95079932466726891</v>
      </c>
      <c r="S169" s="2">
        <f>CONVERT(IFERROR(VLOOKUP(C169,'[1]Fuels and emission rates'!A$2:E$6,5,FALSE),0)*[2]Generators!H169/1000, "lbm", "kg")</f>
        <v>2.6193611381694838E-2</v>
      </c>
      <c r="T169">
        <v>0</v>
      </c>
      <c r="U169">
        <v>0</v>
      </c>
      <c r="V169">
        <v>1</v>
      </c>
    </row>
    <row r="170" spans="1:22" x14ac:dyDescent="0.2">
      <c r="A170">
        <v>169</v>
      </c>
      <c r="B170" t="s">
        <v>220</v>
      </c>
      <c r="C170" t="s">
        <v>218</v>
      </c>
      <c r="D170" t="s">
        <v>118</v>
      </c>
      <c r="E170">
        <v>74.5</v>
      </c>
      <c r="F170" s="1">
        <f>IFERROR(VLOOKUP(C170,'[1]Fuels and emission rates'!A$2:E$6,2,FALSE), 0)*[2]Generators!H170/1000+[2]Generators!Z170</f>
        <v>211.35517999999999</v>
      </c>
      <c r="G170" s="1">
        <f>IFERROR(VLOOKUP(C170,'[1]Fuels and emission rates'!A$2:E$6,2,FALSE), 0)*[2]Generators!G170</f>
        <v>7602.6299999999992</v>
      </c>
      <c r="H170">
        <v>1.83</v>
      </c>
      <c r="I170">
        <v>1.83</v>
      </c>
      <c r="J170">
        <v>2</v>
      </c>
      <c r="K170">
        <v>2</v>
      </c>
      <c r="L170">
        <v>22.35</v>
      </c>
      <c r="M170">
        <v>2369.3200000000002</v>
      </c>
      <c r="N170" s="2">
        <f>CONVERT(IFERROR(VLOOKUP(C170,'[1]Fuels and emission rates'!A$2:E$6,3,FALSE),0)*[2]Generators!G170, "lbm", "kg")</f>
        <v>20214.749027036411</v>
      </c>
      <c r="O170" s="2">
        <f>CONVERT(IFERROR(VLOOKUP(C170,'[1]Fuels and emission rates'!A$2:E$6,3,FALSE),0)*[2]Generators!H170/1000, "lbm", "kg")</f>
        <v>556.89698809786421</v>
      </c>
      <c r="P170" s="2">
        <f>CONVERT(IFERROR(VLOOKUP(C170,'[1]Fuels and emission rates'!A$2:E$6,4,FALSE),0)*[2]Generators!G170, "lbm", "kg")</f>
        <v>28.901672045153596</v>
      </c>
      <c r="Q170" s="2">
        <f>CONVERT(IFERROR(VLOOKUP(C170,'[1]Fuels and emission rates'!A$2:E$6,4,FALSE),0)*[2]Generators!H170/1000, "lbm", "kg")</f>
        <v>0.79621340296688958</v>
      </c>
      <c r="R170" s="2">
        <f>CONVERT(IFERROR(VLOOKUP(C170,'[1]Fuels and emission rates'!A$2:E$6,5,FALSE),0)*[2]Generators!G170, "lbm", "kg")</f>
        <v>0.95079932466726891</v>
      </c>
      <c r="S170" s="2">
        <f>CONVERT(IFERROR(VLOOKUP(C170,'[1]Fuels and emission rates'!A$2:E$6,5,FALSE),0)*[2]Generators!H170/1000, "lbm", "kg")</f>
        <v>2.6193611381694838E-2</v>
      </c>
      <c r="T170">
        <v>0</v>
      </c>
      <c r="U170">
        <v>0</v>
      </c>
      <c r="V170">
        <v>1</v>
      </c>
    </row>
    <row r="171" spans="1:22" x14ac:dyDescent="0.2">
      <c r="A171">
        <v>170</v>
      </c>
      <c r="B171" t="s">
        <v>221</v>
      </c>
      <c r="C171" t="s">
        <v>218</v>
      </c>
      <c r="D171" t="s">
        <v>222</v>
      </c>
      <c r="E171">
        <v>71.2</v>
      </c>
      <c r="F171" s="1">
        <f>IFERROR(VLOOKUP(C171,'[1]Fuels and emission rates'!A$2:E$6,2,FALSE), 0)*[2]Generators!H171/1000+[2]Generators!Z171</f>
        <v>220.55779999999999</v>
      </c>
      <c r="G171" s="1">
        <f>IFERROR(VLOOKUP(C171,'[1]Fuels and emission rates'!A$2:E$6,2,FALSE), 0)*[2]Generators!G171</f>
        <v>6945.54</v>
      </c>
      <c r="H171">
        <v>1.33</v>
      </c>
      <c r="I171">
        <v>1.33</v>
      </c>
      <c r="J171">
        <v>2</v>
      </c>
      <c r="K171">
        <v>2</v>
      </c>
      <c r="L171">
        <v>21.36</v>
      </c>
      <c r="M171">
        <v>2264.37</v>
      </c>
      <c r="N171" s="2">
        <f>CONVERT(IFERROR(VLOOKUP(C171,'[1]Fuels and emission rates'!A$2:E$6,3,FALSE),0)*[2]Generators!G171, "lbm", "kg")</f>
        <v>18467.602389862779</v>
      </c>
      <c r="O171" s="2">
        <f>CONVERT(IFERROR(VLOOKUP(C171,'[1]Fuels and emission rates'!A$2:E$6,3,FALSE),0)*[2]Generators!H171/1000, "lbm", "kg")</f>
        <v>581.36597497361458</v>
      </c>
      <c r="P171" s="2">
        <f>CONVERT(IFERROR(VLOOKUP(C171,'[1]Fuels and emission rates'!A$2:E$6,4,FALSE),0)*[2]Generators!G171, "lbm", "kg")</f>
        <v>26.403720719868801</v>
      </c>
      <c r="Q171" s="2">
        <f>CONVERT(IFERROR(VLOOKUP(C171,'[1]Fuels and emission rates'!A$2:E$6,4,FALSE),0)*[2]Generators!H171/1000, "lbm", "kg")</f>
        <v>0.83119749468201598</v>
      </c>
      <c r="R171" s="2">
        <f>CONVERT(IFERROR(VLOOKUP(C171,'[1]Fuels and emission rates'!A$2:E$6,5,FALSE),0)*[2]Generators!G171, "lbm", "kg")</f>
        <v>0.86862240322750217</v>
      </c>
      <c r="S171" s="2">
        <f>CONVERT(IFERROR(VLOOKUP(C171,'[1]Fuels and emission rates'!A$2:E$6,5,FALSE),0)*[2]Generators!H171/1000, "lbm", "kg")</f>
        <v>2.7344508489823137E-2</v>
      </c>
      <c r="T171">
        <v>0</v>
      </c>
      <c r="U171">
        <v>0</v>
      </c>
      <c r="V171">
        <v>1</v>
      </c>
    </row>
    <row r="172" spans="1:22" x14ac:dyDescent="0.2">
      <c r="A172">
        <v>171</v>
      </c>
      <c r="B172" t="s">
        <v>223</v>
      </c>
      <c r="C172" t="s">
        <v>218</v>
      </c>
      <c r="D172" t="s">
        <v>222</v>
      </c>
      <c r="E172">
        <v>71.2</v>
      </c>
      <c r="F172" s="1">
        <f>IFERROR(VLOOKUP(C172,'[1]Fuels and emission rates'!A$2:E$6,2,FALSE), 0)*[2]Generators!H172/1000+[2]Generators!Z172</f>
        <v>220.55779999999999</v>
      </c>
      <c r="G172" s="1">
        <f>IFERROR(VLOOKUP(C172,'[1]Fuels and emission rates'!A$2:E$6,2,FALSE), 0)*[2]Generators!G172</f>
        <v>6945.54</v>
      </c>
      <c r="H172">
        <v>1.33</v>
      </c>
      <c r="I172">
        <v>1.33</v>
      </c>
      <c r="J172">
        <v>2</v>
      </c>
      <c r="K172">
        <v>2</v>
      </c>
      <c r="L172">
        <v>21.36</v>
      </c>
      <c r="M172">
        <v>2264.37</v>
      </c>
      <c r="N172" s="2">
        <f>CONVERT(IFERROR(VLOOKUP(C172,'[1]Fuels and emission rates'!A$2:E$6,3,FALSE),0)*[2]Generators!G172, "lbm", "kg")</f>
        <v>18467.602389862779</v>
      </c>
      <c r="O172" s="2">
        <f>CONVERT(IFERROR(VLOOKUP(C172,'[1]Fuels and emission rates'!A$2:E$6,3,FALSE),0)*[2]Generators!H172/1000, "lbm", "kg")</f>
        <v>581.36597497361458</v>
      </c>
      <c r="P172" s="2">
        <f>CONVERT(IFERROR(VLOOKUP(C172,'[1]Fuels and emission rates'!A$2:E$6,4,FALSE),0)*[2]Generators!G172, "lbm", "kg")</f>
        <v>26.403720719868801</v>
      </c>
      <c r="Q172" s="2">
        <f>CONVERT(IFERROR(VLOOKUP(C172,'[1]Fuels and emission rates'!A$2:E$6,4,FALSE),0)*[2]Generators!H172/1000, "lbm", "kg")</f>
        <v>0.83119749468201598</v>
      </c>
      <c r="R172" s="2">
        <f>CONVERT(IFERROR(VLOOKUP(C172,'[1]Fuels and emission rates'!A$2:E$6,5,FALSE),0)*[2]Generators!G172, "lbm", "kg")</f>
        <v>0.86862240322750217</v>
      </c>
      <c r="S172" s="2">
        <f>CONVERT(IFERROR(VLOOKUP(C172,'[1]Fuels and emission rates'!A$2:E$6,5,FALSE),0)*[2]Generators!H172/1000, "lbm", "kg")</f>
        <v>2.7344508489823137E-2</v>
      </c>
      <c r="T172">
        <v>0</v>
      </c>
      <c r="U172">
        <v>0</v>
      </c>
      <c r="V172">
        <v>1</v>
      </c>
    </row>
    <row r="173" spans="1:22" x14ac:dyDescent="0.2">
      <c r="A173">
        <v>172</v>
      </c>
      <c r="B173" t="s">
        <v>224</v>
      </c>
      <c r="C173" t="s">
        <v>225</v>
      </c>
      <c r="D173" t="s">
        <v>192</v>
      </c>
      <c r="E173">
        <v>22</v>
      </c>
      <c r="F173" s="1">
        <f>IFERROR(VLOOKUP(C173,'[1]Fuels and emission rates'!A$2:E$6,2,FALSE), 0)*[2]Generators!H173/1000+[2]Generators!Z173</f>
        <v>2.92</v>
      </c>
      <c r="G173" s="1">
        <f>IFERROR(VLOOKUP(C173,'[1]Fuels and emission rates'!A$2:E$6,2,FALSE), 0)*[2]Generators!G173</f>
        <v>0</v>
      </c>
      <c r="H173">
        <v>7.0000000000000007E-2</v>
      </c>
      <c r="I173">
        <v>7.0000000000000007E-2</v>
      </c>
      <c r="J173">
        <v>6</v>
      </c>
      <c r="K173">
        <v>6</v>
      </c>
      <c r="L173">
        <v>11</v>
      </c>
      <c r="M173">
        <v>0</v>
      </c>
      <c r="N173" s="2">
        <f>CONVERT(IFERROR(VLOOKUP(C173,'[1]Fuels and emission rates'!A$2:E$6,3,FALSE),0)*[2]Generators!G173, "lbm", "kg")</f>
        <v>0</v>
      </c>
      <c r="O173" s="2">
        <f>CONVERT(IFERROR(VLOOKUP(C173,'[1]Fuels and emission rates'!A$2:E$6,3,FALSE),0)*[2]Generators!H173/1000, "lbm", "kg")</f>
        <v>0</v>
      </c>
      <c r="P173" s="2">
        <f>CONVERT(IFERROR(VLOOKUP(C173,'[1]Fuels and emission rates'!A$2:E$6,4,FALSE),0)*[2]Generators!G173, "lbm", "kg")</f>
        <v>3.6222629232313914</v>
      </c>
      <c r="Q173" s="2">
        <f>CONVERT(IFERROR(VLOOKUP(C173,'[1]Fuels and emission rates'!A$2:E$6,4,FALSE),0)*[2]Generators!H173/1000, "lbm", "kg")</f>
        <v>0.32929662938467191</v>
      </c>
      <c r="R173" s="2">
        <f>CONVERT(IFERROR(VLOOKUP(C173,'[1]Fuels and emission rates'!A$2:E$6,5,FALSE),0)*[2]Generators!G173, "lbm", "kg")</f>
        <v>0.11873501496618301</v>
      </c>
      <c r="S173" s="2">
        <f>CONVERT(IFERROR(VLOOKUP(C173,'[1]Fuels and emission rates'!A$2:E$6,5,FALSE),0)*[2]Generators!H173/1000, "lbm", "kg")</f>
        <v>1.0794092269653E-2</v>
      </c>
      <c r="T173">
        <v>0</v>
      </c>
      <c r="U173">
        <v>0</v>
      </c>
      <c r="V173">
        <v>1</v>
      </c>
    </row>
    <row r="174" spans="1:22" x14ac:dyDescent="0.2">
      <c r="A174">
        <v>173</v>
      </c>
      <c r="B174" t="s">
        <v>226</v>
      </c>
      <c r="C174" t="s">
        <v>227</v>
      </c>
      <c r="D174" t="s">
        <v>228</v>
      </c>
      <c r="E174" s="19">
        <f>VLOOKUP(B174,Hydro!$A$3:$N$45,14)</f>
        <v>75</v>
      </c>
      <c r="F174" s="1">
        <f>IFERROR(VLOOKUP(C174,'[1]Fuels and emission rates'!A$2:E$6,2,FALSE), 0)*[2]Generators!H174/1000+[2]Generators!Z174</f>
        <v>0</v>
      </c>
      <c r="G174" s="1">
        <f>IFERROR(VLOOKUP(C174,'[1]Fuels and emission rates'!A$2:E$6,2,FALSE), 0)*[2]Generators!G174</f>
        <v>0</v>
      </c>
      <c r="H174">
        <v>0.83</v>
      </c>
      <c r="I174">
        <v>0.83</v>
      </c>
      <c r="J174">
        <v>1</v>
      </c>
      <c r="K174">
        <v>1</v>
      </c>
      <c r="L174">
        <v>0</v>
      </c>
      <c r="M174">
        <v>0</v>
      </c>
      <c r="N174" s="2">
        <f>CONVERT(IFERROR(VLOOKUP(C174,'[1]Fuels and emission rates'!A$2:E$6,3,FALSE),0)*[2]Generators!G174, "lbm", "kg")</f>
        <v>0</v>
      </c>
      <c r="O174" s="2">
        <f>CONVERT(IFERROR(VLOOKUP(C174,'[1]Fuels and emission rates'!A$2:E$6,3,FALSE),0)*[2]Generators!H174/1000, "lbm", "kg")</f>
        <v>0</v>
      </c>
      <c r="P174" s="2">
        <f>CONVERT(IFERROR(VLOOKUP(C174,'[1]Fuels and emission rates'!A$2:E$6,4,FALSE),0)*[2]Generators!G174, "lbm", "kg")</f>
        <v>0</v>
      </c>
      <c r="Q174" s="2">
        <f>CONVERT(IFERROR(VLOOKUP(C174,'[1]Fuels and emission rates'!A$2:E$6,4,FALSE),0)*[2]Generators!H174/1000, "lbm", "kg")</f>
        <v>0</v>
      </c>
      <c r="R174" s="2">
        <f>CONVERT(IFERROR(VLOOKUP(C174,'[1]Fuels and emission rates'!A$2:E$6,5,FALSE),0)*[2]Generators!G174, "lbm", "kg")</f>
        <v>0</v>
      </c>
      <c r="S174" s="2">
        <f>CONVERT(IFERROR(VLOOKUP(C174,'[1]Fuels and emission rates'!A$2:E$6,5,FALSE),0)*[2]Generators!H174/1000, "lbm", "kg")</f>
        <v>0</v>
      </c>
      <c r="T174">
        <v>0</v>
      </c>
      <c r="U174">
        <v>0</v>
      </c>
      <c r="V174">
        <v>1</v>
      </c>
    </row>
    <row r="175" spans="1:22" x14ac:dyDescent="0.2">
      <c r="A175">
        <v>174</v>
      </c>
      <c r="B175" t="s">
        <v>229</v>
      </c>
      <c r="C175" t="s">
        <v>227</v>
      </c>
      <c r="D175" t="s">
        <v>228</v>
      </c>
      <c r="E175" s="19">
        <f>VLOOKUP(B175,Hydro!$A$3:$N$45,14)</f>
        <v>75</v>
      </c>
      <c r="F175" s="1">
        <f>IFERROR(VLOOKUP(C175,'[1]Fuels and emission rates'!A$2:E$6,2,FALSE), 0)*[2]Generators!H175/1000+[2]Generators!Z175</f>
        <v>0</v>
      </c>
      <c r="G175" s="1">
        <f>IFERROR(VLOOKUP(C175,'[1]Fuels and emission rates'!A$2:E$6,2,FALSE), 0)*[2]Generators!G175</f>
        <v>0</v>
      </c>
      <c r="H175">
        <v>0.83</v>
      </c>
      <c r="I175">
        <v>0.83</v>
      </c>
      <c r="J175">
        <v>1</v>
      </c>
      <c r="K175">
        <v>1</v>
      </c>
      <c r="L175">
        <v>0</v>
      </c>
      <c r="M175">
        <v>0</v>
      </c>
      <c r="N175" s="2">
        <f>CONVERT(IFERROR(VLOOKUP(C175,'[1]Fuels and emission rates'!A$2:E$6,3,FALSE),0)*[2]Generators!G175, "lbm", "kg")</f>
        <v>0</v>
      </c>
      <c r="O175" s="2">
        <f>CONVERT(IFERROR(VLOOKUP(C175,'[1]Fuels and emission rates'!A$2:E$6,3,FALSE),0)*[2]Generators!H175/1000, "lbm", "kg")</f>
        <v>0</v>
      </c>
      <c r="P175" s="2">
        <f>CONVERT(IFERROR(VLOOKUP(C175,'[1]Fuels and emission rates'!A$2:E$6,4,FALSE),0)*[2]Generators!G175, "lbm", "kg")</f>
        <v>0</v>
      </c>
      <c r="Q175" s="2">
        <f>CONVERT(IFERROR(VLOOKUP(C175,'[1]Fuels and emission rates'!A$2:E$6,4,FALSE),0)*[2]Generators!H175/1000, "lbm", "kg")</f>
        <v>0</v>
      </c>
      <c r="R175" s="2">
        <f>CONVERT(IFERROR(VLOOKUP(C175,'[1]Fuels and emission rates'!A$2:E$6,5,FALSE),0)*[2]Generators!G175, "lbm", "kg")</f>
        <v>0</v>
      </c>
      <c r="S175" s="2">
        <f>CONVERT(IFERROR(VLOOKUP(C175,'[1]Fuels and emission rates'!A$2:E$6,5,FALSE),0)*[2]Generators!H175/1000, "lbm", "kg")</f>
        <v>0</v>
      </c>
      <c r="T175">
        <v>0</v>
      </c>
      <c r="U175">
        <v>0</v>
      </c>
      <c r="V175">
        <v>1</v>
      </c>
    </row>
    <row r="176" spans="1:22" x14ac:dyDescent="0.2">
      <c r="A176">
        <v>175</v>
      </c>
      <c r="B176" t="s">
        <v>230</v>
      </c>
      <c r="C176" t="s">
        <v>227</v>
      </c>
      <c r="D176" t="s">
        <v>100</v>
      </c>
      <c r="E176" s="19">
        <f>VLOOKUP(B176,Hydro!$A$3:$N$45,14)</f>
        <v>77</v>
      </c>
      <c r="F176" s="1">
        <f>IFERROR(VLOOKUP(C176,'[1]Fuels and emission rates'!A$2:E$6,2,FALSE), 0)*[2]Generators!H176/1000+[2]Generators!Z176</f>
        <v>0</v>
      </c>
      <c r="G176" s="1">
        <f>IFERROR(VLOOKUP(C176,'[1]Fuels and emission rates'!A$2:E$6,2,FALSE), 0)*[2]Generators!G176</f>
        <v>0</v>
      </c>
      <c r="H176">
        <v>0.86</v>
      </c>
      <c r="I176">
        <v>0.86</v>
      </c>
      <c r="J176">
        <v>1</v>
      </c>
      <c r="K176">
        <v>1</v>
      </c>
      <c r="L176">
        <v>0</v>
      </c>
      <c r="M176">
        <v>0</v>
      </c>
      <c r="N176" s="2">
        <f>CONVERT(IFERROR(VLOOKUP(C176,'[1]Fuels and emission rates'!A$2:E$6,3,FALSE),0)*[2]Generators!G176, "lbm", "kg")</f>
        <v>0</v>
      </c>
      <c r="O176" s="2">
        <f>CONVERT(IFERROR(VLOOKUP(C176,'[1]Fuels and emission rates'!A$2:E$6,3,FALSE),0)*[2]Generators!H176/1000, "lbm", "kg")</f>
        <v>0</v>
      </c>
      <c r="P176" s="2">
        <f>CONVERT(IFERROR(VLOOKUP(C176,'[1]Fuels and emission rates'!A$2:E$6,4,FALSE),0)*[2]Generators!G176, "lbm", "kg")</f>
        <v>0</v>
      </c>
      <c r="Q176" s="2">
        <f>CONVERT(IFERROR(VLOOKUP(C176,'[1]Fuels and emission rates'!A$2:E$6,4,FALSE),0)*[2]Generators!H176/1000, "lbm", "kg")</f>
        <v>0</v>
      </c>
      <c r="R176" s="2">
        <f>CONVERT(IFERROR(VLOOKUP(C176,'[1]Fuels and emission rates'!A$2:E$6,5,FALSE),0)*[2]Generators!G176, "lbm", "kg")</f>
        <v>0</v>
      </c>
      <c r="S176" s="2">
        <f>CONVERT(IFERROR(VLOOKUP(C176,'[1]Fuels and emission rates'!A$2:E$6,5,FALSE),0)*[2]Generators!H176/1000, "lbm", "kg")</f>
        <v>0</v>
      </c>
      <c r="T176">
        <v>0</v>
      </c>
      <c r="U176">
        <v>0</v>
      </c>
      <c r="V176">
        <v>1</v>
      </c>
    </row>
    <row r="177" spans="1:22" x14ac:dyDescent="0.2">
      <c r="A177">
        <v>176</v>
      </c>
      <c r="B177" t="s">
        <v>231</v>
      </c>
      <c r="C177" t="s">
        <v>227</v>
      </c>
      <c r="D177" t="s">
        <v>232</v>
      </c>
      <c r="E177" s="19">
        <f>VLOOKUP(B177,Hydro!$A$3:$N$45,14)</f>
        <v>77</v>
      </c>
      <c r="F177" s="1">
        <f>IFERROR(VLOOKUP(C177,'[1]Fuels and emission rates'!A$2:E$6,2,FALSE), 0)*[2]Generators!H177/1000+[2]Generators!Z177</f>
        <v>0</v>
      </c>
      <c r="G177" s="1">
        <f>IFERROR(VLOOKUP(C177,'[1]Fuels and emission rates'!A$2:E$6,2,FALSE), 0)*[2]Generators!G177</f>
        <v>0</v>
      </c>
      <c r="H177">
        <v>0.86</v>
      </c>
      <c r="I177">
        <v>0.86</v>
      </c>
      <c r="J177">
        <v>1</v>
      </c>
      <c r="K177">
        <v>1</v>
      </c>
      <c r="L177">
        <v>0</v>
      </c>
      <c r="M177">
        <v>0</v>
      </c>
      <c r="N177" s="2">
        <f>CONVERT(IFERROR(VLOOKUP(C177,'[1]Fuels and emission rates'!A$2:E$6,3,FALSE),0)*[2]Generators!G177, "lbm", "kg")</f>
        <v>0</v>
      </c>
      <c r="O177" s="2">
        <f>CONVERT(IFERROR(VLOOKUP(C177,'[1]Fuels and emission rates'!A$2:E$6,3,FALSE),0)*[2]Generators!H177/1000, "lbm", "kg")</f>
        <v>0</v>
      </c>
      <c r="P177" s="2">
        <f>CONVERT(IFERROR(VLOOKUP(C177,'[1]Fuels and emission rates'!A$2:E$6,4,FALSE),0)*[2]Generators!G177, "lbm", "kg")</f>
        <v>0</v>
      </c>
      <c r="Q177" s="2">
        <f>CONVERT(IFERROR(VLOOKUP(C177,'[1]Fuels and emission rates'!A$2:E$6,4,FALSE),0)*[2]Generators!H177/1000, "lbm", "kg")</f>
        <v>0</v>
      </c>
      <c r="R177" s="2">
        <f>CONVERT(IFERROR(VLOOKUP(C177,'[1]Fuels and emission rates'!A$2:E$6,5,FALSE),0)*[2]Generators!G177, "lbm", "kg")</f>
        <v>0</v>
      </c>
      <c r="S177" s="2">
        <f>CONVERT(IFERROR(VLOOKUP(C177,'[1]Fuels and emission rates'!A$2:E$6,5,FALSE),0)*[2]Generators!H177/1000, "lbm", "kg")</f>
        <v>0</v>
      </c>
      <c r="T177">
        <v>0</v>
      </c>
      <c r="U177">
        <v>0</v>
      </c>
      <c r="V177">
        <v>1</v>
      </c>
    </row>
    <row r="178" spans="1:22" x14ac:dyDescent="0.2">
      <c r="A178">
        <v>177</v>
      </c>
      <c r="B178" t="s">
        <v>233</v>
      </c>
      <c r="C178" t="s">
        <v>227</v>
      </c>
      <c r="D178" t="s">
        <v>105</v>
      </c>
      <c r="E178" s="19">
        <f>VLOOKUP(B178,Hydro!$A$3:$N$45,14)</f>
        <v>82</v>
      </c>
      <c r="F178" s="1">
        <f>IFERROR(VLOOKUP(C178,'[1]Fuels and emission rates'!A$2:E$6,2,FALSE), 0)*[2]Generators!H178/1000+[2]Generators!Z178</f>
        <v>0</v>
      </c>
      <c r="G178" s="1">
        <f>IFERROR(VLOOKUP(C178,'[1]Fuels and emission rates'!A$2:E$6,2,FALSE), 0)*[2]Generators!G178</f>
        <v>0</v>
      </c>
      <c r="H178">
        <v>0.91</v>
      </c>
      <c r="I178">
        <v>0.91</v>
      </c>
      <c r="J178">
        <v>1</v>
      </c>
      <c r="K178">
        <v>1</v>
      </c>
      <c r="L178">
        <v>0</v>
      </c>
      <c r="M178">
        <v>0</v>
      </c>
      <c r="N178" s="2">
        <f>CONVERT(IFERROR(VLOOKUP(C178,'[1]Fuels and emission rates'!A$2:E$6,3,FALSE),0)*[2]Generators!G178, "lbm", "kg")</f>
        <v>0</v>
      </c>
      <c r="O178" s="2">
        <f>CONVERT(IFERROR(VLOOKUP(C178,'[1]Fuels and emission rates'!A$2:E$6,3,FALSE),0)*[2]Generators!H178/1000, "lbm", "kg")</f>
        <v>0</v>
      </c>
      <c r="P178" s="2">
        <f>CONVERT(IFERROR(VLOOKUP(C178,'[1]Fuels and emission rates'!A$2:E$6,4,FALSE),0)*[2]Generators!G178, "lbm", "kg")</f>
        <v>0</v>
      </c>
      <c r="Q178" s="2">
        <f>CONVERT(IFERROR(VLOOKUP(C178,'[1]Fuels and emission rates'!A$2:E$6,4,FALSE),0)*[2]Generators!H178/1000, "lbm", "kg")</f>
        <v>0</v>
      </c>
      <c r="R178" s="2">
        <f>CONVERT(IFERROR(VLOOKUP(C178,'[1]Fuels and emission rates'!A$2:E$6,5,FALSE),0)*[2]Generators!G178, "lbm", "kg")</f>
        <v>0</v>
      </c>
      <c r="S178" s="2">
        <f>CONVERT(IFERROR(VLOOKUP(C178,'[1]Fuels and emission rates'!A$2:E$6,5,FALSE),0)*[2]Generators!H178/1000, "lbm", "kg")</f>
        <v>0</v>
      </c>
      <c r="T178">
        <v>0</v>
      </c>
      <c r="U178">
        <v>0</v>
      </c>
      <c r="V178">
        <v>1</v>
      </c>
    </row>
    <row r="179" spans="1:22" x14ac:dyDescent="0.2">
      <c r="A179">
        <v>178</v>
      </c>
      <c r="B179" t="s">
        <v>234</v>
      </c>
      <c r="C179" t="s">
        <v>227</v>
      </c>
      <c r="D179" t="s">
        <v>235</v>
      </c>
      <c r="E179" s="19">
        <f>VLOOKUP(B179,Hydro!$A$3:$N$45,14)</f>
        <v>142</v>
      </c>
      <c r="F179" s="1">
        <f>IFERROR(VLOOKUP(C179,'[1]Fuels and emission rates'!A$2:E$6,2,FALSE), 0)*[2]Generators!H179/1000+[2]Generators!Z179</f>
        <v>0</v>
      </c>
      <c r="G179" s="1">
        <f>IFERROR(VLOOKUP(C179,'[1]Fuels and emission rates'!A$2:E$6,2,FALSE), 0)*[2]Generators!G179</f>
        <v>0</v>
      </c>
      <c r="H179">
        <v>1.58</v>
      </c>
      <c r="I179">
        <v>1.58</v>
      </c>
      <c r="J179">
        <v>1</v>
      </c>
      <c r="K179">
        <v>1</v>
      </c>
      <c r="L179">
        <v>0</v>
      </c>
      <c r="M179">
        <v>0</v>
      </c>
      <c r="N179" s="2">
        <f>CONVERT(IFERROR(VLOOKUP(C179,'[1]Fuels and emission rates'!A$2:E$6,3,FALSE),0)*[2]Generators!G179, "lbm", "kg")</f>
        <v>0</v>
      </c>
      <c r="O179" s="2">
        <f>CONVERT(IFERROR(VLOOKUP(C179,'[1]Fuels and emission rates'!A$2:E$6,3,FALSE),0)*[2]Generators!H179/1000, "lbm", "kg")</f>
        <v>0</v>
      </c>
      <c r="P179" s="2">
        <f>CONVERT(IFERROR(VLOOKUP(C179,'[1]Fuels and emission rates'!A$2:E$6,4,FALSE),0)*[2]Generators!G179, "lbm", "kg")</f>
        <v>0</v>
      </c>
      <c r="Q179" s="2">
        <f>CONVERT(IFERROR(VLOOKUP(C179,'[1]Fuels and emission rates'!A$2:E$6,4,FALSE),0)*[2]Generators!H179/1000, "lbm", "kg")</f>
        <v>0</v>
      </c>
      <c r="R179" s="2">
        <f>CONVERT(IFERROR(VLOOKUP(C179,'[1]Fuels and emission rates'!A$2:E$6,5,FALSE),0)*[2]Generators!G179, "lbm", "kg")</f>
        <v>0</v>
      </c>
      <c r="S179" s="2">
        <f>CONVERT(IFERROR(VLOOKUP(C179,'[1]Fuels and emission rates'!A$2:E$6,5,FALSE),0)*[2]Generators!H179/1000, "lbm", "kg")</f>
        <v>0</v>
      </c>
      <c r="T179">
        <v>0</v>
      </c>
      <c r="U179">
        <v>0</v>
      </c>
      <c r="V179">
        <v>1</v>
      </c>
    </row>
    <row r="180" spans="1:22" x14ac:dyDescent="0.2">
      <c r="A180">
        <v>179</v>
      </c>
      <c r="B180" t="s">
        <v>236</v>
      </c>
      <c r="C180" t="s">
        <v>227</v>
      </c>
      <c r="D180" t="s">
        <v>235</v>
      </c>
      <c r="E180" s="19">
        <f>VLOOKUP(B180,Hydro!$A$3:$N$45,14)</f>
        <v>142</v>
      </c>
      <c r="F180" s="1">
        <f>IFERROR(VLOOKUP(C180,'[1]Fuels and emission rates'!A$2:E$6,2,FALSE), 0)*[2]Generators!H180/1000+[2]Generators!Z180</f>
        <v>0</v>
      </c>
      <c r="G180" s="1">
        <f>IFERROR(VLOOKUP(C180,'[1]Fuels and emission rates'!A$2:E$6,2,FALSE), 0)*[2]Generators!G180</f>
        <v>0</v>
      </c>
      <c r="H180">
        <v>1.58</v>
      </c>
      <c r="I180">
        <v>1.58</v>
      </c>
      <c r="J180">
        <v>1</v>
      </c>
      <c r="K180">
        <v>1</v>
      </c>
      <c r="L180">
        <v>0</v>
      </c>
      <c r="M180">
        <v>0</v>
      </c>
      <c r="N180" s="2">
        <f>CONVERT(IFERROR(VLOOKUP(C180,'[1]Fuels and emission rates'!A$2:E$6,3,FALSE),0)*[2]Generators!G180, "lbm", "kg")</f>
        <v>0</v>
      </c>
      <c r="O180" s="2">
        <f>CONVERT(IFERROR(VLOOKUP(C180,'[1]Fuels and emission rates'!A$2:E$6,3,FALSE),0)*[2]Generators!H180/1000, "lbm", "kg")</f>
        <v>0</v>
      </c>
      <c r="P180" s="2">
        <f>CONVERT(IFERROR(VLOOKUP(C180,'[1]Fuels and emission rates'!A$2:E$6,4,FALSE),0)*[2]Generators!G180, "lbm", "kg")</f>
        <v>0</v>
      </c>
      <c r="Q180" s="2">
        <f>CONVERT(IFERROR(VLOOKUP(C180,'[1]Fuels and emission rates'!A$2:E$6,4,FALSE),0)*[2]Generators!H180/1000, "lbm", "kg")</f>
        <v>0</v>
      </c>
      <c r="R180" s="2">
        <f>CONVERT(IFERROR(VLOOKUP(C180,'[1]Fuels and emission rates'!A$2:E$6,5,FALSE),0)*[2]Generators!G180, "lbm", "kg")</f>
        <v>0</v>
      </c>
      <c r="S180" s="2">
        <f>CONVERT(IFERROR(VLOOKUP(C180,'[1]Fuels and emission rates'!A$2:E$6,5,FALSE),0)*[2]Generators!H180/1000, "lbm", "kg")</f>
        <v>0</v>
      </c>
      <c r="T180">
        <v>0</v>
      </c>
      <c r="U180">
        <v>0</v>
      </c>
      <c r="V180">
        <v>1</v>
      </c>
    </row>
    <row r="181" spans="1:22" x14ac:dyDescent="0.2">
      <c r="A181">
        <v>180</v>
      </c>
      <c r="B181" t="s">
        <v>237</v>
      </c>
      <c r="C181" t="s">
        <v>227</v>
      </c>
      <c r="D181" t="s">
        <v>238</v>
      </c>
      <c r="E181" s="19">
        <f>VLOOKUP(B181,Hydro!$A$3:$N$45,14)</f>
        <v>142</v>
      </c>
      <c r="F181" s="1">
        <f>IFERROR(VLOOKUP(C181,'[1]Fuels and emission rates'!A$2:E$6,2,FALSE), 0)*[2]Generators!H181/1000+[2]Generators!Z181</f>
        <v>0</v>
      </c>
      <c r="G181" s="1">
        <f>IFERROR(VLOOKUP(C181,'[1]Fuels and emission rates'!A$2:E$6,2,FALSE), 0)*[2]Generators!G181</f>
        <v>0</v>
      </c>
      <c r="H181">
        <v>1.58</v>
      </c>
      <c r="I181">
        <v>1.58</v>
      </c>
      <c r="J181">
        <v>1</v>
      </c>
      <c r="K181">
        <v>1</v>
      </c>
      <c r="L181">
        <v>0</v>
      </c>
      <c r="M181">
        <v>0</v>
      </c>
      <c r="N181" s="2">
        <f>CONVERT(IFERROR(VLOOKUP(C181,'[1]Fuels and emission rates'!A$2:E$6,3,FALSE),0)*[2]Generators!G181, "lbm", "kg")</f>
        <v>0</v>
      </c>
      <c r="O181" s="2">
        <f>CONVERT(IFERROR(VLOOKUP(C181,'[1]Fuels and emission rates'!A$2:E$6,3,FALSE),0)*[2]Generators!H181/1000, "lbm", "kg")</f>
        <v>0</v>
      </c>
      <c r="P181" s="2">
        <f>CONVERT(IFERROR(VLOOKUP(C181,'[1]Fuels and emission rates'!A$2:E$6,4,FALSE),0)*[2]Generators!G181, "lbm", "kg")</f>
        <v>0</v>
      </c>
      <c r="Q181" s="2">
        <f>CONVERT(IFERROR(VLOOKUP(C181,'[1]Fuels and emission rates'!A$2:E$6,4,FALSE),0)*[2]Generators!H181/1000, "lbm", "kg")</f>
        <v>0</v>
      </c>
      <c r="R181" s="2">
        <f>CONVERT(IFERROR(VLOOKUP(C181,'[1]Fuels and emission rates'!A$2:E$6,5,FALSE),0)*[2]Generators!G181, "lbm", "kg")</f>
        <v>0</v>
      </c>
      <c r="S181" s="2">
        <f>CONVERT(IFERROR(VLOOKUP(C181,'[1]Fuels and emission rates'!A$2:E$6,5,FALSE),0)*[2]Generators!H181/1000, "lbm", "kg")</f>
        <v>0</v>
      </c>
      <c r="T181">
        <v>0</v>
      </c>
      <c r="U181">
        <v>0</v>
      </c>
      <c r="V181">
        <v>1</v>
      </c>
    </row>
    <row r="182" spans="1:22" x14ac:dyDescent="0.2">
      <c r="A182">
        <v>181</v>
      </c>
      <c r="B182" t="s">
        <v>239</v>
      </c>
      <c r="C182" t="s">
        <v>227</v>
      </c>
      <c r="D182" t="s">
        <v>238</v>
      </c>
      <c r="E182" s="19">
        <f>VLOOKUP(B182,Hydro!$A$3:$N$45,14)</f>
        <v>142</v>
      </c>
      <c r="F182" s="1">
        <f>IFERROR(VLOOKUP(C182,'[1]Fuels and emission rates'!A$2:E$6,2,FALSE), 0)*[2]Generators!H182/1000+[2]Generators!Z182</f>
        <v>0</v>
      </c>
      <c r="G182" s="1">
        <f>IFERROR(VLOOKUP(C182,'[1]Fuels and emission rates'!A$2:E$6,2,FALSE), 0)*[2]Generators!G182</f>
        <v>0</v>
      </c>
      <c r="H182">
        <v>1.58</v>
      </c>
      <c r="I182">
        <v>1.58</v>
      </c>
      <c r="J182">
        <v>1</v>
      </c>
      <c r="K182">
        <v>1</v>
      </c>
      <c r="L182">
        <v>0</v>
      </c>
      <c r="M182">
        <v>0</v>
      </c>
      <c r="N182" s="2">
        <f>CONVERT(IFERROR(VLOOKUP(C182,'[1]Fuels and emission rates'!A$2:E$6,3,FALSE),0)*[2]Generators!G182, "lbm", "kg")</f>
        <v>0</v>
      </c>
      <c r="O182" s="2">
        <f>CONVERT(IFERROR(VLOOKUP(C182,'[1]Fuels and emission rates'!A$2:E$6,3,FALSE),0)*[2]Generators!H182/1000, "lbm", "kg")</f>
        <v>0</v>
      </c>
      <c r="P182" s="2">
        <f>CONVERT(IFERROR(VLOOKUP(C182,'[1]Fuels and emission rates'!A$2:E$6,4,FALSE),0)*[2]Generators!G182, "lbm", "kg")</f>
        <v>0</v>
      </c>
      <c r="Q182" s="2">
        <f>CONVERT(IFERROR(VLOOKUP(C182,'[1]Fuels and emission rates'!A$2:E$6,4,FALSE),0)*[2]Generators!H182/1000, "lbm", "kg")</f>
        <v>0</v>
      </c>
      <c r="R182" s="2">
        <f>CONVERT(IFERROR(VLOOKUP(C182,'[1]Fuels and emission rates'!A$2:E$6,5,FALSE),0)*[2]Generators!G182, "lbm", "kg")</f>
        <v>0</v>
      </c>
      <c r="S182" s="2">
        <f>CONVERT(IFERROR(VLOOKUP(C182,'[1]Fuels and emission rates'!A$2:E$6,5,FALSE),0)*[2]Generators!H182/1000, "lbm", "kg")</f>
        <v>0</v>
      </c>
      <c r="T182">
        <v>0</v>
      </c>
      <c r="U182">
        <v>0</v>
      </c>
      <c r="V182">
        <v>1</v>
      </c>
    </row>
    <row r="183" spans="1:22" x14ac:dyDescent="0.2">
      <c r="A183">
        <v>182</v>
      </c>
      <c r="B183" t="s">
        <v>240</v>
      </c>
      <c r="C183" t="s">
        <v>227</v>
      </c>
      <c r="D183" t="s">
        <v>190</v>
      </c>
      <c r="E183" s="19">
        <f>VLOOKUP(B183,Hydro!$A$3:$N$45,14)</f>
        <v>142</v>
      </c>
      <c r="F183" s="1">
        <f>IFERROR(VLOOKUP(C183,'[1]Fuels and emission rates'!A$2:E$6,2,FALSE), 0)*[2]Generators!H183/1000+[2]Generators!Z183</f>
        <v>0</v>
      </c>
      <c r="G183" s="1">
        <f>IFERROR(VLOOKUP(C183,'[1]Fuels and emission rates'!A$2:E$6,2,FALSE), 0)*[2]Generators!G183</f>
        <v>0</v>
      </c>
      <c r="H183">
        <v>1.58</v>
      </c>
      <c r="I183">
        <v>1.58</v>
      </c>
      <c r="J183">
        <v>1</v>
      </c>
      <c r="K183">
        <v>1</v>
      </c>
      <c r="L183">
        <v>0</v>
      </c>
      <c r="M183">
        <v>0</v>
      </c>
      <c r="N183" s="2">
        <f>CONVERT(IFERROR(VLOOKUP(C183,'[1]Fuels and emission rates'!A$2:E$6,3,FALSE),0)*[2]Generators!G183, "lbm", "kg")</f>
        <v>0</v>
      </c>
      <c r="O183" s="2">
        <f>CONVERT(IFERROR(VLOOKUP(C183,'[1]Fuels and emission rates'!A$2:E$6,3,FALSE),0)*[2]Generators!H183/1000, "lbm", "kg")</f>
        <v>0</v>
      </c>
      <c r="P183" s="2">
        <f>CONVERT(IFERROR(VLOOKUP(C183,'[1]Fuels and emission rates'!A$2:E$6,4,FALSE),0)*[2]Generators!G183, "lbm", "kg")</f>
        <v>0</v>
      </c>
      <c r="Q183" s="2">
        <f>CONVERT(IFERROR(VLOOKUP(C183,'[1]Fuels and emission rates'!A$2:E$6,4,FALSE),0)*[2]Generators!H183/1000, "lbm", "kg")</f>
        <v>0</v>
      </c>
      <c r="R183" s="2">
        <f>CONVERT(IFERROR(VLOOKUP(C183,'[1]Fuels and emission rates'!A$2:E$6,5,FALSE),0)*[2]Generators!G183, "lbm", "kg")</f>
        <v>0</v>
      </c>
      <c r="S183" s="2">
        <f>CONVERT(IFERROR(VLOOKUP(C183,'[1]Fuels and emission rates'!A$2:E$6,5,FALSE),0)*[2]Generators!H183/1000, "lbm", "kg")</f>
        <v>0</v>
      </c>
      <c r="T183">
        <v>0</v>
      </c>
      <c r="U183">
        <v>0</v>
      </c>
      <c r="V183">
        <v>1</v>
      </c>
    </row>
    <row r="184" spans="1:22" x14ac:dyDescent="0.2">
      <c r="A184">
        <v>183</v>
      </c>
      <c r="B184" t="s">
        <v>241</v>
      </c>
      <c r="C184" t="s">
        <v>227</v>
      </c>
      <c r="D184" t="s">
        <v>232</v>
      </c>
      <c r="E184" s="19">
        <f>VLOOKUP(B184,Hydro!$A$3:$N$45,14)</f>
        <v>70</v>
      </c>
      <c r="F184" s="1">
        <f>IFERROR(VLOOKUP(C184,'[1]Fuels and emission rates'!A$2:E$6,2,FALSE), 0)*[2]Generators!H184/1000+[2]Generators!Z184</f>
        <v>0</v>
      </c>
      <c r="G184" s="1">
        <f>IFERROR(VLOOKUP(C184,'[1]Fuels and emission rates'!A$2:E$6,2,FALSE), 0)*[2]Generators!G184</f>
        <v>0</v>
      </c>
      <c r="H184">
        <v>0.78</v>
      </c>
      <c r="I184">
        <v>0.78</v>
      </c>
      <c r="J184">
        <v>1</v>
      </c>
      <c r="K184">
        <v>1</v>
      </c>
      <c r="L184">
        <v>0</v>
      </c>
      <c r="M184">
        <v>0</v>
      </c>
      <c r="N184" s="2">
        <f>CONVERT(IFERROR(VLOOKUP(C184,'[1]Fuels and emission rates'!A$2:E$6,3,FALSE),0)*[2]Generators!G184, "lbm", "kg")</f>
        <v>0</v>
      </c>
      <c r="O184" s="2">
        <f>CONVERT(IFERROR(VLOOKUP(C184,'[1]Fuels and emission rates'!A$2:E$6,3,FALSE),0)*[2]Generators!H184/1000, "lbm", "kg")</f>
        <v>0</v>
      </c>
      <c r="P184" s="2">
        <f>CONVERT(IFERROR(VLOOKUP(C184,'[1]Fuels and emission rates'!A$2:E$6,4,FALSE),0)*[2]Generators!G184, "lbm", "kg")</f>
        <v>0</v>
      </c>
      <c r="Q184" s="2">
        <f>CONVERT(IFERROR(VLOOKUP(C184,'[1]Fuels and emission rates'!A$2:E$6,4,FALSE),0)*[2]Generators!H184/1000, "lbm", "kg")</f>
        <v>0</v>
      </c>
      <c r="R184" s="2">
        <f>CONVERT(IFERROR(VLOOKUP(C184,'[1]Fuels and emission rates'!A$2:E$6,5,FALSE),0)*[2]Generators!G184, "lbm", "kg")</f>
        <v>0</v>
      </c>
      <c r="S184" s="2">
        <f>CONVERT(IFERROR(VLOOKUP(C184,'[1]Fuels and emission rates'!A$2:E$6,5,FALSE),0)*[2]Generators!H184/1000, "lbm", "kg")</f>
        <v>0</v>
      </c>
      <c r="T184">
        <v>0</v>
      </c>
      <c r="U184">
        <v>0</v>
      </c>
      <c r="V184">
        <v>1</v>
      </c>
    </row>
    <row r="185" spans="1:22" x14ac:dyDescent="0.2">
      <c r="A185">
        <v>184</v>
      </c>
      <c r="B185" t="s">
        <v>242</v>
      </c>
      <c r="C185" t="s">
        <v>227</v>
      </c>
      <c r="D185" t="s">
        <v>243</v>
      </c>
      <c r="E185" s="19">
        <f>VLOOKUP(B185,Hydro!$A$3:$N$45,14)</f>
        <v>70</v>
      </c>
      <c r="F185" s="1">
        <f>IFERROR(VLOOKUP(C185,'[1]Fuels and emission rates'!A$2:E$6,2,FALSE), 0)*[2]Generators!H185/1000+[2]Generators!Z185</f>
        <v>0</v>
      </c>
      <c r="G185" s="1">
        <f>IFERROR(VLOOKUP(C185,'[1]Fuels and emission rates'!A$2:E$6,2,FALSE), 0)*[2]Generators!G185</f>
        <v>0</v>
      </c>
      <c r="H185">
        <v>0.78</v>
      </c>
      <c r="I185">
        <v>0.78</v>
      </c>
      <c r="J185">
        <v>1</v>
      </c>
      <c r="K185">
        <v>1</v>
      </c>
      <c r="L185">
        <v>0</v>
      </c>
      <c r="M185">
        <v>0</v>
      </c>
      <c r="N185" s="2">
        <f>CONVERT(IFERROR(VLOOKUP(C185,'[1]Fuels and emission rates'!A$2:E$6,3,FALSE),0)*[2]Generators!G185, "lbm", "kg")</f>
        <v>0</v>
      </c>
      <c r="O185" s="2">
        <f>CONVERT(IFERROR(VLOOKUP(C185,'[1]Fuels and emission rates'!A$2:E$6,3,FALSE),0)*[2]Generators!H185/1000, "lbm", "kg")</f>
        <v>0</v>
      </c>
      <c r="P185" s="2">
        <f>CONVERT(IFERROR(VLOOKUP(C185,'[1]Fuels and emission rates'!A$2:E$6,4,FALSE),0)*[2]Generators!G185, "lbm", "kg")</f>
        <v>0</v>
      </c>
      <c r="Q185" s="2">
        <f>CONVERT(IFERROR(VLOOKUP(C185,'[1]Fuels and emission rates'!A$2:E$6,4,FALSE),0)*[2]Generators!H185/1000, "lbm", "kg")</f>
        <v>0</v>
      </c>
      <c r="R185" s="2">
        <f>CONVERT(IFERROR(VLOOKUP(C185,'[1]Fuels and emission rates'!A$2:E$6,5,FALSE),0)*[2]Generators!G185, "lbm", "kg")</f>
        <v>0</v>
      </c>
      <c r="S185" s="2">
        <f>CONVERT(IFERROR(VLOOKUP(C185,'[1]Fuels and emission rates'!A$2:E$6,5,FALSE),0)*[2]Generators!H185/1000, "lbm", "kg")</f>
        <v>0</v>
      </c>
      <c r="T185">
        <v>0</v>
      </c>
      <c r="U185">
        <v>0</v>
      </c>
      <c r="V185">
        <v>1</v>
      </c>
    </row>
    <row r="186" spans="1:22" x14ac:dyDescent="0.2">
      <c r="A186">
        <v>185</v>
      </c>
      <c r="B186" t="s">
        <v>244</v>
      </c>
      <c r="C186" t="s">
        <v>227</v>
      </c>
      <c r="D186" t="s">
        <v>235</v>
      </c>
      <c r="E186" s="19">
        <f>VLOOKUP(B186,Hydro!$A$3:$N$45,14)</f>
        <v>46.7</v>
      </c>
      <c r="F186" s="1">
        <f>IFERROR(VLOOKUP(C186,'[1]Fuels and emission rates'!A$2:E$6,2,FALSE), 0)*[2]Generators!H186/1000+[2]Generators!Z186</f>
        <v>0</v>
      </c>
      <c r="G186" s="1">
        <f>IFERROR(VLOOKUP(C186,'[1]Fuels and emission rates'!A$2:E$6,2,FALSE), 0)*[2]Generators!G186</f>
        <v>0</v>
      </c>
      <c r="H186">
        <v>0.52</v>
      </c>
      <c r="I186">
        <v>0.52</v>
      </c>
      <c r="J186">
        <v>1</v>
      </c>
      <c r="K186">
        <v>1</v>
      </c>
      <c r="L186">
        <v>0</v>
      </c>
      <c r="M186">
        <v>0</v>
      </c>
      <c r="N186" s="2">
        <f>CONVERT(IFERROR(VLOOKUP(C186,'[1]Fuels and emission rates'!A$2:E$6,3,FALSE),0)*[2]Generators!G186, "lbm", "kg")</f>
        <v>0</v>
      </c>
      <c r="O186" s="2">
        <f>CONVERT(IFERROR(VLOOKUP(C186,'[1]Fuels and emission rates'!A$2:E$6,3,FALSE),0)*[2]Generators!H186/1000, "lbm", "kg")</f>
        <v>0</v>
      </c>
      <c r="P186" s="2">
        <f>CONVERT(IFERROR(VLOOKUP(C186,'[1]Fuels and emission rates'!A$2:E$6,4,FALSE),0)*[2]Generators!G186, "lbm", "kg")</f>
        <v>0</v>
      </c>
      <c r="Q186" s="2">
        <f>CONVERT(IFERROR(VLOOKUP(C186,'[1]Fuels and emission rates'!A$2:E$6,4,FALSE),0)*[2]Generators!H186/1000, "lbm", "kg")</f>
        <v>0</v>
      </c>
      <c r="R186" s="2">
        <f>CONVERT(IFERROR(VLOOKUP(C186,'[1]Fuels and emission rates'!A$2:E$6,5,FALSE),0)*[2]Generators!G186, "lbm", "kg")</f>
        <v>0</v>
      </c>
      <c r="S186" s="2">
        <f>CONVERT(IFERROR(VLOOKUP(C186,'[1]Fuels and emission rates'!A$2:E$6,5,FALSE),0)*[2]Generators!H186/1000, "lbm", "kg")</f>
        <v>0</v>
      </c>
      <c r="T186">
        <v>0</v>
      </c>
      <c r="U186">
        <v>0</v>
      </c>
      <c r="V186">
        <v>1</v>
      </c>
    </row>
    <row r="187" spans="1:22" x14ac:dyDescent="0.2">
      <c r="A187">
        <v>186</v>
      </c>
      <c r="B187" t="s">
        <v>245</v>
      </c>
      <c r="C187" t="s">
        <v>227</v>
      </c>
      <c r="D187" t="s">
        <v>246</v>
      </c>
      <c r="E187" s="19">
        <f>VLOOKUP(B187,Hydro!$A$3:$N$45,14)</f>
        <v>110</v>
      </c>
      <c r="F187" s="1">
        <f>IFERROR(VLOOKUP(C187,'[1]Fuels and emission rates'!A$2:E$6,2,FALSE), 0)*[2]Generators!H187/1000+[2]Generators!Z187</f>
        <v>0</v>
      </c>
      <c r="G187" s="1">
        <f>IFERROR(VLOOKUP(C187,'[1]Fuels and emission rates'!A$2:E$6,2,FALSE), 0)*[2]Generators!G187</f>
        <v>0</v>
      </c>
      <c r="H187">
        <v>1.22</v>
      </c>
      <c r="I187">
        <v>1.22</v>
      </c>
      <c r="J187">
        <v>1</v>
      </c>
      <c r="K187">
        <v>1</v>
      </c>
      <c r="L187">
        <v>0</v>
      </c>
      <c r="M187">
        <v>0</v>
      </c>
      <c r="N187" s="2">
        <f>CONVERT(IFERROR(VLOOKUP(C187,'[1]Fuels and emission rates'!A$2:E$6,3,FALSE),0)*[2]Generators!G187, "lbm", "kg")</f>
        <v>0</v>
      </c>
      <c r="O187" s="2">
        <f>CONVERT(IFERROR(VLOOKUP(C187,'[1]Fuels and emission rates'!A$2:E$6,3,FALSE),0)*[2]Generators!H187/1000, "lbm", "kg")</f>
        <v>0</v>
      </c>
      <c r="P187" s="2">
        <f>CONVERT(IFERROR(VLOOKUP(C187,'[1]Fuels and emission rates'!A$2:E$6,4,FALSE),0)*[2]Generators!G187, "lbm", "kg")</f>
        <v>0</v>
      </c>
      <c r="Q187" s="2">
        <f>CONVERT(IFERROR(VLOOKUP(C187,'[1]Fuels and emission rates'!A$2:E$6,4,FALSE),0)*[2]Generators!H187/1000, "lbm", "kg")</f>
        <v>0</v>
      </c>
      <c r="R187" s="2">
        <f>CONVERT(IFERROR(VLOOKUP(C187,'[1]Fuels and emission rates'!A$2:E$6,5,FALSE),0)*[2]Generators!G187, "lbm", "kg")</f>
        <v>0</v>
      </c>
      <c r="S187" s="2">
        <f>CONVERT(IFERROR(VLOOKUP(C187,'[1]Fuels and emission rates'!A$2:E$6,5,FALSE),0)*[2]Generators!H187/1000, "lbm", "kg")</f>
        <v>0</v>
      </c>
      <c r="T187">
        <v>0</v>
      </c>
      <c r="U187">
        <v>0</v>
      </c>
      <c r="V187">
        <v>1</v>
      </c>
    </row>
    <row r="188" spans="1:22" x14ac:dyDescent="0.2">
      <c r="A188">
        <v>187</v>
      </c>
      <c r="B188" t="s">
        <v>247</v>
      </c>
      <c r="C188" t="s">
        <v>227</v>
      </c>
      <c r="D188" t="s">
        <v>248</v>
      </c>
      <c r="E188" s="19">
        <f>VLOOKUP(B188,Hydro!$A$3:$N$45,14)</f>
        <v>140</v>
      </c>
      <c r="F188" s="1">
        <f>IFERROR(VLOOKUP(C188,'[1]Fuels and emission rates'!A$2:E$6,2,FALSE), 0)*[2]Generators!H188/1000+[2]Generators!Z188</f>
        <v>0</v>
      </c>
      <c r="G188" s="1">
        <f>IFERROR(VLOOKUP(C188,'[1]Fuels and emission rates'!A$2:E$6,2,FALSE), 0)*[2]Generators!G188</f>
        <v>0</v>
      </c>
      <c r="H188">
        <v>1.56</v>
      </c>
      <c r="I188">
        <v>1.56</v>
      </c>
      <c r="J188">
        <v>1</v>
      </c>
      <c r="K188">
        <v>1</v>
      </c>
      <c r="L188">
        <v>0</v>
      </c>
      <c r="M188">
        <v>0</v>
      </c>
      <c r="N188" s="2">
        <f>CONVERT(IFERROR(VLOOKUP(C188,'[1]Fuels and emission rates'!A$2:E$6,3,FALSE),0)*[2]Generators!G188, "lbm", "kg")</f>
        <v>0</v>
      </c>
      <c r="O188" s="2">
        <f>CONVERT(IFERROR(VLOOKUP(C188,'[1]Fuels and emission rates'!A$2:E$6,3,FALSE),0)*[2]Generators!H188/1000, "lbm", "kg")</f>
        <v>0</v>
      </c>
      <c r="P188" s="2">
        <f>CONVERT(IFERROR(VLOOKUP(C188,'[1]Fuels and emission rates'!A$2:E$6,4,FALSE),0)*[2]Generators!G188, "lbm", "kg")</f>
        <v>0</v>
      </c>
      <c r="Q188" s="2">
        <f>CONVERT(IFERROR(VLOOKUP(C188,'[1]Fuels and emission rates'!A$2:E$6,4,FALSE),0)*[2]Generators!H188/1000, "lbm", "kg")</f>
        <v>0</v>
      </c>
      <c r="R188" s="2">
        <f>CONVERT(IFERROR(VLOOKUP(C188,'[1]Fuels and emission rates'!A$2:E$6,5,FALSE),0)*[2]Generators!G188, "lbm", "kg")</f>
        <v>0</v>
      </c>
      <c r="S188" s="2">
        <f>CONVERT(IFERROR(VLOOKUP(C188,'[1]Fuels and emission rates'!A$2:E$6,5,FALSE),0)*[2]Generators!H188/1000, "lbm", "kg")</f>
        <v>0</v>
      </c>
      <c r="T188">
        <v>0</v>
      </c>
      <c r="U188">
        <v>0</v>
      </c>
      <c r="V188">
        <v>1</v>
      </c>
    </row>
    <row r="189" spans="1:22" x14ac:dyDescent="0.2">
      <c r="A189">
        <v>188</v>
      </c>
      <c r="B189" t="s">
        <v>249</v>
      </c>
      <c r="C189" t="s">
        <v>227</v>
      </c>
      <c r="D189" t="s">
        <v>250</v>
      </c>
      <c r="E189" s="19">
        <f>VLOOKUP(B189,Hydro!$A$3:$N$45,14)</f>
        <v>0.8</v>
      </c>
      <c r="F189" s="1">
        <f>IFERROR(VLOOKUP(C189,'[1]Fuels and emission rates'!A$2:E$6,2,FALSE), 0)*[2]Generators!H189/1000+[2]Generators!Z189</f>
        <v>0</v>
      </c>
      <c r="G189" s="1">
        <f>IFERROR(VLOOKUP(C189,'[1]Fuels and emission rates'!A$2:E$6,2,FALSE), 0)*[2]Generators!G189</f>
        <v>0</v>
      </c>
      <c r="H189">
        <v>0.01</v>
      </c>
      <c r="I189">
        <v>0.01</v>
      </c>
      <c r="J189">
        <v>1</v>
      </c>
      <c r="K189">
        <v>1</v>
      </c>
      <c r="L189">
        <v>0</v>
      </c>
      <c r="M189">
        <v>0</v>
      </c>
      <c r="N189" s="2">
        <f>CONVERT(IFERROR(VLOOKUP(C189,'[1]Fuels and emission rates'!A$2:E$6,3,FALSE),0)*[2]Generators!G189, "lbm", "kg")</f>
        <v>0</v>
      </c>
      <c r="O189" s="2">
        <f>CONVERT(IFERROR(VLOOKUP(C189,'[1]Fuels and emission rates'!A$2:E$6,3,FALSE),0)*[2]Generators!H189/1000, "lbm", "kg")</f>
        <v>0</v>
      </c>
      <c r="P189" s="2">
        <f>CONVERT(IFERROR(VLOOKUP(C189,'[1]Fuels and emission rates'!A$2:E$6,4,FALSE),0)*[2]Generators!G189, "lbm", "kg")</f>
        <v>0</v>
      </c>
      <c r="Q189" s="2">
        <f>CONVERT(IFERROR(VLOOKUP(C189,'[1]Fuels and emission rates'!A$2:E$6,4,FALSE),0)*[2]Generators!H189/1000, "lbm", "kg")</f>
        <v>0</v>
      </c>
      <c r="R189" s="2">
        <f>CONVERT(IFERROR(VLOOKUP(C189,'[1]Fuels and emission rates'!A$2:E$6,5,FALSE),0)*[2]Generators!G189, "lbm", "kg")</f>
        <v>0</v>
      </c>
      <c r="S189" s="2">
        <f>CONVERT(IFERROR(VLOOKUP(C189,'[1]Fuels and emission rates'!A$2:E$6,5,FALSE),0)*[2]Generators!H189/1000, "lbm", "kg")</f>
        <v>0</v>
      </c>
      <c r="T189">
        <v>0</v>
      </c>
      <c r="U189">
        <v>0</v>
      </c>
      <c r="V189">
        <v>1</v>
      </c>
    </row>
    <row r="190" spans="1:22" x14ac:dyDescent="0.2">
      <c r="A190">
        <v>189</v>
      </c>
      <c r="B190" t="s">
        <v>251</v>
      </c>
      <c r="C190" t="s">
        <v>227</v>
      </c>
      <c r="D190" t="s">
        <v>94</v>
      </c>
      <c r="E190" s="19">
        <f>VLOOKUP(B190,Hydro!$A$3:$N$45,14)</f>
        <v>1.35</v>
      </c>
      <c r="F190" s="1">
        <f>IFERROR(VLOOKUP(C190,'[1]Fuels and emission rates'!A$2:E$6,2,FALSE), 0)*[2]Generators!H190/1000+[2]Generators!Z190</f>
        <v>0</v>
      </c>
      <c r="G190" s="1">
        <f>IFERROR(VLOOKUP(C190,'[1]Fuels and emission rates'!A$2:E$6,2,FALSE), 0)*[2]Generators!G190</f>
        <v>0</v>
      </c>
      <c r="H190">
        <v>0.02</v>
      </c>
      <c r="I190">
        <v>0.02</v>
      </c>
      <c r="J190">
        <v>1</v>
      </c>
      <c r="K190">
        <v>1</v>
      </c>
      <c r="L190">
        <v>0</v>
      </c>
      <c r="M190">
        <v>0</v>
      </c>
      <c r="N190" s="2">
        <f>CONVERT(IFERROR(VLOOKUP(C190,'[1]Fuels and emission rates'!A$2:E$6,3,FALSE),0)*[2]Generators!G190, "lbm", "kg")</f>
        <v>0</v>
      </c>
      <c r="O190" s="2">
        <f>CONVERT(IFERROR(VLOOKUP(C190,'[1]Fuels and emission rates'!A$2:E$6,3,FALSE),0)*[2]Generators!H190/1000, "lbm", "kg")</f>
        <v>0</v>
      </c>
      <c r="P190" s="2">
        <f>CONVERT(IFERROR(VLOOKUP(C190,'[1]Fuels and emission rates'!A$2:E$6,4,FALSE),0)*[2]Generators!G190, "lbm", "kg")</f>
        <v>0</v>
      </c>
      <c r="Q190" s="2">
        <f>CONVERT(IFERROR(VLOOKUP(C190,'[1]Fuels and emission rates'!A$2:E$6,4,FALSE),0)*[2]Generators!H190/1000, "lbm", "kg")</f>
        <v>0</v>
      </c>
      <c r="R190" s="2">
        <f>CONVERT(IFERROR(VLOOKUP(C190,'[1]Fuels and emission rates'!A$2:E$6,5,FALSE),0)*[2]Generators!G190, "lbm", "kg")</f>
        <v>0</v>
      </c>
      <c r="S190" s="2">
        <f>CONVERT(IFERROR(VLOOKUP(C190,'[1]Fuels and emission rates'!A$2:E$6,5,FALSE),0)*[2]Generators!H190/1000, "lbm", "kg")</f>
        <v>0</v>
      </c>
      <c r="T190">
        <v>0</v>
      </c>
      <c r="U190">
        <v>0</v>
      </c>
      <c r="V190">
        <v>1</v>
      </c>
    </row>
    <row r="191" spans="1:22" x14ac:dyDescent="0.2">
      <c r="A191">
        <v>190</v>
      </c>
      <c r="B191" t="s">
        <v>252</v>
      </c>
      <c r="C191" t="s">
        <v>227</v>
      </c>
      <c r="D191" t="s">
        <v>94</v>
      </c>
      <c r="E191" s="19">
        <f>VLOOKUP(B191,Hydro!$A$3:$N$45,14)</f>
        <v>4.6500000000000004</v>
      </c>
      <c r="F191" s="1">
        <f>IFERROR(VLOOKUP(C191,'[1]Fuels and emission rates'!A$2:E$6,2,FALSE), 0)*[2]Generators!H191/1000+[2]Generators!Z191</f>
        <v>0</v>
      </c>
      <c r="G191" s="1">
        <f>IFERROR(VLOOKUP(C191,'[1]Fuels and emission rates'!A$2:E$6,2,FALSE), 0)*[2]Generators!G191</f>
        <v>0</v>
      </c>
      <c r="H191">
        <v>0.05</v>
      </c>
      <c r="I191">
        <v>0.05</v>
      </c>
      <c r="J191">
        <v>1</v>
      </c>
      <c r="K191">
        <v>1</v>
      </c>
      <c r="L191">
        <v>0</v>
      </c>
      <c r="M191">
        <v>0</v>
      </c>
      <c r="N191" s="2">
        <f>CONVERT(IFERROR(VLOOKUP(C191,'[1]Fuels and emission rates'!A$2:E$6,3,FALSE),0)*[2]Generators!G191, "lbm", "kg")</f>
        <v>0</v>
      </c>
      <c r="O191" s="2">
        <f>CONVERT(IFERROR(VLOOKUP(C191,'[1]Fuels and emission rates'!A$2:E$6,3,FALSE),0)*[2]Generators!H191/1000, "lbm", "kg")</f>
        <v>0</v>
      </c>
      <c r="P191" s="2">
        <f>CONVERT(IFERROR(VLOOKUP(C191,'[1]Fuels and emission rates'!A$2:E$6,4,FALSE),0)*[2]Generators!G191, "lbm", "kg")</f>
        <v>0</v>
      </c>
      <c r="Q191" s="2">
        <f>CONVERT(IFERROR(VLOOKUP(C191,'[1]Fuels and emission rates'!A$2:E$6,4,FALSE),0)*[2]Generators!H191/1000, "lbm", "kg")</f>
        <v>0</v>
      </c>
      <c r="R191" s="2">
        <f>CONVERT(IFERROR(VLOOKUP(C191,'[1]Fuels and emission rates'!A$2:E$6,5,FALSE),0)*[2]Generators!G191, "lbm", "kg")</f>
        <v>0</v>
      </c>
      <c r="S191" s="2">
        <f>CONVERT(IFERROR(VLOOKUP(C191,'[1]Fuels and emission rates'!A$2:E$6,5,FALSE),0)*[2]Generators!H191/1000, "lbm", "kg")</f>
        <v>0</v>
      </c>
      <c r="T191">
        <v>0</v>
      </c>
      <c r="U191">
        <v>0</v>
      </c>
      <c r="V191">
        <v>1</v>
      </c>
    </row>
    <row r="192" spans="1:22" x14ac:dyDescent="0.2">
      <c r="A192">
        <v>191</v>
      </c>
      <c r="B192" t="s">
        <v>253</v>
      </c>
      <c r="C192" t="s">
        <v>227</v>
      </c>
      <c r="D192" t="s">
        <v>254</v>
      </c>
      <c r="E192" s="19">
        <f>VLOOKUP(B192,Hydro!$A$3:$N$45,14)</f>
        <v>55</v>
      </c>
      <c r="F192" s="1">
        <f>IFERROR(VLOOKUP(C192,'[1]Fuels and emission rates'!A$2:E$6,2,FALSE), 0)*[2]Generators!H192/1000+[2]Generators!Z192</f>
        <v>0</v>
      </c>
      <c r="G192" s="1">
        <f>IFERROR(VLOOKUP(C192,'[1]Fuels and emission rates'!A$2:E$6,2,FALSE), 0)*[2]Generators!G192</f>
        <v>0</v>
      </c>
      <c r="H192">
        <v>0.61</v>
      </c>
      <c r="I192">
        <v>0.61</v>
      </c>
      <c r="J192">
        <v>1</v>
      </c>
      <c r="K192">
        <v>1</v>
      </c>
      <c r="L192">
        <v>0</v>
      </c>
      <c r="M192">
        <v>0</v>
      </c>
      <c r="N192" s="2">
        <f>CONVERT(IFERROR(VLOOKUP(C192,'[1]Fuels and emission rates'!A$2:E$6,3,FALSE),0)*[2]Generators!G192, "lbm", "kg")</f>
        <v>0</v>
      </c>
      <c r="O192" s="2">
        <f>CONVERT(IFERROR(VLOOKUP(C192,'[1]Fuels and emission rates'!A$2:E$6,3,FALSE),0)*[2]Generators!H192/1000, "lbm", "kg")</f>
        <v>0</v>
      </c>
      <c r="P192" s="2">
        <f>CONVERT(IFERROR(VLOOKUP(C192,'[1]Fuels and emission rates'!A$2:E$6,4,FALSE),0)*[2]Generators!G192, "lbm", "kg")</f>
        <v>0</v>
      </c>
      <c r="Q192" s="2">
        <f>CONVERT(IFERROR(VLOOKUP(C192,'[1]Fuels and emission rates'!A$2:E$6,4,FALSE),0)*[2]Generators!H192/1000, "lbm", "kg")</f>
        <v>0</v>
      </c>
      <c r="R192" s="2">
        <f>CONVERT(IFERROR(VLOOKUP(C192,'[1]Fuels and emission rates'!A$2:E$6,5,FALSE),0)*[2]Generators!G192, "lbm", "kg")</f>
        <v>0</v>
      </c>
      <c r="S192" s="2">
        <f>CONVERT(IFERROR(VLOOKUP(C192,'[1]Fuels and emission rates'!A$2:E$6,5,FALSE),0)*[2]Generators!H192/1000, "lbm", "kg")</f>
        <v>0</v>
      </c>
      <c r="T192">
        <v>0</v>
      </c>
      <c r="U192">
        <v>0</v>
      </c>
      <c r="V192">
        <v>1</v>
      </c>
    </row>
    <row r="193" spans="1:22" x14ac:dyDescent="0.2">
      <c r="A193">
        <v>192</v>
      </c>
      <c r="B193" t="s">
        <v>255</v>
      </c>
      <c r="C193" t="s">
        <v>227</v>
      </c>
      <c r="D193" t="s">
        <v>243</v>
      </c>
      <c r="E193" s="19">
        <f>VLOOKUP(B193,Hydro!$A$3:$N$45,14)</f>
        <v>71.7</v>
      </c>
      <c r="F193" s="1">
        <f>IFERROR(VLOOKUP(C193,'[1]Fuels and emission rates'!A$2:E$6,2,FALSE), 0)*[2]Generators!H193/1000+[2]Generators!Z193</f>
        <v>0</v>
      </c>
      <c r="G193" s="1">
        <f>IFERROR(VLOOKUP(C193,'[1]Fuels and emission rates'!A$2:E$6,2,FALSE), 0)*[2]Generators!G193</f>
        <v>0</v>
      </c>
      <c r="H193">
        <v>0.8</v>
      </c>
      <c r="I193">
        <v>0.8</v>
      </c>
      <c r="J193">
        <v>1</v>
      </c>
      <c r="K193">
        <v>1</v>
      </c>
      <c r="L193">
        <v>0</v>
      </c>
      <c r="M193">
        <v>0</v>
      </c>
      <c r="N193" s="2">
        <f>CONVERT(IFERROR(VLOOKUP(C193,'[1]Fuels and emission rates'!A$2:E$6,3,FALSE),0)*[2]Generators!G193, "lbm", "kg")</f>
        <v>0</v>
      </c>
      <c r="O193" s="2">
        <f>CONVERT(IFERROR(VLOOKUP(C193,'[1]Fuels and emission rates'!A$2:E$6,3,FALSE),0)*[2]Generators!H193/1000, "lbm", "kg")</f>
        <v>0</v>
      </c>
      <c r="P193" s="2">
        <f>CONVERT(IFERROR(VLOOKUP(C193,'[1]Fuels and emission rates'!A$2:E$6,4,FALSE),0)*[2]Generators!G193, "lbm", "kg")</f>
        <v>0</v>
      </c>
      <c r="Q193" s="2">
        <f>CONVERT(IFERROR(VLOOKUP(C193,'[1]Fuels and emission rates'!A$2:E$6,4,FALSE),0)*[2]Generators!H193/1000, "lbm", "kg")</f>
        <v>0</v>
      </c>
      <c r="R193" s="2">
        <f>CONVERT(IFERROR(VLOOKUP(C193,'[1]Fuels and emission rates'!A$2:E$6,5,FALSE),0)*[2]Generators!G193, "lbm", "kg")</f>
        <v>0</v>
      </c>
      <c r="S193" s="2">
        <f>CONVERT(IFERROR(VLOOKUP(C193,'[1]Fuels and emission rates'!A$2:E$6,5,FALSE),0)*[2]Generators!H193/1000, "lbm", "kg")</f>
        <v>0</v>
      </c>
      <c r="T193">
        <v>0</v>
      </c>
      <c r="U193">
        <v>0</v>
      </c>
      <c r="V193">
        <v>1</v>
      </c>
    </row>
    <row r="194" spans="1:22" x14ac:dyDescent="0.2">
      <c r="A194">
        <v>193</v>
      </c>
      <c r="B194" t="s">
        <v>256</v>
      </c>
      <c r="C194" t="s">
        <v>227</v>
      </c>
      <c r="D194" t="s">
        <v>246</v>
      </c>
      <c r="E194" s="19">
        <f>VLOOKUP(B194,Hydro!$A$3:$N$45,14)</f>
        <v>71.7</v>
      </c>
      <c r="F194" s="1">
        <f>IFERROR(VLOOKUP(C194,'[1]Fuels and emission rates'!A$2:E$6,2,FALSE), 0)*[2]Generators!H194/1000+[2]Generators!Z194</f>
        <v>0</v>
      </c>
      <c r="G194" s="1">
        <f>IFERROR(VLOOKUP(C194,'[1]Fuels and emission rates'!A$2:E$6,2,FALSE), 0)*[2]Generators!G194</f>
        <v>0</v>
      </c>
      <c r="H194">
        <v>0.8</v>
      </c>
      <c r="I194">
        <v>0.8</v>
      </c>
      <c r="J194">
        <v>1</v>
      </c>
      <c r="K194">
        <v>1</v>
      </c>
      <c r="L194">
        <v>0</v>
      </c>
      <c r="M194">
        <v>0</v>
      </c>
      <c r="N194" s="2">
        <f>CONVERT(IFERROR(VLOOKUP(C194,'[1]Fuels and emission rates'!A$2:E$6,3,FALSE),0)*[2]Generators!G194, "lbm", "kg")</f>
        <v>0</v>
      </c>
      <c r="O194" s="2">
        <f>CONVERT(IFERROR(VLOOKUP(C194,'[1]Fuels and emission rates'!A$2:E$6,3,FALSE),0)*[2]Generators!H194/1000, "lbm", "kg")</f>
        <v>0</v>
      </c>
      <c r="P194" s="2">
        <f>CONVERT(IFERROR(VLOOKUP(C194,'[1]Fuels and emission rates'!A$2:E$6,4,FALSE),0)*[2]Generators!G194, "lbm", "kg")</f>
        <v>0</v>
      </c>
      <c r="Q194" s="2">
        <f>CONVERT(IFERROR(VLOOKUP(C194,'[1]Fuels and emission rates'!A$2:E$6,4,FALSE),0)*[2]Generators!H194/1000, "lbm", "kg")</f>
        <v>0</v>
      </c>
      <c r="R194" s="2">
        <f>CONVERT(IFERROR(VLOOKUP(C194,'[1]Fuels and emission rates'!A$2:E$6,5,FALSE),0)*[2]Generators!G194, "lbm", "kg")</f>
        <v>0</v>
      </c>
      <c r="S194" s="2">
        <f>CONVERT(IFERROR(VLOOKUP(C194,'[1]Fuels and emission rates'!A$2:E$6,5,FALSE),0)*[2]Generators!H194/1000, "lbm", "kg")</f>
        <v>0</v>
      </c>
      <c r="T194">
        <v>0</v>
      </c>
      <c r="U194">
        <v>0</v>
      </c>
      <c r="V194">
        <v>1</v>
      </c>
    </row>
    <row r="195" spans="1:22" x14ac:dyDescent="0.2">
      <c r="A195">
        <v>194</v>
      </c>
      <c r="B195" t="s">
        <v>257</v>
      </c>
      <c r="C195" t="s">
        <v>227</v>
      </c>
      <c r="D195" t="s">
        <v>246</v>
      </c>
      <c r="E195" s="19">
        <f>VLOOKUP(B195,Hydro!$A$3:$N$45,14)</f>
        <v>71.7</v>
      </c>
      <c r="F195" s="1">
        <f>IFERROR(VLOOKUP(C195,'[1]Fuels and emission rates'!A$2:E$6,2,FALSE), 0)*[2]Generators!H195/1000+[2]Generators!Z195</f>
        <v>0</v>
      </c>
      <c r="G195" s="1">
        <f>IFERROR(VLOOKUP(C195,'[1]Fuels and emission rates'!A$2:E$6,2,FALSE), 0)*[2]Generators!G195</f>
        <v>0</v>
      </c>
      <c r="H195">
        <v>0.8</v>
      </c>
      <c r="I195">
        <v>0.8</v>
      </c>
      <c r="J195">
        <v>1</v>
      </c>
      <c r="K195">
        <v>1</v>
      </c>
      <c r="L195">
        <v>0</v>
      </c>
      <c r="M195">
        <v>0</v>
      </c>
      <c r="N195" s="2">
        <f>CONVERT(IFERROR(VLOOKUP(C195,'[1]Fuels and emission rates'!A$2:E$6,3,FALSE),0)*[2]Generators!G195, "lbm", "kg")</f>
        <v>0</v>
      </c>
      <c r="O195" s="2">
        <f>CONVERT(IFERROR(VLOOKUP(C195,'[1]Fuels and emission rates'!A$2:E$6,3,FALSE),0)*[2]Generators!H195/1000, "lbm", "kg")</f>
        <v>0</v>
      </c>
      <c r="P195" s="2">
        <f>CONVERT(IFERROR(VLOOKUP(C195,'[1]Fuels and emission rates'!A$2:E$6,4,FALSE),0)*[2]Generators!G195, "lbm", "kg")</f>
        <v>0</v>
      </c>
      <c r="Q195" s="2">
        <f>CONVERT(IFERROR(VLOOKUP(C195,'[1]Fuels and emission rates'!A$2:E$6,4,FALSE),0)*[2]Generators!H195/1000, "lbm", "kg")</f>
        <v>0</v>
      </c>
      <c r="R195" s="2">
        <f>CONVERT(IFERROR(VLOOKUP(C195,'[1]Fuels and emission rates'!A$2:E$6,5,FALSE),0)*[2]Generators!G195, "lbm", "kg")</f>
        <v>0</v>
      </c>
      <c r="S195" s="2">
        <f>CONVERT(IFERROR(VLOOKUP(C195,'[1]Fuels and emission rates'!A$2:E$6,5,FALSE),0)*[2]Generators!H195/1000, "lbm", "kg")</f>
        <v>0</v>
      </c>
      <c r="T195">
        <v>0</v>
      </c>
      <c r="U195">
        <v>0</v>
      </c>
      <c r="V195">
        <v>1</v>
      </c>
    </row>
    <row r="196" spans="1:22" x14ac:dyDescent="0.2">
      <c r="A196">
        <v>195</v>
      </c>
      <c r="B196" t="s">
        <v>258</v>
      </c>
      <c r="C196" t="s">
        <v>227</v>
      </c>
      <c r="D196" t="s">
        <v>259</v>
      </c>
      <c r="E196" s="19">
        <f>VLOOKUP(B196,Hydro!$A$3:$N$45,14)</f>
        <v>85.6</v>
      </c>
      <c r="F196" s="1">
        <f>IFERROR(VLOOKUP(C196,'[1]Fuels and emission rates'!A$2:E$6,2,FALSE), 0)*[2]Generators!H196/1000+[2]Generators!Z196</f>
        <v>0</v>
      </c>
      <c r="G196" s="1">
        <f>IFERROR(VLOOKUP(C196,'[1]Fuels and emission rates'!A$2:E$6,2,FALSE), 0)*[2]Generators!G196</f>
        <v>0</v>
      </c>
      <c r="H196">
        <v>0.95</v>
      </c>
      <c r="I196">
        <v>0.95</v>
      </c>
      <c r="J196">
        <v>1</v>
      </c>
      <c r="K196">
        <v>1</v>
      </c>
      <c r="L196">
        <v>0</v>
      </c>
      <c r="M196">
        <v>0</v>
      </c>
      <c r="N196" s="2">
        <f>CONVERT(IFERROR(VLOOKUP(C196,'[1]Fuels and emission rates'!A$2:E$6,3,FALSE),0)*[2]Generators!G196, "lbm", "kg")</f>
        <v>0</v>
      </c>
      <c r="O196" s="2">
        <f>CONVERT(IFERROR(VLOOKUP(C196,'[1]Fuels and emission rates'!A$2:E$6,3,FALSE),0)*[2]Generators!H196/1000, "lbm", "kg")</f>
        <v>0</v>
      </c>
      <c r="P196" s="2">
        <f>CONVERT(IFERROR(VLOOKUP(C196,'[1]Fuels and emission rates'!A$2:E$6,4,FALSE),0)*[2]Generators!G196, "lbm", "kg")</f>
        <v>0</v>
      </c>
      <c r="Q196" s="2">
        <f>CONVERT(IFERROR(VLOOKUP(C196,'[1]Fuels and emission rates'!A$2:E$6,4,FALSE),0)*[2]Generators!H196/1000, "lbm", "kg")</f>
        <v>0</v>
      </c>
      <c r="R196" s="2">
        <f>CONVERT(IFERROR(VLOOKUP(C196,'[1]Fuels and emission rates'!A$2:E$6,5,FALSE),0)*[2]Generators!G196, "lbm", "kg")</f>
        <v>0</v>
      </c>
      <c r="S196" s="2">
        <f>CONVERT(IFERROR(VLOOKUP(C196,'[1]Fuels and emission rates'!A$2:E$6,5,FALSE),0)*[2]Generators!H196/1000, "lbm", "kg")</f>
        <v>0</v>
      </c>
      <c r="T196">
        <v>0</v>
      </c>
      <c r="U196">
        <v>0</v>
      </c>
      <c r="V196">
        <v>1</v>
      </c>
    </row>
    <row r="197" spans="1:22" x14ac:dyDescent="0.2">
      <c r="A197">
        <v>196</v>
      </c>
      <c r="B197" t="s">
        <v>260</v>
      </c>
      <c r="C197" t="s">
        <v>227</v>
      </c>
      <c r="D197" t="s">
        <v>259</v>
      </c>
      <c r="E197" s="19">
        <f>VLOOKUP(B197,Hydro!$A$3:$N$45,14)</f>
        <v>85.6</v>
      </c>
      <c r="F197" s="1">
        <f>IFERROR(VLOOKUP(C197,'[1]Fuels and emission rates'!A$2:E$6,2,FALSE), 0)*[2]Generators!H197/1000+[2]Generators!Z197</f>
        <v>0</v>
      </c>
      <c r="G197" s="1">
        <f>IFERROR(VLOOKUP(C197,'[1]Fuels and emission rates'!A$2:E$6,2,FALSE), 0)*[2]Generators!G197</f>
        <v>0</v>
      </c>
      <c r="H197">
        <v>0.95</v>
      </c>
      <c r="I197">
        <v>0.95</v>
      </c>
      <c r="J197">
        <v>1</v>
      </c>
      <c r="K197">
        <v>1</v>
      </c>
      <c r="L197">
        <v>0</v>
      </c>
      <c r="M197">
        <v>0</v>
      </c>
      <c r="N197" s="2">
        <f>CONVERT(IFERROR(VLOOKUP(C197,'[1]Fuels and emission rates'!A$2:E$6,3,FALSE),0)*[2]Generators!G197, "lbm", "kg")</f>
        <v>0</v>
      </c>
      <c r="O197" s="2">
        <f>CONVERT(IFERROR(VLOOKUP(C197,'[1]Fuels and emission rates'!A$2:E$6,3,FALSE),0)*[2]Generators!H197/1000, "lbm", "kg")</f>
        <v>0</v>
      </c>
      <c r="P197" s="2">
        <f>CONVERT(IFERROR(VLOOKUP(C197,'[1]Fuels and emission rates'!A$2:E$6,4,FALSE),0)*[2]Generators!G197, "lbm", "kg")</f>
        <v>0</v>
      </c>
      <c r="Q197" s="2">
        <f>CONVERT(IFERROR(VLOOKUP(C197,'[1]Fuels and emission rates'!A$2:E$6,4,FALSE),0)*[2]Generators!H197/1000, "lbm", "kg")</f>
        <v>0</v>
      </c>
      <c r="R197" s="2">
        <f>CONVERT(IFERROR(VLOOKUP(C197,'[1]Fuels and emission rates'!A$2:E$6,5,FALSE),0)*[2]Generators!G197, "lbm", "kg")</f>
        <v>0</v>
      </c>
      <c r="S197" s="2">
        <f>CONVERT(IFERROR(VLOOKUP(C197,'[1]Fuels and emission rates'!A$2:E$6,5,FALSE),0)*[2]Generators!H197/1000, "lbm", "kg")</f>
        <v>0</v>
      </c>
      <c r="T197">
        <v>0</v>
      </c>
      <c r="U197">
        <v>0</v>
      </c>
      <c r="V197">
        <v>1</v>
      </c>
    </row>
    <row r="198" spans="1:22" x14ac:dyDescent="0.2">
      <c r="A198">
        <v>197</v>
      </c>
      <c r="B198" t="s">
        <v>261</v>
      </c>
      <c r="C198" t="s">
        <v>227</v>
      </c>
      <c r="D198" t="s">
        <v>238</v>
      </c>
      <c r="E198" s="19">
        <f>VLOOKUP(B198,Hydro!$A$3:$N$45,14)</f>
        <v>39</v>
      </c>
      <c r="F198" s="1">
        <f>IFERROR(VLOOKUP(C198,'[1]Fuels and emission rates'!A$2:E$6,2,FALSE), 0)*[2]Generators!H198/1000+[2]Generators!Z198</f>
        <v>0</v>
      </c>
      <c r="G198" s="1">
        <f>IFERROR(VLOOKUP(C198,'[1]Fuels and emission rates'!A$2:E$6,2,FALSE), 0)*[2]Generators!G198</f>
        <v>0</v>
      </c>
      <c r="H198">
        <v>0.43</v>
      </c>
      <c r="I198">
        <v>0.43</v>
      </c>
      <c r="J198">
        <v>1</v>
      </c>
      <c r="K198">
        <v>1</v>
      </c>
      <c r="L198">
        <v>0</v>
      </c>
      <c r="M198">
        <v>0</v>
      </c>
      <c r="N198" s="2">
        <f>CONVERT(IFERROR(VLOOKUP(C198,'[1]Fuels and emission rates'!A$2:E$6,3,FALSE),0)*[2]Generators!G198, "lbm", "kg")</f>
        <v>0</v>
      </c>
      <c r="O198" s="2">
        <f>CONVERT(IFERROR(VLOOKUP(C198,'[1]Fuels and emission rates'!A$2:E$6,3,FALSE),0)*[2]Generators!H198/1000, "lbm", "kg")</f>
        <v>0</v>
      </c>
      <c r="P198" s="2">
        <f>CONVERT(IFERROR(VLOOKUP(C198,'[1]Fuels and emission rates'!A$2:E$6,4,FALSE),0)*[2]Generators!G198, "lbm", "kg")</f>
        <v>0</v>
      </c>
      <c r="Q198" s="2">
        <f>CONVERT(IFERROR(VLOOKUP(C198,'[1]Fuels and emission rates'!A$2:E$6,4,FALSE),0)*[2]Generators!H198/1000, "lbm", "kg")</f>
        <v>0</v>
      </c>
      <c r="R198" s="2">
        <f>CONVERT(IFERROR(VLOOKUP(C198,'[1]Fuels and emission rates'!A$2:E$6,5,FALSE),0)*[2]Generators!G198, "lbm", "kg")</f>
        <v>0</v>
      </c>
      <c r="S198" s="2">
        <f>CONVERT(IFERROR(VLOOKUP(C198,'[1]Fuels and emission rates'!A$2:E$6,5,FALSE),0)*[2]Generators!H198/1000, "lbm", "kg")</f>
        <v>0</v>
      </c>
      <c r="T198">
        <v>0</v>
      </c>
      <c r="U198">
        <v>0</v>
      </c>
      <c r="V198">
        <v>1</v>
      </c>
    </row>
    <row r="199" spans="1:22" x14ac:dyDescent="0.2">
      <c r="A199">
        <v>198</v>
      </c>
      <c r="B199" t="s">
        <v>262</v>
      </c>
      <c r="C199" t="s">
        <v>227</v>
      </c>
      <c r="D199" t="s">
        <v>254</v>
      </c>
      <c r="E199" s="19">
        <f>VLOOKUP(B199,Hydro!$A$3:$N$45,14)</f>
        <v>39</v>
      </c>
      <c r="F199" s="1">
        <f>IFERROR(VLOOKUP(C199,'[1]Fuels and emission rates'!A$2:E$6,2,FALSE), 0)*[2]Generators!H199/1000+[2]Generators!Z199</f>
        <v>0</v>
      </c>
      <c r="G199" s="1">
        <f>IFERROR(VLOOKUP(C199,'[1]Fuels and emission rates'!A$2:E$6,2,FALSE), 0)*[2]Generators!G199</f>
        <v>0</v>
      </c>
      <c r="H199">
        <v>0.43</v>
      </c>
      <c r="I199">
        <v>0.43</v>
      </c>
      <c r="J199">
        <v>1</v>
      </c>
      <c r="K199">
        <v>1</v>
      </c>
      <c r="L199">
        <v>0</v>
      </c>
      <c r="M199">
        <v>0</v>
      </c>
      <c r="N199" s="2">
        <f>CONVERT(IFERROR(VLOOKUP(C199,'[1]Fuels and emission rates'!A$2:E$6,3,FALSE),0)*[2]Generators!G199, "lbm", "kg")</f>
        <v>0</v>
      </c>
      <c r="O199" s="2">
        <f>CONVERT(IFERROR(VLOOKUP(C199,'[1]Fuels and emission rates'!A$2:E$6,3,FALSE),0)*[2]Generators!H199/1000, "lbm", "kg")</f>
        <v>0</v>
      </c>
      <c r="P199" s="2">
        <f>CONVERT(IFERROR(VLOOKUP(C199,'[1]Fuels and emission rates'!A$2:E$6,4,FALSE),0)*[2]Generators!G199, "lbm", "kg")</f>
        <v>0</v>
      </c>
      <c r="Q199" s="2">
        <f>CONVERT(IFERROR(VLOOKUP(C199,'[1]Fuels and emission rates'!A$2:E$6,4,FALSE),0)*[2]Generators!H199/1000, "lbm", "kg")</f>
        <v>0</v>
      </c>
      <c r="R199" s="2">
        <f>CONVERT(IFERROR(VLOOKUP(C199,'[1]Fuels and emission rates'!A$2:E$6,5,FALSE),0)*[2]Generators!G199, "lbm", "kg")</f>
        <v>0</v>
      </c>
      <c r="S199" s="2">
        <f>CONVERT(IFERROR(VLOOKUP(C199,'[1]Fuels and emission rates'!A$2:E$6,5,FALSE),0)*[2]Generators!H199/1000, "lbm", "kg")</f>
        <v>0</v>
      </c>
      <c r="T199">
        <v>0</v>
      </c>
      <c r="U199">
        <v>0</v>
      </c>
      <c r="V199">
        <v>1</v>
      </c>
    </row>
    <row r="200" spans="1:22" x14ac:dyDescent="0.2">
      <c r="A200">
        <v>199</v>
      </c>
      <c r="B200" t="s">
        <v>263</v>
      </c>
      <c r="C200" t="s">
        <v>227</v>
      </c>
      <c r="D200" t="s">
        <v>248</v>
      </c>
      <c r="E200" s="19">
        <f>VLOOKUP(B200,Hydro!$A$3:$N$45,14)</f>
        <v>39</v>
      </c>
      <c r="F200" s="1">
        <f>IFERROR(VLOOKUP(C200,'[1]Fuels and emission rates'!A$2:E$6,2,FALSE), 0)*[2]Generators!H200/1000+[2]Generators!Z200</f>
        <v>0</v>
      </c>
      <c r="G200" s="1">
        <f>IFERROR(VLOOKUP(C200,'[1]Fuels and emission rates'!A$2:E$6,2,FALSE), 0)*[2]Generators!G200</f>
        <v>0</v>
      </c>
      <c r="H200">
        <v>0.43</v>
      </c>
      <c r="I200">
        <v>0.43</v>
      </c>
      <c r="J200">
        <v>1</v>
      </c>
      <c r="K200">
        <v>1</v>
      </c>
      <c r="L200">
        <v>0</v>
      </c>
      <c r="M200">
        <v>0</v>
      </c>
      <c r="N200" s="2">
        <f>CONVERT(IFERROR(VLOOKUP(C200,'[1]Fuels and emission rates'!A$2:E$6,3,FALSE),0)*[2]Generators!G200, "lbm", "kg")</f>
        <v>0</v>
      </c>
      <c r="O200" s="2">
        <f>CONVERT(IFERROR(VLOOKUP(C200,'[1]Fuels and emission rates'!A$2:E$6,3,FALSE),0)*[2]Generators!H200/1000, "lbm", "kg")</f>
        <v>0</v>
      </c>
      <c r="P200" s="2">
        <f>CONVERT(IFERROR(VLOOKUP(C200,'[1]Fuels and emission rates'!A$2:E$6,4,FALSE),0)*[2]Generators!G200, "lbm", "kg")</f>
        <v>0</v>
      </c>
      <c r="Q200" s="2">
        <f>CONVERT(IFERROR(VLOOKUP(C200,'[1]Fuels and emission rates'!A$2:E$6,4,FALSE),0)*[2]Generators!H200/1000, "lbm", "kg")</f>
        <v>0</v>
      </c>
      <c r="R200" s="2">
        <f>CONVERT(IFERROR(VLOOKUP(C200,'[1]Fuels and emission rates'!A$2:E$6,5,FALSE),0)*[2]Generators!G200, "lbm", "kg")</f>
        <v>0</v>
      </c>
      <c r="S200" s="2">
        <f>CONVERT(IFERROR(VLOOKUP(C200,'[1]Fuels and emission rates'!A$2:E$6,5,FALSE),0)*[2]Generators!H200/1000, "lbm", "kg")</f>
        <v>0</v>
      </c>
      <c r="T200">
        <v>0</v>
      </c>
      <c r="U200">
        <v>0</v>
      </c>
      <c r="V200">
        <v>1</v>
      </c>
    </row>
    <row r="201" spans="1:22" x14ac:dyDescent="0.2">
      <c r="A201">
        <v>200</v>
      </c>
      <c r="B201" t="s">
        <v>264</v>
      </c>
      <c r="C201" t="s">
        <v>227</v>
      </c>
      <c r="D201" t="s">
        <v>248</v>
      </c>
      <c r="E201" s="19">
        <f>VLOOKUP(B201,Hydro!$A$3:$N$45,14)</f>
        <v>150</v>
      </c>
      <c r="F201" s="1">
        <f>IFERROR(VLOOKUP(C201,'[1]Fuels and emission rates'!A$2:E$6,2,FALSE), 0)*[2]Generators!H201/1000+[2]Generators!Z201</f>
        <v>0</v>
      </c>
      <c r="G201" s="1">
        <f>IFERROR(VLOOKUP(C201,'[1]Fuels and emission rates'!A$2:E$6,2,FALSE), 0)*[2]Generators!G201</f>
        <v>0</v>
      </c>
      <c r="H201">
        <v>1.67</v>
      </c>
      <c r="I201">
        <v>1.67</v>
      </c>
      <c r="J201">
        <v>1</v>
      </c>
      <c r="K201">
        <v>1</v>
      </c>
      <c r="L201">
        <v>0</v>
      </c>
      <c r="M201">
        <v>0</v>
      </c>
      <c r="N201" s="2">
        <f>CONVERT(IFERROR(VLOOKUP(C201,'[1]Fuels and emission rates'!A$2:E$6,3,FALSE),0)*[2]Generators!G201, "lbm", "kg")</f>
        <v>0</v>
      </c>
      <c r="O201" s="2">
        <f>CONVERT(IFERROR(VLOOKUP(C201,'[1]Fuels and emission rates'!A$2:E$6,3,FALSE),0)*[2]Generators!H201/1000, "lbm", "kg")</f>
        <v>0</v>
      </c>
      <c r="P201" s="2">
        <f>CONVERT(IFERROR(VLOOKUP(C201,'[1]Fuels and emission rates'!A$2:E$6,4,FALSE),0)*[2]Generators!G201, "lbm", "kg")</f>
        <v>0</v>
      </c>
      <c r="Q201" s="2">
        <f>CONVERT(IFERROR(VLOOKUP(C201,'[1]Fuels and emission rates'!A$2:E$6,4,FALSE),0)*[2]Generators!H201/1000, "lbm", "kg")</f>
        <v>0</v>
      </c>
      <c r="R201" s="2">
        <f>CONVERT(IFERROR(VLOOKUP(C201,'[1]Fuels and emission rates'!A$2:E$6,5,FALSE),0)*[2]Generators!G201, "lbm", "kg")</f>
        <v>0</v>
      </c>
      <c r="S201" s="2">
        <f>CONVERT(IFERROR(VLOOKUP(C201,'[1]Fuels and emission rates'!A$2:E$6,5,FALSE),0)*[2]Generators!H201/1000, "lbm", "kg")</f>
        <v>0</v>
      </c>
      <c r="T201">
        <v>0</v>
      </c>
      <c r="U201">
        <v>0</v>
      </c>
      <c r="V201">
        <v>1</v>
      </c>
    </row>
    <row r="202" spans="1:22" x14ac:dyDescent="0.2">
      <c r="A202">
        <v>201</v>
      </c>
      <c r="B202" t="s">
        <v>265</v>
      </c>
      <c r="C202" t="s">
        <v>227</v>
      </c>
      <c r="D202" t="s">
        <v>248</v>
      </c>
      <c r="E202" s="19">
        <f>VLOOKUP(B202,Hydro!$A$3:$N$45,14)</f>
        <v>150</v>
      </c>
      <c r="F202" s="1">
        <f>IFERROR(VLOOKUP(C202,'[1]Fuels and emission rates'!A$2:E$6,2,FALSE), 0)*[2]Generators!H202/1000+[2]Generators!Z202</f>
        <v>0</v>
      </c>
      <c r="G202" s="1">
        <f>IFERROR(VLOOKUP(C202,'[1]Fuels and emission rates'!A$2:E$6,2,FALSE), 0)*[2]Generators!G202</f>
        <v>0</v>
      </c>
      <c r="H202">
        <v>1.67</v>
      </c>
      <c r="I202">
        <v>1.67</v>
      </c>
      <c r="J202">
        <v>1</v>
      </c>
      <c r="K202">
        <v>1</v>
      </c>
      <c r="L202">
        <v>0</v>
      </c>
      <c r="M202">
        <v>0</v>
      </c>
      <c r="N202" s="2">
        <f>CONVERT(IFERROR(VLOOKUP(C202,'[1]Fuels and emission rates'!A$2:E$6,3,FALSE),0)*[2]Generators!G202, "lbm", "kg")</f>
        <v>0</v>
      </c>
      <c r="O202" s="2">
        <f>CONVERT(IFERROR(VLOOKUP(C202,'[1]Fuels and emission rates'!A$2:E$6,3,FALSE),0)*[2]Generators!H202/1000, "lbm", "kg")</f>
        <v>0</v>
      </c>
      <c r="P202" s="2">
        <f>CONVERT(IFERROR(VLOOKUP(C202,'[1]Fuels and emission rates'!A$2:E$6,4,FALSE),0)*[2]Generators!G202, "lbm", "kg")</f>
        <v>0</v>
      </c>
      <c r="Q202" s="2">
        <f>CONVERT(IFERROR(VLOOKUP(C202,'[1]Fuels and emission rates'!A$2:E$6,4,FALSE),0)*[2]Generators!H202/1000, "lbm", "kg")</f>
        <v>0</v>
      </c>
      <c r="R202" s="2">
        <f>CONVERT(IFERROR(VLOOKUP(C202,'[1]Fuels and emission rates'!A$2:E$6,5,FALSE),0)*[2]Generators!G202, "lbm", "kg")</f>
        <v>0</v>
      </c>
      <c r="S202" s="2">
        <f>CONVERT(IFERROR(VLOOKUP(C202,'[1]Fuels and emission rates'!A$2:E$6,5,FALSE),0)*[2]Generators!H202/1000, "lbm", "kg")</f>
        <v>0</v>
      </c>
      <c r="T202">
        <v>0</v>
      </c>
      <c r="U202">
        <v>0</v>
      </c>
      <c r="V202">
        <v>1</v>
      </c>
    </row>
    <row r="203" spans="1:22" x14ac:dyDescent="0.2">
      <c r="A203">
        <v>202</v>
      </c>
      <c r="B203" t="s">
        <v>266</v>
      </c>
      <c r="C203" t="s">
        <v>227</v>
      </c>
      <c r="D203" t="s">
        <v>75</v>
      </c>
      <c r="E203" s="19">
        <f>VLOOKUP(B203,Hydro!$A$3:$N$45,14)</f>
        <v>0.1</v>
      </c>
      <c r="F203" s="1">
        <f>IFERROR(VLOOKUP(C203,'[1]Fuels and emission rates'!A$2:E$6,2,FALSE), 0)*[2]Generators!H203/1000+[2]Generators!Z203</f>
        <v>0</v>
      </c>
      <c r="G203" s="1">
        <f>IFERROR(VLOOKUP(C203,'[1]Fuels and emission rates'!A$2:E$6,2,FALSE), 0)*[2]Generators!G203</f>
        <v>0</v>
      </c>
      <c r="H203">
        <v>0.1</v>
      </c>
      <c r="I203">
        <v>0.1</v>
      </c>
      <c r="J203">
        <v>1</v>
      </c>
      <c r="K203">
        <v>1</v>
      </c>
      <c r="L203">
        <v>0</v>
      </c>
      <c r="M203">
        <v>0</v>
      </c>
      <c r="N203" s="2">
        <f>CONVERT(IFERROR(VLOOKUP(C203,'[1]Fuels and emission rates'!A$2:E$6,3,FALSE),0)*[2]Generators!G203, "lbm", "kg")</f>
        <v>0</v>
      </c>
      <c r="O203" s="2">
        <f>CONVERT(IFERROR(VLOOKUP(C203,'[1]Fuels and emission rates'!A$2:E$6,3,FALSE),0)*[2]Generators!H203/1000, "lbm", "kg")</f>
        <v>0</v>
      </c>
      <c r="P203" s="2">
        <f>CONVERT(IFERROR(VLOOKUP(C203,'[1]Fuels and emission rates'!A$2:E$6,4,FALSE),0)*[2]Generators!G203, "lbm", "kg")</f>
        <v>0</v>
      </c>
      <c r="Q203" s="2">
        <f>CONVERT(IFERROR(VLOOKUP(C203,'[1]Fuels and emission rates'!A$2:E$6,4,FALSE),0)*[2]Generators!H203/1000, "lbm", "kg")</f>
        <v>0</v>
      </c>
      <c r="R203" s="2">
        <f>CONVERT(IFERROR(VLOOKUP(C203,'[1]Fuels and emission rates'!A$2:E$6,5,FALSE),0)*[2]Generators!G203, "lbm", "kg")</f>
        <v>0</v>
      </c>
      <c r="S203" s="2">
        <f>CONVERT(IFERROR(VLOOKUP(C203,'[1]Fuels and emission rates'!A$2:E$6,5,FALSE),0)*[2]Generators!H203/1000, "lbm", "kg")</f>
        <v>0</v>
      </c>
      <c r="T203">
        <v>0</v>
      </c>
      <c r="U203">
        <v>0</v>
      </c>
      <c r="V203">
        <v>1</v>
      </c>
    </row>
    <row r="204" spans="1:22" x14ac:dyDescent="0.2">
      <c r="A204">
        <v>203</v>
      </c>
      <c r="B204" t="s">
        <v>267</v>
      </c>
      <c r="C204" t="s">
        <v>227</v>
      </c>
      <c r="D204" t="s">
        <v>75</v>
      </c>
      <c r="E204" s="19">
        <f>VLOOKUP(B204,Hydro!$A$3:$N$45,14)</f>
        <v>0.4</v>
      </c>
      <c r="F204" s="1">
        <f>IFERROR(VLOOKUP(C204,'[1]Fuels and emission rates'!A$2:E$6,2,FALSE), 0)*[2]Generators!H204/1000+[2]Generators!Z204</f>
        <v>0</v>
      </c>
      <c r="G204" s="1">
        <f>IFERROR(VLOOKUP(C204,'[1]Fuels and emission rates'!A$2:E$6,2,FALSE), 0)*[2]Generators!G204</f>
        <v>0</v>
      </c>
      <c r="H204">
        <v>0.4</v>
      </c>
      <c r="I204">
        <v>0.4</v>
      </c>
      <c r="J204">
        <v>1</v>
      </c>
      <c r="K204">
        <v>1</v>
      </c>
      <c r="L204">
        <v>0</v>
      </c>
      <c r="M204">
        <v>0</v>
      </c>
      <c r="N204" s="2">
        <f>CONVERT(IFERROR(VLOOKUP(C204,'[1]Fuels and emission rates'!A$2:E$6,3,FALSE),0)*[2]Generators!G204, "lbm", "kg")</f>
        <v>0</v>
      </c>
      <c r="O204" s="2">
        <f>CONVERT(IFERROR(VLOOKUP(C204,'[1]Fuels and emission rates'!A$2:E$6,3,FALSE),0)*[2]Generators!H204/1000, "lbm", "kg")</f>
        <v>0</v>
      </c>
      <c r="P204" s="2">
        <f>CONVERT(IFERROR(VLOOKUP(C204,'[1]Fuels and emission rates'!A$2:E$6,4,FALSE),0)*[2]Generators!G204, "lbm", "kg")</f>
        <v>0</v>
      </c>
      <c r="Q204" s="2">
        <f>CONVERT(IFERROR(VLOOKUP(C204,'[1]Fuels and emission rates'!A$2:E$6,4,FALSE),0)*[2]Generators!H204/1000, "lbm", "kg")</f>
        <v>0</v>
      </c>
      <c r="R204" s="2">
        <f>CONVERT(IFERROR(VLOOKUP(C204,'[1]Fuels and emission rates'!A$2:E$6,5,FALSE),0)*[2]Generators!G204, "lbm", "kg")</f>
        <v>0</v>
      </c>
      <c r="S204" s="2">
        <f>CONVERT(IFERROR(VLOOKUP(C204,'[1]Fuels and emission rates'!A$2:E$6,5,FALSE),0)*[2]Generators!H204/1000, "lbm", "kg")</f>
        <v>0</v>
      </c>
      <c r="T204">
        <v>0</v>
      </c>
      <c r="U204">
        <v>0</v>
      </c>
      <c r="V204">
        <v>1</v>
      </c>
    </row>
    <row r="205" spans="1:22" x14ac:dyDescent="0.2">
      <c r="A205">
        <v>204</v>
      </c>
      <c r="B205" t="s">
        <v>268</v>
      </c>
      <c r="C205" t="s">
        <v>227</v>
      </c>
      <c r="D205" t="s">
        <v>75</v>
      </c>
      <c r="E205" s="19">
        <f>VLOOKUP(B205,Hydro!$A$3:$N$45,14)</f>
        <v>0.48</v>
      </c>
      <c r="F205" s="1">
        <f>IFERROR(VLOOKUP(C205,'[1]Fuels and emission rates'!A$2:E$6,2,FALSE), 0)*[2]Generators!H205/1000+[2]Generators!Z205</f>
        <v>0</v>
      </c>
      <c r="G205" s="1">
        <f>IFERROR(VLOOKUP(C205,'[1]Fuels and emission rates'!A$2:E$6,2,FALSE), 0)*[2]Generators!G205</f>
        <v>0</v>
      </c>
      <c r="H205">
        <v>0.01</v>
      </c>
      <c r="I205">
        <v>0.01</v>
      </c>
      <c r="J205">
        <v>1</v>
      </c>
      <c r="K205">
        <v>1</v>
      </c>
      <c r="L205">
        <v>0</v>
      </c>
      <c r="M205">
        <v>0</v>
      </c>
      <c r="N205" s="2">
        <f>CONVERT(IFERROR(VLOOKUP(C205,'[1]Fuels and emission rates'!A$2:E$6,3,FALSE),0)*[2]Generators!G205, "lbm", "kg")</f>
        <v>0</v>
      </c>
      <c r="O205" s="2">
        <f>CONVERT(IFERROR(VLOOKUP(C205,'[1]Fuels and emission rates'!A$2:E$6,3,FALSE),0)*[2]Generators!H205/1000, "lbm", "kg")</f>
        <v>0</v>
      </c>
      <c r="P205" s="2">
        <f>CONVERT(IFERROR(VLOOKUP(C205,'[1]Fuels and emission rates'!A$2:E$6,4,FALSE),0)*[2]Generators!G205, "lbm", "kg")</f>
        <v>0</v>
      </c>
      <c r="Q205" s="2">
        <f>CONVERT(IFERROR(VLOOKUP(C205,'[1]Fuels and emission rates'!A$2:E$6,4,FALSE),0)*[2]Generators!H205/1000, "lbm", "kg")</f>
        <v>0</v>
      </c>
      <c r="R205" s="2">
        <f>CONVERT(IFERROR(VLOOKUP(C205,'[1]Fuels and emission rates'!A$2:E$6,5,FALSE),0)*[2]Generators!G205, "lbm", "kg")</f>
        <v>0</v>
      </c>
      <c r="S205" s="2">
        <f>CONVERT(IFERROR(VLOOKUP(C205,'[1]Fuels and emission rates'!A$2:E$6,5,FALSE),0)*[2]Generators!H205/1000, "lbm", "kg")</f>
        <v>0</v>
      </c>
      <c r="T205">
        <v>0</v>
      </c>
      <c r="U205">
        <v>0</v>
      </c>
      <c r="V205">
        <v>1</v>
      </c>
    </row>
    <row r="206" spans="1:22" x14ac:dyDescent="0.2">
      <c r="A206">
        <v>205</v>
      </c>
      <c r="B206" t="s">
        <v>269</v>
      </c>
      <c r="C206" t="s">
        <v>227</v>
      </c>
      <c r="D206" t="s">
        <v>259</v>
      </c>
      <c r="E206" s="19">
        <f>VLOOKUP(B206,Hydro!$A$3:$N$45,14)</f>
        <v>95.8</v>
      </c>
      <c r="F206" s="1">
        <f>IFERROR(VLOOKUP(C206,'[1]Fuels and emission rates'!A$2:E$6,2,FALSE), 0)*[2]Generators!H206/1000+[2]Generators!Z206</f>
        <v>0</v>
      </c>
      <c r="G206" s="1">
        <f>IFERROR(VLOOKUP(C206,'[1]Fuels and emission rates'!A$2:E$6,2,FALSE), 0)*[2]Generators!G206</f>
        <v>0</v>
      </c>
      <c r="H206">
        <v>1.06</v>
      </c>
      <c r="I206">
        <v>1.06</v>
      </c>
      <c r="J206">
        <v>1</v>
      </c>
      <c r="K206">
        <v>1</v>
      </c>
      <c r="L206">
        <v>0</v>
      </c>
      <c r="M206">
        <v>0</v>
      </c>
      <c r="N206" s="2">
        <f>CONVERT(IFERROR(VLOOKUP(C206,'[1]Fuels and emission rates'!A$2:E$6,3,FALSE),0)*[2]Generators!G206, "lbm", "kg")</f>
        <v>0</v>
      </c>
      <c r="O206" s="2">
        <f>CONVERT(IFERROR(VLOOKUP(C206,'[1]Fuels and emission rates'!A$2:E$6,3,FALSE),0)*[2]Generators!H206/1000, "lbm", "kg")</f>
        <v>0</v>
      </c>
      <c r="P206" s="2">
        <f>CONVERT(IFERROR(VLOOKUP(C206,'[1]Fuels and emission rates'!A$2:E$6,4,FALSE),0)*[2]Generators!G206, "lbm", "kg")</f>
        <v>0</v>
      </c>
      <c r="Q206" s="2">
        <f>CONVERT(IFERROR(VLOOKUP(C206,'[1]Fuels and emission rates'!A$2:E$6,4,FALSE),0)*[2]Generators!H206/1000, "lbm", "kg")</f>
        <v>0</v>
      </c>
      <c r="R206" s="2">
        <f>CONVERT(IFERROR(VLOOKUP(C206,'[1]Fuels and emission rates'!A$2:E$6,5,FALSE),0)*[2]Generators!G206, "lbm", "kg")</f>
        <v>0</v>
      </c>
      <c r="S206" s="2">
        <f>CONVERT(IFERROR(VLOOKUP(C206,'[1]Fuels and emission rates'!A$2:E$6,5,FALSE),0)*[2]Generators!H206/1000, "lbm", "kg")</f>
        <v>0</v>
      </c>
      <c r="T206">
        <v>0</v>
      </c>
      <c r="U206">
        <v>0</v>
      </c>
      <c r="V206">
        <v>1</v>
      </c>
    </row>
    <row r="207" spans="1:22" x14ac:dyDescent="0.2">
      <c r="A207">
        <v>206</v>
      </c>
      <c r="B207" t="s">
        <v>270</v>
      </c>
      <c r="C207" t="s">
        <v>227</v>
      </c>
      <c r="D207" t="s">
        <v>259</v>
      </c>
      <c r="E207" s="19">
        <f>VLOOKUP(B207,Hydro!$A$3:$N$45,14)</f>
        <v>95.8</v>
      </c>
      <c r="F207" s="1">
        <f>IFERROR(VLOOKUP(C207,'[1]Fuels and emission rates'!A$2:E$6,2,FALSE), 0)*[2]Generators!H207/1000+[2]Generators!Z207</f>
        <v>0</v>
      </c>
      <c r="G207" s="1">
        <f>IFERROR(VLOOKUP(C207,'[1]Fuels and emission rates'!A$2:E$6,2,FALSE), 0)*[2]Generators!G207</f>
        <v>0</v>
      </c>
      <c r="H207">
        <v>1.06</v>
      </c>
      <c r="I207">
        <v>1.06</v>
      </c>
      <c r="J207">
        <v>1</v>
      </c>
      <c r="K207">
        <v>1</v>
      </c>
      <c r="L207">
        <v>0</v>
      </c>
      <c r="M207">
        <v>0</v>
      </c>
      <c r="N207" s="2">
        <f>CONVERT(IFERROR(VLOOKUP(C207,'[1]Fuels and emission rates'!A$2:E$6,3,FALSE),0)*[2]Generators!G207, "lbm", "kg")</f>
        <v>0</v>
      </c>
      <c r="O207" s="2">
        <f>CONVERT(IFERROR(VLOOKUP(C207,'[1]Fuels and emission rates'!A$2:E$6,3,FALSE),0)*[2]Generators!H207/1000, "lbm", "kg")</f>
        <v>0</v>
      </c>
      <c r="P207" s="2">
        <f>CONVERT(IFERROR(VLOOKUP(C207,'[1]Fuels and emission rates'!A$2:E$6,4,FALSE),0)*[2]Generators!G207, "lbm", "kg")</f>
        <v>0</v>
      </c>
      <c r="Q207" s="2">
        <f>CONVERT(IFERROR(VLOOKUP(C207,'[1]Fuels and emission rates'!A$2:E$6,4,FALSE),0)*[2]Generators!H207/1000, "lbm", "kg")</f>
        <v>0</v>
      </c>
      <c r="R207" s="2">
        <f>CONVERT(IFERROR(VLOOKUP(C207,'[1]Fuels and emission rates'!A$2:E$6,5,FALSE),0)*[2]Generators!G207, "lbm", "kg")</f>
        <v>0</v>
      </c>
      <c r="S207" s="2">
        <f>CONVERT(IFERROR(VLOOKUP(C207,'[1]Fuels and emission rates'!A$2:E$6,5,FALSE),0)*[2]Generators!H207/1000, "lbm", "kg")</f>
        <v>0</v>
      </c>
      <c r="T207">
        <v>0</v>
      </c>
      <c r="U207">
        <v>0</v>
      </c>
      <c r="V207">
        <v>1</v>
      </c>
    </row>
    <row r="208" spans="1:22" x14ac:dyDescent="0.2">
      <c r="A208">
        <v>207</v>
      </c>
      <c r="B208" t="s">
        <v>271</v>
      </c>
      <c r="C208" t="s">
        <v>227</v>
      </c>
      <c r="D208" t="s">
        <v>75</v>
      </c>
      <c r="E208" s="19">
        <f>VLOOKUP(B208,Hydro!$A$3:$N$45,14)</f>
        <v>0.24</v>
      </c>
      <c r="F208" s="1">
        <f>IFERROR(VLOOKUP(C208,'[1]Fuels and emission rates'!A$2:E$6,2,FALSE), 0)*[2]Generators!H208/1000+[2]Generators!Z208</f>
        <v>0</v>
      </c>
      <c r="G208" s="1">
        <f>IFERROR(VLOOKUP(C208,'[1]Fuels and emission rates'!A$2:E$6,2,FALSE), 0)*[2]Generators!G208</f>
        <v>0</v>
      </c>
      <c r="H208">
        <v>0.24</v>
      </c>
      <c r="I208">
        <v>0.24</v>
      </c>
      <c r="J208">
        <v>1</v>
      </c>
      <c r="K208">
        <v>1</v>
      </c>
      <c r="L208">
        <v>0</v>
      </c>
      <c r="M208">
        <v>0</v>
      </c>
      <c r="N208" s="2">
        <f>CONVERT(IFERROR(VLOOKUP(C208,'[1]Fuels and emission rates'!A$2:E$6,3,FALSE),0)*[2]Generators!G208, "lbm", "kg")</f>
        <v>0</v>
      </c>
      <c r="O208" s="2">
        <f>CONVERT(IFERROR(VLOOKUP(C208,'[1]Fuels and emission rates'!A$2:E$6,3,FALSE),0)*[2]Generators!H208/1000, "lbm", "kg")</f>
        <v>0</v>
      </c>
      <c r="P208" s="2">
        <f>CONVERT(IFERROR(VLOOKUP(C208,'[1]Fuels and emission rates'!A$2:E$6,4,FALSE),0)*[2]Generators!G208, "lbm", "kg")</f>
        <v>0</v>
      </c>
      <c r="Q208" s="2">
        <f>CONVERT(IFERROR(VLOOKUP(C208,'[1]Fuels and emission rates'!A$2:E$6,4,FALSE),0)*[2]Generators!H208/1000, "lbm", "kg")</f>
        <v>0</v>
      </c>
      <c r="R208" s="2">
        <f>CONVERT(IFERROR(VLOOKUP(C208,'[1]Fuels and emission rates'!A$2:E$6,5,FALSE),0)*[2]Generators!G208, "lbm", "kg")</f>
        <v>0</v>
      </c>
      <c r="S208" s="2">
        <f>CONVERT(IFERROR(VLOOKUP(C208,'[1]Fuels and emission rates'!A$2:E$6,5,FALSE),0)*[2]Generators!H208/1000, "lbm", "kg")</f>
        <v>0</v>
      </c>
      <c r="T208">
        <v>0</v>
      </c>
      <c r="U208">
        <v>0</v>
      </c>
      <c r="V208">
        <v>1</v>
      </c>
    </row>
    <row r="209" spans="1:22" x14ac:dyDescent="0.2">
      <c r="A209">
        <v>208</v>
      </c>
      <c r="B209" t="s">
        <v>272</v>
      </c>
      <c r="C209" t="s">
        <v>227</v>
      </c>
      <c r="D209" t="s">
        <v>75</v>
      </c>
      <c r="E209" s="19">
        <f>VLOOKUP(B209,Hydro!$A$3:$N$45,14)</f>
        <v>2</v>
      </c>
      <c r="F209" s="1">
        <f>IFERROR(VLOOKUP(C209,'[1]Fuels and emission rates'!A$2:E$6,2,FALSE), 0)*[2]Generators!H209/1000+[2]Generators!Z209</f>
        <v>0</v>
      </c>
      <c r="G209" s="1">
        <f>IFERROR(VLOOKUP(C209,'[1]Fuels and emission rates'!A$2:E$6,2,FALSE), 0)*[2]Generators!G209</f>
        <v>0</v>
      </c>
      <c r="H209">
        <v>0.02</v>
      </c>
      <c r="I209">
        <v>0.02</v>
      </c>
      <c r="J209">
        <v>1</v>
      </c>
      <c r="K209">
        <v>1</v>
      </c>
      <c r="L209">
        <v>0</v>
      </c>
      <c r="M209">
        <v>0</v>
      </c>
      <c r="N209" s="2">
        <f>CONVERT(IFERROR(VLOOKUP(C209,'[1]Fuels and emission rates'!A$2:E$6,3,FALSE),0)*[2]Generators!G209, "lbm", "kg")</f>
        <v>0</v>
      </c>
      <c r="O209" s="2">
        <f>CONVERT(IFERROR(VLOOKUP(C209,'[1]Fuels and emission rates'!A$2:E$6,3,FALSE),0)*[2]Generators!H209/1000, "lbm", "kg")</f>
        <v>0</v>
      </c>
      <c r="P209" s="2">
        <f>CONVERT(IFERROR(VLOOKUP(C209,'[1]Fuels and emission rates'!A$2:E$6,4,FALSE),0)*[2]Generators!G209, "lbm", "kg")</f>
        <v>0</v>
      </c>
      <c r="Q209" s="2">
        <f>CONVERT(IFERROR(VLOOKUP(C209,'[1]Fuels and emission rates'!A$2:E$6,4,FALSE),0)*[2]Generators!H209/1000, "lbm", "kg")</f>
        <v>0</v>
      </c>
      <c r="R209" s="2">
        <f>CONVERT(IFERROR(VLOOKUP(C209,'[1]Fuels and emission rates'!A$2:E$6,5,FALSE),0)*[2]Generators!G209, "lbm", "kg")</f>
        <v>0</v>
      </c>
      <c r="S209" s="2">
        <f>CONVERT(IFERROR(VLOOKUP(C209,'[1]Fuels and emission rates'!A$2:E$6,5,FALSE),0)*[2]Generators!H209/1000, "lbm", "kg")</f>
        <v>0</v>
      </c>
      <c r="T209">
        <v>0</v>
      </c>
      <c r="U209">
        <v>0</v>
      </c>
      <c r="V209">
        <v>1</v>
      </c>
    </row>
    <row r="210" spans="1:22" x14ac:dyDescent="0.2">
      <c r="A210">
        <v>209</v>
      </c>
      <c r="B210" t="s">
        <v>273</v>
      </c>
      <c r="C210" t="s">
        <v>227</v>
      </c>
      <c r="D210" t="s">
        <v>98</v>
      </c>
      <c r="E210" s="19">
        <f>VLOOKUP(B210,Hydro!$A$3:$N$45,14)</f>
        <v>8.75</v>
      </c>
      <c r="F210" s="1">
        <f>IFERROR(VLOOKUP(C210,'[1]Fuels and emission rates'!A$2:E$6,2,FALSE), 0)*[2]Generators!H210/1000+[2]Generators!Z210</f>
        <v>0</v>
      </c>
      <c r="G210" s="1">
        <f>IFERROR(VLOOKUP(C210,'[1]Fuels and emission rates'!A$2:E$6,2,FALSE), 0)*[2]Generators!G210</f>
        <v>0</v>
      </c>
      <c r="H210">
        <v>47.1</v>
      </c>
      <c r="I210">
        <v>47.1</v>
      </c>
      <c r="J210">
        <v>1</v>
      </c>
      <c r="K210">
        <v>1</v>
      </c>
      <c r="L210">
        <v>0</v>
      </c>
      <c r="M210">
        <v>0</v>
      </c>
      <c r="N210" s="2">
        <f>CONVERT(IFERROR(VLOOKUP(C210,'[1]Fuels and emission rates'!A$2:E$6,3,FALSE),0)*[2]Generators!G210, "lbm", "kg")</f>
        <v>0</v>
      </c>
      <c r="O210" s="2">
        <f>CONVERT(IFERROR(VLOOKUP(C210,'[1]Fuels and emission rates'!A$2:E$6,3,FALSE),0)*[2]Generators!H210/1000, "lbm", "kg")</f>
        <v>0</v>
      </c>
      <c r="P210" s="2">
        <f>CONVERT(IFERROR(VLOOKUP(C210,'[1]Fuels and emission rates'!A$2:E$6,4,FALSE),0)*[2]Generators!G210, "lbm", "kg")</f>
        <v>0</v>
      </c>
      <c r="Q210" s="2">
        <f>CONVERT(IFERROR(VLOOKUP(C210,'[1]Fuels and emission rates'!A$2:E$6,4,FALSE),0)*[2]Generators!H210/1000, "lbm", "kg")</f>
        <v>0</v>
      </c>
      <c r="R210" s="2">
        <f>CONVERT(IFERROR(VLOOKUP(C210,'[1]Fuels and emission rates'!A$2:E$6,5,FALSE),0)*[2]Generators!G210, "lbm", "kg")</f>
        <v>0</v>
      </c>
      <c r="S210" s="2">
        <f>CONVERT(IFERROR(VLOOKUP(C210,'[1]Fuels and emission rates'!A$2:E$6,5,FALSE),0)*[2]Generators!H210/1000, "lbm", "kg")</f>
        <v>0</v>
      </c>
      <c r="T210">
        <v>0</v>
      </c>
      <c r="U210">
        <v>0</v>
      </c>
      <c r="V210">
        <v>1</v>
      </c>
    </row>
    <row r="211" spans="1:22" x14ac:dyDescent="0.2">
      <c r="A211">
        <v>210</v>
      </c>
      <c r="B211" t="s">
        <v>274</v>
      </c>
      <c r="C211" t="s">
        <v>227</v>
      </c>
      <c r="D211" t="s">
        <v>75</v>
      </c>
      <c r="E211" s="19">
        <f>VLOOKUP(B211,Hydro!$A$3:$N$45,14)</f>
        <v>0.5</v>
      </c>
      <c r="F211" s="1">
        <f>IFERROR(VLOOKUP(C211,'[1]Fuels and emission rates'!A$2:E$6,2,FALSE), 0)*[2]Generators!H211/1000+[2]Generators!Z211</f>
        <v>0</v>
      </c>
      <c r="G211" s="1">
        <f>IFERROR(VLOOKUP(C211,'[1]Fuels and emission rates'!A$2:E$6,2,FALSE), 0)*[2]Generators!G211</f>
        <v>0</v>
      </c>
      <c r="H211">
        <v>2.46</v>
      </c>
      <c r="I211">
        <v>2.46</v>
      </c>
      <c r="J211">
        <v>1</v>
      </c>
      <c r="K211">
        <v>1</v>
      </c>
      <c r="L211">
        <v>0</v>
      </c>
      <c r="M211">
        <v>0</v>
      </c>
      <c r="N211" s="2">
        <f>CONVERT(IFERROR(VLOOKUP(C211,'[1]Fuels and emission rates'!A$2:E$6,3,FALSE),0)*[2]Generators!G211, "lbm", "kg")</f>
        <v>0</v>
      </c>
      <c r="O211" s="2">
        <f>CONVERT(IFERROR(VLOOKUP(C211,'[1]Fuels and emission rates'!A$2:E$6,3,FALSE),0)*[2]Generators!H211/1000, "lbm", "kg")</f>
        <v>0</v>
      </c>
      <c r="P211" s="2">
        <f>CONVERT(IFERROR(VLOOKUP(C211,'[1]Fuels and emission rates'!A$2:E$6,4,FALSE),0)*[2]Generators!G211, "lbm", "kg")</f>
        <v>0</v>
      </c>
      <c r="Q211" s="2">
        <f>CONVERT(IFERROR(VLOOKUP(C211,'[1]Fuels and emission rates'!A$2:E$6,4,FALSE),0)*[2]Generators!H211/1000, "lbm", "kg")</f>
        <v>0</v>
      </c>
      <c r="R211" s="2">
        <f>CONVERT(IFERROR(VLOOKUP(C211,'[1]Fuels and emission rates'!A$2:E$6,5,FALSE),0)*[2]Generators!G211, "lbm", "kg")</f>
        <v>0</v>
      </c>
      <c r="S211" s="2">
        <f>CONVERT(IFERROR(VLOOKUP(C211,'[1]Fuels and emission rates'!A$2:E$6,5,FALSE),0)*[2]Generators!H211/1000, "lbm", "kg")</f>
        <v>0</v>
      </c>
      <c r="T211">
        <v>0</v>
      </c>
      <c r="U211">
        <v>0</v>
      </c>
      <c r="V211">
        <v>1</v>
      </c>
    </row>
    <row r="212" spans="1:22" x14ac:dyDescent="0.2">
      <c r="A212">
        <v>211</v>
      </c>
      <c r="B212" t="s">
        <v>275</v>
      </c>
      <c r="C212" t="s">
        <v>227</v>
      </c>
      <c r="D212" t="s">
        <v>75</v>
      </c>
      <c r="E212" s="19">
        <f>VLOOKUP(B212,Hydro!$A$3:$N$45,14)</f>
        <v>0.5</v>
      </c>
      <c r="F212" s="1">
        <f>IFERROR(VLOOKUP(C212,'[1]Fuels and emission rates'!A$2:E$6,2,FALSE), 0)*[2]Generators!H212/1000+[2]Generators!Z212</f>
        <v>0</v>
      </c>
      <c r="G212" s="1">
        <f>IFERROR(VLOOKUP(C212,'[1]Fuels and emission rates'!A$2:E$6,2,FALSE), 0)*[2]Generators!G212</f>
        <v>0</v>
      </c>
      <c r="H212">
        <v>2.46</v>
      </c>
      <c r="I212">
        <v>2.46</v>
      </c>
      <c r="J212">
        <v>1</v>
      </c>
      <c r="K212">
        <v>1</v>
      </c>
      <c r="L212">
        <v>0</v>
      </c>
      <c r="M212">
        <v>0</v>
      </c>
      <c r="N212" s="2">
        <f>CONVERT(IFERROR(VLOOKUP(C212,'[1]Fuels and emission rates'!A$2:E$6,3,FALSE),0)*[2]Generators!G212, "lbm", "kg")</f>
        <v>0</v>
      </c>
      <c r="O212" s="2">
        <f>CONVERT(IFERROR(VLOOKUP(C212,'[1]Fuels and emission rates'!A$2:E$6,3,FALSE),0)*[2]Generators!H212/1000, "lbm", "kg")</f>
        <v>0</v>
      </c>
      <c r="P212" s="2">
        <f>CONVERT(IFERROR(VLOOKUP(C212,'[1]Fuels and emission rates'!A$2:E$6,4,FALSE),0)*[2]Generators!G212, "lbm", "kg")</f>
        <v>0</v>
      </c>
      <c r="Q212" s="2">
        <f>CONVERT(IFERROR(VLOOKUP(C212,'[1]Fuels and emission rates'!A$2:E$6,4,FALSE),0)*[2]Generators!H212/1000, "lbm", "kg")</f>
        <v>0</v>
      </c>
      <c r="R212" s="2">
        <f>CONVERT(IFERROR(VLOOKUP(C212,'[1]Fuels and emission rates'!A$2:E$6,5,FALSE),0)*[2]Generators!G212, "lbm", "kg")</f>
        <v>0</v>
      </c>
      <c r="S212" s="2">
        <f>CONVERT(IFERROR(VLOOKUP(C212,'[1]Fuels and emission rates'!A$2:E$6,5,FALSE),0)*[2]Generators!H212/1000, "lbm", "kg")</f>
        <v>0</v>
      </c>
      <c r="T212">
        <v>0</v>
      </c>
      <c r="U212">
        <v>0</v>
      </c>
      <c r="V212">
        <v>1</v>
      </c>
    </row>
    <row r="213" spans="1:22" x14ac:dyDescent="0.2">
      <c r="A213">
        <v>212</v>
      </c>
      <c r="B213" t="s">
        <v>276</v>
      </c>
      <c r="C213" t="s">
        <v>227</v>
      </c>
      <c r="D213" t="s">
        <v>137</v>
      </c>
      <c r="E213" s="19">
        <f>VLOOKUP(B213,Hydro!$A$3:$N$45,14)</f>
        <v>11.5</v>
      </c>
      <c r="F213" s="1">
        <f>IFERROR(VLOOKUP(C213,'[1]Fuels and emission rates'!A$2:E$6,2,FALSE), 0)*[2]Generators!H213/1000+[2]Generators!Z213</f>
        <v>0</v>
      </c>
      <c r="G213" s="1">
        <f>IFERROR(VLOOKUP(C213,'[1]Fuels and emission rates'!A$2:E$6,2,FALSE), 0)*[2]Generators!G213</f>
        <v>0</v>
      </c>
      <c r="H213">
        <v>96.93</v>
      </c>
      <c r="I213">
        <v>96.93</v>
      </c>
      <c r="J213">
        <v>1</v>
      </c>
      <c r="K213">
        <v>1</v>
      </c>
      <c r="L213">
        <v>0</v>
      </c>
      <c r="M213">
        <v>0</v>
      </c>
      <c r="N213" s="2">
        <f>CONVERT(IFERROR(VLOOKUP(C213,'[1]Fuels and emission rates'!A$2:E$6,3,FALSE),0)*[2]Generators!G213, "lbm", "kg")</f>
        <v>0</v>
      </c>
      <c r="O213" s="2">
        <f>CONVERT(IFERROR(VLOOKUP(C213,'[1]Fuels and emission rates'!A$2:E$6,3,FALSE),0)*[2]Generators!H213/1000, "lbm", "kg")</f>
        <v>0</v>
      </c>
      <c r="P213" s="2">
        <f>CONVERT(IFERROR(VLOOKUP(C213,'[1]Fuels and emission rates'!A$2:E$6,4,FALSE),0)*[2]Generators!G213, "lbm", "kg")</f>
        <v>0</v>
      </c>
      <c r="Q213" s="2">
        <f>CONVERT(IFERROR(VLOOKUP(C213,'[1]Fuels and emission rates'!A$2:E$6,4,FALSE),0)*[2]Generators!H213/1000, "lbm", "kg")</f>
        <v>0</v>
      </c>
      <c r="R213" s="2">
        <f>CONVERT(IFERROR(VLOOKUP(C213,'[1]Fuels and emission rates'!A$2:E$6,5,FALSE),0)*[2]Generators!G213, "lbm", "kg")</f>
        <v>0</v>
      </c>
      <c r="S213" s="2">
        <f>CONVERT(IFERROR(VLOOKUP(C213,'[1]Fuels and emission rates'!A$2:E$6,5,FALSE),0)*[2]Generators!H213/1000, "lbm", "kg")</f>
        <v>0</v>
      </c>
      <c r="T213">
        <v>0</v>
      </c>
      <c r="U213">
        <v>0</v>
      </c>
      <c r="V213">
        <v>1</v>
      </c>
    </row>
    <row r="214" spans="1:22" x14ac:dyDescent="0.2">
      <c r="A214">
        <v>213</v>
      </c>
      <c r="B214" t="s">
        <v>277</v>
      </c>
      <c r="C214" t="s">
        <v>227</v>
      </c>
      <c r="D214" t="s">
        <v>102</v>
      </c>
      <c r="E214" s="19">
        <f>VLOOKUP(B214,Hydro!$A$3:$N$45,14)</f>
        <v>8.6300000000000008</v>
      </c>
      <c r="F214" s="1">
        <f>IFERROR(VLOOKUP(C214,'[1]Fuels and emission rates'!A$2:E$6,2,FALSE), 0)*[2]Generators!H214/1000+[2]Generators!Z214</f>
        <v>0</v>
      </c>
      <c r="G214" s="1">
        <f>IFERROR(VLOOKUP(C214,'[1]Fuels and emission rates'!A$2:E$6,2,FALSE), 0)*[2]Generators!G214</f>
        <v>0</v>
      </c>
      <c r="H214">
        <v>96.26</v>
      </c>
      <c r="I214">
        <v>96.26</v>
      </c>
      <c r="J214">
        <v>1</v>
      </c>
      <c r="K214">
        <v>1</v>
      </c>
      <c r="L214">
        <v>0</v>
      </c>
      <c r="M214">
        <v>0</v>
      </c>
      <c r="N214" s="2">
        <f>CONVERT(IFERROR(VLOOKUP(C214,'[1]Fuels and emission rates'!A$2:E$6,3,FALSE),0)*[2]Generators!G214, "lbm", "kg")</f>
        <v>0</v>
      </c>
      <c r="O214" s="2">
        <f>CONVERT(IFERROR(VLOOKUP(C214,'[1]Fuels and emission rates'!A$2:E$6,3,FALSE),0)*[2]Generators!H214/1000, "lbm", "kg")</f>
        <v>0</v>
      </c>
      <c r="P214" s="2">
        <f>CONVERT(IFERROR(VLOOKUP(C214,'[1]Fuels and emission rates'!A$2:E$6,4,FALSE),0)*[2]Generators!G214, "lbm", "kg")</f>
        <v>0</v>
      </c>
      <c r="Q214" s="2">
        <f>CONVERT(IFERROR(VLOOKUP(C214,'[1]Fuels and emission rates'!A$2:E$6,4,FALSE),0)*[2]Generators!H214/1000, "lbm", "kg")</f>
        <v>0</v>
      </c>
      <c r="R214" s="2">
        <f>CONVERT(IFERROR(VLOOKUP(C214,'[1]Fuels and emission rates'!A$2:E$6,5,FALSE),0)*[2]Generators!G214, "lbm", "kg")</f>
        <v>0</v>
      </c>
      <c r="S214" s="2">
        <f>CONVERT(IFERROR(VLOOKUP(C214,'[1]Fuels and emission rates'!A$2:E$6,5,FALSE),0)*[2]Generators!H214/1000, "lbm", "kg")</f>
        <v>0</v>
      </c>
      <c r="T214">
        <v>0</v>
      </c>
      <c r="U214">
        <v>0</v>
      </c>
      <c r="V214">
        <v>1</v>
      </c>
    </row>
    <row r="215" spans="1:22" x14ac:dyDescent="0.2">
      <c r="A215">
        <v>214</v>
      </c>
      <c r="B215" t="s">
        <v>278</v>
      </c>
      <c r="C215" t="s">
        <v>227</v>
      </c>
      <c r="D215" t="s">
        <v>215</v>
      </c>
      <c r="E215" s="19">
        <f>VLOOKUP(B215,Hydro!$A$3:$N$45,14)</f>
        <v>8.6300000000000008</v>
      </c>
      <c r="F215" s="1">
        <f>IFERROR(VLOOKUP(C215,'[1]Fuels and emission rates'!A$2:E$6,2,FALSE), 0)*[2]Generators!H215/1000+[2]Generators!Z215</f>
        <v>0</v>
      </c>
      <c r="G215" s="1">
        <f>IFERROR(VLOOKUP(C215,'[1]Fuels and emission rates'!A$2:E$6,2,FALSE), 0)*[2]Generators!G215</f>
        <v>0</v>
      </c>
      <c r="H215">
        <v>96.26</v>
      </c>
      <c r="I215">
        <v>96.26</v>
      </c>
      <c r="J215">
        <v>1</v>
      </c>
      <c r="K215">
        <v>1</v>
      </c>
      <c r="L215">
        <v>0</v>
      </c>
      <c r="M215">
        <v>0</v>
      </c>
      <c r="N215" s="2">
        <f>CONVERT(IFERROR(VLOOKUP(C215,'[1]Fuels and emission rates'!A$2:E$6,3,FALSE),0)*[2]Generators!G215, "lbm", "kg")</f>
        <v>0</v>
      </c>
      <c r="O215" s="2">
        <f>CONVERT(IFERROR(VLOOKUP(C215,'[1]Fuels and emission rates'!A$2:E$6,3,FALSE),0)*[2]Generators!H215/1000, "lbm", "kg")</f>
        <v>0</v>
      </c>
      <c r="P215" s="2">
        <f>CONVERT(IFERROR(VLOOKUP(C215,'[1]Fuels and emission rates'!A$2:E$6,4,FALSE),0)*[2]Generators!G215, "lbm", "kg")</f>
        <v>0</v>
      </c>
      <c r="Q215" s="2">
        <f>CONVERT(IFERROR(VLOOKUP(C215,'[1]Fuels and emission rates'!A$2:E$6,4,FALSE),0)*[2]Generators!H215/1000, "lbm", "kg")</f>
        <v>0</v>
      </c>
      <c r="R215" s="2">
        <f>CONVERT(IFERROR(VLOOKUP(C215,'[1]Fuels and emission rates'!A$2:E$6,5,FALSE),0)*[2]Generators!G215, "lbm", "kg")</f>
        <v>0</v>
      </c>
      <c r="S215" s="2">
        <f>CONVERT(IFERROR(VLOOKUP(C215,'[1]Fuels and emission rates'!A$2:E$6,5,FALSE),0)*[2]Generators!H215/1000, "lbm", "kg")</f>
        <v>0</v>
      </c>
      <c r="T215">
        <v>0</v>
      </c>
      <c r="U215">
        <v>0</v>
      </c>
      <c r="V215">
        <v>1</v>
      </c>
    </row>
    <row r="216" spans="1:22" x14ac:dyDescent="0.2">
      <c r="A216">
        <v>215</v>
      </c>
      <c r="B216" t="s">
        <v>279</v>
      </c>
      <c r="C216" t="s">
        <v>227</v>
      </c>
      <c r="D216" t="s">
        <v>246</v>
      </c>
      <c r="E216" s="19">
        <f>VLOOKUP(B216,Hydro!$A$3:$N$45,14)</f>
        <v>24.3</v>
      </c>
      <c r="F216" s="1">
        <f>IFERROR(VLOOKUP(C216,'[1]Fuels and emission rates'!A$2:E$6,2,FALSE), 0)*[2]Generators!H216/1000+[2]Generators!Z216</f>
        <v>0</v>
      </c>
      <c r="G216" s="1">
        <f>IFERROR(VLOOKUP(C216,'[1]Fuels and emission rates'!A$2:E$6,2,FALSE), 0)*[2]Generators!G216</f>
        <v>0</v>
      </c>
      <c r="H216">
        <v>111.93</v>
      </c>
      <c r="I216">
        <v>111.93</v>
      </c>
      <c r="J216">
        <v>1</v>
      </c>
      <c r="K216">
        <v>1</v>
      </c>
      <c r="L216">
        <v>0</v>
      </c>
      <c r="M216">
        <v>0</v>
      </c>
      <c r="N216" s="2">
        <f>CONVERT(IFERROR(VLOOKUP(C216,'[1]Fuels and emission rates'!A$2:E$6,3,FALSE),0)*[2]Generators!G216, "lbm", "kg")</f>
        <v>0</v>
      </c>
      <c r="O216" s="2">
        <f>CONVERT(IFERROR(VLOOKUP(C216,'[1]Fuels and emission rates'!A$2:E$6,3,FALSE),0)*[2]Generators!H216/1000, "lbm", "kg")</f>
        <v>0</v>
      </c>
      <c r="P216" s="2">
        <f>CONVERT(IFERROR(VLOOKUP(C216,'[1]Fuels and emission rates'!A$2:E$6,4,FALSE),0)*[2]Generators!G216, "lbm", "kg")</f>
        <v>0</v>
      </c>
      <c r="Q216" s="2">
        <f>CONVERT(IFERROR(VLOOKUP(C216,'[1]Fuels and emission rates'!A$2:E$6,4,FALSE),0)*[2]Generators!H216/1000, "lbm", "kg")</f>
        <v>0</v>
      </c>
      <c r="R216" s="2">
        <f>CONVERT(IFERROR(VLOOKUP(C216,'[1]Fuels and emission rates'!A$2:E$6,5,FALSE),0)*[2]Generators!G216, "lbm", "kg")</f>
        <v>0</v>
      </c>
      <c r="S216" s="2">
        <f>CONVERT(IFERROR(VLOOKUP(C216,'[1]Fuels and emission rates'!A$2:E$6,5,FALSE),0)*[2]Generators!H216/1000, "lbm", "kg")</f>
        <v>0</v>
      </c>
      <c r="T216">
        <v>0</v>
      </c>
      <c r="U216">
        <v>0</v>
      </c>
      <c r="V216">
        <v>1</v>
      </c>
    </row>
    <row r="217" spans="1:22" x14ac:dyDescent="0.2">
      <c r="A217">
        <v>216</v>
      </c>
      <c r="B217" t="s">
        <v>280</v>
      </c>
      <c r="C217" t="s">
        <v>86</v>
      </c>
      <c r="D217" t="s">
        <v>94</v>
      </c>
      <c r="E217">
        <v>3.25</v>
      </c>
      <c r="F217" s="1">
        <f>IFERROR(VLOOKUP(C217,'[1]Fuels and emission rates'!A$2:E$6,2,FALSE), 0)*[2]Generators!H217/1000+[2]Generators!Z217</f>
        <v>44.640248</v>
      </c>
      <c r="G217" s="1">
        <f>IFERROR(VLOOKUP(C217,'[1]Fuels and emission rates'!A$2:E$6,2,FALSE), 0)*[2]Generators!G217</f>
        <v>49.247999999999998</v>
      </c>
      <c r="H217">
        <v>4.17</v>
      </c>
      <c r="I217">
        <v>4.17</v>
      </c>
      <c r="J217">
        <v>1</v>
      </c>
      <c r="K217">
        <v>1</v>
      </c>
      <c r="L217">
        <v>0</v>
      </c>
      <c r="M217">
        <v>34.450000000000003</v>
      </c>
      <c r="N217" s="2">
        <f>CONVERT(IFERROR(VLOOKUP(C217,'[1]Fuels and emission rates'!A$2:E$6,3,FALSE),0)*[2]Generators!G217, "lbm", "kg")</f>
        <v>488.13796489919997</v>
      </c>
      <c r="O217" s="2">
        <f>CONVERT(IFERROR(VLOOKUP(C217,'[1]Fuels and emission rates'!A$2:E$6,3,FALSE),0)*[2]Generators!H217/1000, "lbm", "kg")</f>
        <v>421.45360879079925</v>
      </c>
      <c r="P217" s="2">
        <f>CONVERT(IFERROR(VLOOKUP(C217,'[1]Fuels and emission rates'!A$2:E$6,4,FALSE),0)*[2]Generators!G217, "lbm", "kg")</f>
        <v>0.32680423073760001</v>
      </c>
      <c r="Q217" s="2">
        <f>CONVERT(IFERROR(VLOOKUP(C217,'[1]Fuels and emission rates'!A$2:E$6,4,FALSE),0)*[2]Generators!H217/1000, "lbm", "kg")</f>
        <v>0.28215961944468765</v>
      </c>
      <c r="R217" s="2">
        <f>CONVERT(IFERROR(VLOOKUP(C217,'[1]Fuels and emission rates'!A$2:E$6,5,FALSE),0)*[2]Generators!G217, "lbm", "kg")</f>
        <v>2.4820574486399999E-3</v>
      </c>
      <c r="S217" s="2">
        <f>CONVERT(IFERROR(VLOOKUP(C217,'[1]Fuels and emission rates'!A$2:E$6,5,FALSE),0)*[2]Generators!H217/1000, "lbm", "kg")</f>
        <v>2.1429844514786402E-3</v>
      </c>
      <c r="T217">
        <v>0</v>
      </c>
      <c r="U217">
        <v>0</v>
      </c>
      <c r="V217">
        <v>1</v>
      </c>
    </row>
    <row r="218" spans="1:22" x14ac:dyDescent="0.2">
      <c r="A218">
        <v>217</v>
      </c>
      <c r="B218" t="s">
        <v>281</v>
      </c>
      <c r="C218" t="s">
        <v>86</v>
      </c>
      <c r="D218" t="s">
        <v>228</v>
      </c>
      <c r="E218">
        <v>8.4</v>
      </c>
      <c r="F218" s="1">
        <f>IFERROR(VLOOKUP(C218,'[1]Fuels and emission rates'!A$2:E$6,2,FALSE), 0)*[2]Generators!H218/1000+[2]Generators!Z218</f>
        <v>44.693767999999999</v>
      </c>
      <c r="G218" s="1">
        <f>IFERROR(VLOOKUP(C218,'[1]Fuels and emission rates'!A$2:E$6,2,FALSE), 0)*[2]Generators!G218</f>
        <v>85.374000000000009</v>
      </c>
      <c r="H218">
        <v>1</v>
      </c>
      <c r="I218">
        <v>1</v>
      </c>
      <c r="J218">
        <v>3</v>
      </c>
      <c r="K218">
        <v>5</v>
      </c>
      <c r="L218">
        <v>1.68</v>
      </c>
      <c r="M218">
        <v>44.52</v>
      </c>
      <c r="N218" s="2">
        <f>CONVERT(IFERROR(VLOOKUP(C218,'[1]Fuels and emission rates'!A$2:E$6,3,FALSE),0)*[2]Generators!G218, "lbm", "kg")</f>
        <v>846.21285362460014</v>
      </c>
      <c r="O218" s="2">
        <f>CONVERT(IFERROR(VLOOKUP(C218,'[1]Fuels and emission rates'!A$2:E$6,3,FALSE),0)*[2]Generators!H218/1000, "lbm", "kg")</f>
        <v>424.06557509420725</v>
      </c>
      <c r="P218" s="2">
        <f>CONVERT(IFERROR(VLOOKUP(C218,'[1]Fuels and emission rates'!A$2:E$6,4,FALSE),0)*[2]Generators!G218, "lbm", "kg")</f>
        <v>0.5665323342063</v>
      </c>
      <c r="Q218" s="2">
        <f>CONVERT(IFERROR(VLOOKUP(C218,'[1]Fuels and emission rates'!A$2:E$6,4,FALSE),0)*[2]Generators!H218/1000, "lbm", "kg")</f>
        <v>0.28390830874951162</v>
      </c>
      <c r="R218" s="2">
        <f>CONVERT(IFERROR(VLOOKUP(C218,'[1]Fuels and emission rates'!A$2:E$6,5,FALSE),0)*[2]Generators!G218, "lbm", "kg")</f>
        <v>4.3027772218199997E-3</v>
      </c>
      <c r="S218" s="2">
        <f>CONVERT(IFERROR(VLOOKUP(C218,'[1]Fuels and emission rates'!A$2:E$6,5,FALSE),0)*[2]Generators!H218/1000, "lbm", "kg")</f>
        <v>2.1562656360722397E-3</v>
      </c>
      <c r="T218">
        <v>0</v>
      </c>
      <c r="U218">
        <v>0</v>
      </c>
      <c r="V218">
        <v>0</v>
      </c>
    </row>
    <row r="219" spans="1:22" x14ac:dyDescent="0.2">
      <c r="A219">
        <v>218</v>
      </c>
      <c r="B219" t="s">
        <v>282</v>
      </c>
      <c r="C219" t="s">
        <v>86</v>
      </c>
      <c r="D219" t="s">
        <v>137</v>
      </c>
      <c r="E219">
        <v>8.4</v>
      </c>
      <c r="F219" s="1">
        <f>IFERROR(VLOOKUP(C219,'[1]Fuels and emission rates'!A$2:E$6,2,FALSE), 0)*[2]Generators!H219/1000+[2]Generators!Z219</f>
        <v>44.693767999999999</v>
      </c>
      <c r="G219" s="1">
        <f>IFERROR(VLOOKUP(C219,'[1]Fuels and emission rates'!A$2:E$6,2,FALSE), 0)*[2]Generators!G219</f>
        <v>85.374000000000009</v>
      </c>
      <c r="H219">
        <v>1</v>
      </c>
      <c r="I219">
        <v>1</v>
      </c>
      <c r="J219">
        <v>3</v>
      </c>
      <c r="K219">
        <v>5</v>
      </c>
      <c r="L219">
        <v>1.68</v>
      </c>
      <c r="M219">
        <v>44.52</v>
      </c>
      <c r="N219" s="2">
        <f>CONVERT(IFERROR(VLOOKUP(C219,'[1]Fuels and emission rates'!A$2:E$6,3,FALSE),0)*[2]Generators!G219, "lbm", "kg")</f>
        <v>846.21285362460014</v>
      </c>
      <c r="O219" s="2">
        <f>CONVERT(IFERROR(VLOOKUP(C219,'[1]Fuels and emission rates'!A$2:E$6,3,FALSE),0)*[2]Generators!H219/1000, "lbm", "kg")</f>
        <v>424.06557509420725</v>
      </c>
      <c r="P219" s="2">
        <f>CONVERT(IFERROR(VLOOKUP(C219,'[1]Fuels and emission rates'!A$2:E$6,4,FALSE),0)*[2]Generators!G219, "lbm", "kg")</f>
        <v>0.5665323342063</v>
      </c>
      <c r="Q219" s="2">
        <f>CONVERT(IFERROR(VLOOKUP(C219,'[1]Fuels and emission rates'!A$2:E$6,4,FALSE),0)*[2]Generators!H219/1000, "lbm", "kg")</f>
        <v>0.28390830874951162</v>
      </c>
      <c r="R219" s="2">
        <f>CONVERT(IFERROR(VLOOKUP(C219,'[1]Fuels and emission rates'!A$2:E$6,5,FALSE),0)*[2]Generators!G219, "lbm", "kg")</f>
        <v>4.3027772218199997E-3</v>
      </c>
      <c r="S219" s="2">
        <f>CONVERT(IFERROR(VLOOKUP(C219,'[1]Fuels and emission rates'!A$2:E$6,5,FALSE),0)*[2]Generators!H219/1000, "lbm", "kg")</f>
        <v>2.1562656360722397E-3</v>
      </c>
      <c r="T219">
        <v>0</v>
      </c>
      <c r="U219">
        <v>0</v>
      </c>
      <c r="V219">
        <v>0</v>
      </c>
    </row>
    <row r="220" spans="1:22" x14ac:dyDescent="0.2">
      <c r="A220">
        <v>219</v>
      </c>
      <c r="B220" t="s">
        <v>283</v>
      </c>
      <c r="C220" t="s">
        <v>86</v>
      </c>
      <c r="D220" t="s">
        <v>137</v>
      </c>
      <c r="E220">
        <v>8.4</v>
      </c>
      <c r="F220" s="1">
        <f>IFERROR(VLOOKUP(C220,'[1]Fuels and emission rates'!A$2:E$6,2,FALSE), 0)*[2]Generators!H220/1000+[2]Generators!Z220</f>
        <v>44.693767999999999</v>
      </c>
      <c r="G220" s="1">
        <f>IFERROR(VLOOKUP(C220,'[1]Fuels and emission rates'!A$2:E$6,2,FALSE), 0)*[2]Generators!G220</f>
        <v>85.374000000000009</v>
      </c>
      <c r="H220">
        <v>1</v>
      </c>
      <c r="I220">
        <v>1</v>
      </c>
      <c r="J220">
        <v>3</v>
      </c>
      <c r="K220">
        <v>5</v>
      </c>
      <c r="L220">
        <v>1.68</v>
      </c>
      <c r="M220">
        <v>44.52</v>
      </c>
      <c r="N220" s="2">
        <f>CONVERT(IFERROR(VLOOKUP(C220,'[1]Fuels and emission rates'!A$2:E$6,3,FALSE),0)*[2]Generators!G220, "lbm", "kg")</f>
        <v>846.21285362460014</v>
      </c>
      <c r="O220" s="2">
        <f>CONVERT(IFERROR(VLOOKUP(C220,'[1]Fuels and emission rates'!A$2:E$6,3,FALSE),0)*[2]Generators!H220/1000, "lbm", "kg")</f>
        <v>424.06557509420725</v>
      </c>
      <c r="P220" s="2">
        <f>CONVERT(IFERROR(VLOOKUP(C220,'[1]Fuels and emission rates'!A$2:E$6,4,FALSE),0)*[2]Generators!G220, "lbm", "kg")</f>
        <v>0.5665323342063</v>
      </c>
      <c r="Q220" s="2">
        <f>CONVERT(IFERROR(VLOOKUP(C220,'[1]Fuels and emission rates'!A$2:E$6,4,FALSE),0)*[2]Generators!H220/1000, "lbm", "kg")</f>
        <v>0.28390830874951162</v>
      </c>
      <c r="R220" s="2">
        <f>CONVERT(IFERROR(VLOOKUP(C220,'[1]Fuels and emission rates'!A$2:E$6,5,FALSE),0)*[2]Generators!G220, "lbm", "kg")</f>
        <v>4.3027772218199997E-3</v>
      </c>
      <c r="S220" s="2">
        <f>CONVERT(IFERROR(VLOOKUP(C220,'[1]Fuels and emission rates'!A$2:E$6,5,FALSE),0)*[2]Generators!H220/1000, "lbm", "kg")</f>
        <v>2.1562656360722397E-3</v>
      </c>
      <c r="T220">
        <v>0</v>
      </c>
      <c r="U220">
        <v>0</v>
      </c>
      <c r="V220">
        <v>0</v>
      </c>
    </row>
    <row r="221" spans="1:22" x14ac:dyDescent="0.2">
      <c r="A221">
        <v>220</v>
      </c>
      <c r="B221" t="s">
        <v>284</v>
      </c>
      <c r="C221" t="s">
        <v>86</v>
      </c>
      <c r="D221" t="s">
        <v>243</v>
      </c>
      <c r="E221">
        <v>8.4</v>
      </c>
      <c r="F221" s="1">
        <f>IFERROR(VLOOKUP(C221,'[1]Fuels and emission rates'!A$2:E$6,2,FALSE), 0)*[2]Generators!H221/1000+[2]Generators!Z221</f>
        <v>44.693767999999999</v>
      </c>
      <c r="G221" s="1">
        <f>IFERROR(VLOOKUP(C221,'[1]Fuels and emission rates'!A$2:E$6,2,FALSE), 0)*[2]Generators!G221</f>
        <v>85.374000000000009</v>
      </c>
      <c r="H221">
        <v>1</v>
      </c>
      <c r="I221">
        <v>1</v>
      </c>
      <c r="J221">
        <v>3</v>
      </c>
      <c r="K221">
        <v>5</v>
      </c>
      <c r="L221">
        <v>1.68</v>
      </c>
      <c r="M221">
        <v>44.52</v>
      </c>
      <c r="N221" s="2">
        <f>CONVERT(IFERROR(VLOOKUP(C221,'[1]Fuels and emission rates'!A$2:E$6,3,FALSE),0)*[2]Generators!G221, "lbm", "kg")</f>
        <v>846.21285362460014</v>
      </c>
      <c r="O221" s="2">
        <f>CONVERT(IFERROR(VLOOKUP(C221,'[1]Fuels and emission rates'!A$2:E$6,3,FALSE),0)*[2]Generators!H221/1000, "lbm", "kg")</f>
        <v>424.06557509420725</v>
      </c>
      <c r="P221" s="2">
        <f>CONVERT(IFERROR(VLOOKUP(C221,'[1]Fuels and emission rates'!A$2:E$6,4,FALSE),0)*[2]Generators!G221, "lbm", "kg")</f>
        <v>0.5665323342063</v>
      </c>
      <c r="Q221" s="2">
        <f>CONVERT(IFERROR(VLOOKUP(C221,'[1]Fuels and emission rates'!A$2:E$6,4,FALSE),0)*[2]Generators!H221/1000, "lbm", "kg")</f>
        <v>0.28390830874951162</v>
      </c>
      <c r="R221" s="2">
        <f>CONVERT(IFERROR(VLOOKUP(C221,'[1]Fuels and emission rates'!A$2:E$6,5,FALSE),0)*[2]Generators!G221, "lbm", "kg")</f>
        <v>4.3027772218199997E-3</v>
      </c>
      <c r="S221" s="2">
        <f>CONVERT(IFERROR(VLOOKUP(C221,'[1]Fuels and emission rates'!A$2:E$6,5,FALSE),0)*[2]Generators!H221/1000, "lbm", "kg")</f>
        <v>2.1562656360722397E-3</v>
      </c>
      <c r="T221">
        <v>0</v>
      </c>
      <c r="U221">
        <v>0</v>
      </c>
      <c r="V221">
        <v>0</v>
      </c>
    </row>
    <row r="222" spans="1:22" x14ac:dyDescent="0.2">
      <c r="A222">
        <v>221</v>
      </c>
      <c r="B222" t="s">
        <v>285</v>
      </c>
      <c r="C222" t="s">
        <v>86</v>
      </c>
      <c r="D222" t="s">
        <v>243</v>
      </c>
      <c r="E222">
        <v>8.4</v>
      </c>
      <c r="F222" s="1">
        <f>IFERROR(VLOOKUP(C222,'[1]Fuels and emission rates'!A$2:E$6,2,FALSE), 0)*[2]Generators!H222/1000+[2]Generators!Z222</f>
        <v>44.693767999999999</v>
      </c>
      <c r="G222" s="1">
        <f>IFERROR(VLOOKUP(C222,'[1]Fuels and emission rates'!A$2:E$6,2,FALSE), 0)*[2]Generators!G222</f>
        <v>85.374000000000009</v>
      </c>
      <c r="H222">
        <v>1</v>
      </c>
      <c r="I222">
        <v>1</v>
      </c>
      <c r="J222">
        <v>3</v>
      </c>
      <c r="K222">
        <v>5</v>
      </c>
      <c r="L222">
        <v>1.68</v>
      </c>
      <c r="M222">
        <v>44.52</v>
      </c>
      <c r="N222" s="2">
        <f>CONVERT(IFERROR(VLOOKUP(C222,'[1]Fuels and emission rates'!A$2:E$6,3,FALSE),0)*[2]Generators!G222, "lbm", "kg")</f>
        <v>846.21285362460014</v>
      </c>
      <c r="O222" s="2">
        <f>CONVERT(IFERROR(VLOOKUP(C222,'[1]Fuels and emission rates'!A$2:E$6,3,FALSE),0)*[2]Generators!H222/1000, "lbm", "kg")</f>
        <v>424.06557509420725</v>
      </c>
      <c r="P222" s="2">
        <f>CONVERT(IFERROR(VLOOKUP(C222,'[1]Fuels and emission rates'!A$2:E$6,4,FALSE),0)*[2]Generators!G222, "lbm", "kg")</f>
        <v>0.5665323342063</v>
      </c>
      <c r="Q222" s="2">
        <f>CONVERT(IFERROR(VLOOKUP(C222,'[1]Fuels and emission rates'!A$2:E$6,4,FALSE),0)*[2]Generators!H222/1000, "lbm", "kg")</f>
        <v>0.28390830874951162</v>
      </c>
      <c r="R222" s="2">
        <f>CONVERT(IFERROR(VLOOKUP(C222,'[1]Fuels and emission rates'!A$2:E$6,5,FALSE),0)*[2]Generators!G222, "lbm", "kg")</f>
        <v>4.3027772218199997E-3</v>
      </c>
      <c r="S222" s="2">
        <f>CONVERT(IFERROR(VLOOKUP(C222,'[1]Fuels and emission rates'!A$2:E$6,5,FALSE),0)*[2]Generators!H222/1000, "lbm", "kg")</f>
        <v>2.1562656360722397E-3</v>
      </c>
      <c r="T222">
        <v>0</v>
      </c>
      <c r="U222">
        <v>0</v>
      </c>
      <c r="V222">
        <v>0</v>
      </c>
    </row>
    <row r="223" spans="1:22" x14ac:dyDescent="0.2">
      <c r="A223">
        <v>222</v>
      </c>
      <c r="B223" t="s">
        <v>286</v>
      </c>
      <c r="C223" t="s">
        <v>86</v>
      </c>
      <c r="D223" t="s">
        <v>75</v>
      </c>
      <c r="E223">
        <v>8.4</v>
      </c>
      <c r="F223" s="1">
        <f>IFERROR(VLOOKUP(C223,'[1]Fuels and emission rates'!A$2:E$6,2,FALSE), 0)*[2]Generators!H223/1000+[2]Generators!Z223</f>
        <v>44.693767999999999</v>
      </c>
      <c r="G223" s="1">
        <f>IFERROR(VLOOKUP(C223,'[1]Fuels and emission rates'!A$2:E$6,2,FALSE), 0)*[2]Generators!G223</f>
        <v>85.374000000000009</v>
      </c>
      <c r="H223">
        <v>1</v>
      </c>
      <c r="I223">
        <v>1</v>
      </c>
      <c r="J223">
        <v>3</v>
      </c>
      <c r="K223">
        <v>5</v>
      </c>
      <c r="L223">
        <v>1.68</v>
      </c>
      <c r="M223">
        <v>44.52</v>
      </c>
      <c r="N223" s="2">
        <f>CONVERT(IFERROR(VLOOKUP(C223,'[1]Fuels and emission rates'!A$2:E$6,3,FALSE),0)*[2]Generators!G223, "lbm", "kg")</f>
        <v>846.21285362460014</v>
      </c>
      <c r="O223" s="2">
        <f>CONVERT(IFERROR(VLOOKUP(C223,'[1]Fuels and emission rates'!A$2:E$6,3,FALSE),0)*[2]Generators!H223/1000, "lbm", "kg")</f>
        <v>424.06557509420725</v>
      </c>
      <c r="P223" s="2">
        <f>CONVERT(IFERROR(VLOOKUP(C223,'[1]Fuels and emission rates'!A$2:E$6,4,FALSE),0)*[2]Generators!G223, "lbm", "kg")</f>
        <v>0.5665323342063</v>
      </c>
      <c r="Q223" s="2">
        <f>CONVERT(IFERROR(VLOOKUP(C223,'[1]Fuels and emission rates'!A$2:E$6,4,FALSE),0)*[2]Generators!H223/1000, "lbm", "kg")</f>
        <v>0.28390830874951162</v>
      </c>
      <c r="R223" s="2">
        <f>CONVERT(IFERROR(VLOOKUP(C223,'[1]Fuels and emission rates'!A$2:E$6,5,FALSE),0)*[2]Generators!G223, "lbm", "kg")</f>
        <v>4.3027772218199997E-3</v>
      </c>
      <c r="S223" s="2">
        <f>CONVERT(IFERROR(VLOOKUP(C223,'[1]Fuels and emission rates'!A$2:E$6,5,FALSE),0)*[2]Generators!H223/1000, "lbm", "kg")</f>
        <v>2.1562656360722397E-3</v>
      </c>
      <c r="T223">
        <v>0</v>
      </c>
      <c r="U223">
        <v>0</v>
      </c>
      <c r="V223">
        <v>0</v>
      </c>
    </row>
    <row r="224" spans="1:22" x14ac:dyDescent="0.2">
      <c r="A224">
        <v>223</v>
      </c>
      <c r="B224" t="s">
        <v>287</v>
      </c>
      <c r="C224" t="s">
        <v>288</v>
      </c>
      <c r="D224" t="s">
        <v>250</v>
      </c>
      <c r="E224">
        <v>746.76</v>
      </c>
      <c r="F224" s="1">
        <f>IFERROR(VLOOKUP(C224,'[1]Fuels and emission rates'!A$2:E$6,2,FALSE), 0)*[2]Generators!H224/1000+[2]Generators!Z224</f>
        <v>0</v>
      </c>
      <c r="G224" s="1">
        <f>IFERROR(VLOOKUP(C224,'[1]Fuels and emission rates'!A$2:E$6,2,FALSE), 0)*[2]Generators!G224</f>
        <v>0</v>
      </c>
      <c r="H224">
        <v>746.76</v>
      </c>
      <c r="I224">
        <v>746.76</v>
      </c>
      <c r="J224">
        <v>0</v>
      </c>
      <c r="K224">
        <v>0</v>
      </c>
      <c r="L224">
        <v>0</v>
      </c>
      <c r="M224">
        <v>0</v>
      </c>
      <c r="N224" s="2">
        <f>CONVERT(IFERROR(VLOOKUP(C224,'[1]Fuels and emission rates'!A$2:E$6,3,FALSE),0)*[2]Generators!G224, "lbm", "kg")</f>
        <v>0</v>
      </c>
      <c r="O224" s="2">
        <f>CONVERT(IFERROR(VLOOKUP(C224,'[1]Fuels and emission rates'!A$2:E$6,3,FALSE),0)*[2]Generators!H224/1000, "lbm", "kg")</f>
        <v>0</v>
      </c>
      <c r="P224" s="2">
        <f>CONVERT(IFERROR(VLOOKUP(C224,'[1]Fuels and emission rates'!A$2:E$6,4,FALSE),0)*[2]Generators!G224, "lbm", "kg")</f>
        <v>0</v>
      </c>
      <c r="Q224" s="2">
        <f>CONVERT(IFERROR(VLOOKUP(C224,'[1]Fuels and emission rates'!A$2:E$6,4,FALSE),0)*[2]Generators!H224/1000, "lbm", "kg")</f>
        <v>0</v>
      </c>
      <c r="R224" s="2">
        <f>CONVERT(IFERROR(VLOOKUP(C224,'[1]Fuels and emission rates'!A$2:E$6,5,FALSE),0)*[2]Generators!G224, "lbm", "kg")</f>
        <v>0</v>
      </c>
      <c r="S224" s="2">
        <f>CONVERT(IFERROR(VLOOKUP(C224,'[1]Fuels and emission rates'!A$2:E$6,5,FALSE),0)*[2]Generators!H224/1000, "lbm", "kg")</f>
        <v>0</v>
      </c>
      <c r="T224">
        <v>1</v>
      </c>
      <c r="U224">
        <v>1</v>
      </c>
      <c r="V224">
        <v>1</v>
      </c>
    </row>
    <row r="225" spans="1:22" x14ac:dyDescent="0.2">
      <c r="A225">
        <v>224</v>
      </c>
      <c r="B225" t="s">
        <v>289</v>
      </c>
      <c r="C225" t="s">
        <v>288</v>
      </c>
      <c r="D225" t="s">
        <v>290</v>
      </c>
      <c r="E225">
        <v>369.26</v>
      </c>
      <c r="F225" s="1">
        <f>IFERROR(VLOOKUP(C225,'[1]Fuels and emission rates'!A$2:E$6,2,FALSE), 0)*[2]Generators!H225/1000+[2]Generators!Z225</f>
        <v>0</v>
      </c>
      <c r="G225" s="1">
        <f>IFERROR(VLOOKUP(C225,'[1]Fuels and emission rates'!A$2:E$6,2,FALSE), 0)*[2]Generators!G225</f>
        <v>0</v>
      </c>
      <c r="H225">
        <v>369.26</v>
      </c>
      <c r="I225">
        <v>369.26</v>
      </c>
      <c r="J225">
        <v>0</v>
      </c>
      <c r="K225">
        <v>0</v>
      </c>
      <c r="L225">
        <v>0</v>
      </c>
      <c r="M225">
        <v>0</v>
      </c>
      <c r="N225" s="2">
        <f>CONVERT(IFERROR(VLOOKUP(C225,'[1]Fuels and emission rates'!A$2:E$6,3,FALSE),0)*[2]Generators!G225, "lbm", "kg")</f>
        <v>0</v>
      </c>
      <c r="O225" s="2">
        <f>CONVERT(IFERROR(VLOOKUP(C225,'[1]Fuels and emission rates'!A$2:E$6,3,FALSE),0)*[2]Generators!H225/1000, "lbm", "kg")</f>
        <v>0</v>
      </c>
      <c r="P225" s="2">
        <f>CONVERT(IFERROR(VLOOKUP(C225,'[1]Fuels and emission rates'!A$2:E$6,4,FALSE),0)*[2]Generators!G225, "lbm", "kg")</f>
        <v>0</v>
      </c>
      <c r="Q225" s="2">
        <f>CONVERT(IFERROR(VLOOKUP(C225,'[1]Fuels and emission rates'!A$2:E$6,4,FALSE),0)*[2]Generators!H225/1000, "lbm", "kg")</f>
        <v>0</v>
      </c>
      <c r="R225" s="2">
        <f>CONVERT(IFERROR(VLOOKUP(C225,'[1]Fuels and emission rates'!A$2:E$6,5,FALSE),0)*[2]Generators!G225, "lbm", "kg")</f>
        <v>0</v>
      </c>
      <c r="S225" s="2">
        <f>CONVERT(IFERROR(VLOOKUP(C225,'[1]Fuels and emission rates'!A$2:E$6,5,FALSE),0)*[2]Generators!H225/1000, "lbm", "kg")</f>
        <v>0</v>
      </c>
      <c r="T225">
        <v>1</v>
      </c>
      <c r="U225">
        <v>1</v>
      </c>
      <c r="V225">
        <v>1</v>
      </c>
    </row>
    <row r="226" spans="1:22" x14ac:dyDescent="0.2">
      <c r="A226">
        <v>225</v>
      </c>
      <c r="B226" t="s">
        <v>291</v>
      </c>
      <c r="C226" t="s">
        <v>288</v>
      </c>
      <c r="D226" t="s">
        <v>222</v>
      </c>
      <c r="E226">
        <v>264.47000000000003</v>
      </c>
      <c r="F226" s="1">
        <f>IFERROR(VLOOKUP(C226,'[1]Fuels and emission rates'!A$2:E$6,2,FALSE), 0)*[2]Generators!H226/1000+[2]Generators!Z226</f>
        <v>0</v>
      </c>
      <c r="G226" s="1">
        <f>IFERROR(VLOOKUP(C226,'[1]Fuels and emission rates'!A$2:E$6,2,FALSE), 0)*[2]Generators!G226</f>
        <v>0</v>
      </c>
      <c r="H226">
        <v>264.47000000000003</v>
      </c>
      <c r="I226">
        <v>264.47000000000003</v>
      </c>
      <c r="J226">
        <v>0</v>
      </c>
      <c r="K226">
        <v>0</v>
      </c>
      <c r="L226">
        <v>0</v>
      </c>
      <c r="M226">
        <v>0</v>
      </c>
      <c r="N226" s="2">
        <f>CONVERT(IFERROR(VLOOKUP(C226,'[1]Fuels and emission rates'!A$2:E$6,3,FALSE),0)*[2]Generators!G226, "lbm", "kg")</f>
        <v>0</v>
      </c>
      <c r="O226" s="2">
        <f>CONVERT(IFERROR(VLOOKUP(C226,'[1]Fuels and emission rates'!A$2:E$6,3,FALSE),0)*[2]Generators!H226/1000, "lbm", "kg")</f>
        <v>0</v>
      </c>
      <c r="P226" s="2">
        <f>CONVERT(IFERROR(VLOOKUP(C226,'[1]Fuels and emission rates'!A$2:E$6,4,FALSE),0)*[2]Generators!G226, "lbm", "kg")</f>
        <v>0</v>
      </c>
      <c r="Q226" s="2">
        <f>CONVERT(IFERROR(VLOOKUP(C226,'[1]Fuels and emission rates'!A$2:E$6,4,FALSE),0)*[2]Generators!H226/1000, "lbm", "kg")</f>
        <v>0</v>
      </c>
      <c r="R226" s="2">
        <f>CONVERT(IFERROR(VLOOKUP(C226,'[1]Fuels and emission rates'!A$2:E$6,5,FALSE),0)*[2]Generators!G226, "lbm", "kg")</f>
        <v>0</v>
      </c>
      <c r="S226" s="2">
        <f>CONVERT(IFERROR(VLOOKUP(C226,'[1]Fuels and emission rates'!A$2:E$6,5,FALSE),0)*[2]Generators!H226/1000, "lbm", "kg")</f>
        <v>0</v>
      </c>
      <c r="T226">
        <v>1</v>
      </c>
      <c r="U226">
        <v>1</v>
      </c>
      <c r="V226">
        <v>1</v>
      </c>
    </row>
    <row r="227" spans="1:22" x14ac:dyDescent="0.2">
      <c r="A227">
        <v>226</v>
      </c>
      <c r="B227" t="s">
        <v>292</v>
      </c>
      <c r="C227" t="s">
        <v>288</v>
      </c>
      <c r="D227" t="s">
        <v>250</v>
      </c>
      <c r="E227">
        <v>4.8499999999999996</v>
      </c>
      <c r="F227" s="1">
        <f>IFERROR(VLOOKUP(C227,'[1]Fuels and emission rates'!A$2:E$6,2,FALSE), 0)*[2]Generators!H227/1000+[2]Generators!Z227</f>
        <v>0</v>
      </c>
      <c r="G227" s="1">
        <f>IFERROR(VLOOKUP(C227,'[1]Fuels and emission rates'!A$2:E$6,2,FALSE), 0)*[2]Generators!G227</f>
        <v>0</v>
      </c>
      <c r="H227">
        <v>4.8499999999999996</v>
      </c>
      <c r="I227">
        <v>4.8499999999999996</v>
      </c>
      <c r="J227">
        <v>0</v>
      </c>
      <c r="K227">
        <v>0</v>
      </c>
      <c r="L227">
        <v>0</v>
      </c>
      <c r="M227">
        <v>0</v>
      </c>
      <c r="N227" s="2">
        <f>CONVERT(IFERROR(VLOOKUP(C227,'[1]Fuels and emission rates'!A$2:E$6,3,FALSE),0)*[2]Generators!G227, "lbm", "kg")</f>
        <v>0</v>
      </c>
      <c r="O227" s="2">
        <f>CONVERT(IFERROR(VLOOKUP(C227,'[1]Fuels and emission rates'!A$2:E$6,3,FALSE),0)*[2]Generators!H227/1000, "lbm", "kg")</f>
        <v>0</v>
      </c>
      <c r="P227" s="2">
        <f>CONVERT(IFERROR(VLOOKUP(C227,'[1]Fuels and emission rates'!A$2:E$6,4,FALSE),0)*[2]Generators!G227, "lbm", "kg")</f>
        <v>0</v>
      </c>
      <c r="Q227" s="2">
        <f>CONVERT(IFERROR(VLOOKUP(C227,'[1]Fuels and emission rates'!A$2:E$6,4,FALSE),0)*[2]Generators!H227/1000, "lbm", "kg")</f>
        <v>0</v>
      </c>
      <c r="R227" s="2">
        <f>CONVERT(IFERROR(VLOOKUP(C227,'[1]Fuels and emission rates'!A$2:E$6,5,FALSE),0)*[2]Generators!G227, "lbm", "kg")</f>
        <v>0</v>
      </c>
      <c r="S227" s="2">
        <f>CONVERT(IFERROR(VLOOKUP(C227,'[1]Fuels and emission rates'!A$2:E$6,5,FALSE),0)*[2]Generators!H227/1000, "lbm", "kg")</f>
        <v>0</v>
      </c>
      <c r="T227">
        <v>1</v>
      </c>
      <c r="U227">
        <v>1</v>
      </c>
      <c r="V227">
        <v>1</v>
      </c>
    </row>
    <row r="228" spans="1:22" x14ac:dyDescent="0.2">
      <c r="A228">
        <v>227</v>
      </c>
      <c r="B228" t="s">
        <v>293</v>
      </c>
      <c r="C228" t="s">
        <v>288</v>
      </c>
      <c r="D228" t="s">
        <v>140</v>
      </c>
      <c r="E228">
        <v>0.12</v>
      </c>
      <c r="F228" s="1">
        <f>IFERROR(VLOOKUP(C228,'[1]Fuels and emission rates'!A$2:E$6,2,FALSE), 0)*[2]Generators!H228/1000+[2]Generators!Z228</f>
        <v>0</v>
      </c>
      <c r="G228" s="1">
        <f>IFERROR(VLOOKUP(C228,'[1]Fuels and emission rates'!A$2:E$6,2,FALSE), 0)*[2]Generators!G228</f>
        <v>0</v>
      </c>
      <c r="H228">
        <v>0.12</v>
      </c>
      <c r="I228">
        <v>0.12</v>
      </c>
      <c r="J228">
        <v>0</v>
      </c>
      <c r="K228">
        <v>0</v>
      </c>
      <c r="L228">
        <v>0</v>
      </c>
      <c r="M228">
        <v>0</v>
      </c>
      <c r="N228" s="2">
        <f>CONVERT(IFERROR(VLOOKUP(C228,'[1]Fuels and emission rates'!A$2:E$6,3,FALSE),0)*[2]Generators!G228, "lbm", "kg")</f>
        <v>0</v>
      </c>
      <c r="O228" s="2">
        <f>CONVERT(IFERROR(VLOOKUP(C228,'[1]Fuels and emission rates'!A$2:E$6,3,FALSE),0)*[2]Generators!H228/1000, "lbm", "kg")</f>
        <v>0</v>
      </c>
      <c r="P228" s="2">
        <f>CONVERT(IFERROR(VLOOKUP(C228,'[1]Fuels and emission rates'!A$2:E$6,4,FALSE),0)*[2]Generators!G228, "lbm", "kg")</f>
        <v>0</v>
      </c>
      <c r="Q228" s="2">
        <f>CONVERT(IFERROR(VLOOKUP(C228,'[1]Fuels and emission rates'!A$2:E$6,4,FALSE),0)*[2]Generators!H228/1000, "lbm", "kg")</f>
        <v>0</v>
      </c>
      <c r="R228" s="2">
        <f>CONVERT(IFERROR(VLOOKUP(C228,'[1]Fuels and emission rates'!A$2:E$6,5,FALSE),0)*[2]Generators!G228, "lbm", "kg")</f>
        <v>0</v>
      </c>
      <c r="S228" s="2">
        <f>CONVERT(IFERROR(VLOOKUP(C228,'[1]Fuels and emission rates'!A$2:E$6,5,FALSE),0)*[2]Generators!H228/1000, "lbm", "kg")</f>
        <v>0</v>
      </c>
      <c r="T228">
        <v>1</v>
      </c>
      <c r="U228">
        <v>1</v>
      </c>
      <c r="V228">
        <v>1</v>
      </c>
    </row>
    <row r="229" spans="1:22" x14ac:dyDescent="0.2">
      <c r="A229">
        <v>228</v>
      </c>
      <c r="B229" t="s">
        <v>294</v>
      </c>
      <c r="C229" t="s">
        <v>288</v>
      </c>
      <c r="D229" t="s">
        <v>140</v>
      </c>
      <c r="E229">
        <v>6.33</v>
      </c>
      <c r="F229" s="1">
        <f>IFERROR(VLOOKUP(C229,'[1]Fuels and emission rates'!A$2:E$6,2,FALSE), 0)*[2]Generators!H229/1000+[2]Generators!Z229</f>
        <v>0</v>
      </c>
      <c r="G229" s="1">
        <f>IFERROR(VLOOKUP(C229,'[1]Fuels and emission rates'!A$2:E$6,2,FALSE), 0)*[2]Generators!G229</f>
        <v>0</v>
      </c>
      <c r="H229">
        <v>6.33</v>
      </c>
      <c r="I229">
        <v>6.33</v>
      </c>
      <c r="J229">
        <v>0</v>
      </c>
      <c r="K229">
        <v>0</v>
      </c>
      <c r="L229">
        <v>0</v>
      </c>
      <c r="M229">
        <v>0</v>
      </c>
      <c r="N229" s="2">
        <f>CONVERT(IFERROR(VLOOKUP(C229,'[1]Fuels and emission rates'!A$2:E$6,3,FALSE),0)*[2]Generators!G229, "lbm", "kg")</f>
        <v>0</v>
      </c>
      <c r="O229" s="2">
        <f>CONVERT(IFERROR(VLOOKUP(C229,'[1]Fuels and emission rates'!A$2:E$6,3,FALSE),0)*[2]Generators!H229/1000, "lbm", "kg")</f>
        <v>0</v>
      </c>
      <c r="P229" s="2">
        <f>CONVERT(IFERROR(VLOOKUP(C229,'[1]Fuels and emission rates'!A$2:E$6,4,FALSE),0)*[2]Generators!G229, "lbm", "kg")</f>
        <v>0</v>
      </c>
      <c r="Q229" s="2">
        <f>CONVERT(IFERROR(VLOOKUP(C229,'[1]Fuels and emission rates'!A$2:E$6,4,FALSE),0)*[2]Generators!H229/1000, "lbm", "kg")</f>
        <v>0</v>
      </c>
      <c r="R229" s="2">
        <f>CONVERT(IFERROR(VLOOKUP(C229,'[1]Fuels and emission rates'!A$2:E$6,5,FALSE),0)*[2]Generators!G229, "lbm", "kg")</f>
        <v>0</v>
      </c>
      <c r="S229" s="2">
        <f>CONVERT(IFERROR(VLOOKUP(C229,'[1]Fuels and emission rates'!A$2:E$6,5,FALSE),0)*[2]Generators!H229/1000, "lbm", "kg")</f>
        <v>0</v>
      </c>
      <c r="T229">
        <v>1</v>
      </c>
      <c r="U229">
        <v>1</v>
      </c>
      <c r="V229">
        <v>1</v>
      </c>
    </row>
    <row r="230" spans="1:22" x14ac:dyDescent="0.2">
      <c r="A230">
        <v>229</v>
      </c>
      <c r="B230" t="s">
        <v>295</v>
      </c>
      <c r="C230" t="s">
        <v>288</v>
      </c>
      <c r="D230" t="s">
        <v>140</v>
      </c>
      <c r="E230">
        <v>0.21</v>
      </c>
      <c r="F230" s="1">
        <f>IFERROR(VLOOKUP(C230,'[1]Fuels and emission rates'!A$2:E$6,2,FALSE), 0)*[2]Generators!H230/1000+[2]Generators!Z230</f>
        <v>0</v>
      </c>
      <c r="G230" s="1">
        <f>IFERROR(VLOOKUP(C230,'[1]Fuels and emission rates'!A$2:E$6,2,FALSE), 0)*[2]Generators!G230</f>
        <v>0</v>
      </c>
      <c r="H230">
        <v>0.21</v>
      </c>
      <c r="I230">
        <v>0.21</v>
      </c>
      <c r="J230">
        <v>0</v>
      </c>
      <c r="K230">
        <v>0</v>
      </c>
      <c r="L230">
        <v>0</v>
      </c>
      <c r="M230">
        <v>0</v>
      </c>
      <c r="N230" s="2">
        <f>CONVERT(IFERROR(VLOOKUP(C230,'[1]Fuels and emission rates'!A$2:E$6,3,FALSE),0)*[2]Generators!G230, "lbm", "kg")</f>
        <v>0</v>
      </c>
      <c r="O230" s="2">
        <f>CONVERT(IFERROR(VLOOKUP(C230,'[1]Fuels and emission rates'!A$2:E$6,3,FALSE),0)*[2]Generators!H230/1000, "lbm", "kg")</f>
        <v>0</v>
      </c>
      <c r="P230" s="2">
        <f>CONVERT(IFERROR(VLOOKUP(C230,'[1]Fuels and emission rates'!A$2:E$6,4,FALSE),0)*[2]Generators!G230, "lbm", "kg")</f>
        <v>0</v>
      </c>
      <c r="Q230" s="2">
        <f>CONVERT(IFERROR(VLOOKUP(C230,'[1]Fuels and emission rates'!A$2:E$6,4,FALSE),0)*[2]Generators!H230/1000, "lbm", "kg")</f>
        <v>0</v>
      </c>
      <c r="R230" s="2">
        <f>CONVERT(IFERROR(VLOOKUP(C230,'[1]Fuels and emission rates'!A$2:E$6,5,FALSE),0)*[2]Generators!G230, "lbm", "kg")</f>
        <v>0</v>
      </c>
      <c r="S230" s="2">
        <f>CONVERT(IFERROR(VLOOKUP(C230,'[1]Fuels and emission rates'!A$2:E$6,5,FALSE),0)*[2]Generators!H230/1000, "lbm", "kg")</f>
        <v>0</v>
      </c>
      <c r="T230">
        <v>1</v>
      </c>
      <c r="U230">
        <v>1</v>
      </c>
      <c r="V230">
        <v>1</v>
      </c>
    </row>
    <row r="231" spans="1:22" x14ac:dyDescent="0.2">
      <c r="A231">
        <v>230</v>
      </c>
      <c r="B231" t="s">
        <v>296</v>
      </c>
      <c r="C231" t="s">
        <v>288</v>
      </c>
      <c r="D231" t="s">
        <v>140</v>
      </c>
      <c r="E231">
        <v>2.5099999999999998</v>
      </c>
      <c r="F231" s="1">
        <f>IFERROR(VLOOKUP(C231,'[1]Fuels and emission rates'!A$2:E$6,2,FALSE), 0)*[2]Generators!H231/1000+[2]Generators!Z231</f>
        <v>0</v>
      </c>
      <c r="G231" s="1">
        <f>IFERROR(VLOOKUP(C231,'[1]Fuels and emission rates'!A$2:E$6,2,FALSE), 0)*[2]Generators!G231</f>
        <v>0</v>
      </c>
      <c r="H231">
        <v>2.5099999999999998</v>
      </c>
      <c r="I231">
        <v>2.5099999999999998</v>
      </c>
      <c r="J231">
        <v>0</v>
      </c>
      <c r="K231">
        <v>0</v>
      </c>
      <c r="L231">
        <v>0</v>
      </c>
      <c r="M231">
        <v>0</v>
      </c>
      <c r="N231" s="2">
        <f>CONVERT(IFERROR(VLOOKUP(C231,'[1]Fuels and emission rates'!A$2:E$6,3,FALSE),0)*[2]Generators!G231, "lbm", "kg")</f>
        <v>0</v>
      </c>
      <c r="O231" s="2">
        <f>CONVERT(IFERROR(VLOOKUP(C231,'[1]Fuels and emission rates'!A$2:E$6,3,FALSE),0)*[2]Generators!H231/1000, "lbm", "kg")</f>
        <v>0</v>
      </c>
      <c r="P231" s="2">
        <f>CONVERT(IFERROR(VLOOKUP(C231,'[1]Fuels and emission rates'!A$2:E$6,4,FALSE),0)*[2]Generators!G231, "lbm", "kg")</f>
        <v>0</v>
      </c>
      <c r="Q231" s="2">
        <f>CONVERT(IFERROR(VLOOKUP(C231,'[1]Fuels and emission rates'!A$2:E$6,4,FALSE),0)*[2]Generators!H231/1000, "lbm", "kg")</f>
        <v>0</v>
      </c>
      <c r="R231" s="2">
        <f>CONVERT(IFERROR(VLOOKUP(C231,'[1]Fuels and emission rates'!A$2:E$6,5,FALSE),0)*[2]Generators!G231, "lbm", "kg")</f>
        <v>0</v>
      </c>
      <c r="S231" s="2">
        <f>CONVERT(IFERROR(VLOOKUP(C231,'[1]Fuels and emission rates'!A$2:E$6,5,FALSE),0)*[2]Generators!H231/1000, "lbm", "kg")</f>
        <v>0</v>
      </c>
      <c r="T231">
        <v>1</v>
      </c>
      <c r="U231">
        <v>1</v>
      </c>
      <c r="V231">
        <v>1</v>
      </c>
    </row>
    <row r="232" spans="1:22" x14ac:dyDescent="0.2">
      <c r="A232">
        <v>231</v>
      </c>
      <c r="B232" t="s">
        <v>297</v>
      </c>
      <c r="C232" t="s">
        <v>288</v>
      </c>
      <c r="D232" t="s">
        <v>140</v>
      </c>
      <c r="E232">
        <v>12.85</v>
      </c>
      <c r="F232" s="1">
        <f>IFERROR(VLOOKUP(C232,'[1]Fuels and emission rates'!A$2:E$6,2,FALSE), 0)*[2]Generators!H232/1000+[2]Generators!Z232</f>
        <v>0</v>
      </c>
      <c r="G232" s="1">
        <f>IFERROR(VLOOKUP(C232,'[1]Fuels and emission rates'!A$2:E$6,2,FALSE), 0)*[2]Generators!G232</f>
        <v>0</v>
      </c>
      <c r="H232">
        <v>12.85</v>
      </c>
      <c r="I232">
        <v>12.85</v>
      </c>
      <c r="J232">
        <v>0</v>
      </c>
      <c r="K232">
        <v>0</v>
      </c>
      <c r="L232">
        <v>0</v>
      </c>
      <c r="M232">
        <v>0</v>
      </c>
      <c r="N232" s="2">
        <f>CONVERT(IFERROR(VLOOKUP(C232,'[1]Fuels and emission rates'!A$2:E$6,3,FALSE),0)*[2]Generators!G232, "lbm", "kg")</f>
        <v>0</v>
      </c>
      <c r="O232" s="2">
        <f>CONVERT(IFERROR(VLOOKUP(C232,'[1]Fuels and emission rates'!A$2:E$6,3,FALSE),0)*[2]Generators!H232/1000, "lbm", "kg")</f>
        <v>0</v>
      </c>
      <c r="P232" s="2">
        <f>CONVERT(IFERROR(VLOOKUP(C232,'[1]Fuels and emission rates'!A$2:E$6,4,FALSE),0)*[2]Generators!G232, "lbm", "kg")</f>
        <v>0</v>
      </c>
      <c r="Q232" s="2">
        <f>CONVERT(IFERROR(VLOOKUP(C232,'[1]Fuels and emission rates'!A$2:E$6,4,FALSE),0)*[2]Generators!H232/1000, "lbm", "kg")</f>
        <v>0</v>
      </c>
      <c r="R232" s="2">
        <f>CONVERT(IFERROR(VLOOKUP(C232,'[1]Fuels and emission rates'!A$2:E$6,5,FALSE),0)*[2]Generators!G232, "lbm", "kg")</f>
        <v>0</v>
      </c>
      <c r="S232" s="2">
        <f>CONVERT(IFERROR(VLOOKUP(C232,'[1]Fuels and emission rates'!A$2:E$6,5,FALSE),0)*[2]Generators!H232/1000, "lbm", "kg")</f>
        <v>0</v>
      </c>
      <c r="T232">
        <v>1</v>
      </c>
      <c r="U232">
        <v>1</v>
      </c>
      <c r="V232">
        <v>1</v>
      </c>
    </row>
    <row r="233" spans="1:22" x14ac:dyDescent="0.2">
      <c r="A233">
        <v>232</v>
      </c>
      <c r="B233" t="s">
        <v>298</v>
      </c>
      <c r="C233" t="s">
        <v>288</v>
      </c>
      <c r="D233" t="s">
        <v>299</v>
      </c>
      <c r="E233">
        <v>9.7100000000000009</v>
      </c>
      <c r="F233" s="1">
        <f>IFERROR(VLOOKUP(C233,'[1]Fuels and emission rates'!A$2:E$6,2,FALSE), 0)*[2]Generators!H233/1000+[2]Generators!Z233</f>
        <v>0</v>
      </c>
      <c r="G233" s="1">
        <f>IFERROR(VLOOKUP(C233,'[1]Fuels and emission rates'!A$2:E$6,2,FALSE), 0)*[2]Generators!G233</f>
        <v>0</v>
      </c>
      <c r="H233">
        <v>9.7100000000000009</v>
      </c>
      <c r="I233">
        <v>9.7100000000000009</v>
      </c>
      <c r="J233">
        <v>0</v>
      </c>
      <c r="K233">
        <v>0</v>
      </c>
      <c r="L233">
        <v>0</v>
      </c>
      <c r="M233">
        <v>0</v>
      </c>
      <c r="N233" s="2">
        <f>CONVERT(IFERROR(VLOOKUP(C233,'[1]Fuels and emission rates'!A$2:E$6,3,FALSE),0)*[2]Generators!G233, "lbm", "kg")</f>
        <v>0</v>
      </c>
      <c r="O233" s="2">
        <f>CONVERT(IFERROR(VLOOKUP(C233,'[1]Fuels and emission rates'!A$2:E$6,3,FALSE),0)*[2]Generators!H233/1000, "lbm", "kg")</f>
        <v>0</v>
      </c>
      <c r="P233" s="2">
        <f>CONVERT(IFERROR(VLOOKUP(C233,'[1]Fuels and emission rates'!A$2:E$6,4,FALSE),0)*[2]Generators!G233, "lbm", "kg")</f>
        <v>0</v>
      </c>
      <c r="Q233" s="2">
        <f>CONVERT(IFERROR(VLOOKUP(C233,'[1]Fuels and emission rates'!A$2:E$6,4,FALSE),0)*[2]Generators!H233/1000, "lbm", "kg")</f>
        <v>0</v>
      </c>
      <c r="R233" s="2">
        <f>CONVERT(IFERROR(VLOOKUP(C233,'[1]Fuels and emission rates'!A$2:E$6,5,FALSE),0)*[2]Generators!G233, "lbm", "kg")</f>
        <v>0</v>
      </c>
      <c r="S233" s="2">
        <f>CONVERT(IFERROR(VLOOKUP(C233,'[1]Fuels and emission rates'!A$2:E$6,5,FALSE),0)*[2]Generators!H233/1000, "lbm", "kg")</f>
        <v>0</v>
      </c>
      <c r="T233">
        <v>1</v>
      </c>
      <c r="U233">
        <v>1</v>
      </c>
      <c r="V233">
        <v>1</v>
      </c>
    </row>
    <row r="234" spans="1:22" x14ac:dyDescent="0.2">
      <c r="A234">
        <v>233</v>
      </c>
      <c r="B234" t="s">
        <v>300</v>
      </c>
      <c r="C234" t="s">
        <v>288</v>
      </c>
      <c r="D234" t="s">
        <v>299</v>
      </c>
      <c r="E234">
        <v>1.98</v>
      </c>
      <c r="F234" s="1">
        <f>IFERROR(VLOOKUP(C234,'[1]Fuels and emission rates'!A$2:E$6,2,FALSE), 0)*[2]Generators!H234/1000+[2]Generators!Z234</f>
        <v>0</v>
      </c>
      <c r="G234" s="1">
        <f>IFERROR(VLOOKUP(C234,'[1]Fuels and emission rates'!A$2:E$6,2,FALSE), 0)*[2]Generators!G234</f>
        <v>0</v>
      </c>
      <c r="H234">
        <v>1.98</v>
      </c>
      <c r="I234">
        <v>1.98</v>
      </c>
      <c r="J234">
        <v>0</v>
      </c>
      <c r="K234">
        <v>0</v>
      </c>
      <c r="L234">
        <v>0</v>
      </c>
      <c r="M234">
        <v>0</v>
      </c>
      <c r="N234" s="2">
        <f>CONVERT(IFERROR(VLOOKUP(C234,'[1]Fuels and emission rates'!A$2:E$6,3,FALSE),0)*[2]Generators!G234, "lbm", "kg")</f>
        <v>0</v>
      </c>
      <c r="O234" s="2">
        <f>CONVERT(IFERROR(VLOOKUP(C234,'[1]Fuels and emission rates'!A$2:E$6,3,FALSE),0)*[2]Generators!H234/1000, "lbm", "kg")</f>
        <v>0</v>
      </c>
      <c r="P234" s="2">
        <f>CONVERT(IFERROR(VLOOKUP(C234,'[1]Fuels and emission rates'!A$2:E$6,4,FALSE),0)*[2]Generators!G234, "lbm", "kg")</f>
        <v>0</v>
      </c>
      <c r="Q234" s="2">
        <f>CONVERT(IFERROR(VLOOKUP(C234,'[1]Fuels and emission rates'!A$2:E$6,4,FALSE),0)*[2]Generators!H234/1000, "lbm", "kg")</f>
        <v>0</v>
      </c>
      <c r="R234" s="2">
        <f>CONVERT(IFERROR(VLOOKUP(C234,'[1]Fuels and emission rates'!A$2:E$6,5,FALSE),0)*[2]Generators!G234, "lbm", "kg")</f>
        <v>0</v>
      </c>
      <c r="S234" s="2">
        <f>CONVERT(IFERROR(VLOOKUP(C234,'[1]Fuels and emission rates'!A$2:E$6,5,FALSE),0)*[2]Generators!H234/1000, "lbm", "kg")</f>
        <v>0</v>
      </c>
      <c r="T234">
        <v>1</v>
      </c>
      <c r="U234">
        <v>1</v>
      </c>
      <c r="V234">
        <v>1</v>
      </c>
    </row>
    <row r="235" spans="1:22" x14ac:dyDescent="0.2">
      <c r="A235">
        <v>234</v>
      </c>
      <c r="B235" t="s">
        <v>301</v>
      </c>
      <c r="C235" t="s">
        <v>288</v>
      </c>
      <c r="D235" t="s">
        <v>299</v>
      </c>
      <c r="E235">
        <v>1.54</v>
      </c>
      <c r="F235" s="1">
        <f>IFERROR(VLOOKUP(C235,'[1]Fuels and emission rates'!A$2:E$6,2,FALSE), 0)*[2]Generators!H235/1000+[2]Generators!Z235</f>
        <v>0</v>
      </c>
      <c r="G235" s="1">
        <f>IFERROR(VLOOKUP(C235,'[1]Fuels and emission rates'!A$2:E$6,2,FALSE), 0)*[2]Generators!G235</f>
        <v>0</v>
      </c>
      <c r="H235">
        <v>1.54</v>
      </c>
      <c r="I235">
        <v>1.54</v>
      </c>
      <c r="J235">
        <v>0</v>
      </c>
      <c r="K235">
        <v>0</v>
      </c>
      <c r="L235">
        <v>0</v>
      </c>
      <c r="M235">
        <v>0</v>
      </c>
      <c r="N235" s="2">
        <f>CONVERT(IFERROR(VLOOKUP(C235,'[1]Fuels and emission rates'!A$2:E$6,3,FALSE),0)*[2]Generators!G235, "lbm", "kg")</f>
        <v>0</v>
      </c>
      <c r="O235" s="2">
        <f>CONVERT(IFERROR(VLOOKUP(C235,'[1]Fuels and emission rates'!A$2:E$6,3,FALSE),0)*[2]Generators!H235/1000, "lbm", "kg")</f>
        <v>0</v>
      </c>
      <c r="P235" s="2">
        <f>CONVERT(IFERROR(VLOOKUP(C235,'[1]Fuels and emission rates'!A$2:E$6,4,FALSE),0)*[2]Generators!G235, "lbm", "kg")</f>
        <v>0</v>
      </c>
      <c r="Q235" s="2">
        <f>CONVERT(IFERROR(VLOOKUP(C235,'[1]Fuels and emission rates'!A$2:E$6,4,FALSE),0)*[2]Generators!H235/1000, "lbm", "kg")</f>
        <v>0</v>
      </c>
      <c r="R235" s="2">
        <f>CONVERT(IFERROR(VLOOKUP(C235,'[1]Fuels and emission rates'!A$2:E$6,5,FALSE),0)*[2]Generators!G235, "lbm", "kg")</f>
        <v>0</v>
      </c>
      <c r="S235" s="2">
        <f>CONVERT(IFERROR(VLOOKUP(C235,'[1]Fuels and emission rates'!A$2:E$6,5,FALSE),0)*[2]Generators!H235/1000, "lbm", "kg")</f>
        <v>0</v>
      </c>
      <c r="T235">
        <v>1</v>
      </c>
      <c r="U235">
        <v>1</v>
      </c>
      <c r="V235">
        <v>1</v>
      </c>
    </row>
    <row r="236" spans="1:22" x14ac:dyDescent="0.2">
      <c r="A236">
        <v>235</v>
      </c>
      <c r="B236" t="s">
        <v>302</v>
      </c>
      <c r="C236" t="s">
        <v>288</v>
      </c>
      <c r="D236" t="s">
        <v>299</v>
      </c>
      <c r="E236">
        <v>0.26</v>
      </c>
      <c r="F236" s="1">
        <f>IFERROR(VLOOKUP(C236,'[1]Fuels and emission rates'!A$2:E$6,2,FALSE), 0)*[2]Generators!H236/1000+[2]Generators!Z236</f>
        <v>0</v>
      </c>
      <c r="G236" s="1">
        <f>IFERROR(VLOOKUP(C236,'[1]Fuels and emission rates'!A$2:E$6,2,FALSE), 0)*[2]Generators!G236</f>
        <v>0</v>
      </c>
      <c r="H236">
        <v>0.26</v>
      </c>
      <c r="I236">
        <v>0.26</v>
      </c>
      <c r="J236">
        <v>0</v>
      </c>
      <c r="K236">
        <v>0</v>
      </c>
      <c r="L236">
        <v>0</v>
      </c>
      <c r="M236">
        <v>0</v>
      </c>
      <c r="N236" s="2">
        <f>CONVERT(IFERROR(VLOOKUP(C236,'[1]Fuels and emission rates'!A$2:E$6,3,FALSE),0)*[2]Generators!G236, "lbm", "kg")</f>
        <v>0</v>
      </c>
      <c r="O236" s="2">
        <f>CONVERT(IFERROR(VLOOKUP(C236,'[1]Fuels and emission rates'!A$2:E$6,3,FALSE),0)*[2]Generators!H236/1000, "lbm", "kg")</f>
        <v>0</v>
      </c>
      <c r="P236" s="2">
        <f>CONVERT(IFERROR(VLOOKUP(C236,'[1]Fuels and emission rates'!A$2:E$6,4,FALSE),0)*[2]Generators!G236, "lbm", "kg")</f>
        <v>0</v>
      </c>
      <c r="Q236" s="2">
        <f>CONVERT(IFERROR(VLOOKUP(C236,'[1]Fuels and emission rates'!A$2:E$6,4,FALSE),0)*[2]Generators!H236/1000, "lbm", "kg")</f>
        <v>0</v>
      </c>
      <c r="R236" s="2">
        <f>CONVERT(IFERROR(VLOOKUP(C236,'[1]Fuels and emission rates'!A$2:E$6,5,FALSE),0)*[2]Generators!G236, "lbm", "kg")</f>
        <v>0</v>
      </c>
      <c r="S236" s="2">
        <f>CONVERT(IFERROR(VLOOKUP(C236,'[1]Fuels and emission rates'!A$2:E$6,5,FALSE),0)*[2]Generators!H236/1000, "lbm", "kg")</f>
        <v>0</v>
      </c>
      <c r="T236">
        <v>1</v>
      </c>
      <c r="U236">
        <v>1</v>
      </c>
      <c r="V236">
        <v>1</v>
      </c>
    </row>
    <row r="237" spans="1:22" x14ac:dyDescent="0.2">
      <c r="A237">
        <v>236</v>
      </c>
      <c r="B237" t="s">
        <v>303</v>
      </c>
      <c r="C237" t="s">
        <v>288</v>
      </c>
      <c r="D237" t="s">
        <v>299</v>
      </c>
      <c r="E237">
        <v>11.71</v>
      </c>
      <c r="F237" s="1">
        <f>IFERROR(VLOOKUP(C237,'[1]Fuels and emission rates'!A$2:E$6,2,FALSE), 0)*[2]Generators!H237/1000+[2]Generators!Z237</f>
        <v>0</v>
      </c>
      <c r="G237" s="1">
        <f>IFERROR(VLOOKUP(C237,'[1]Fuels and emission rates'!A$2:E$6,2,FALSE), 0)*[2]Generators!G237</f>
        <v>0</v>
      </c>
      <c r="H237">
        <v>11.71</v>
      </c>
      <c r="I237">
        <v>11.71</v>
      </c>
      <c r="J237">
        <v>0</v>
      </c>
      <c r="K237">
        <v>0</v>
      </c>
      <c r="L237">
        <v>0</v>
      </c>
      <c r="M237">
        <v>0</v>
      </c>
      <c r="N237" s="2">
        <f>CONVERT(IFERROR(VLOOKUP(C237,'[1]Fuels and emission rates'!A$2:E$6,3,FALSE),0)*[2]Generators!G237, "lbm", "kg")</f>
        <v>0</v>
      </c>
      <c r="O237" s="2">
        <f>CONVERT(IFERROR(VLOOKUP(C237,'[1]Fuels and emission rates'!A$2:E$6,3,FALSE),0)*[2]Generators!H237/1000, "lbm", "kg")</f>
        <v>0</v>
      </c>
      <c r="P237" s="2">
        <f>CONVERT(IFERROR(VLOOKUP(C237,'[1]Fuels and emission rates'!A$2:E$6,4,FALSE),0)*[2]Generators!G237, "lbm", "kg")</f>
        <v>0</v>
      </c>
      <c r="Q237" s="2">
        <f>CONVERT(IFERROR(VLOOKUP(C237,'[1]Fuels and emission rates'!A$2:E$6,4,FALSE),0)*[2]Generators!H237/1000, "lbm", "kg")</f>
        <v>0</v>
      </c>
      <c r="R237" s="2">
        <f>CONVERT(IFERROR(VLOOKUP(C237,'[1]Fuels and emission rates'!A$2:E$6,5,FALSE),0)*[2]Generators!G237, "lbm", "kg")</f>
        <v>0</v>
      </c>
      <c r="S237" s="2">
        <f>CONVERT(IFERROR(VLOOKUP(C237,'[1]Fuels and emission rates'!A$2:E$6,5,FALSE),0)*[2]Generators!H237/1000, "lbm", "kg")</f>
        <v>0</v>
      </c>
      <c r="T237">
        <v>1</v>
      </c>
      <c r="U237">
        <v>1</v>
      </c>
      <c r="V237">
        <v>1</v>
      </c>
    </row>
    <row r="238" spans="1:22" x14ac:dyDescent="0.2">
      <c r="A238">
        <v>237</v>
      </c>
      <c r="B238" t="s">
        <v>304</v>
      </c>
      <c r="C238" t="s">
        <v>288</v>
      </c>
      <c r="D238" t="s">
        <v>299</v>
      </c>
      <c r="E238">
        <v>10.53</v>
      </c>
      <c r="F238" s="1">
        <f>IFERROR(VLOOKUP(C238,'[1]Fuels and emission rates'!A$2:E$6,2,FALSE), 0)*[2]Generators!H238/1000+[2]Generators!Z238</f>
        <v>0</v>
      </c>
      <c r="G238" s="1">
        <f>IFERROR(VLOOKUP(C238,'[1]Fuels and emission rates'!A$2:E$6,2,FALSE), 0)*[2]Generators!G238</f>
        <v>0</v>
      </c>
      <c r="H238">
        <v>10.53</v>
      </c>
      <c r="I238">
        <v>10.53</v>
      </c>
      <c r="J238">
        <v>0</v>
      </c>
      <c r="K238">
        <v>0</v>
      </c>
      <c r="L238">
        <v>0</v>
      </c>
      <c r="M238">
        <v>0</v>
      </c>
      <c r="N238" s="2">
        <f>CONVERT(IFERROR(VLOOKUP(C238,'[1]Fuels and emission rates'!A$2:E$6,3,FALSE),0)*[2]Generators!G238, "lbm", "kg")</f>
        <v>0</v>
      </c>
      <c r="O238" s="2">
        <f>CONVERT(IFERROR(VLOOKUP(C238,'[1]Fuels and emission rates'!A$2:E$6,3,FALSE),0)*[2]Generators!H238/1000, "lbm", "kg")</f>
        <v>0</v>
      </c>
      <c r="P238" s="2">
        <f>CONVERT(IFERROR(VLOOKUP(C238,'[1]Fuels and emission rates'!A$2:E$6,4,FALSE),0)*[2]Generators!G238, "lbm", "kg")</f>
        <v>0</v>
      </c>
      <c r="Q238" s="2">
        <f>CONVERT(IFERROR(VLOOKUP(C238,'[1]Fuels and emission rates'!A$2:E$6,4,FALSE),0)*[2]Generators!H238/1000, "lbm", "kg")</f>
        <v>0</v>
      </c>
      <c r="R238" s="2">
        <f>CONVERT(IFERROR(VLOOKUP(C238,'[1]Fuels and emission rates'!A$2:E$6,5,FALSE),0)*[2]Generators!G238, "lbm", "kg")</f>
        <v>0</v>
      </c>
      <c r="S238" s="2">
        <f>CONVERT(IFERROR(VLOOKUP(C238,'[1]Fuels and emission rates'!A$2:E$6,5,FALSE),0)*[2]Generators!H238/1000, "lbm", "kg")</f>
        <v>0</v>
      </c>
      <c r="T238">
        <v>1</v>
      </c>
      <c r="U238">
        <v>1</v>
      </c>
      <c r="V238">
        <v>1</v>
      </c>
    </row>
    <row r="239" spans="1:22" x14ac:dyDescent="0.2">
      <c r="A239">
        <v>238</v>
      </c>
      <c r="B239" t="s">
        <v>305</v>
      </c>
      <c r="C239" t="s">
        <v>288</v>
      </c>
      <c r="D239" t="s">
        <v>299</v>
      </c>
      <c r="E239">
        <v>6.6</v>
      </c>
      <c r="F239" s="1">
        <f>IFERROR(VLOOKUP(C239,'[1]Fuels and emission rates'!A$2:E$6,2,FALSE), 0)*[2]Generators!H239/1000+[2]Generators!Z239</f>
        <v>0</v>
      </c>
      <c r="G239" s="1">
        <f>IFERROR(VLOOKUP(C239,'[1]Fuels and emission rates'!A$2:E$6,2,FALSE), 0)*[2]Generators!G239</f>
        <v>0</v>
      </c>
      <c r="H239">
        <v>6.6</v>
      </c>
      <c r="I239">
        <v>6.6</v>
      </c>
      <c r="J239">
        <v>0</v>
      </c>
      <c r="K239">
        <v>0</v>
      </c>
      <c r="L239">
        <v>0</v>
      </c>
      <c r="M239">
        <v>0</v>
      </c>
      <c r="N239" s="2">
        <f>CONVERT(IFERROR(VLOOKUP(C239,'[1]Fuels and emission rates'!A$2:E$6,3,FALSE),0)*[2]Generators!G239, "lbm", "kg")</f>
        <v>0</v>
      </c>
      <c r="O239" s="2">
        <f>CONVERT(IFERROR(VLOOKUP(C239,'[1]Fuels and emission rates'!A$2:E$6,3,FALSE),0)*[2]Generators!H239/1000, "lbm", "kg")</f>
        <v>0</v>
      </c>
      <c r="P239" s="2">
        <f>CONVERT(IFERROR(VLOOKUP(C239,'[1]Fuels and emission rates'!A$2:E$6,4,FALSE),0)*[2]Generators!G239, "lbm", "kg")</f>
        <v>0</v>
      </c>
      <c r="Q239" s="2">
        <f>CONVERT(IFERROR(VLOOKUP(C239,'[1]Fuels and emission rates'!A$2:E$6,4,FALSE),0)*[2]Generators!H239/1000, "lbm", "kg")</f>
        <v>0</v>
      </c>
      <c r="R239" s="2">
        <f>CONVERT(IFERROR(VLOOKUP(C239,'[1]Fuels and emission rates'!A$2:E$6,5,FALSE),0)*[2]Generators!G239, "lbm", "kg")</f>
        <v>0</v>
      </c>
      <c r="S239" s="2">
        <f>CONVERT(IFERROR(VLOOKUP(C239,'[1]Fuels and emission rates'!A$2:E$6,5,FALSE),0)*[2]Generators!H239/1000, "lbm", "kg")</f>
        <v>0</v>
      </c>
      <c r="T239">
        <v>1</v>
      </c>
      <c r="U239">
        <v>1</v>
      </c>
      <c r="V239">
        <v>1</v>
      </c>
    </row>
    <row r="240" spans="1:22" x14ac:dyDescent="0.2">
      <c r="A240">
        <v>239</v>
      </c>
      <c r="B240" t="s">
        <v>306</v>
      </c>
      <c r="C240" t="s">
        <v>288</v>
      </c>
      <c r="D240" t="s">
        <v>299</v>
      </c>
      <c r="E240">
        <v>3.01</v>
      </c>
      <c r="F240" s="1">
        <f>IFERROR(VLOOKUP(C240,'[1]Fuels and emission rates'!A$2:E$6,2,FALSE), 0)*[2]Generators!H240/1000+[2]Generators!Z240</f>
        <v>0</v>
      </c>
      <c r="G240" s="1">
        <f>IFERROR(VLOOKUP(C240,'[1]Fuels and emission rates'!A$2:E$6,2,FALSE), 0)*[2]Generators!G240</f>
        <v>0</v>
      </c>
      <c r="H240">
        <v>3.01</v>
      </c>
      <c r="I240">
        <v>3.01</v>
      </c>
      <c r="J240">
        <v>0</v>
      </c>
      <c r="K240">
        <v>0</v>
      </c>
      <c r="L240">
        <v>0</v>
      </c>
      <c r="M240">
        <v>0</v>
      </c>
      <c r="N240" s="2">
        <f>CONVERT(IFERROR(VLOOKUP(C240,'[1]Fuels and emission rates'!A$2:E$6,3,FALSE),0)*[2]Generators!G240, "lbm", "kg")</f>
        <v>0</v>
      </c>
      <c r="O240" s="2">
        <f>CONVERT(IFERROR(VLOOKUP(C240,'[1]Fuels and emission rates'!A$2:E$6,3,FALSE),0)*[2]Generators!H240/1000, "lbm", "kg")</f>
        <v>0</v>
      </c>
      <c r="P240" s="2">
        <f>CONVERT(IFERROR(VLOOKUP(C240,'[1]Fuels and emission rates'!A$2:E$6,4,FALSE),0)*[2]Generators!G240, "lbm", "kg")</f>
        <v>0</v>
      </c>
      <c r="Q240" s="2">
        <f>CONVERT(IFERROR(VLOOKUP(C240,'[1]Fuels and emission rates'!A$2:E$6,4,FALSE),0)*[2]Generators!H240/1000, "lbm", "kg")</f>
        <v>0</v>
      </c>
      <c r="R240" s="2">
        <f>CONVERT(IFERROR(VLOOKUP(C240,'[1]Fuels and emission rates'!A$2:E$6,5,FALSE),0)*[2]Generators!G240, "lbm", "kg")</f>
        <v>0</v>
      </c>
      <c r="S240" s="2">
        <f>CONVERT(IFERROR(VLOOKUP(C240,'[1]Fuels and emission rates'!A$2:E$6,5,FALSE),0)*[2]Generators!H240/1000, "lbm", "kg")</f>
        <v>0</v>
      </c>
      <c r="T240">
        <v>1</v>
      </c>
      <c r="U240">
        <v>1</v>
      </c>
      <c r="V240">
        <v>1</v>
      </c>
    </row>
    <row r="241" spans="1:22" x14ac:dyDescent="0.2">
      <c r="A241">
        <v>240</v>
      </c>
      <c r="B241" t="s">
        <v>307</v>
      </c>
      <c r="C241" t="s">
        <v>288</v>
      </c>
      <c r="D241" t="s">
        <v>299</v>
      </c>
      <c r="E241">
        <v>12.35</v>
      </c>
      <c r="F241" s="1">
        <f>IFERROR(VLOOKUP(C241,'[1]Fuels and emission rates'!A$2:E$6,2,FALSE), 0)*[2]Generators!H241/1000+[2]Generators!Z241</f>
        <v>0</v>
      </c>
      <c r="G241" s="1">
        <f>IFERROR(VLOOKUP(C241,'[1]Fuels and emission rates'!A$2:E$6,2,FALSE), 0)*[2]Generators!G241</f>
        <v>0</v>
      </c>
      <c r="H241">
        <v>12.35</v>
      </c>
      <c r="I241">
        <v>12.35</v>
      </c>
      <c r="J241">
        <v>0</v>
      </c>
      <c r="K241">
        <v>0</v>
      </c>
      <c r="L241">
        <v>0</v>
      </c>
      <c r="M241">
        <v>0</v>
      </c>
      <c r="N241" s="2">
        <f>CONVERT(IFERROR(VLOOKUP(C241,'[1]Fuels and emission rates'!A$2:E$6,3,FALSE),0)*[2]Generators!G241, "lbm", "kg")</f>
        <v>0</v>
      </c>
      <c r="O241" s="2">
        <f>CONVERT(IFERROR(VLOOKUP(C241,'[1]Fuels and emission rates'!A$2:E$6,3,FALSE),0)*[2]Generators!H241/1000, "lbm", "kg")</f>
        <v>0</v>
      </c>
      <c r="P241" s="2">
        <f>CONVERT(IFERROR(VLOOKUP(C241,'[1]Fuels and emission rates'!A$2:E$6,4,FALSE),0)*[2]Generators!G241, "lbm", "kg")</f>
        <v>0</v>
      </c>
      <c r="Q241" s="2">
        <f>CONVERT(IFERROR(VLOOKUP(C241,'[1]Fuels and emission rates'!A$2:E$6,4,FALSE),0)*[2]Generators!H241/1000, "lbm", "kg")</f>
        <v>0</v>
      </c>
      <c r="R241" s="2">
        <f>CONVERT(IFERROR(VLOOKUP(C241,'[1]Fuels and emission rates'!A$2:E$6,5,FALSE),0)*[2]Generators!G241, "lbm", "kg")</f>
        <v>0</v>
      </c>
      <c r="S241" s="2">
        <f>CONVERT(IFERROR(VLOOKUP(C241,'[1]Fuels and emission rates'!A$2:E$6,5,FALSE),0)*[2]Generators!H241/1000, "lbm", "kg")</f>
        <v>0</v>
      </c>
      <c r="T241">
        <v>1</v>
      </c>
      <c r="U241">
        <v>1</v>
      </c>
      <c r="V241">
        <v>1</v>
      </c>
    </row>
    <row r="242" spans="1:22" x14ac:dyDescent="0.2">
      <c r="A242">
        <v>241</v>
      </c>
      <c r="B242" t="s">
        <v>308</v>
      </c>
      <c r="C242" t="s">
        <v>288</v>
      </c>
      <c r="D242" t="s">
        <v>299</v>
      </c>
      <c r="E242">
        <v>0.1</v>
      </c>
      <c r="F242" s="1">
        <f>IFERROR(VLOOKUP(C242,'[1]Fuels and emission rates'!A$2:E$6,2,FALSE), 0)*[2]Generators!H242/1000+[2]Generators!Z242</f>
        <v>0</v>
      </c>
      <c r="G242" s="1">
        <f>IFERROR(VLOOKUP(C242,'[1]Fuels and emission rates'!A$2:E$6,2,FALSE), 0)*[2]Generators!G242</f>
        <v>0</v>
      </c>
      <c r="H242">
        <v>0.1</v>
      </c>
      <c r="I242">
        <v>0.1</v>
      </c>
      <c r="J242">
        <v>0</v>
      </c>
      <c r="K242">
        <v>0</v>
      </c>
      <c r="L242">
        <v>0</v>
      </c>
      <c r="M242">
        <v>0</v>
      </c>
      <c r="N242" s="2">
        <f>CONVERT(IFERROR(VLOOKUP(C242,'[1]Fuels and emission rates'!A$2:E$6,3,FALSE),0)*[2]Generators!G242, "lbm", "kg")</f>
        <v>0</v>
      </c>
      <c r="O242" s="2">
        <f>CONVERT(IFERROR(VLOOKUP(C242,'[1]Fuels and emission rates'!A$2:E$6,3,FALSE),0)*[2]Generators!H242/1000, "lbm", "kg")</f>
        <v>0</v>
      </c>
      <c r="P242" s="2">
        <f>CONVERT(IFERROR(VLOOKUP(C242,'[1]Fuels and emission rates'!A$2:E$6,4,FALSE),0)*[2]Generators!G242, "lbm", "kg")</f>
        <v>0</v>
      </c>
      <c r="Q242" s="2">
        <f>CONVERT(IFERROR(VLOOKUP(C242,'[1]Fuels and emission rates'!A$2:E$6,4,FALSE),0)*[2]Generators!H242/1000, "lbm", "kg")</f>
        <v>0</v>
      </c>
      <c r="R242" s="2">
        <f>CONVERT(IFERROR(VLOOKUP(C242,'[1]Fuels and emission rates'!A$2:E$6,5,FALSE),0)*[2]Generators!G242, "lbm", "kg")</f>
        <v>0</v>
      </c>
      <c r="S242" s="2">
        <f>CONVERT(IFERROR(VLOOKUP(C242,'[1]Fuels and emission rates'!A$2:E$6,5,FALSE),0)*[2]Generators!H242/1000, "lbm", "kg")</f>
        <v>0</v>
      </c>
      <c r="T242">
        <v>1</v>
      </c>
      <c r="U242">
        <v>1</v>
      </c>
      <c r="V242">
        <v>1</v>
      </c>
    </row>
    <row r="243" spans="1:22" x14ac:dyDescent="0.2">
      <c r="A243">
        <v>242</v>
      </c>
      <c r="B243" t="s">
        <v>309</v>
      </c>
      <c r="C243" t="s">
        <v>288</v>
      </c>
      <c r="D243" t="s">
        <v>299</v>
      </c>
      <c r="E243">
        <v>10.08</v>
      </c>
      <c r="F243" s="1">
        <f>IFERROR(VLOOKUP(C243,'[1]Fuels and emission rates'!A$2:E$6,2,FALSE), 0)*[2]Generators!H243/1000+[2]Generators!Z243</f>
        <v>0</v>
      </c>
      <c r="G243" s="1">
        <f>IFERROR(VLOOKUP(C243,'[1]Fuels and emission rates'!A$2:E$6,2,FALSE), 0)*[2]Generators!G243</f>
        <v>0</v>
      </c>
      <c r="H243">
        <v>10.08</v>
      </c>
      <c r="I243">
        <v>10.08</v>
      </c>
      <c r="J243">
        <v>0</v>
      </c>
      <c r="K243">
        <v>0</v>
      </c>
      <c r="L243">
        <v>0</v>
      </c>
      <c r="M243">
        <v>0</v>
      </c>
      <c r="N243" s="2">
        <f>CONVERT(IFERROR(VLOOKUP(C243,'[1]Fuels and emission rates'!A$2:E$6,3,FALSE),0)*[2]Generators!G243, "lbm", "kg")</f>
        <v>0</v>
      </c>
      <c r="O243" s="2">
        <f>CONVERT(IFERROR(VLOOKUP(C243,'[1]Fuels and emission rates'!A$2:E$6,3,FALSE),0)*[2]Generators!H243/1000, "lbm", "kg")</f>
        <v>0</v>
      </c>
      <c r="P243" s="2">
        <f>CONVERT(IFERROR(VLOOKUP(C243,'[1]Fuels and emission rates'!A$2:E$6,4,FALSE),0)*[2]Generators!G243, "lbm", "kg")</f>
        <v>0</v>
      </c>
      <c r="Q243" s="2">
        <f>CONVERT(IFERROR(VLOOKUP(C243,'[1]Fuels and emission rates'!A$2:E$6,4,FALSE),0)*[2]Generators!H243/1000, "lbm", "kg")</f>
        <v>0</v>
      </c>
      <c r="R243" s="2">
        <f>CONVERT(IFERROR(VLOOKUP(C243,'[1]Fuels and emission rates'!A$2:E$6,5,FALSE),0)*[2]Generators!G243, "lbm", "kg")</f>
        <v>0</v>
      </c>
      <c r="S243" s="2">
        <f>CONVERT(IFERROR(VLOOKUP(C243,'[1]Fuels and emission rates'!A$2:E$6,5,FALSE),0)*[2]Generators!H243/1000, "lbm", "kg")</f>
        <v>0</v>
      </c>
      <c r="T243">
        <v>1</v>
      </c>
      <c r="U243">
        <v>1</v>
      </c>
      <c r="V243">
        <v>1</v>
      </c>
    </row>
    <row r="244" spans="1:22" x14ac:dyDescent="0.2">
      <c r="A244">
        <v>243</v>
      </c>
      <c r="B244" t="s">
        <v>310</v>
      </c>
      <c r="C244" t="s">
        <v>288</v>
      </c>
      <c r="D244" t="s">
        <v>299</v>
      </c>
      <c r="E244">
        <v>18.420000000000002</v>
      </c>
      <c r="F244" s="1">
        <f>IFERROR(VLOOKUP(C244,'[1]Fuels and emission rates'!A$2:E$6,2,FALSE), 0)*[2]Generators!H244/1000+[2]Generators!Z244</f>
        <v>0</v>
      </c>
      <c r="G244" s="1">
        <f>IFERROR(VLOOKUP(C244,'[1]Fuels and emission rates'!A$2:E$6,2,FALSE), 0)*[2]Generators!G244</f>
        <v>0</v>
      </c>
      <c r="H244">
        <v>18.420000000000002</v>
      </c>
      <c r="I244">
        <v>18.420000000000002</v>
      </c>
      <c r="J244">
        <v>0</v>
      </c>
      <c r="K244">
        <v>0</v>
      </c>
      <c r="L244">
        <v>0</v>
      </c>
      <c r="M244">
        <v>0</v>
      </c>
      <c r="N244" s="2">
        <f>CONVERT(IFERROR(VLOOKUP(C244,'[1]Fuels and emission rates'!A$2:E$6,3,FALSE),0)*[2]Generators!G244, "lbm", "kg")</f>
        <v>0</v>
      </c>
      <c r="O244" s="2">
        <f>CONVERT(IFERROR(VLOOKUP(C244,'[1]Fuels and emission rates'!A$2:E$6,3,FALSE),0)*[2]Generators!H244/1000, "lbm", "kg")</f>
        <v>0</v>
      </c>
      <c r="P244" s="2">
        <f>CONVERT(IFERROR(VLOOKUP(C244,'[1]Fuels and emission rates'!A$2:E$6,4,FALSE),0)*[2]Generators!G244, "lbm", "kg")</f>
        <v>0</v>
      </c>
      <c r="Q244" s="2">
        <f>CONVERT(IFERROR(VLOOKUP(C244,'[1]Fuels and emission rates'!A$2:E$6,4,FALSE),0)*[2]Generators!H244/1000, "lbm", "kg")</f>
        <v>0</v>
      </c>
      <c r="R244" s="2">
        <f>CONVERT(IFERROR(VLOOKUP(C244,'[1]Fuels and emission rates'!A$2:E$6,5,FALSE),0)*[2]Generators!G244, "lbm", "kg")</f>
        <v>0</v>
      </c>
      <c r="S244" s="2">
        <f>CONVERT(IFERROR(VLOOKUP(C244,'[1]Fuels and emission rates'!A$2:E$6,5,FALSE),0)*[2]Generators!H244/1000, "lbm", "kg")</f>
        <v>0</v>
      </c>
      <c r="T244">
        <v>1</v>
      </c>
      <c r="U244">
        <v>1</v>
      </c>
      <c r="V244">
        <v>1</v>
      </c>
    </row>
    <row r="245" spans="1:22" x14ac:dyDescent="0.2">
      <c r="A245">
        <v>244</v>
      </c>
      <c r="B245" t="s">
        <v>311</v>
      </c>
      <c r="C245" t="s">
        <v>288</v>
      </c>
      <c r="D245" t="s">
        <v>299</v>
      </c>
      <c r="E245">
        <v>8.98</v>
      </c>
      <c r="F245" s="1">
        <f>IFERROR(VLOOKUP(C245,'[1]Fuels and emission rates'!A$2:E$6,2,FALSE), 0)*[2]Generators!H245/1000+[2]Generators!Z245</f>
        <v>0</v>
      </c>
      <c r="G245" s="1">
        <f>IFERROR(VLOOKUP(C245,'[1]Fuels and emission rates'!A$2:E$6,2,FALSE), 0)*[2]Generators!G245</f>
        <v>0</v>
      </c>
      <c r="H245">
        <v>8.98</v>
      </c>
      <c r="I245">
        <v>8.98</v>
      </c>
      <c r="J245">
        <v>0</v>
      </c>
      <c r="K245">
        <v>0</v>
      </c>
      <c r="L245">
        <v>0</v>
      </c>
      <c r="M245">
        <v>0</v>
      </c>
      <c r="N245" s="2">
        <f>CONVERT(IFERROR(VLOOKUP(C245,'[1]Fuels and emission rates'!A$2:E$6,3,FALSE),0)*[2]Generators!G245, "lbm", "kg")</f>
        <v>0</v>
      </c>
      <c r="O245" s="2">
        <f>CONVERT(IFERROR(VLOOKUP(C245,'[1]Fuels and emission rates'!A$2:E$6,3,FALSE),0)*[2]Generators!H245/1000, "lbm", "kg")</f>
        <v>0</v>
      </c>
      <c r="P245" s="2">
        <f>CONVERT(IFERROR(VLOOKUP(C245,'[1]Fuels and emission rates'!A$2:E$6,4,FALSE),0)*[2]Generators!G245, "lbm", "kg")</f>
        <v>0</v>
      </c>
      <c r="Q245" s="2">
        <f>CONVERT(IFERROR(VLOOKUP(C245,'[1]Fuels and emission rates'!A$2:E$6,4,FALSE),0)*[2]Generators!H245/1000, "lbm", "kg")</f>
        <v>0</v>
      </c>
      <c r="R245" s="2">
        <f>CONVERT(IFERROR(VLOOKUP(C245,'[1]Fuels and emission rates'!A$2:E$6,5,FALSE),0)*[2]Generators!G245, "lbm", "kg")</f>
        <v>0</v>
      </c>
      <c r="S245" s="2">
        <f>CONVERT(IFERROR(VLOOKUP(C245,'[1]Fuels and emission rates'!A$2:E$6,5,FALSE),0)*[2]Generators!H245/1000, "lbm", "kg")</f>
        <v>0</v>
      </c>
      <c r="T245">
        <v>1</v>
      </c>
      <c r="U245">
        <v>1</v>
      </c>
      <c r="V245">
        <v>1</v>
      </c>
    </row>
    <row r="246" spans="1:22" x14ac:dyDescent="0.2">
      <c r="A246">
        <v>245</v>
      </c>
      <c r="B246" t="s">
        <v>312</v>
      </c>
      <c r="C246" t="s">
        <v>288</v>
      </c>
      <c r="D246" t="s">
        <v>299</v>
      </c>
      <c r="E246">
        <v>0.28999999999999998</v>
      </c>
      <c r="F246" s="1">
        <f>IFERROR(VLOOKUP(C246,'[1]Fuels and emission rates'!A$2:E$6,2,FALSE), 0)*[2]Generators!H246/1000+[2]Generators!Z246</f>
        <v>0</v>
      </c>
      <c r="G246" s="1">
        <f>IFERROR(VLOOKUP(C246,'[1]Fuels and emission rates'!A$2:E$6,2,FALSE), 0)*[2]Generators!G246</f>
        <v>0</v>
      </c>
      <c r="H246">
        <v>0.28999999999999998</v>
      </c>
      <c r="I246">
        <v>0.28999999999999998</v>
      </c>
      <c r="J246">
        <v>0</v>
      </c>
      <c r="K246">
        <v>0</v>
      </c>
      <c r="L246">
        <v>0</v>
      </c>
      <c r="M246">
        <v>0</v>
      </c>
      <c r="N246" s="2">
        <f>CONVERT(IFERROR(VLOOKUP(C246,'[1]Fuels and emission rates'!A$2:E$6,3,FALSE),0)*[2]Generators!G246, "lbm", "kg")</f>
        <v>0</v>
      </c>
      <c r="O246" s="2">
        <f>CONVERT(IFERROR(VLOOKUP(C246,'[1]Fuels and emission rates'!A$2:E$6,3,FALSE),0)*[2]Generators!H246/1000, "lbm", "kg")</f>
        <v>0</v>
      </c>
      <c r="P246" s="2">
        <f>CONVERT(IFERROR(VLOOKUP(C246,'[1]Fuels and emission rates'!A$2:E$6,4,FALSE),0)*[2]Generators!G246, "lbm", "kg")</f>
        <v>0</v>
      </c>
      <c r="Q246" s="2">
        <f>CONVERT(IFERROR(VLOOKUP(C246,'[1]Fuels and emission rates'!A$2:E$6,4,FALSE),0)*[2]Generators!H246/1000, "lbm", "kg")</f>
        <v>0</v>
      </c>
      <c r="R246" s="2">
        <f>CONVERT(IFERROR(VLOOKUP(C246,'[1]Fuels and emission rates'!A$2:E$6,5,FALSE),0)*[2]Generators!G246, "lbm", "kg")</f>
        <v>0</v>
      </c>
      <c r="S246" s="2">
        <f>CONVERT(IFERROR(VLOOKUP(C246,'[1]Fuels and emission rates'!A$2:E$6,5,FALSE),0)*[2]Generators!H246/1000, "lbm", "kg")</f>
        <v>0</v>
      </c>
      <c r="T246">
        <v>1</v>
      </c>
      <c r="U246">
        <v>1</v>
      </c>
      <c r="V246">
        <v>1</v>
      </c>
    </row>
    <row r="247" spans="1:22" x14ac:dyDescent="0.2">
      <c r="A247">
        <v>246</v>
      </c>
      <c r="B247" t="s">
        <v>313</v>
      </c>
      <c r="C247" t="s">
        <v>288</v>
      </c>
      <c r="D247" t="s">
        <v>299</v>
      </c>
      <c r="E247">
        <v>1.45</v>
      </c>
      <c r="F247" s="1">
        <f>IFERROR(VLOOKUP(C247,'[1]Fuels and emission rates'!A$2:E$6,2,FALSE), 0)*[2]Generators!H247/1000+[2]Generators!Z247</f>
        <v>0</v>
      </c>
      <c r="G247" s="1">
        <f>IFERROR(VLOOKUP(C247,'[1]Fuels and emission rates'!A$2:E$6,2,FALSE), 0)*[2]Generators!G247</f>
        <v>0</v>
      </c>
      <c r="H247">
        <v>1.45</v>
      </c>
      <c r="I247">
        <v>1.45</v>
      </c>
      <c r="J247">
        <v>0</v>
      </c>
      <c r="K247">
        <v>0</v>
      </c>
      <c r="L247">
        <v>0</v>
      </c>
      <c r="M247">
        <v>0</v>
      </c>
      <c r="N247" s="2">
        <f>CONVERT(IFERROR(VLOOKUP(C247,'[1]Fuels and emission rates'!A$2:E$6,3,FALSE),0)*[2]Generators!G247, "lbm", "kg")</f>
        <v>0</v>
      </c>
      <c r="O247" s="2">
        <f>CONVERT(IFERROR(VLOOKUP(C247,'[1]Fuels and emission rates'!A$2:E$6,3,FALSE),0)*[2]Generators!H247/1000, "lbm", "kg")</f>
        <v>0</v>
      </c>
      <c r="P247" s="2">
        <f>CONVERT(IFERROR(VLOOKUP(C247,'[1]Fuels and emission rates'!A$2:E$6,4,FALSE),0)*[2]Generators!G247, "lbm", "kg")</f>
        <v>0</v>
      </c>
      <c r="Q247" s="2">
        <f>CONVERT(IFERROR(VLOOKUP(C247,'[1]Fuels and emission rates'!A$2:E$6,4,FALSE),0)*[2]Generators!H247/1000, "lbm", "kg")</f>
        <v>0</v>
      </c>
      <c r="R247" s="2">
        <f>CONVERT(IFERROR(VLOOKUP(C247,'[1]Fuels and emission rates'!A$2:E$6,5,FALSE),0)*[2]Generators!G247, "lbm", "kg")</f>
        <v>0</v>
      </c>
      <c r="S247" s="2">
        <f>CONVERT(IFERROR(VLOOKUP(C247,'[1]Fuels and emission rates'!A$2:E$6,5,FALSE),0)*[2]Generators!H247/1000, "lbm", "kg")</f>
        <v>0</v>
      </c>
      <c r="T247">
        <v>1</v>
      </c>
      <c r="U247">
        <v>1</v>
      </c>
      <c r="V247">
        <v>1</v>
      </c>
    </row>
    <row r="248" spans="1:22" x14ac:dyDescent="0.2">
      <c r="A248">
        <v>247</v>
      </c>
      <c r="B248" t="s">
        <v>314</v>
      </c>
      <c r="C248" t="s">
        <v>288</v>
      </c>
      <c r="D248" t="s">
        <v>299</v>
      </c>
      <c r="E248">
        <v>1.94</v>
      </c>
      <c r="F248" s="1">
        <f>IFERROR(VLOOKUP(C248,'[1]Fuels and emission rates'!A$2:E$6,2,FALSE), 0)*[2]Generators!H248/1000+[2]Generators!Z248</f>
        <v>0</v>
      </c>
      <c r="G248" s="1">
        <f>IFERROR(VLOOKUP(C248,'[1]Fuels and emission rates'!A$2:E$6,2,FALSE), 0)*[2]Generators!G248</f>
        <v>0</v>
      </c>
      <c r="H248">
        <v>1.94</v>
      </c>
      <c r="I248">
        <v>1.94</v>
      </c>
      <c r="J248">
        <v>0</v>
      </c>
      <c r="K248">
        <v>0</v>
      </c>
      <c r="L248">
        <v>0</v>
      </c>
      <c r="M248">
        <v>0</v>
      </c>
      <c r="N248" s="2">
        <f>CONVERT(IFERROR(VLOOKUP(C248,'[1]Fuels and emission rates'!A$2:E$6,3,FALSE),0)*[2]Generators!G248, "lbm", "kg")</f>
        <v>0</v>
      </c>
      <c r="O248" s="2">
        <f>CONVERT(IFERROR(VLOOKUP(C248,'[1]Fuels and emission rates'!A$2:E$6,3,FALSE),0)*[2]Generators!H248/1000, "lbm", "kg")</f>
        <v>0</v>
      </c>
      <c r="P248" s="2">
        <f>CONVERT(IFERROR(VLOOKUP(C248,'[1]Fuels and emission rates'!A$2:E$6,4,FALSE),0)*[2]Generators!G248, "lbm", "kg")</f>
        <v>0</v>
      </c>
      <c r="Q248" s="2">
        <f>CONVERT(IFERROR(VLOOKUP(C248,'[1]Fuels and emission rates'!A$2:E$6,4,FALSE),0)*[2]Generators!H248/1000, "lbm", "kg")</f>
        <v>0</v>
      </c>
      <c r="R248" s="2">
        <f>CONVERT(IFERROR(VLOOKUP(C248,'[1]Fuels and emission rates'!A$2:E$6,5,FALSE),0)*[2]Generators!G248, "lbm", "kg")</f>
        <v>0</v>
      </c>
      <c r="S248" s="2">
        <f>CONVERT(IFERROR(VLOOKUP(C248,'[1]Fuels and emission rates'!A$2:E$6,5,FALSE),0)*[2]Generators!H248/1000, "lbm", "kg")</f>
        <v>0</v>
      </c>
      <c r="T248">
        <v>1</v>
      </c>
      <c r="U248">
        <v>1</v>
      </c>
      <c r="V248">
        <v>1</v>
      </c>
    </row>
    <row r="249" spans="1:22" x14ac:dyDescent="0.2">
      <c r="A249">
        <v>248</v>
      </c>
      <c r="B249" t="s">
        <v>315</v>
      </c>
      <c r="C249" t="s">
        <v>288</v>
      </c>
      <c r="D249" t="s">
        <v>299</v>
      </c>
      <c r="E249">
        <v>1.8</v>
      </c>
      <c r="F249" s="1">
        <f>IFERROR(VLOOKUP(C249,'[1]Fuels and emission rates'!A$2:E$6,2,FALSE), 0)*[2]Generators!H249/1000+[2]Generators!Z249</f>
        <v>0</v>
      </c>
      <c r="G249" s="1">
        <f>IFERROR(VLOOKUP(C249,'[1]Fuels and emission rates'!A$2:E$6,2,FALSE), 0)*[2]Generators!G249</f>
        <v>0</v>
      </c>
      <c r="H249">
        <v>1.8</v>
      </c>
      <c r="I249">
        <v>1.8</v>
      </c>
      <c r="J249">
        <v>0</v>
      </c>
      <c r="K249">
        <v>0</v>
      </c>
      <c r="L249">
        <v>0</v>
      </c>
      <c r="M249">
        <v>0</v>
      </c>
      <c r="N249" s="2">
        <f>CONVERT(IFERROR(VLOOKUP(C249,'[1]Fuels and emission rates'!A$2:E$6,3,FALSE),0)*[2]Generators!G249, "lbm", "kg")</f>
        <v>0</v>
      </c>
      <c r="O249" s="2">
        <f>CONVERT(IFERROR(VLOOKUP(C249,'[1]Fuels and emission rates'!A$2:E$6,3,FALSE),0)*[2]Generators!H249/1000, "lbm", "kg")</f>
        <v>0</v>
      </c>
      <c r="P249" s="2">
        <f>CONVERT(IFERROR(VLOOKUP(C249,'[1]Fuels and emission rates'!A$2:E$6,4,FALSE),0)*[2]Generators!G249, "lbm", "kg")</f>
        <v>0</v>
      </c>
      <c r="Q249" s="2">
        <f>CONVERT(IFERROR(VLOOKUP(C249,'[1]Fuels and emission rates'!A$2:E$6,4,FALSE),0)*[2]Generators!H249/1000, "lbm", "kg")</f>
        <v>0</v>
      </c>
      <c r="R249" s="2">
        <f>CONVERT(IFERROR(VLOOKUP(C249,'[1]Fuels and emission rates'!A$2:E$6,5,FALSE),0)*[2]Generators!G249, "lbm", "kg")</f>
        <v>0</v>
      </c>
      <c r="S249" s="2">
        <f>CONVERT(IFERROR(VLOOKUP(C249,'[1]Fuels and emission rates'!A$2:E$6,5,FALSE),0)*[2]Generators!H249/1000, "lbm", "kg")</f>
        <v>0</v>
      </c>
      <c r="T249">
        <v>1</v>
      </c>
      <c r="U249">
        <v>1</v>
      </c>
      <c r="V249">
        <v>1</v>
      </c>
    </row>
    <row r="250" spans="1:22" x14ac:dyDescent="0.2">
      <c r="A250">
        <v>249</v>
      </c>
      <c r="B250" t="s">
        <v>316</v>
      </c>
      <c r="C250" t="s">
        <v>288</v>
      </c>
      <c r="D250" t="s">
        <v>299</v>
      </c>
      <c r="E250">
        <v>1.1299999999999999</v>
      </c>
      <c r="F250" s="1">
        <f>IFERROR(VLOOKUP(C250,'[1]Fuels and emission rates'!A$2:E$6,2,FALSE), 0)*[2]Generators!H250/1000+[2]Generators!Z250</f>
        <v>0</v>
      </c>
      <c r="G250" s="1">
        <f>IFERROR(VLOOKUP(C250,'[1]Fuels and emission rates'!A$2:E$6,2,FALSE), 0)*[2]Generators!G250</f>
        <v>0</v>
      </c>
      <c r="H250">
        <v>1.1299999999999999</v>
      </c>
      <c r="I250">
        <v>1.1299999999999999</v>
      </c>
      <c r="J250">
        <v>0</v>
      </c>
      <c r="K250">
        <v>0</v>
      </c>
      <c r="L250">
        <v>0</v>
      </c>
      <c r="M250">
        <v>0</v>
      </c>
      <c r="N250" s="2">
        <f>CONVERT(IFERROR(VLOOKUP(C250,'[1]Fuels and emission rates'!A$2:E$6,3,FALSE),0)*[2]Generators!G250, "lbm", "kg")</f>
        <v>0</v>
      </c>
      <c r="O250" s="2">
        <f>CONVERT(IFERROR(VLOOKUP(C250,'[1]Fuels and emission rates'!A$2:E$6,3,FALSE),0)*[2]Generators!H250/1000, "lbm", "kg")</f>
        <v>0</v>
      </c>
      <c r="P250" s="2">
        <f>CONVERT(IFERROR(VLOOKUP(C250,'[1]Fuels and emission rates'!A$2:E$6,4,FALSE),0)*[2]Generators!G250, "lbm", "kg")</f>
        <v>0</v>
      </c>
      <c r="Q250" s="2">
        <f>CONVERT(IFERROR(VLOOKUP(C250,'[1]Fuels and emission rates'!A$2:E$6,4,FALSE),0)*[2]Generators!H250/1000, "lbm", "kg")</f>
        <v>0</v>
      </c>
      <c r="R250" s="2">
        <f>CONVERT(IFERROR(VLOOKUP(C250,'[1]Fuels and emission rates'!A$2:E$6,5,FALSE),0)*[2]Generators!G250, "lbm", "kg")</f>
        <v>0</v>
      </c>
      <c r="S250" s="2">
        <f>CONVERT(IFERROR(VLOOKUP(C250,'[1]Fuels and emission rates'!A$2:E$6,5,FALSE),0)*[2]Generators!H250/1000, "lbm", "kg")</f>
        <v>0</v>
      </c>
      <c r="T250">
        <v>1</v>
      </c>
      <c r="U250">
        <v>1</v>
      </c>
      <c r="V250">
        <v>1</v>
      </c>
    </row>
    <row r="251" spans="1:22" x14ac:dyDescent="0.2">
      <c r="A251">
        <v>250</v>
      </c>
      <c r="B251" t="s">
        <v>317</v>
      </c>
      <c r="C251" t="s">
        <v>288</v>
      </c>
      <c r="D251" t="s">
        <v>299</v>
      </c>
      <c r="E251">
        <v>8.0299999999999994</v>
      </c>
      <c r="F251" s="1">
        <f>IFERROR(VLOOKUP(C251,'[1]Fuels and emission rates'!A$2:E$6,2,FALSE), 0)*[2]Generators!H251/1000+[2]Generators!Z251</f>
        <v>0</v>
      </c>
      <c r="G251" s="1">
        <f>IFERROR(VLOOKUP(C251,'[1]Fuels and emission rates'!A$2:E$6,2,FALSE), 0)*[2]Generators!G251</f>
        <v>0</v>
      </c>
      <c r="H251">
        <v>8.0299999999999994</v>
      </c>
      <c r="I251">
        <v>8.0299999999999994</v>
      </c>
      <c r="J251">
        <v>0</v>
      </c>
      <c r="K251">
        <v>0</v>
      </c>
      <c r="L251">
        <v>0</v>
      </c>
      <c r="M251">
        <v>0</v>
      </c>
      <c r="N251" s="2">
        <f>CONVERT(IFERROR(VLOOKUP(C251,'[1]Fuels and emission rates'!A$2:E$6,3,FALSE),0)*[2]Generators!G251, "lbm", "kg")</f>
        <v>0</v>
      </c>
      <c r="O251" s="2">
        <f>CONVERT(IFERROR(VLOOKUP(C251,'[1]Fuels and emission rates'!A$2:E$6,3,FALSE),0)*[2]Generators!H251/1000, "lbm", "kg")</f>
        <v>0</v>
      </c>
      <c r="P251" s="2">
        <f>CONVERT(IFERROR(VLOOKUP(C251,'[1]Fuels and emission rates'!A$2:E$6,4,FALSE),0)*[2]Generators!G251, "lbm", "kg")</f>
        <v>0</v>
      </c>
      <c r="Q251" s="2">
        <f>CONVERT(IFERROR(VLOOKUP(C251,'[1]Fuels and emission rates'!A$2:E$6,4,FALSE),0)*[2]Generators!H251/1000, "lbm", "kg")</f>
        <v>0</v>
      </c>
      <c r="R251" s="2">
        <f>CONVERT(IFERROR(VLOOKUP(C251,'[1]Fuels and emission rates'!A$2:E$6,5,FALSE),0)*[2]Generators!G251, "lbm", "kg")</f>
        <v>0</v>
      </c>
      <c r="S251" s="2">
        <f>CONVERT(IFERROR(VLOOKUP(C251,'[1]Fuels and emission rates'!A$2:E$6,5,FALSE),0)*[2]Generators!H251/1000, "lbm", "kg")</f>
        <v>0</v>
      </c>
      <c r="T251">
        <v>1</v>
      </c>
      <c r="U251">
        <v>1</v>
      </c>
      <c r="V251">
        <v>1</v>
      </c>
    </row>
    <row r="252" spans="1:22" x14ac:dyDescent="0.2">
      <c r="A252">
        <v>251</v>
      </c>
      <c r="B252" t="s">
        <v>318</v>
      </c>
      <c r="C252" t="s">
        <v>288</v>
      </c>
      <c r="D252" t="s">
        <v>299</v>
      </c>
      <c r="E252">
        <v>8.6300000000000008</v>
      </c>
      <c r="F252" s="1">
        <f>IFERROR(VLOOKUP(C252,'[1]Fuels and emission rates'!A$2:E$6,2,FALSE), 0)*[2]Generators!H252/1000+[2]Generators!Z252</f>
        <v>0</v>
      </c>
      <c r="G252" s="1">
        <f>IFERROR(VLOOKUP(C252,'[1]Fuels and emission rates'!A$2:E$6,2,FALSE), 0)*[2]Generators!G252</f>
        <v>0</v>
      </c>
      <c r="H252">
        <v>8.6300000000000008</v>
      </c>
      <c r="I252">
        <v>8.6300000000000008</v>
      </c>
      <c r="J252">
        <v>0</v>
      </c>
      <c r="K252">
        <v>0</v>
      </c>
      <c r="L252">
        <v>0</v>
      </c>
      <c r="M252">
        <v>0</v>
      </c>
      <c r="N252" s="2">
        <f>CONVERT(IFERROR(VLOOKUP(C252,'[1]Fuels and emission rates'!A$2:E$6,3,FALSE),0)*[2]Generators!G252, "lbm", "kg")</f>
        <v>0</v>
      </c>
      <c r="O252" s="2">
        <f>CONVERT(IFERROR(VLOOKUP(C252,'[1]Fuels and emission rates'!A$2:E$6,3,FALSE),0)*[2]Generators!H252/1000, "lbm", "kg")</f>
        <v>0</v>
      </c>
      <c r="P252" s="2">
        <f>CONVERT(IFERROR(VLOOKUP(C252,'[1]Fuels and emission rates'!A$2:E$6,4,FALSE),0)*[2]Generators!G252, "lbm", "kg")</f>
        <v>0</v>
      </c>
      <c r="Q252" s="2">
        <f>CONVERT(IFERROR(VLOOKUP(C252,'[1]Fuels and emission rates'!A$2:E$6,4,FALSE),0)*[2]Generators!H252/1000, "lbm", "kg")</f>
        <v>0</v>
      </c>
      <c r="R252" s="2">
        <f>CONVERT(IFERROR(VLOOKUP(C252,'[1]Fuels and emission rates'!A$2:E$6,5,FALSE),0)*[2]Generators!G252, "lbm", "kg")</f>
        <v>0</v>
      </c>
      <c r="S252" s="2">
        <f>CONVERT(IFERROR(VLOOKUP(C252,'[1]Fuels and emission rates'!A$2:E$6,5,FALSE),0)*[2]Generators!H252/1000, "lbm", "kg")</f>
        <v>0</v>
      </c>
      <c r="T252">
        <v>1</v>
      </c>
      <c r="U252">
        <v>1</v>
      </c>
      <c r="V252">
        <v>1</v>
      </c>
    </row>
    <row r="253" spans="1:22" x14ac:dyDescent="0.2">
      <c r="A253">
        <v>252</v>
      </c>
      <c r="B253" t="s">
        <v>319</v>
      </c>
      <c r="C253" t="s">
        <v>288</v>
      </c>
      <c r="D253" t="s">
        <v>299</v>
      </c>
      <c r="E253">
        <v>4.5</v>
      </c>
      <c r="F253" s="1">
        <f>IFERROR(VLOOKUP(C253,'[1]Fuels and emission rates'!A$2:E$6,2,FALSE), 0)*[2]Generators!H253/1000+[2]Generators!Z253</f>
        <v>0</v>
      </c>
      <c r="G253" s="1">
        <f>IFERROR(VLOOKUP(C253,'[1]Fuels and emission rates'!A$2:E$6,2,FALSE), 0)*[2]Generators!G253</f>
        <v>0</v>
      </c>
      <c r="H253">
        <v>4.5</v>
      </c>
      <c r="I253">
        <v>4.5</v>
      </c>
      <c r="J253">
        <v>0</v>
      </c>
      <c r="K253">
        <v>0</v>
      </c>
      <c r="L253">
        <v>0</v>
      </c>
      <c r="M253">
        <v>0</v>
      </c>
      <c r="N253" s="2">
        <f>CONVERT(IFERROR(VLOOKUP(C253,'[1]Fuels and emission rates'!A$2:E$6,3,FALSE),0)*[2]Generators!G253, "lbm", "kg")</f>
        <v>0</v>
      </c>
      <c r="O253" s="2">
        <f>CONVERT(IFERROR(VLOOKUP(C253,'[1]Fuels and emission rates'!A$2:E$6,3,FALSE),0)*[2]Generators!H253/1000, "lbm", "kg")</f>
        <v>0</v>
      </c>
      <c r="P253" s="2">
        <f>CONVERT(IFERROR(VLOOKUP(C253,'[1]Fuels and emission rates'!A$2:E$6,4,FALSE),0)*[2]Generators!G253, "lbm", "kg")</f>
        <v>0</v>
      </c>
      <c r="Q253" s="2">
        <f>CONVERT(IFERROR(VLOOKUP(C253,'[1]Fuels and emission rates'!A$2:E$6,4,FALSE),0)*[2]Generators!H253/1000, "lbm", "kg")</f>
        <v>0</v>
      </c>
      <c r="R253" s="2">
        <f>CONVERT(IFERROR(VLOOKUP(C253,'[1]Fuels and emission rates'!A$2:E$6,5,FALSE),0)*[2]Generators!G253, "lbm", "kg")</f>
        <v>0</v>
      </c>
      <c r="S253" s="2">
        <f>CONVERT(IFERROR(VLOOKUP(C253,'[1]Fuels and emission rates'!A$2:E$6,5,FALSE),0)*[2]Generators!H253/1000, "lbm", "kg")</f>
        <v>0</v>
      </c>
      <c r="T253">
        <v>1</v>
      </c>
      <c r="U253">
        <v>1</v>
      </c>
      <c r="V253">
        <v>1</v>
      </c>
    </row>
    <row r="254" spans="1:22" x14ac:dyDescent="0.2">
      <c r="A254">
        <v>253</v>
      </c>
      <c r="B254" t="s">
        <v>320</v>
      </c>
      <c r="C254" t="s">
        <v>288</v>
      </c>
      <c r="D254" t="s">
        <v>321</v>
      </c>
      <c r="E254">
        <v>116.03</v>
      </c>
      <c r="F254" s="1">
        <f>IFERROR(VLOOKUP(C254,'[1]Fuels and emission rates'!A$2:E$6,2,FALSE), 0)*[2]Generators!H254/1000+[2]Generators!Z254</f>
        <v>0</v>
      </c>
      <c r="G254" s="1">
        <f>IFERROR(VLOOKUP(C254,'[1]Fuels and emission rates'!A$2:E$6,2,FALSE), 0)*[2]Generators!G254</f>
        <v>0</v>
      </c>
      <c r="H254">
        <v>116.03</v>
      </c>
      <c r="I254">
        <v>116.03</v>
      </c>
      <c r="J254">
        <v>0</v>
      </c>
      <c r="K254">
        <v>0</v>
      </c>
      <c r="L254">
        <v>0</v>
      </c>
      <c r="M254">
        <v>0</v>
      </c>
      <c r="N254" s="2">
        <f>CONVERT(IFERROR(VLOOKUP(C254,'[1]Fuels and emission rates'!A$2:E$6,3,FALSE),0)*[2]Generators!G254, "lbm", "kg")</f>
        <v>0</v>
      </c>
      <c r="O254" s="2">
        <f>CONVERT(IFERROR(VLOOKUP(C254,'[1]Fuels and emission rates'!A$2:E$6,3,FALSE),0)*[2]Generators!H254/1000, "lbm", "kg")</f>
        <v>0</v>
      </c>
      <c r="P254" s="2">
        <f>CONVERT(IFERROR(VLOOKUP(C254,'[1]Fuels and emission rates'!A$2:E$6,4,FALSE),0)*[2]Generators!G254, "lbm", "kg")</f>
        <v>0</v>
      </c>
      <c r="Q254" s="2">
        <f>CONVERT(IFERROR(VLOOKUP(C254,'[1]Fuels and emission rates'!A$2:E$6,4,FALSE),0)*[2]Generators!H254/1000, "lbm", "kg")</f>
        <v>0</v>
      </c>
      <c r="R254" s="2">
        <f>CONVERT(IFERROR(VLOOKUP(C254,'[1]Fuels and emission rates'!A$2:E$6,5,FALSE),0)*[2]Generators!G254, "lbm", "kg")</f>
        <v>0</v>
      </c>
      <c r="S254" s="2">
        <f>CONVERT(IFERROR(VLOOKUP(C254,'[1]Fuels and emission rates'!A$2:E$6,5,FALSE),0)*[2]Generators!H254/1000, "lbm", "kg")</f>
        <v>0</v>
      </c>
      <c r="T254">
        <v>1</v>
      </c>
      <c r="U254">
        <v>1</v>
      </c>
      <c r="V254">
        <v>1</v>
      </c>
    </row>
    <row r="255" spans="1:22" x14ac:dyDescent="0.2">
      <c r="A255">
        <v>254</v>
      </c>
      <c r="B255" t="s">
        <v>322</v>
      </c>
      <c r="C255" t="s">
        <v>288</v>
      </c>
      <c r="D255" t="s">
        <v>321</v>
      </c>
      <c r="E255">
        <v>173.97</v>
      </c>
      <c r="F255" s="1">
        <f>IFERROR(VLOOKUP(C255,'[1]Fuels and emission rates'!A$2:E$6,2,FALSE), 0)*[2]Generators!H255/1000+[2]Generators!Z255</f>
        <v>0</v>
      </c>
      <c r="G255" s="1">
        <f>IFERROR(VLOOKUP(C255,'[1]Fuels and emission rates'!A$2:E$6,2,FALSE), 0)*[2]Generators!G255</f>
        <v>0</v>
      </c>
      <c r="H255">
        <v>173.97</v>
      </c>
      <c r="I255">
        <v>173.97</v>
      </c>
      <c r="J255">
        <v>0</v>
      </c>
      <c r="K255">
        <v>0</v>
      </c>
      <c r="L255">
        <v>0</v>
      </c>
      <c r="M255">
        <v>0</v>
      </c>
      <c r="N255" s="2">
        <f>CONVERT(IFERROR(VLOOKUP(C255,'[1]Fuels and emission rates'!A$2:E$6,3,FALSE),0)*[2]Generators!G255, "lbm", "kg")</f>
        <v>0</v>
      </c>
      <c r="O255" s="2">
        <f>CONVERT(IFERROR(VLOOKUP(C255,'[1]Fuels and emission rates'!A$2:E$6,3,FALSE),0)*[2]Generators!H255/1000, "lbm", "kg")</f>
        <v>0</v>
      </c>
      <c r="P255" s="2">
        <f>CONVERT(IFERROR(VLOOKUP(C255,'[1]Fuels and emission rates'!A$2:E$6,4,FALSE),0)*[2]Generators!G255, "lbm", "kg")</f>
        <v>0</v>
      </c>
      <c r="Q255" s="2">
        <f>CONVERT(IFERROR(VLOOKUP(C255,'[1]Fuels and emission rates'!A$2:E$6,4,FALSE),0)*[2]Generators!H255/1000, "lbm", "kg")</f>
        <v>0</v>
      </c>
      <c r="R255" s="2">
        <f>CONVERT(IFERROR(VLOOKUP(C255,'[1]Fuels and emission rates'!A$2:E$6,5,FALSE),0)*[2]Generators!G255, "lbm", "kg")</f>
        <v>0</v>
      </c>
      <c r="S255" s="2">
        <f>CONVERT(IFERROR(VLOOKUP(C255,'[1]Fuels and emission rates'!A$2:E$6,5,FALSE),0)*[2]Generators!H255/1000, "lbm", "kg")</f>
        <v>0</v>
      </c>
      <c r="T255">
        <v>1</v>
      </c>
      <c r="U255">
        <v>1</v>
      </c>
      <c r="V255">
        <v>1</v>
      </c>
    </row>
    <row r="256" spans="1:22" x14ac:dyDescent="0.2">
      <c r="A256">
        <v>255</v>
      </c>
      <c r="B256" t="s">
        <v>323</v>
      </c>
      <c r="C256" t="s">
        <v>288</v>
      </c>
      <c r="D256" t="s">
        <v>321</v>
      </c>
      <c r="E256">
        <v>132</v>
      </c>
      <c r="F256" s="1">
        <f>IFERROR(VLOOKUP(C256,'[1]Fuels and emission rates'!A$2:E$6,2,FALSE), 0)*[2]Generators!H256/1000+[2]Generators!Z256</f>
        <v>0</v>
      </c>
      <c r="G256" s="1">
        <f>IFERROR(VLOOKUP(C256,'[1]Fuels and emission rates'!A$2:E$6,2,FALSE), 0)*[2]Generators!G256</f>
        <v>0</v>
      </c>
      <c r="H256">
        <v>132</v>
      </c>
      <c r="I256">
        <v>132</v>
      </c>
      <c r="J256">
        <v>0</v>
      </c>
      <c r="K256">
        <v>0</v>
      </c>
      <c r="L256">
        <v>0</v>
      </c>
      <c r="M256">
        <v>0</v>
      </c>
      <c r="N256" s="2">
        <f>CONVERT(IFERROR(VLOOKUP(C256,'[1]Fuels and emission rates'!A$2:E$6,3,FALSE),0)*[2]Generators!G256, "lbm", "kg")</f>
        <v>0</v>
      </c>
      <c r="O256" s="2">
        <f>CONVERT(IFERROR(VLOOKUP(C256,'[1]Fuels and emission rates'!A$2:E$6,3,FALSE),0)*[2]Generators!H256/1000, "lbm", "kg")</f>
        <v>0</v>
      </c>
      <c r="P256" s="2">
        <f>CONVERT(IFERROR(VLOOKUP(C256,'[1]Fuels and emission rates'!A$2:E$6,4,FALSE),0)*[2]Generators!G256, "lbm", "kg")</f>
        <v>0</v>
      </c>
      <c r="Q256" s="2">
        <f>CONVERT(IFERROR(VLOOKUP(C256,'[1]Fuels and emission rates'!A$2:E$6,4,FALSE),0)*[2]Generators!H256/1000, "lbm", "kg")</f>
        <v>0</v>
      </c>
      <c r="R256" s="2">
        <f>CONVERT(IFERROR(VLOOKUP(C256,'[1]Fuels and emission rates'!A$2:E$6,5,FALSE),0)*[2]Generators!G256, "lbm", "kg")</f>
        <v>0</v>
      </c>
      <c r="S256" s="2">
        <f>CONVERT(IFERROR(VLOOKUP(C256,'[1]Fuels and emission rates'!A$2:E$6,5,FALSE),0)*[2]Generators!H256/1000, "lbm", "kg")</f>
        <v>0</v>
      </c>
      <c r="T256">
        <v>1</v>
      </c>
      <c r="U256">
        <v>1</v>
      </c>
      <c r="V256">
        <v>1</v>
      </c>
    </row>
    <row r="257" spans="1:22" x14ac:dyDescent="0.2">
      <c r="A257">
        <v>256</v>
      </c>
      <c r="B257" t="s">
        <v>324</v>
      </c>
      <c r="C257" t="s">
        <v>288</v>
      </c>
      <c r="D257" t="s">
        <v>325</v>
      </c>
      <c r="E257">
        <v>125</v>
      </c>
      <c r="F257" s="1">
        <f>IFERROR(VLOOKUP(C257,'[1]Fuels and emission rates'!A$2:E$6,2,FALSE), 0)*[2]Generators!H257/1000+[2]Generators!Z257</f>
        <v>0</v>
      </c>
      <c r="G257" s="1">
        <f>IFERROR(VLOOKUP(C257,'[1]Fuels and emission rates'!A$2:E$6,2,FALSE), 0)*[2]Generators!G257</f>
        <v>0</v>
      </c>
      <c r="H257">
        <v>125</v>
      </c>
      <c r="I257">
        <v>125</v>
      </c>
      <c r="J257">
        <v>0</v>
      </c>
      <c r="K257">
        <v>0</v>
      </c>
      <c r="L257">
        <v>0</v>
      </c>
      <c r="M257">
        <v>0</v>
      </c>
      <c r="N257" s="2">
        <f>CONVERT(IFERROR(VLOOKUP(C257,'[1]Fuels and emission rates'!A$2:E$6,3,FALSE),0)*[2]Generators!G257, "lbm", "kg")</f>
        <v>0</v>
      </c>
      <c r="O257" s="2">
        <f>CONVERT(IFERROR(VLOOKUP(C257,'[1]Fuels and emission rates'!A$2:E$6,3,FALSE),0)*[2]Generators!H257/1000, "lbm", "kg")</f>
        <v>0</v>
      </c>
      <c r="P257" s="2">
        <f>CONVERT(IFERROR(VLOOKUP(C257,'[1]Fuels and emission rates'!A$2:E$6,4,FALSE),0)*[2]Generators!G257, "lbm", "kg")</f>
        <v>0</v>
      </c>
      <c r="Q257" s="2">
        <f>CONVERT(IFERROR(VLOOKUP(C257,'[1]Fuels and emission rates'!A$2:E$6,4,FALSE),0)*[2]Generators!H257/1000, "lbm", "kg")</f>
        <v>0</v>
      </c>
      <c r="R257" s="2">
        <f>CONVERT(IFERROR(VLOOKUP(C257,'[1]Fuels and emission rates'!A$2:E$6,5,FALSE),0)*[2]Generators!G257, "lbm", "kg")</f>
        <v>0</v>
      </c>
      <c r="S257" s="2">
        <f>CONVERT(IFERROR(VLOOKUP(C257,'[1]Fuels and emission rates'!A$2:E$6,5,FALSE),0)*[2]Generators!H257/1000, "lbm", "kg")</f>
        <v>0</v>
      </c>
      <c r="T257">
        <v>1</v>
      </c>
      <c r="U257">
        <v>1</v>
      </c>
      <c r="V257">
        <v>1</v>
      </c>
    </row>
    <row r="258" spans="1:22" x14ac:dyDescent="0.2">
      <c r="A258">
        <v>257</v>
      </c>
      <c r="B258" t="s">
        <v>326</v>
      </c>
      <c r="C258" t="s">
        <v>288</v>
      </c>
      <c r="D258" t="s">
        <v>321</v>
      </c>
      <c r="E258">
        <v>45</v>
      </c>
      <c r="F258" s="1">
        <f>IFERROR(VLOOKUP(C258,'[1]Fuels and emission rates'!A$2:E$6,2,FALSE), 0)*[2]Generators!H258/1000+[2]Generators!Z258</f>
        <v>0</v>
      </c>
      <c r="G258" s="1">
        <f>IFERROR(VLOOKUP(C258,'[1]Fuels and emission rates'!A$2:E$6,2,FALSE), 0)*[2]Generators!G258</f>
        <v>0</v>
      </c>
      <c r="H258">
        <v>45</v>
      </c>
      <c r="I258">
        <v>45</v>
      </c>
      <c r="J258">
        <v>0</v>
      </c>
      <c r="K258">
        <v>0</v>
      </c>
      <c r="L258">
        <v>0</v>
      </c>
      <c r="M258">
        <v>0</v>
      </c>
      <c r="N258" s="2">
        <f>CONVERT(IFERROR(VLOOKUP(C258,'[1]Fuels and emission rates'!A$2:E$6,3,FALSE),0)*[2]Generators!G258, "lbm", "kg")</f>
        <v>0</v>
      </c>
      <c r="O258" s="2">
        <f>CONVERT(IFERROR(VLOOKUP(C258,'[1]Fuels and emission rates'!A$2:E$6,3,FALSE),0)*[2]Generators!H258/1000, "lbm", "kg")</f>
        <v>0</v>
      </c>
      <c r="P258" s="2">
        <f>CONVERT(IFERROR(VLOOKUP(C258,'[1]Fuels and emission rates'!A$2:E$6,4,FALSE),0)*[2]Generators!G258, "lbm", "kg")</f>
        <v>0</v>
      </c>
      <c r="Q258" s="2">
        <f>CONVERT(IFERROR(VLOOKUP(C258,'[1]Fuels and emission rates'!A$2:E$6,4,FALSE),0)*[2]Generators!H258/1000, "lbm", "kg")</f>
        <v>0</v>
      </c>
      <c r="R258" s="2">
        <f>CONVERT(IFERROR(VLOOKUP(C258,'[1]Fuels and emission rates'!A$2:E$6,5,FALSE),0)*[2]Generators!G258, "lbm", "kg")</f>
        <v>0</v>
      </c>
      <c r="S258" s="2">
        <f>CONVERT(IFERROR(VLOOKUP(C258,'[1]Fuels and emission rates'!A$2:E$6,5,FALSE),0)*[2]Generators!H258/1000, "lbm", "kg")</f>
        <v>0</v>
      </c>
      <c r="T258">
        <v>1</v>
      </c>
      <c r="U258">
        <v>1</v>
      </c>
      <c r="V258">
        <v>1</v>
      </c>
    </row>
    <row r="259" spans="1:22" x14ac:dyDescent="0.2">
      <c r="A259">
        <v>258</v>
      </c>
      <c r="B259" t="s">
        <v>327</v>
      </c>
      <c r="C259" t="s">
        <v>288</v>
      </c>
      <c r="D259" t="s">
        <v>325</v>
      </c>
      <c r="E259">
        <v>128.9</v>
      </c>
      <c r="F259" s="1">
        <f>IFERROR(VLOOKUP(C259,'[1]Fuels and emission rates'!A$2:E$6,2,FALSE), 0)*[2]Generators!H259/1000+[2]Generators!Z259</f>
        <v>0</v>
      </c>
      <c r="G259" s="1">
        <f>IFERROR(VLOOKUP(C259,'[1]Fuels and emission rates'!A$2:E$6,2,FALSE), 0)*[2]Generators!G259</f>
        <v>0</v>
      </c>
      <c r="H259">
        <v>128.9</v>
      </c>
      <c r="I259">
        <v>128.9</v>
      </c>
      <c r="J259">
        <v>0</v>
      </c>
      <c r="K259">
        <v>0</v>
      </c>
      <c r="L259">
        <v>0</v>
      </c>
      <c r="M259">
        <v>0</v>
      </c>
      <c r="N259" s="2">
        <f>CONVERT(IFERROR(VLOOKUP(C259,'[1]Fuels and emission rates'!A$2:E$6,3,FALSE),0)*[2]Generators!G259, "lbm", "kg")</f>
        <v>0</v>
      </c>
      <c r="O259" s="2">
        <f>CONVERT(IFERROR(VLOOKUP(C259,'[1]Fuels and emission rates'!A$2:E$6,3,FALSE),0)*[2]Generators!H259/1000, "lbm", "kg")</f>
        <v>0</v>
      </c>
      <c r="P259" s="2">
        <f>CONVERT(IFERROR(VLOOKUP(C259,'[1]Fuels and emission rates'!A$2:E$6,4,FALSE),0)*[2]Generators!G259, "lbm", "kg")</f>
        <v>0</v>
      </c>
      <c r="Q259" s="2">
        <f>CONVERT(IFERROR(VLOOKUP(C259,'[1]Fuels and emission rates'!A$2:E$6,4,FALSE),0)*[2]Generators!H259/1000, "lbm", "kg")</f>
        <v>0</v>
      </c>
      <c r="R259" s="2">
        <f>CONVERT(IFERROR(VLOOKUP(C259,'[1]Fuels and emission rates'!A$2:E$6,5,FALSE),0)*[2]Generators!G259, "lbm", "kg")</f>
        <v>0</v>
      </c>
      <c r="S259" s="2">
        <f>CONVERT(IFERROR(VLOOKUP(C259,'[1]Fuels and emission rates'!A$2:E$6,5,FALSE),0)*[2]Generators!H259/1000, "lbm", "kg")</f>
        <v>0</v>
      </c>
      <c r="T259">
        <v>1</v>
      </c>
      <c r="U259">
        <v>1</v>
      </c>
      <c r="V259">
        <v>1</v>
      </c>
    </row>
    <row r="260" spans="1:22" x14ac:dyDescent="0.2">
      <c r="A260">
        <v>259</v>
      </c>
      <c r="B260" t="s">
        <v>328</v>
      </c>
      <c r="C260" t="s">
        <v>288</v>
      </c>
      <c r="D260" t="s">
        <v>94</v>
      </c>
      <c r="E260">
        <v>26</v>
      </c>
      <c r="F260" s="1">
        <f>IFERROR(VLOOKUP(C260,'[1]Fuels and emission rates'!A$2:E$6,2,FALSE), 0)*[2]Generators!H260/1000+[2]Generators!Z260</f>
        <v>0</v>
      </c>
      <c r="G260" s="1">
        <f>IFERROR(VLOOKUP(C260,'[1]Fuels and emission rates'!A$2:E$6,2,FALSE), 0)*[2]Generators!G260</f>
        <v>0</v>
      </c>
      <c r="H260">
        <v>26</v>
      </c>
      <c r="I260">
        <v>26</v>
      </c>
      <c r="J260">
        <v>0</v>
      </c>
      <c r="K260">
        <v>0</v>
      </c>
      <c r="L260">
        <v>0</v>
      </c>
      <c r="M260">
        <v>0</v>
      </c>
      <c r="N260" s="2">
        <f>CONVERT(IFERROR(VLOOKUP(C260,'[1]Fuels and emission rates'!A$2:E$6,3,FALSE),0)*[2]Generators!G260, "lbm", "kg")</f>
        <v>0</v>
      </c>
      <c r="O260" s="2">
        <f>CONVERT(IFERROR(VLOOKUP(C260,'[1]Fuels and emission rates'!A$2:E$6,3,FALSE),0)*[2]Generators!H260/1000, "lbm", "kg")</f>
        <v>0</v>
      </c>
      <c r="P260" s="2">
        <f>CONVERT(IFERROR(VLOOKUP(C260,'[1]Fuels and emission rates'!A$2:E$6,4,FALSE),0)*[2]Generators!G260, "lbm", "kg")</f>
        <v>0</v>
      </c>
      <c r="Q260" s="2">
        <f>CONVERT(IFERROR(VLOOKUP(C260,'[1]Fuels and emission rates'!A$2:E$6,4,FALSE),0)*[2]Generators!H260/1000, "lbm", "kg")</f>
        <v>0</v>
      </c>
      <c r="R260" s="2">
        <f>CONVERT(IFERROR(VLOOKUP(C260,'[1]Fuels and emission rates'!A$2:E$6,5,FALSE),0)*[2]Generators!G260, "lbm", "kg")</f>
        <v>0</v>
      </c>
      <c r="S260" s="2">
        <f>CONVERT(IFERROR(VLOOKUP(C260,'[1]Fuels and emission rates'!A$2:E$6,5,FALSE),0)*[2]Generators!H260/1000, "lbm", "kg")</f>
        <v>0</v>
      </c>
      <c r="T260">
        <v>1</v>
      </c>
      <c r="U260">
        <v>1</v>
      </c>
      <c r="V260">
        <v>1</v>
      </c>
    </row>
    <row r="261" spans="1:22" x14ac:dyDescent="0.2">
      <c r="A261">
        <v>260</v>
      </c>
      <c r="B261" t="s">
        <v>329</v>
      </c>
      <c r="C261" t="s">
        <v>288</v>
      </c>
      <c r="D261" t="s">
        <v>94</v>
      </c>
      <c r="E261">
        <v>20</v>
      </c>
      <c r="F261" s="1">
        <f>IFERROR(VLOOKUP(C261,'[1]Fuels and emission rates'!A$2:E$6,2,FALSE), 0)*[2]Generators!H261/1000+[2]Generators!Z261</f>
        <v>0</v>
      </c>
      <c r="G261" s="1">
        <f>IFERROR(VLOOKUP(C261,'[1]Fuels and emission rates'!A$2:E$6,2,FALSE), 0)*[2]Generators!G261</f>
        <v>0</v>
      </c>
      <c r="H261">
        <v>20</v>
      </c>
      <c r="I261">
        <v>20</v>
      </c>
      <c r="J261">
        <v>0</v>
      </c>
      <c r="K261">
        <v>0</v>
      </c>
      <c r="L261">
        <v>0</v>
      </c>
      <c r="M261">
        <v>0</v>
      </c>
      <c r="N261" s="2">
        <f>CONVERT(IFERROR(VLOOKUP(C261,'[1]Fuels and emission rates'!A$2:E$6,3,FALSE),0)*[2]Generators!G261, "lbm", "kg")</f>
        <v>0</v>
      </c>
      <c r="O261" s="2">
        <f>CONVERT(IFERROR(VLOOKUP(C261,'[1]Fuels and emission rates'!A$2:E$6,3,FALSE),0)*[2]Generators!H261/1000, "lbm", "kg")</f>
        <v>0</v>
      </c>
      <c r="P261" s="2">
        <f>CONVERT(IFERROR(VLOOKUP(C261,'[1]Fuels and emission rates'!A$2:E$6,4,FALSE),0)*[2]Generators!G261, "lbm", "kg")</f>
        <v>0</v>
      </c>
      <c r="Q261" s="2">
        <f>CONVERT(IFERROR(VLOOKUP(C261,'[1]Fuels and emission rates'!A$2:E$6,4,FALSE),0)*[2]Generators!H261/1000, "lbm", "kg")</f>
        <v>0</v>
      </c>
      <c r="R261" s="2">
        <f>CONVERT(IFERROR(VLOOKUP(C261,'[1]Fuels and emission rates'!A$2:E$6,5,FALSE),0)*[2]Generators!G261, "lbm", "kg")</f>
        <v>0</v>
      </c>
      <c r="S261" s="2">
        <f>CONVERT(IFERROR(VLOOKUP(C261,'[1]Fuels and emission rates'!A$2:E$6,5,FALSE),0)*[2]Generators!H261/1000, "lbm", "kg")</f>
        <v>0</v>
      </c>
      <c r="T261">
        <v>1</v>
      </c>
      <c r="U261">
        <v>1</v>
      </c>
      <c r="V261">
        <v>1</v>
      </c>
    </row>
    <row r="262" spans="1:22" x14ac:dyDescent="0.2">
      <c r="A262">
        <v>261</v>
      </c>
      <c r="B262" t="s">
        <v>330</v>
      </c>
      <c r="C262" t="s">
        <v>288</v>
      </c>
      <c r="D262" t="s">
        <v>94</v>
      </c>
      <c r="E262">
        <v>1.75</v>
      </c>
      <c r="F262" s="1">
        <f>IFERROR(VLOOKUP(C262,'[1]Fuels and emission rates'!A$2:E$6,2,FALSE), 0)*[2]Generators!H262/1000+[2]Generators!Z262</f>
        <v>0</v>
      </c>
      <c r="G262" s="1">
        <f>IFERROR(VLOOKUP(C262,'[1]Fuels and emission rates'!A$2:E$6,2,FALSE), 0)*[2]Generators!G262</f>
        <v>0</v>
      </c>
      <c r="H262">
        <v>1.75</v>
      </c>
      <c r="I262">
        <v>1.75</v>
      </c>
      <c r="J262">
        <v>0</v>
      </c>
      <c r="K262">
        <v>0</v>
      </c>
      <c r="L262">
        <v>0</v>
      </c>
      <c r="M262">
        <v>0</v>
      </c>
      <c r="N262" s="2">
        <f>CONVERT(IFERROR(VLOOKUP(C262,'[1]Fuels and emission rates'!A$2:E$6,3,FALSE),0)*[2]Generators!G262, "lbm", "kg")</f>
        <v>0</v>
      </c>
      <c r="O262" s="2">
        <f>CONVERT(IFERROR(VLOOKUP(C262,'[1]Fuels and emission rates'!A$2:E$6,3,FALSE),0)*[2]Generators!H262/1000, "lbm", "kg")</f>
        <v>0</v>
      </c>
      <c r="P262" s="2">
        <f>CONVERT(IFERROR(VLOOKUP(C262,'[1]Fuels and emission rates'!A$2:E$6,4,FALSE),0)*[2]Generators!G262, "lbm", "kg")</f>
        <v>0</v>
      </c>
      <c r="Q262" s="2">
        <f>CONVERT(IFERROR(VLOOKUP(C262,'[1]Fuels and emission rates'!A$2:E$6,4,FALSE),0)*[2]Generators!H262/1000, "lbm", "kg")</f>
        <v>0</v>
      </c>
      <c r="R262" s="2">
        <f>CONVERT(IFERROR(VLOOKUP(C262,'[1]Fuels and emission rates'!A$2:E$6,5,FALSE),0)*[2]Generators!G262, "lbm", "kg")</f>
        <v>0</v>
      </c>
      <c r="S262" s="2">
        <f>CONVERT(IFERROR(VLOOKUP(C262,'[1]Fuels and emission rates'!A$2:E$6,5,FALSE),0)*[2]Generators!H262/1000, "lbm", "kg")</f>
        <v>0</v>
      </c>
      <c r="T262">
        <v>1</v>
      </c>
      <c r="U262">
        <v>1</v>
      </c>
      <c r="V262">
        <v>1</v>
      </c>
    </row>
    <row r="263" spans="1:22" x14ac:dyDescent="0.2">
      <c r="A263">
        <v>262</v>
      </c>
      <c r="B263" t="s">
        <v>331</v>
      </c>
      <c r="C263" t="s">
        <v>288</v>
      </c>
      <c r="D263" t="s">
        <v>94</v>
      </c>
      <c r="E263">
        <v>1.75</v>
      </c>
      <c r="F263" s="1">
        <f>IFERROR(VLOOKUP(C263,'[1]Fuels and emission rates'!A$2:E$6,2,FALSE), 0)*[2]Generators!H263/1000+[2]Generators!Z263</f>
        <v>0</v>
      </c>
      <c r="G263" s="1">
        <f>IFERROR(VLOOKUP(C263,'[1]Fuels and emission rates'!A$2:E$6,2,FALSE), 0)*[2]Generators!G263</f>
        <v>0</v>
      </c>
      <c r="H263">
        <v>1.75</v>
      </c>
      <c r="I263">
        <v>1.75</v>
      </c>
      <c r="J263">
        <v>0</v>
      </c>
      <c r="K263">
        <v>0</v>
      </c>
      <c r="L263">
        <v>0</v>
      </c>
      <c r="M263">
        <v>0</v>
      </c>
      <c r="N263" s="2">
        <f>CONVERT(IFERROR(VLOOKUP(C263,'[1]Fuels and emission rates'!A$2:E$6,3,FALSE),0)*[2]Generators!G263, "lbm", "kg")</f>
        <v>0</v>
      </c>
      <c r="O263" s="2">
        <f>CONVERT(IFERROR(VLOOKUP(C263,'[1]Fuels and emission rates'!A$2:E$6,3,FALSE),0)*[2]Generators!H263/1000, "lbm", "kg")</f>
        <v>0</v>
      </c>
      <c r="P263" s="2">
        <f>CONVERT(IFERROR(VLOOKUP(C263,'[1]Fuels and emission rates'!A$2:E$6,4,FALSE),0)*[2]Generators!G263, "lbm", "kg")</f>
        <v>0</v>
      </c>
      <c r="Q263" s="2">
        <f>CONVERT(IFERROR(VLOOKUP(C263,'[1]Fuels and emission rates'!A$2:E$6,4,FALSE),0)*[2]Generators!H263/1000, "lbm", "kg")</f>
        <v>0</v>
      </c>
      <c r="R263" s="2">
        <f>CONVERT(IFERROR(VLOOKUP(C263,'[1]Fuels and emission rates'!A$2:E$6,5,FALSE),0)*[2]Generators!G263, "lbm", "kg")</f>
        <v>0</v>
      </c>
      <c r="S263" s="2">
        <f>CONVERT(IFERROR(VLOOKUP(C263,'[1]Fuels and emission rates'!A$2:E$6,5,FALSE),0)*[2]Generators!H263/1000, "lbm", "kg")</f>
        <v>0</v>
      </c>
      <c r="T263">
        <v>1</v>
      </c>
      <c r="U263">
        <v>1</v>
      </c>
      <c r="V263">
        <v>1</v>
      </c>
    </row>
    <row r="264" spans="1:22" x14ac:dyDescent="0.2">
      <c r="A264">
        <v>263</v>
      </c>
      <c r="B264" t="s">
        <v>332</v>
      </c>
      <c r="C264" t="s">
        <v>288</v>
      </c>
      <c r="D264" t="s">
        <v>94</v>
      </c>
      <c r="E264">
        <v>1.75</v>
      </c>
      <c r="F264" s="1">
        <f>IFERROR(VLOOKUP(C264,'[1]Fuels and emission rates'!A$2:E$6,2,FALSE), 0)*[2]Generators!H264/1000+[2]Generators!Z264</f>
        <v>0</v>
      </c>
      <c r="G264" s="1">
        <f>IFERROR(VLOOKUP(C264,'[1]Fuels and emission rates'!A$2:E$6,2,FALSE), 0)*[2]Generators!G264</f>
        <v>0</v>
      </c>
      <c r="H264">
        <v>1.75</v>
      </c>
      <c r="I264">
        <v>1.75</v>
      </c>
      <c r="J264">
        <v>0</v>
      </c>
      <c r="K264">
        <v>0</v>
      </c>
      <c r="L264">
        <v>0</v>
      </c>
      <c r="M264">
        <v>0</v>
      </c>
      <c r="N264" s="2">
        <f>CONVERT(IFERROR(VLOOKUP(C264,'[1]Fuels and emission rates'!A$2:E$6,3,FALSE),0)*[2]Generators!G264, "lbm", "kg")</f>
        <v>0</v>
      </c>
      <c r="O264" s="2">
        <f>CONVERT(IFERROR(VLOOKUP(C264,'[1]Fuels and emission rates'!A$2:E$6,3,FALSE),0)*[2]Generators!H264/1000, "lbm", "kg")</f>
        <v>0</v>
      </c>
      <c r="P264" s="2">
        <f>CONVERT(IFERROR(VLOOKUP(C264,'[1]Fuels and emission rates'!A$2:E$6,4,FALSE),0)*[2]Generators!G264, "lbm", "kg")</f>
        <v>0</v>
      </c>
      <c r="Q264" s="2">
        <f>CONVERT(IFERROR(VLOOKUP(C264,'[1]Fuels and emission rates'!A$2:E$6,4,FALSE),0)*[2]Generators!H264/1000, "lbm", "kg")</f>
        <v>0</v>
      </c>
      <c r="R264" s="2">
        <f>CONVERT(IFERROR(VLOOKUP(C264,'[1]Fuels and emission rates'!A$2:E$6,5,FALSE),0)*[2]Generators!G264, "lbm", "kg")</f>
        <v>0</v>
      </c>
      <c r="S264" s="2">
        <f>CONVERT(IFERROR(VLOOKUP(C264,'[1]Fuels and emission rates'!A$2:E$6,5,FALSE),0)*[2]Generators!H264/1000, "lbm", "kg")</f>
        <v>0</v>
      </c>
      <c r="T264">
        <v>1</v>
      </c>
      <c r="U264">
        <v>1</v>
      </c>
      <c r="V264">
        <v>1</v>
      </c>
    </row>
    <row r="265" spans="1:22" x14ac:dyDescent="0.2">
      <c r="A265">
        <v>264</v>
      </c>
      <c r="B265" t="s">
        <v>333</v>
      </c>
      <c r="C265" t="s">
        <v>288</v>
      </c>
      <c r="D265" t="s">
        <v>94</v>
      </c>
      <c r="E265">
        <v>1.75</v>
      </c>
      <c r="F265" s="1">
        <f>IFERROR(VLOOKUP(C265,'[1]Fuels and emission rates'!A$2:E$6,2,FALSE), 0)*[2]Generators!H265/1000+[2]Generators!Z265</f>
        <v>0</v>
      </c>
      <c r="G265" s="1">
        <f>IFERROR(VLOOKUP(C265,'[1]Fuels and emission rates'!A$2:E$6,2,FALSE), 0)*[2]Generators!G265</f>
        <v>0</v>
      </c>
      <c r="H265">
        <v>1.75</v>
      </c>
      <c r="I265">
        <v>1.75</v>
      </c>
      <c r="J265">
        <v>0</v>
      </c>
      <c r="K265">
        <v>0</v>
      </c>
      <c r="L265">
        <v>0</v>
      </c>
      <c r="M265">
        <v>0</v>
      </c>
      <c r="N265" s="2">
        <f>CONVERT(IFERROR(VLOOKUP(C265,'[1]Fuels and emission rates'!A$2:E$6,3,FALSE),0)*[2]Generators!G265, "lbm", "kg")</f>
        <v>0</v>
      </c>
      <c r="O265" s="2">
        <f>CONVERT(IFERROR(VLOOKUP(C265,'[1]Fuels and emission rates'!A$2:E$6,3,FALSE),0)*[2]Generators!H265/1000, "lbm", "kg")</f>
        <v>0</v>
      </c>
      <c r="P265" s="2">
        <f>CONVERT(IFERROR(VLOOKUP(C265,'[1]Fuels and emission rates'!A$2:E$6,4,FALSE),0)*[2]Generators!G265, "lbm", "kg")</f>
        <v>0</v>
      </c>
      <c r="Q265" s="2">
        <f>CONVERT(IFERROR(VLOOKUP(C265,'[1]Fuels and emission rates'!A$2:E$6,4,FALSE),0)*[2]Generators!H265/1000, "lbm", "kg")</f>
        <v>0</v>
      </c>
      <c r="R265" s="2">
        <f>CONVERT(IFERROR(VLOOKUP(C265,'[1]Fuels and emission rates'!A$2:E$6,5,FALSE),0)*[2]Generators!G265, "lbm", "kg")</f>
        <v>0</v>
      </c>
      <c r="S265" s="2">
        <f>CONVERT(IFERROR(VLOOKUP(C265,'[1]Fuels and emission rates'!A$2:E$6,5,FALSE),0)*[2]Generators!H265/1000, "lbm", "kg")</f>
        <v>0</v>
      </c>
      <c r="T265">
        <v>1</v>
      </c>
      <c r="U265">
        <v>1</v>
      </c>
      <c r="V265">
        <v>1</v>
      </c>
    </row>
    <row r="266" spans="1:22" x14ac:dyDescent="0.2">
      <c r="A266">
        <v>265</v>
      </c>
      <c r="B266" t="s">
        <v>334</v>
      </c>
      <c r="C266" t="s">
        <v>288</v>
      </c>
      <c r="D266" t="s">
        <v>94</v>
      </c>
      <c r="E266">
        <v>1.75</v>
      </c>
      <c r="F266" s="1">
        <f>IFERROR(VLOOKUP(C266,'[1]Fuels and emission rates'!A$2:E$6,2,FALSE), 0)*[2]Generators!H266/1000+[2]Generators!Z266</f>
        <v>0</v>
      </c>
      <c r="G266" s="1">
        <f>IFERROR(VLOOKUP(C266,'[1]Fuels and emission rates'!A$2:E$6,2,FALSE), 0)*[2]Generators!G266</f>
        <v>0</v>
      </c>
      <c r="H266">
        <v>1.75</v>
      </c>
      <c r="I266">
        <v>1.75</v>
      </c>
      <c r="J266">
        <v>0</v>
      </c>
      <c r="K266">
        <v>0</v>
      </c>
      <c r="L266">
        <v>0</v>
      </c>
      <c r="M266">
        <v>0</v>
      </c>
      <c r="N266" s="2">
        <f>CONVERT(IFERROR(VLOOKUP(C266,'[1]Fuels and emission rates'!A$2:E$6,3,FALSE),0)*[2]Generators!G266, "lbm", "kg")</f>
        <v>0</v>
      </c>
      <c r="O266" s="2">
        <f>CONVERT(IFERROR(VLOOKUP(C266,'[1]Fuels and emission rates'!A$2:E$6,3,FALSE),0)*[2]Generators!H266/1000, "lbm", "kg")</f>
        <v>0</v>
      </c>
      <c r="P266" s="2">
        <f>CONVERT(IFERROR(VLOOKUP(C266,'[1]Fuels and emission rates'!A$2:E$6,4,FALSE),0)*[2]Generators!G266, "lbm", "kg")</f>
        <v>0</v>
      </c>
      <c r="Q266" s="2">
        <f>CONVERT(IFERROR(VLOOKUP(C266,'[1]Fuels and emission rates'!A$2:E$6,4,FALSE),0)*[2]Generators!H266/1000, "lbm", "kg")</f>
        <v>0</v>
      </c>
      <c r="R266" s="2">
        <f>CONVERT(IFERROR(VLOOKUP(C266,'[1]Fuels and emission rates'!A$2:E$6,5,FALSE),0)*[2]Generators!G266, "lbm", "kg")</f>
        <v>0</v>
      </c>
      <c r="S266" s="2">
        <f>CONVERT(IFERROR(VLOOKUP(C266,'[1]Fuels and emission rates'!A$2:E$6,5,FALSE),0)*[2]Generators!H266/1000, "lbm", "kg")</f>
        <v>0</v>
      </c>
      <c r="T266">
        <v>1</v>
      </c>
      <c r="U266">
        <v>1</v>
      </c>
      <c r="V266">
        <v>1</v>
      </c>
    </row>
    <row r="267" spans="1:22" x14ac:dyDescent="0.2">
      <c r="A267">
        <v>266</v>
      </c>
      <c r="B267" t="s">
        <v>335</v>
      </c>
      <c r="C267" t="s">
        <v>288</v>
      </c>
      <c r="D267" t="s">
        <v>94</v>
      </c>
      <c r="E267">
        <v>1.75</v>
      </c>
      <c r="F267" s="1">
        <f>IFERROR(VLOOKUP(C267,'[1]Fuels and emission rates'!A$2:E$6,2,FALSE), 0)*[2]Generators!H267/1000+[2]Generators!Z267</f>
        <v>0</v>
      </c>
      <c r="G267" s="1">
        <f>IFERROR(VLOOKUP(C267,'[1]Fuels and emission rates'!A$2:E$6,2,FALSE), 0)*[2]Generators!G267</f>
        <v>0</v>
      </c>
      <c r="H267">
        <v>1.75</v>
      </c>
      <c r="I267">
        <v>1.75</v>
      </c>
      <c r="J267">
        <v>0</v>
      </c>
      <c r="K267">
        <v>0</v>
      </c>
      <c r="L267">
        <v>0</v>
      </c>
      <c r="M267">
        <v>0</v>
      </c>
      <c r="N267" s="2">
        <f>CONVERT(IFERROR(VLOOKUP(C267,'[1]Fuels and emission rates'!A$2:E$6,3,FALSE),0)*[2]Generators!G267, "lbm", "kg")</f>
        <v>0</v>
      </c>
      <c r="O267" s="2">
        <f>CONVERT(IFERROR(VLOOKUP(C267,'[1]Fuels and emission rates'!A$2:E$6,3,FALSE),0)*[2]Generators!H267/1000, "lbm", "kg")</f>
        <v>0</v>
      </c>
      <c r="P267" s="2">
        <f>CONVERT(IFERROR(VLOOKUP(C267,'[1]Fuels and emission rates'!A$2:E$6,4,FALSE),0)*[2]Generators!G267, "lbm", "kg")</f>
        <v>0</v>
      </c>
      <c r="Q267" s="2">
        <f>CONVERT(IFERROR(VLOOKUP(C267,'[1]Fuels and emission rates'!A$2:E$6,4,FALSE),0)*[2]Generators!H267/1000, "lbm", "kg")</f>
        <v>0</v>
      </c>
      <c r="R267" s="2">
        <f>CONVERT(IFERROR(VLOOKUP(C267,'[1]Fuels and emission rates'!A$2:E$6,5,FALSE),0)*[2]Generators!G267, "lbm", "kg")</f>
        <v>0</v>
      </c>
      <c r="S267" s="2">
        <f>CONVERT(IFERROR(VLOOKUP(C267,'[1]Fuels and emission rates'!A$2:E$6,5,FALSE),0)*[2]Generators!H267/1000, "lbm", "kg")</f>
        <v>0</v>
      </c>
      <c r="T267">
        <v>1</v>
      </c>
      <c r="U267">
        <v>1</v>
      </c>
      <c r="V267">
        <v>1</v>
      </c>
    </row>
    <row r="268" spans="1:22" x14ac:dyDescent="0.2">
      <c r="A268">
        <v>267</v>
      </c>
      <c r="B268" t="s">
        <v>336</v>
      </c>
      <c r="C268" t="s">
        <v>288</v>
      </c>
      <c r="D268" t="s">
        <v>94</v>
      </c>
      <c r="E268">
        <v>1.75</v>
      </c>
      <c r="F268" s="1">
        <f>IFERROR(VLOOKUP(C268,'[1]Fuels and emission rates'!A$2:E$6,2,FALSE), 0)*[2]Generators!H268/1000+[2]Generators!Z268</f>
        <v>0</v>
      </c>
      <c r="G268" s="1">
        <f>IFERROR(VLOOKUP(C268,'[1]Fuels and emission rates'!A$2:E$6,2,FALSE), 0)*[2]Generators!G268</f>
        <v>0</v>
      </c>
      <c r="H268">
        <v>1.75</v>
      </c>
      <c r="I268">
        <v>1.75</v>
      </c>
      <c r="J268">
        <v>0</v>
      </c>
      <c r="K268">
        <v>0</v>
      </c>
      <c r="L268">
        <v>0</v>
      </c>
      <c r="M268">
        <v>0</v>
      </c>
      <c r="N268" s="2">
        <f>CONVERT(IFERROR(VLOOKUP(C268,'[1]Fuels and emission rates'!A$2:E$6,3,FALSE),0)*[2]Generators!G268, "lbm", "kg")</f>
        <v>0</v>
      </c>
      <c r="O268" s="2">
        <f>CONVERT(IFERROR(VLOOKUP(C268,'[1]Fuels and emission rates'!A$2:E$6,3,FALSE),0)*[2]Generators!H268/1000, "lbm", "kg")</f>
        <v>0</v>
      </c>
      <c r="P268" s="2">
        <f>CONVERT(IFERROR(VLOOKUP(C268,'[1]Fuels and emission rates'!A$2:E$6,4,FALSE),0)*[2]Generators!G268, "lbm", "kg")</f>
        <v>0</v>
      </c>
      <c r="Q268" s="2">
        <f>CONVERT(IFERROR(VLOOKUP(C268,'[1]Fuels and emission rates'!A$2:E$6,4,FALSE),0)*[2]Generators!H268/1000, "lbm", "kg")</f>
        <v>0</v>
      </c>
      <c r="R268" s="2">
        <f>CONVERT(IFERROR(VLOOKUP(C268,'[1]Fuels and emission rates'!A$2:E$6,5,FALSE),0)*[2]Generators!G268, "lbm", "kg")</f>
        <v>0</v>
      </c>
      <c r="S268" s="2">
        <f>CONVERT(IFERROR(VLOOKUP(C268,'[1]Fuels and emission rates'!A$2:E$6,5,FALSE),0)*[2]Generators!H268/1000, "lbm", "kg")</f>
        <v>0</v>
      </c>
      <c r="T268">
        <v>1</v>
      </c>
      <c r="U268">
        <v>1</v>
      </c>
      <c r="V268">
        <v>1</v>
      </c>
    </row>
    <row r="269" spans="1:22" x14ac:dyDescent="0.2">
      <c r="A269">
        <v>268</v>
      </c>
      <c r="B269" t="s">
        <v>337</v>
      </c>
      <c r="C269" t="s">
        <v>288</v>
      </c>
      <c r="D269" t="s">
        <v>94</v>
      </c>
      <c r="E269">
        <v>1.75</v>
      </c>
      <c r="F269" s="1">
        <f>IFERROR(VLOOKUP(C269,'[1]Fuels and emission rates'!A$2:E$6,2,FALSE), 0)*[2]Generators!H269/1000+[2]Generators!Z269</f>
        <v>0</v>
      </c>
      <c r="G269" s="1">
        <f>IFERROR(VLOOKUP(C269,'[1]Fuels and emission rates'!A$2:E$6,2,FALSE), 0)*[2]Generators!G269</f>
        <v>0</v>
      </c>
      <c r="H269">
        <v>1.75</v>
      </c>
      <c r="I269">
        <v>1.75</v>
      </c>
      <c r="J269">
        <v>0</v>
      </c>
      <c r="K269">
        <v>0</v>
      </c>
      <c r="L269">
        <v>0</v>
      </c>
      <c r="M269">
        <v>0</v>
      </c>
      <c r="N269" s="2">
        <f>CONVERT(IFERROR(VLOOKUP(C269,'[1]Fuels and emission rates'!A$2:E$6,3,FALSE),0)*[2]Generators!G269, "lbm", "kg")</f>
        <v>0</v>
      </c>
      <c r="O269" s="2">
        <f>CONVERT(IFERROR(VLOOKUP(C269,'[1]Fuels and emission rates'!A$2:E$6,3,FALSE),0)*[2]Generators!H269/1000, "lbm", "kg")</f>
        <v>0</v>
      </c>
      <c r="P269" s="2">
        <f>CONVERT(IFERROR(VLOOKUP(C269,'[1]Fuels and emission rates'!A$2:E$6,4,FALSE),0)*[2]Generators!G269, "lbm", "kg")</f>
        <v>0</v>
      </c>
      <c r="Q269" s="2">
        <f>CONVERT(IFERROR(VLOOKUP(C269,'[1]Fuels and emission rates'!A$2:E$6,4,FALSE),0)*[2]Generators!H269/1000, "lbm", "kg")</f>
        <v>0</v>
      </c>
      <c r="R269" s="2">
        <f>CONVERT(IFERROR(VLOOKUP(C269,'[1]Fuels and emission rates'!A$2:E$6,5,FALSE),0)*[2]Generators!G269, "lbm", "kg")</f>
        <v>0</v>
      </c>
      <c r="S269" s="2">
        <f>CONVERT(IFERROR(VLOOKUP(C269,'[1]Fuels and emission rates'!A$2:E$6,5,FALSE),0)*[2]Generators!H269/1000, "lbm", "kg")</f>
        <v>0</v>
      </c>
      <c r="T269">
        <v>1</v>
      </c>
      <c r="U269">
        <v>1</v>
      </c>
      <c r="V269">
        <v>1</v>
      </c>
    </row>
    <row r="270" spans="1:22" x14ac:dyDescent="0.2">
      <c r="A270">
        <v>269</v>
      </c>
      <c r="B270" t="s">
        <v>338</v>
      </c>
      <c r="C270" t="s">
        <v>288</v>
      </c>
      <c r="D270" t="s">
        <v>94</v>
      </c>
      <c r="E270">
        <v>1.75</v>
      </c>
      <c r="F270" s="1">
        <f>IFERROR(VLOOKUP(C270,'[1]Fuels and emission rates'!A$2:E$6,2,FALSE), 0)*[2]Generators!H270/1000+[2]Generators!Z270</f>
        <v>0</v>
      </c>
      <c r="G270" s="1">
        <f>IFERROR(VLOOKUP(C270,'[1]Fuels and emission rates'!A$2:E$6,2,FALSE), 0)*[2]Generators!G270</f>
        <v>0</v>
      </c>
      <c r="H270">
        <v>1.75</v>
      </c>
      <c r="I270">
        <v>1.75</v>
      </c>
      <c r="J270">
        <v>0</v>
      </c>
      <c r="K270">
        <v>0</v>
      </c>
      <c r="L270">
        <v>0</v>
      </c>
      <c r="M270">
        <v>0</v>
      </c>
      <c r="N270" s="2">
        <f>CONVERT(IFERROR(VLOOKUP(C270,'[1]Fuels and emission rates'!A$2:E$6,3,FALSE),0)*[2]Generators!G270, "lbm", "kg")</f>
        <v>0</v>
      </c>
      <c r="O270" s="2">
        <f>CONVERT(IFERROR(VLOOKUP(C270,'[1]Fuels and emission rates'!A$2:E$6,3,FALSE),0)*[2]Generators!H270/1000, "lbm", "kg")</f>
        <v>0</v>
      </c>
      <c r="P270" s="2">
        <f>CONVERT(IFERROR(VLOOKUP(C270,'[1]Fuels and emission rates'!A$2:E$6,4,FALSE),0)*[2]Generators!G270, "lbm", "kg")</f>
        <v>0</v>
      </c>
      <c r="Q270" s="2">
        <f>CONVERT(IFERROR(VLOOKUP(C270,'[1]Fuels and emission rates'!A$2:E$6,4,FALSE),0)*[2]Generators!H270/1000, "lbm", "kg")</f>
        <v>0</v>
      </c>
      <c r="R270" s="2">
        <f>CONVERT(IFERROR(VLOOKUP(C270,'[1]Fuels and emission rates'!A$2:E$6,5,FALSE),0)*[2]Generators!G270, "lbm", "kg")</f>
        <v>0</v>
      </c>
      <c r="S270" s="2">
        <f>CONVERT(IFERROR(VLOOKUP(C270,'[1]Fuels and emission rates'!A$2:E$6,5,FALSE),0)*[2]Generators!H270/1000, "lbm", "kg")</f>
        <v>0</v>
      </c>
      <c r="T270">
        <v>1</v>
      </c>
      <c r="U270">
        <v>1</v>
      </c>
      <c r="V270">
        <v>1</v>
      </c>
    </row>
    <row r="271" spans="1:22" x14ac:dyDescent="0.2">
      <c r="A271">
        <v>270</v>
      </c>
      <c r="B271" t="s">
        <v>339</v>
      </c>
      <c r="C271" t="s">
        <v>288</v>
      </c>
      <c r="D271" t="s">
        <v>94</v>
      </c>
      <c r="E271">
        <v>1.75</v>
      </c>
      <c r="F271" s="1">
        <f>IFERROR(VLOOKUP(C271,'[1]Fuels and emission rates'!A$2:E$6,2,FALSE), 0)*[2]Generators!H271/1000+[2]Generators!Z271</f>
        <v>0</v>
      </c>
      <c r="G271" s="1">
        <f>IFERROR(VLOOKUP(C271,'[1]Fuels and emission rates'!A$2:E$6,2,FALSE), 0)*[2]Generators!G271</f>
        <v>0</v>
      </c>
      <c r="H271">
        <v>1.75</v>
      </c>
      <c r="I271">
        <v>1.75</v>
      </c>
      <c r="J271">
        <v>0</v>
      </c>
      <c r="K271">
        <v>0</v>
      </c>
      <c r="L271">
        <v>0</v>
      </c>
      <c r="M271">
        <v>0</v>
      </c>
      <c r="N271" s="2">
        <f>CONVERT(IFERROR(VLOOKUP(C271,'[1]Fuels and emission rates'!A$2:E$6,3,FALSE),0)*[2]Generators!G271, "lbm", "kg")</f>
        <v>0</v>
      </c>
      <c r="O271" s="2">
        <f>CONVERT(IFERROR(VLOOKUP(C271,'[1]Fuels and emission rates'!A$2:E$6,3,FALSE),0)*[2]Generators!H271/1000, "lbm", "kg")</f>
        <v>0</v>
      </c>
      <c r="P271" s="2">
        <f>CONVERT(IFERROR(VLOOKUP(C271,'[1]Fuels and emission rates'!A$2:E$6,4,FALSE),0)*[2]Generators!G271, "lbm", "kg")</f>
        <v>0</v>
      </c>
      <c r="Q271" s="2">
        <f>CONVERT(IFERROR(VLOOKUP(C271,'[1]Fuels and emission rates'!A$2:E$6,4,FALSE),0)*[2]Generators!H271/1000, "lbm", "kg")</f>
        <v>0</v>
      </c>
      <c r="R271" s="2">
        <f>CONVERT(IFERROR(VLOOKUP(C271,'[1]Fuels and emission rates'!A$2:E$6,5,FALSE),0)*[2]Generators!G271, "lbm", "kg")</f>
        <v>0</v>
      </c>
      <c r="S271" s="2">
        <f>CONVERT(IFERROR(VLOOKUP(C271,'[1]Fuels and emission rates'!A$2:E$6,5,FALSE),0)*[2]Generators!H271/1000, "lbm", "kg")</f>
        <v>0</v>
      </c>
      <c r="T271">
        <v>1</v>
      </c>
      <c r="U271">
        <v>1</v>
      </c>
      <c r="V271">
        <v>1</v>
      </c>
    </row>
    <row r="272" spans="1:22" x14ac:dyDescent="0.2">
      <c r="A272">
        <v>271</v>
      </c>
      <c r="B272" t="s">
        <v>340</v>
      </c>
      <c r="C272" t="s">
        <v>288</v>
      </c>
      <c r="D272" t="s">
        <v>94</v>
      </c>
      <c r="E272">
        <v>1.1000000000000001</v>
      </c>
      <c r="F272" s="1">
        <f>IFERROR(VLOOKUP(C272,'[1]Fuels and emission rates'!A$2:E$6,2,FALSE), 0)*[2]Generators!H272/1000+[2]Generators!Z272</f>
        <v>0</v>
      </c>
      <c r="G272" s="1">
        <f>IFERROR(VLOOKUP(C272,'[1]Fuels and emission rates'!A$2:E$6,2,FALSE), 0)*[2]Generators!G272</f>
        <v>0</v>
      </c>
      <c r="H272">
        <v>1.1000000000000001</v>
      </c>
      <c r="I272">
        <v>1.1000000000000001</v>
      </c>
      <c r="J272">
        <v>0</v>
      </c>
      <c r="K272">
        <v>0</v>
      </c>
      <c r="L272">
        <v>0</v>
      </c>
      <c r="M272">
        <v>0</v>
      </c>
      <c r="N272" s="2">
        <f>CONVERT(IFERROR(VLOOKUP(C272,'[1]Fuels and emission rates'!A$2:E$6,3,FALSE),0)*[2]Generators!G272, "lbm", "kg")</f>
        <v>0</v>
      </c>
      <c r="O272" s="2">
        <f>CONVERT(IFERROR(VLOOKUP(C272,'[1]Fuels and emission rates'!A$2:E$6,3,FALSE),0)*[2]Generators!H272/1000, "lbm", "kg")</f>
        <v>0</v>
      </c>
      <c r="P272" s="2">
        <f>CONVERT(IFERROR(VLOOKUP(C272,'[1]Fuels and emission rates'!A$2:E$6,4,FALSE),0)*[2]Generators!G272, "lbm", "kg")</f>
        <v>0</v>
      </c>
      <c r="Q272" s="2">
        <f>CONVERT(IFERROR(VLOOKUP(C272,'[1]Fuels and emission rates'!A$2:E$6,4,FALSE),0)*[2]Generators!H272/1000, "lbm", "kg")</f>
        <v>0</v>
      </c>
      <c r="R272" s="2">
        <f>CONVERT(IFERROR(VLOOKUP(C272,'[1]Fuels and emission rates'!A$2:E$6,5,FALSE),0)*[2]Generators!G272, "lbm", "kg")</f>
        <v>0</v>
      </c>
      <c r="S272" s="2">
        <f>CONVERT(IFERROR(VLOOKUP(C272,'[1]Fuels and emission rates'!A$2:E$6,5,FALSE),0)*[2]Generators!H272/1000, "lbm", "kg")</f>
        <v>0</v>
      </c>
      <c r="T272">
        <v>1</v>
      </c>
      <c r="U272">
        <v>1</v>
      </c>
      <c r="V272">
        <v>1</v>
      </c>
    </row>
    <row r="273" spans="1:22" x14ac:dyDescent="0.2">
      <c r="A273">
        <v>272</v>
      </c>
      <c r="B273" t="s">
        <v>341</v>
      </c>
      <c r="C273" t="s">
        <v>288</v>
      </c>
      <c r="D273" t="s">
        <v>94</v>
      </c>
      <c r="E273">
        <v>4.6900000000000004</v>
      </c>
      <c r="F273" s="1">
        <f>IFERROR(VLOOKUP(C273,'[1]Fuels and emission rates'!A$2:E$6,2,FALSE), 0)*[2]Generators!H273/1000+[2]Generators!Z273</f>
        <v>0</v>
      </c>
      <c r="G273" s="1">
        <f>IFERROR(VLOOKUP(C273,'[1]Fuels and emission rates'!A$2:E$6,2,FALSE), 0)*[2]Generators!G273</f>
        <v>0</v>
      </c>
      <c r="H273">
        <v>4.6900000000000004</v>
      </c>
      <c r="I273">
        <v>4.6900000000000004</v>
      </c>
      <c r="J273">
        <v>0</v>
      </c>
      <c r="K273">
        <v>0</v>
      </c>
      <c r="L273">
        <v>0</v>
      </c>
      <c r="M273">
        <v>0</v>
      </c>
      <c r="N273" s="2">
        <f>CONVERT(IFERROR(VLOOKUP(C273,'[1]Fuels and emission rates'!A$2:E$6,3,FALSE),0)*[2]Generators!G273, "lbm", "kg")</f>
        <v>0</v>
      </c>
      <c r="O273" s="2">
        <f>CONVERT(IFERROR(VLOOKUP(C273,'[1]Fuels and emission rates'!A$2:E$6,3,FALSE),0)*[2]Generators!H273/1000, "lbm", "kg")</f>
        <v>0</v>
      </c>
      <c r="P273" s="2">
        <f>CONVERT(IFERROR(VLOOKUP(C273,'[1]Fuels and emission rates'!A$2:E$6,4,FALSE),0)*[2]Generators!G273, "lbm", "kg")</f>
        <v>0</v>
      </c>
      <c r="Q273" s="2">
        <f>CONVERT(IFERROR(VLOOKUP(C273,'[1]Fuels and emission rates'!A$2:E$6,4,FALSE),0)*[2]Generators!H273/1000, "lbm", "kg")</f>
        <v>0</v>
      </c>
      <c r="R273" s="2">
        <f>CONVERT(IFERROR(VLOOKUP(C273,'[1]Fuels and emission rates'!A$2:E$6,5,FALSE),0)*[2]Generators!G273, "lbm", "kg")</f>
        <v>0</v>
      </c>
      <c r="S273" s="2">
        <f>CONVERT(IFERROR(VLOOKUP(C273,'[1]Fuels and emission rates'!A$2:E$6,5,FALSE),0)*[2]Generators!H273/1000, "lbm", "kg")</f>
        <v>0</v>
      </c>
      <c r="T273">
        <v>1</v>
      </c>
      <c r="U273">
        <v>1</v>
      </c>
      <c r="V273">
        <v>1</v>
      </c>
    </row>
    <row r="274" spans="1:22" x14ac:dyDescent="0.2">
      <c r="A274">
        <v>273</v>
      </c>
      <c r="B274" t="s">
        <v>342</v>
      </c>
      <c r="C274" t="s">
        <v>288</v>
      </c>
      <c r="D274" t="s">
        <v>94</v>
      </c>
      <c r="E274">
        <v>15.65</v>
      </c>
      <c r="F274" s="1">
        <f>IFERROR(VLOOKUP(C274,'[1]Fuels and emission rates'!A$2:E$6,2,FALSE), 0)*[2]Generators!H274/1000+[2]Generators!Z274</f>
        <v>0</v>
      </c>
      <c r="G274" s="1">
        <f>IFERROR(VLOOKUP(C274,'[1]Fuels and emission rates'!A$2:E$6,2,FALSE), 0)*[2]Generators!G274</f>
        <v>0</v>
      </c>
      <c r="H274">
        <v>15.65</v>
      </c>
      <c r="I274">
        <v>15.65</v>
      </c>
      <c r="J274">
        <v>0</v>
      </c>
      <c r="K274">
        <v>0</v>
      </c>
      <c r="L274">
        <v>0</v>
      </c>
      <c r="M274">
        <v>0</v>
      </c>
      <c r="N274" s="2">
        <f>CONVERT(IFERROR(VLOOKUP(C274,'[1]Fuels and emission rates'!A$2:E$6,3,FALSE),0)*[2]Generators!G274, "lbm", "kg")</f>
        <v>0</v>
      </c>
      <c r="O274" s="2">
        <f>CONVERT(IFERROR(VLOOKUP(C274,'[1]Fuels and emission rates'!A$2:E$6,3,FALSE),0)*[2]Generators!H274/1000, "lbm", "kg")</f>
        <v>0</v>
      </c>
      <c r="P274" s="2">
        <f>CONVERT(IFERROR(VLOOKUP(C274,'[1]Fuels and emission rates'!A$2:E$6,4,FALSE),0)*[2]Generators!G274, "lbm", "kg")</f>
        <v>0</v>
      </c>
      <c r="Q274" s="2">
        <f>CONVERT(IFERROR(VLOOKUP(C274,'[1]Fuels and emission rates'!A$2:E$6,4,FALSE),0)*[2]Generators!H274/1000, "lbm", "kg")</f>
        <v>0</v>
      </c>
      <c r="R274" s="2">
        <f>CONVERT(IFERROR(VLOOKUP(C274,'[1]Fuels and emission rates'!A$2:E$6,5,FALSE),0)*[2]Generators!G274, "lbm", "kg")</f>
        <v>0</v>
      </c>
      <c r="S274" s="2">
        <f>CONVERT(IFERROR(VLOOKUP(C274,'[1]Fuels and emission rates'!A$2:E$6,5,FALSE),0)*[2]Generators!H274/1000, "lbm", "kg")</f>
        <v>0</v>
      </c>
      <c r="T274">
        <v>1</v>
      </c>
      <c r="U274">
        <v>1</v>
      </c>
      <c r="V274">
        <v>1</v>
      </c>
    </row>
    <row r="275" spans="1:22" x14ac:dyDescent="0.2">
      <c r="A275">
        <v>274</v>
      </c>
      <c r="B275" t="s">
        <v>343</v>
      </c>
      <c r="C275" t="s">
        <v>288</v>
      </c>
      <c r="D275" t="s">
        <v>94</v>
      </c>
      <c r="E275">
        <v>10.64</v>
      </c>
      <c r="F275" s="1">
        <f>IFERROR(VLOOKUP(C275,'[1]Fuels and emission rates'!A$2:E$6,2,FALSE), 0)*[2]Generators!H275/1000+[2]Generators!Z275</f>
        <v>0</v>
      </c>
      <c r="G275" s="1">
        <f>IFERROR(VLOOKUP(C275,'[1]Fuels and emission rates'!A$2:E$6,2,FALSE), 0)*[2]Generators!G275</f>
        <v>0</v>
      </c>
      <c r="H275">
        <v>10.64</v>
      </c>
      <c r="I275">
        <v>10.64</v>
      </c>
      <c r="J275">
        <v>0</v>
      </c>
      <c r="K275">
        <v>0</v>
      </c>
      <c r="L275">
        <v>0</v>
      </c>
      <c r="M275">
        <v>0</v>
      </c>
      <c r="N275" s="2">
        <f>CONVERT(IFERROR(VLOOKUP(C275,'[1]Fuels and emission rates'!A$2:E$6,3,FALSE),0)*[2]Generators!G275, "lbm", "kg")</f>
        <v>0</v>
      </c>
      <c r="O275" s="2">
        <f>CONVERT(IFERROR(VLOOKUP(C275,'[1]Fuels and emission rates'!A$2:E$6,3,FALSE),0)*[2]Generators!H275/1000, "lbm", "kg")</f>
        <v>0</v>
      </c>
      <c r="P275" s="2">
        <f>CONVERT(IFERROR(VLOOKUP(C275,'[1]Fuels and emission rates'!A$2:E$6,4,FALSE),0)*[2]Generators!G275, "lbm", "kg")</f>
        <v>0</v>
      </c>
      <c r="Q275" s="2">
        <f>CONVERT(IFERROR(VLOOKUP(C275,'[1]Fuels and emission rates'!A$2:E$6,4,FALSE),0)*[2]Generators!H275/1000, "lbm", "kg")</f>
        <v>0</v>
      </c>
      <c r="R275" s="2">
        <f>CONVERT(IFERROR(VLOOKUP(C275,'[1]Fuels and emission rates'!A$2:E$6,5,FALSE),0)*[2]Generators!G275, "lbm", "kg")</f>
        <v>0</v>
      </c>
      <c r="S275" s="2">
        <f>CONVERT(IFERROR(VLOOKUP(C275,'[1]Fuels and emission rates'!A$2:E$6,5,FALSE),0)*[2]Generators!H275/1000, "lbm", "kg")</f>
        <v>0</v>
      </c>
      <c r="T275">
        <v>1</v>
      </c>
      <c r="U275">
        <v>1</v>
      </c>
      <c r="V275">
        <v>1</v>
      </c>
    </row>
    <row r="276" spans="1:22" x14ac:dyDescent="0.2">
      <c r="A276">
        <v>275</v>
      </c>
      <c r="B276" t="s">
        <v>344</v>
      </c>
      <c r="C276" t="s">
        <v>288</v>
      </c>
      <c r="D276" t="s">
        <v>94</v>
      </c>
      <c r="E276">
        <v>16.09</v>
      </c>
      <c r="F276" s="1">
        <f>IFERROR(VLOOKUP(C276,'[1]Fuels and emission rates'!A$2:E$6,2,FALSE), 0)*[2]Generators!H276/1000+[2]Generators!Z276</f>
        <v>0</v>
      </c>
      <c r="G276" s="1">
        <f>IFERROR(VLOOKUP(C276,'[1]Fuels and emission rates'!A$2:E$6,2,FALSE), 0)*[2]Generators!G276</f>
        <v>0</v>
      </c>
      <c r="H276">
        <v>16.09</v>
      </c>
      <c r="I276">
        <v>16.09</v>
      </c>
      <c r="J276">
        <v>0</v>
      </c>
      <c r="K276">
        <v>0</v>
      </c>
      <c r="L276">
        <v>0</v>
      </c>
      <c r="M276">
        <v>0</v>
      </c>
      <c r="N276" s="2">
        <f>CONVERT(IFERROR(VLOOKUP(C276,'[1]Fuels and emission rates'!A$2:E$6,3,FALSE),0)*[2]Generators!G276, "lbm", "kg")</f>
        <v>0</v>
      </c>
      <c r="O276" s="2">
        <f>CONVERT(IFERROR(VLOOKUP(C276,'[1]Fuels and emission rates'!A$2:E$6,3,FALSE),0)*[2]Generators!H276/1000, "lbm", "kg")</f>
        <v>0</v>
      </c>
      <c r="P276" s="2">
        <f>CONVERT(IFERROR(VLOOKUP(C276,'[1]Fuels and emission rates'!A$2:E$6,4,FALSE),0)*[2]Generators!G276, "lbm", "kg")</f>
        <v>0</v>
      </c>
      <c r="Q276" s="2">
        <f>CONVERT(IFERROR(VLOOKUP(C276,'[1]Fuels and emission rates'!A$2:E$6,4,FALSE),0)*[2]Generators!H276/1000, "lbm", "kg")</f>
        <v>0</v>
      </c>
      <c r="R276" s="2">
        <f>CONVERT(IFERROR(VLOOKUP(C276,'[1]Fuels and emission rates'!A$2:E$6,5,FALSE),0)*[2]Generators!G276, "lbm", "kg")</f>
        <v>0</v>
      </c>
      <c r="S276" s="2">
        <f>CONVERT(IFERROR(VLOOKUP(C276,'[1]Fuels and emission rates'!A$2:E$6,5,FALSE),0)*[2]Generators!H276/1000, "lbm", "kg")</f>
        <v>0</v>
      </c>
      <c r="T276">
        <v>1</v>
      </c>
      <c r="U276">
        <v>1</v>
      </c>
      <c r="V276">
        <v>1</v>
      </c>
    </row>
    <row r="277" spans="1:22" x14ac:dyDescent="0.2">
      <c r="A277">
        <v>276</v>
      </c>
      <c r="B277" t="s">
        <v>345</v>
      </c>
      <c r="C277" t="s">
        <v>288</v>
      </c>
      <c r="D277" t="s">
        <v>94</v>
      </c>
      <c r="E277">
        <v>9.1999999999999993</v>
      </c>
      <c r="F277" s="1">
        <f>IFERROR(VLOOKUP(C277,'[1]Fuels and emission rates'!A$2:E$6,2,FALSE), 0)*[2]Generators!H277/1000+[2]Generators!Z277</f>
        <v>0</v>
      </c>
      <c r="G277" s="1">
        <f>IFERROR(VLOOKUP(C277,'[1]Fuels and emission rates'!A$2:E$6,2,FALSE), 0)*[2]Generators!G277</f>
        <v>0</v>
      </c>
      <c r="H277">
        <v>9.1999999999999993</v>
      </c>
      <c r="I277">
        <v>9.1999999999999993</v>
      </c>
      <c r="J277">
        <v>0</v>
      </c>
      <c r="K277">
        <v>0</v>
      </c>
      <c r="L277">
        <v>0</v>
      </c>
      <c r="M277">
        <v>0</v>
      </c>
      <c r="N277" s="2">
        <f>CONVERT(IFERROR(VLOOKUP(C277,'[1]Fuels and emission rates'!A$2:E$6,3,FALSE),0)*[2]Generators!G277, "lbm", "kg")</f>
        <v>0</v>
      </c>
      <c r="O277" s="2">
        <f>CONVERT(IFERROR(VLOOKUP(C277,'[1]Fuels and emission rates'!A$2:E$6,3,FALSE),0)*[2]Generators!H277/1000, "lbm", "kg")</f>
        <v>0</v>
      </c>
      <c r="P277" s="2">
        <f>CONVERT(IFERROR(VLOOKUP(C277,'[1]Fuels and emission rates'!A$2:E$6,4,FALSE),0)*[2]Generators!G277, "lbm", "kg")</f>
        <v>0</v>
      </c>
      <c r="Q277" s="2">
        <f>CONVERT(IFERROR(VLOOKUP(C277,'[1]Fuels and emission rates'!A$2:E$6,4,FALSE),0)*[2]Generators!H277/1000, "lbm", "kg")</f>
        <v>0</v>
      </c>
      <c r="R277" s="2">
        <f>CONVERT(IFERROR(VLOOKUP(C277,'[1]Fuels and emission rates'!A$2:E$6,5,FALSE),0)*[2]Generators!G277, "lbm", "kg")</f>
        <v>0</v>
      </c>
      <c r="S277" s="2">
        <f>CONVERT(IFERROR(VLOOKUP(C277,'[1]Fuels and emission rates'!A$2:E$6,5,FALSE),0)*[2]Generators!H277/1000, "lbm", "kg")</f>
        <v>0</v>
      </c>
      <c r="T277">
        <v>1</v>
      </c>
      <c r="U277">
        <v>1</v>
      </c>
      <c r="V277">
        <v>1</v>
      </c>
    </row>
    <row r="278" spans="1:22" x14ac:dyDescent="0.2">
      <c r="A278">
        <v>277</v>
      </c>
      <c r="B278" t="s">
        <v>346</v>
      </c>
      <c r="C278" t="s">
        <v>288</v>
      </c>
      <c r="D278" t="s">
        <v>94</v>
      </c>
      <c r="E278">
        <v>20.010000000000002</v>
      </c>
      <c r="F278" s="1">
        <f>IFERROR(VLOOKUP(C278,'[1]Fuels and emission rates'!A$2:E$6,2,FALSE), 0)*[2]Generators!H278/1000+[2]Generators!Z278</f>
        <v>0</v>
      </c>
      <c r="G278" s="1">
        <f>IFERROR(VLOOKUP(C278,'[1]Fuels and emission rates'!A$2:E$6,2,FALSE), 0)*[2]Generators!G278</f>
        <v>0</v>
      </c>
      <c r="H278">
        <v>20.010000000000002</v>
      </c>
      <c r="I278">
        <v>20.010000000000002</v>
      </c>
      <c r="J278">
        <v>0</v>
      </c>
      <c r="K278">
        <v>0</v>
      </c>
      <c r="L278">
        <v>0</v>
      </c>
      <c r="M278">
        <v>0</v>
      </c>
      <c r="N278" s="2">
        <f>CONVERT(IFERROR(VLOOKUP(C278,'[1]Fuels and emission rates'!A$2:E$6,3,FALSE),0)*[2]Generators!G278, "lbm", "kg")</f>
        <v>0</v>
      </c>
      <c r="O278" s="2">
        <f>CONVERT(IFERROR(VLOOKUP(C278,'[1]Fuels and emission rates'!A$2:E$6,3,FALSE),0)*[2]Generators!H278/1000, "lbm", "kg")</f>
        <v>0</v>
      </c>
      <c r="P278" s="2">
        <f>CONVERT(IFERROR(VLOOKUP(C278,'[1]Fuels and emission rates'!A$2:E$6,4,FALSE),0)*[2]Generators!G278, "lbm", "kg")</f>
        <v>0</v>
      </c>
      <c r="Q278" s="2">
        <f>CONVERT(IFERROR(VLOOKUP(C278,'[1]Fuels and emission rates'!A$2:E$6,4,FALSE),0)*[2]Generators!H278/1000, "lbm", "kg")</f>
        <v>0</v>
      </c>
      <c r="R278" s="2">
        <f>CONVERT(IFERROR(VLOOKUP(C278,'[1]Fuels and emission rates'!A$2:E$6,5,FALSE),0)*[2]Generators!G278, "lbm", "kg")</f>
        <v>0</v>
      </c>
      <c r="S278" s="2">
        <f>CONVERT(IFERROR(VLOOKUP(C278,'[1]Fuels and emission rates'!A$2:E$6,5,FALSE),0)*[2]Generators!H278/1000, "lbm", "kg")</f>
        <v>0</v>
      </c>
      <c r="T278">
        <v>1</v>
      </c>
      <c r="U278">
        <v>1</v>
      </c>
      <c r="V278">
        <v>1</v>
      </c>
    </row>
    <row r="279" spans="1:22" x14ac:dyDescent="0.2">
      <c r="A279">
        <v>278</v>
      </c>
      <c r="B279" t="s">
        <v>347</v>
      </c>
      <c r="C279" t="s">
        <v>288</v>
      </c>
      <c r="D279" t="s">
        <v>94</v>
      </c>
      <c r="E279">
        <v>20.07</v>
      </c>
      <c r="F279" s="1">
        <f>IFERROR(VLOOKUP(C279,'[1]Fuels and emission rates'!A$2:E$6,2,FALSE), 0)*[2]Generators!H279/1000+[2]Generators!Z279</f>
        <v>0</v>
      </c>
      <c r="G279" s="1">
        <f>IFERROR(VLOOKUP(C279,'[1]Fuels and emission rates'!A$2:E$6,2,FALSE), 0)*[2]Generators!G279</f>
        <v>0</v>
      </c>
      <c r="H279">
        <v>20.07</v>
      </c>
      <c r="I279">
        <v>20.07</v>
      </c>
      <c r="J279">
        <v>0</v>
      </c>
      <c r="K279">
        <v>0</v>
      </c>
      <c r="L279">
        <v>0</v>
      </c>
      <c r="M279">
        <v>0</v>
      </c>
      <c r="N279" s="2">
        <f>CONVERT(IFERROR(VLOOKUP(C279,'[1]Fuels and emission rates'!A$2:E$6,3,FALSE),0)*[2]Generators!G279, "lbm", "kg")</f>
        <v>0</v>
      </c>
      <c r="O279" s="2">
        <f>CONVERT(IFERROR(VLOOKUP(C279,'[1]Fuels and emission rates'!A$2:E$6,3,FALSE),0)*[2]Generators!H279/1000, "lbm", "kg")</f>
        <v>0</v>
      </c>
      <c r="P279" s="2">
        <f>CONVERT(IFERROR(VLOOKUP(C279,'[1]Fuels and emission rates'!A$2:E$6,4,FALSE),0)*[2]Generators!G279, "lbm", "kg")</f>
        <v>0</v>
      </c>
      <c r="Q279" s="2">
        <f>CONVERT(IFERROR(VLOOKUP(C279,'[1]Fuels and emission rates'!A$2:E$6,4,FALSE),0)*[2]Generators!H279/1000, "lbm", "kg")</f>
        <v>0</v>
      </c>
      <c r="R279" s="2">
        <f>CONVERT(IFERROR(VLOOKUP(C279,'[1]Fuels and emission rates'!A$2:E$6,5,FALSE),0)*[2]Generators!G279, "lbm", "kg")</f>
        <v>0</v>
      </c>
      <c r="S279" s="2">
        <f>CONVERT(IFERROR(VLOOKUP(C279,'[1]Fuels and emission rates'!A$2:E$6,5,FALSE),0)*[2]Generators!H279/1000, "lbm", "kg")</f>
        <v>0</v>
      </c>
      <c r="T279">
        <v>1</v>
      </c>
      <c r="U279">
        <v>1</v>
      </c>
      <c r="V279">
        <v>1</v>
      </c>
    </row>
    <row r="280" spans="1:22" x14ac:dyDescent="0.2">
      <c r="A280">
        <v>279</v>
      </c>
      <c r="B280" t="s">
        <v>348</v>
      </c>
      <c r="C280" t="s">
        <v>288</v>
      </c>
      <c r="D280" t="s">
        <v>94</v>
      </c>
      <c r="E280">
        <v>6.84</v>
      </c>
      <c r="F280" s="1">
        <f>IFERROR(VLOOKUP(C280,'[1]Fuels and emission rates'!A$2:E$6,2,FALSE), 0)*[2]Generators!H280/1000+[2]Generators!Z280</f>
        <v>0</v>
      </c>
      <c r="G280" s="1">
        <f>IFERROR(VLOOKUP(C280,'[1]Fuels and emission rates'!A$2:E$6,2,FALSE), 0)*[2]Generators!G280</f>
        <v>0</v>
      </c>
      <c r="H280">
        <v>6.84</v>
      </c>
      <c r="I280">
        <v>6.84</v>
      </c>
      <c r="J280">
        <v>0</v>
      </c>
      <c r="K280">
        <v>0</v>
      </c>
      <c r="L280">
        <v>0</v>
      </c>
      <c r="M280">
        <v>0</v>
      </c>
      <c r="N280" s="2">
        <f>CONVERT(IFERROR(VLOOKUP(C280,'[1]Fuels and emission rates'!A$2:E$6,3,FALSE),0)*[2]Generators!G280, "lbm", "kg")</f>
        <v>0</v>
      </c>
      <c r="O280" s="2">
        <f>CONVERT(IFERROR(VLOOKUP(C280,'[1]Fuels and emission rates'!A$2:E$6,3,FALSE),0)*[2]Generators!H280/1000, "lbm", "kg")</f>
        <v>0</v>
      </c>
      <c r="P280" s="2">
        <f>CONVERT(IFERROR(VLOOKUP(C280,'[1]Fuels and emission rates'!A$2:E$6,4,FALSE),0)*[2]Generators!G280, "lbm", "kg")</f>
        <v>0</v>
      </c>
      <c r="Q280" s="2">
        <f>CONVERT(IFERROR(VLOOKUP(C280,'[1]Fuels and emission rates'!A$2:E$6,4,FALSE),0)*[2]Generators!H280/1000, "lbm", "kg")</f>
        <v>0</v>
      </c>
      <c r="R280" s="2">
        <f>CONVERT(IFERROR(VLOOKUP(C280,'[1]Fuels and emission rates'!A$2:E$6,5,FALSE),0)*[2]Generators!G280, "lbm", "kg")</f>
        <v>0</v>
      </c>
      <c r="S280" s="2">
        <f>CONVERT(IFERROR(VLOOKUP(C280,'[1]Fuels and emission rates'!A$2:E$6,5,FALSE),0)*[2]Generators!H280/1000, "lbm", "kg")</f>
        <v>0</v>
      </c>
      <c r="T280">
        <v>1</v>
      </c>
      <c r="U280">
        <v>1</v>
      </c>
      <c r="V280">
        <v>1</v>
      </c>
    </row>
    <row r="281" spans="1:22" x14ac:dyDescent="0.2">
      <c r="A281">
        <v>280</v>
      </c>
      <c r="B281" t="s">
        <v>349</v>
      </c>
      <c r="C281" t="s">
        <v>288</v>
      </c>
      <c r="D281" t="s">
        <v>94</v>
      </c>
      <c r="E281">
        <v>8.01</v>
      </c>
      <c r="F281" s="1">
        <f>IFERROR(VLOOKUP(C281,'[1]Fuels and emission rates'!A$2:E$6,2,FALSE), 0)*[2]Generators!H281/1000+[2]Generators!Z281</f>
        <v>0</v>
      </c>
      <c r="G281" s="1">
        <f>IFERROR(VLOOKUP(C281,'[1]Fuels and emission rates'!A$2:E$6,2,FALSE), 0)*[2]Generators!G281</f>
        <v>0</v>
      </c>
      <c r="H281">
        <v>8.01</v>
      </c>
      <c r="I281">
        <v>8.01</v>
      </c>
      <c r="J281">
        <v>0</v>
      </c>
      <c r="K281">
        <v>0</v>
      </c>
      <c r="L281">
        <v>0</v>
      </c>
      <c r="M281">
        <v>0</v>
      </c>
      <c r="N281" s="2">
        <f>CONVERT(IFERROR(VLOOKUP(C281,'[1]Fuels and emission rates'!A$2:E$6,3,FALSE),0)*[2]Generators!G281, "lbm", "kg")</f>
        <v>0</v>
      </c>
      <c r="O281" s="2">
        <f>CONVERT(IFERROR(VLOOKUP(C281,'[1]Fuels and emission rates'!A$2:E$6,3,FALSE),0)*[2]Generators!H281/1000, "lbm", "kg")</f>
        <v>0</v>
      </c>
      <c r="P281" s="2">
        <f>CONVERT(IFERROR(VLOOKUP(C281,'[1]Fuels and emission rates'!A$2:E$6,4,FALSE),0)*[2]Generators!G281, "lbm", "kg")</f>
        <v>0</v>
      </c>
      <c r="Q281" s="2">
        <f>CONVERT(IFERROR(VLOOKUP(C281,'[1]Fuels and emission rates'!A$2:E$6,4,FALSE),0)*[2]Generators!H281/1000, "lbm", "kg")</f>
        <v>0</v>
      </c>
      <c r="R281" s="2">
        <f>CONVERT(IFERROR(VLOOKUP(C281,'[1]Fuels and emission rates'!A$2:E$6,5,FALSE),0)*[2]Generators!G281, "lbm", "kg")</f>
        <v>0</v>
      </c>
      <c r="S281" s="2">
        <f>CONVERT(IFERROR(VLOOKUP(C281,'[1]Fuels and emission rates'!A$2:E$6,5,FALSE),0)*[2]Generators!H281/1000, "lbm", "kg")</f>
        <v>0</v>
      </c>
      <c r="T281">
        <v>1</v>
      </c>
      <c r="U281">
        <v>1</v>
      </c>
      <c r="V281">
        <v>1</v>
      </c>
    </row>
    <row r="282" spans="1:22" x14ac:dyDescent="0.2">
      <c r="A282">
        <v>281</v>
      </c>
      <c r="B282" t="s">
        <v>350</v>
      </c>
      <c r="C282" t="s">
        <v>288</v>
      </c>
      <c r="D282" t="s">
        <v>351</v>
      </c>
      <c r="E282">
        <v>12.42</v>
      </c>
      <c r="F282" s="1">
        <f>IFERROR(VLOOKUP(C282,'[1]Fuels and emission rates'!A$2:E$6,2,FALSE), 0)*[2]Generators!H282/1000+[2]Generators!Z282</f>
        <v>0</v>
      </c>
      <c r="G282" s="1">
        <f>IFERROR(VLOOKUP(C282,'[1]Fuels and emission rates'!A$2:E$6,2,FALSE), 0)*[2]Generators!G282</f>
        <v>0</v>
      </c>
      <c r="H282">
        <v>12.42</v>
      </c>
      <c r="I282">
        <v>12.42</v>
      </c>
      <c r="J282">
        <v>0</v>
      </c>
      <c r="K282">
        <v>0</v>
      </c>
      <c r="L282">
        <v>0</v>
      </c>
      <c r="M282">
        <v>0</v>
      </c>
      <c r="N282" s="2">
        <f>CONVERT(IFERROR(VLOOKUP(C282,'[1]Fuels and emission rates'!A$2:E$6,3,FALSE),0)*[2]Generators!G282, "lbm", "kg")</f>
        <v>0</v>
      </c>
      <c r="O282" s="2">
        <f>CONVERT(IFERROR(VLOOKUP(C282,'[1]Fuels and emission rates'!A$2:E$6,3,FALSE),0)*[2]Generators!H282/1000, "lbm", "kg")</f>
        <v>0</v>
      </c>
      <c r="P282" s="2">
        <f>CONVERT(IFERROR(VLOOKUP(C282,'[1]Fuels and emission rates'!A$2:E$6,4,FALSE),0)*[2]Generators!G282, "lbm", "kg")</f>
        <v>0</v>
      </c>
      <c r="Q282" s="2">
        <f>CONVERT(IFERROR(VLOOKUP(C282,'[1]Fuels and emission rates'!A$2:E$6,4,FALSE),0)*[2]Generators!H282/1000, "lbm", "kg")</f>
        <v>0</v>
      </c>
      <c r="R282" s="2">
        <f>CONVERT(IFERROR(VLOOKUP(C282,'[1]Fuels and emission rates'!A$2:E$6,5,FALSE),0)*[2]Generators!G282, "lbm", "kg")</f>
        <v>0</v>
      </c>
      <c r="S282" s="2">
        <f>CONVERT(IFERROR(VLOOKUP(C282,'[1]Fuels and emission rates'!A$2:E$6,5,FALSE),0)*[2]Generators!H282/1000, "lbm", "kg")</f>
        <v>0</v>
      </c>
      <c r="T282">
        <v>1</v>
      </c>
      <c r="U282">
        <v>1</v>
      </c>
      <c r="V282">
        <v>1</v>
      </c>
    </row>
    <row r="283" spans="1:22" x14ac:dyDescent="0.2">
      <c r="A283">
        <v>282</v>
      </c>
      <c r="B283" t="s">
        <v>352</v>
      </c>
      <c r="C283" t="s">
        <v>288</v>
      </c>
      <c r="D283" t="s">
        <v>351</v>
      </c>
      <c r="E283">
        <v>15.89</v>
      </c>
      <c r="F283" s="1">
        <f>IFERROR(VLOOKUP(C283,'[1]Fuels and emission rates'!A$2:E$6,2,FALSE), 0)*[2]Generators!H283/1000+[2]Generators!Z283</f>
        <v>0</v>
      </c>
      <c r="G283" s="1">
        <f>IFERROR(VLOOKUP(C283,'[1]Fuels and emission rates'!A$2:E$6,2,FALSE), 0)*[2]Generators!G283</f>
        <v>0</v>
      </c>
      <c r="H283">
        <v>15.89</v>
      </c>
      <c r="I283">
        <v>15.89</v>
      </c>
      <c r="J283">
        <v>0</v>
      </c>
      <c r="K283">
        <v>0</v>
      </c>
      <c r="L283">
        <v>0</v>
      </c>
      <c r="M283">
        <v>0</v>
      </c>
      <c r="N283" s="2">
        <f>CONVERT(IFERROR(VLOOKUP(C283,'[1]Fuels and emission rates'!A$2:E$6,3,FALSE),0)*[2]Generators!G283, "lbm", "kg")</f>
        <v>0</v>
      </c>
      <c r="O283" s="2">
        <f>CONVERT(IFERROR(VLOOKUP(C283,'[1]Fuels and emission rates'!A$2:E$6,3,FALSE),0)*[2]Generators!H283/1000, "lbm", "kg")</f>
        <v>0</v>
      </c>
      <c r="P283" s="2">
        <f>CONVERT(IFERROR(VLOOKUP(C283,'[1]Fuels and emission rates'!A$2:E$6,4,FALSE),0)*[2]Generators!G283, "lbm", "kg")</f>
        <v>0</v>
      </c>
      <c r="Q283" s="2">
        <f>CONVERT(IFERROR(VLOOKUP(C283,'[1]Fuels and emission rates'!A$2:E$6,4,FALSE),0)*[2]Generators!H283/1000, "lbm", "kg")</f>
        <v>0</v>
      </c>
      <c r="R283" s="2">
        <f>CONVERT(IFERROR(VLOOKUP(C283,'[1]Fuels and emission rates'!A$2:E$6,5,FALSE),0)*[2]Generators!G283, "lbm", "kg")</f>
        <v>0</v>
      </c>
      <c r="S283" s="2">
        <f>CONVERT(IFERROR(VLOOKUP(C283,'[1]Fuels and emission rates'!A$2:E$6,5,FALSE),0)*[2]Generators!H283/1000, "lbm", "kg")</f>
        <v>0</v>
      </c>
      <c r="T283">
        <v>1</v>
      </c>
      <c r="U283">
        <v>1</v>
      </c>
      <c r="V283">
        <v>1</v>
      </c>
    </row>
    <row r="284" spans="1:22" x14ac:dyDescent="0.2">
      <c r="A284">
        <v>283</v>
      </c>
      <c r="B284" t="s">
        <v>353</v>
      </c>
      <c r="C284" t="s">
        <v>288</v>
      </c>
      <c r="D284" t="s">
        <v>351</v>
      </c>
      <c r="E284">
        <v>1.97</v>
      </c>
      <c r="F284" s="1">
        <f>IFERROR(VLOOKUP(C284,'[1]Fuels and emission rates'!A$2:E$6,2,FALSE), 0)*[2]Generators!H284/1000+[2]Generators!Z284</f>
        <v>0</v>
      </c>
      <c r="G284" s="1">
        <f>IFERROR(VLOOKUP(C284,'[1]Fuels and emission rates'!A$2:E$6,2,FALSE), 0)*[2]Generators!G284</f>
        <v>0</v>
      </c>
      <c r="H284">
        <v>1.97</v>
      </c>
      <c r="I284">
        <v>1.97</v>
      </c>
      <c r="J284">
        <v>0</v>
      </c>
      <c r="K284">
        <v>0</v>
      </c>
      <c r="L284">
        <v>0</v>
      </c>
      <c r="M284">
        <v>0</v>
      </c>
      <c r="N284" s="2">
        <f>CONVERT(IFERROR(VLOOKUP(C284,'[1]Fuels and emission rates'!A$2:E$6,3,FALSE),0)*[2]Generators!G284, "lbm", "kg")</f>
        <v>0</v>
      </c>
      <c r="O284" s="2">
        <f>CONVERT(IFERROR(VLOOKUP(C284,'[1]Fuels and emission rates'!A$2:E$6,3,FALSE),0)*[2]Generators!H284/1000, "lbm", "kg")</f>
        <v>0</v>
      </c>
      <c r="P284" s="2">
        <f>CONVERT(IFERROR(VLOOKUP(C284,'[1]Fuels and emission rates'!A$2:E$6,4,FALSE),0)*[2]Generators!G284, "lbm", "kg")</f>
        <v>0</v>
      </c>
      <c r="Q284" s="2">
        <f>CONVERT(IFERROR(VLOOKUP(C284,'[1]Fuels and emission rates'!A$2:E$6,4,FALSE),0)*[2]Generators!H284/1000, "lbm", "kg")</f>
        <v>0</v>
      </c>
      <c r="R284" s="2">
        <f>CONVERT(IFERROR(VLOOKUP(C284,'[1]Fuels and emission rates'!A$2:E$6,5,FALSE),0)*[2]Generators!G284, "lbm", "kg")</f>
        <v>0</v>
      </c>
      <c r="S284" s="2">
        <f>CONVERT(IFERROR(VLOOKUP(C284,'[1]Fuels and emission rates'!A$2:E$6,5,FALSE),0)*[2]Generators!H284/1000, "lbm", "kg")</f>
        <v>0</v>
      </c>
      <c r="T284">
        <v>1</v>
      </c>
      <c r="U284">
        <v>1</v>
      </c>
      <c r="V284">
        <v>1</v>
      </c>
    </row>
    <row r="285" spans="1:22" x14ac:dyDescent="0.2">
      <c r="A285">
        <v>284</v>
      </c>
      <c r="B285" t="s">
        <v>354</v>
      </c>
      <c r="C285" t="s">
        <v>288</v>
      </c>
      <c r="D285" t="s">
        <v>259</v>
      </c>
      <c r="E285">
        <v>99.9</v>
      </c>
      <c r="F285" s="1">
        <f>IFERROR(VLOOKUP(C285,'[1]Fuels and emission rates'!A$2:E$6,2,FALSE), 0)*[2]Generators!H285/1000+[2]Generators!Z285</f>
        <v>0</v>
      </c>
      <c r="G285" s="1">
        <f>IFERROR(VLOOKUP(C285,'[1]Fuels and emission rates'!A$2:E$6,2,FALSE), 0)*[2]Generators!G285</f>
        <v>0</v>
      </c>
      <c r="H285">
        <v>99.9</v>
      </c>
      <c r="I285">
        <v>99.9</v>
      </c>
      <c r="J285">
        <v>0</v>
      </c>
      <c r="K285">
        <v>0</v>
      </c>
      <c r="L285">
        <v>0</v>
      </c>
      <c r="M285">
        <v>0</v>
      </c>
      <c r="N285" s="2">
        <f>CONVERT(IFERROR(VLOOKUP(C285,'[1]Fuels and emission rates'!A$2:E$6,3,FALSE),0)*[2]Generators!G285, "lbm", "kg")</f>
        <v>0</v>
      </c>
      <c r="O285" s="2">
        <f>CONVERT(IFERROR(VLOOKUP(C285,'[1]Fuels and emission rates'!A$2:E$6,3,FALSE),0)*[2]Generators!H285/1000, "lbm", "kg")</f>
        <v>0</v>
      </c>
      <c r="P285" s="2">
        <f>CONVERT(IFERROR(VLOOKUP(C285,'[1]Fuels and emission rates'!A$2:E$6,4,FALSE),0)*[2]Generators!G285, "lbm", "kg")</f>
        <v>0</v>
      </c>
      <c r="Q285" s="2">
        <f>CONVERT(IFERROR(VLOOKUP(C285,'[1]Fuels and emission rates'!A$2:E$6,4,FALSE),0)*[2]Generators!H285/1000, "lbm", "kg")</f>
        <v>0</v>
      </c>
      <c r="R285" s="2">
        <f>CONVERT(IFERROR(VLOOKUP(C285,'[1]Fuels and emission rates'!A$2:E$6,5,FALSE),0)*[2]Generators!G285, "lbm", "kg")</f>
        <v>0</v>
      </c>
      <c r="S285" s="2">
        <f>CONVERT(IFERROR(VLOOKUP(C285,'[1]Fuels and emission rates'!A$2:E$6,5,FALSE),0)*[2]Generators!H285/1000, "lbm", "kg")</f>
        <v>0</v>
      </c>
      <c r="T285">
        <v>1</v>
      </c>
      <c r="U285">
        <v>1</v>
      </c>
      <c r="V285">
        <v>1</v>
      </c>
    </row>
    <row r="286" spans="1:22" x14ac:dyDescent="0.2">
      <c r="A286">
        <v>285</v>
      </c>
      <c r="B286" t="s">
        <v>355</v>
      </c>
      <c r="C286" t="s">
        <v>288</v>
      </c>
      <c r="D286" t="s">
        <v>356</v>
      </c>
      <c r="E286">
        <v>60</v>
      </c>
      <c r="F286" s="1">
        <f>IFERROR(VLOOKUP(C286,'[1]Fuels and emission rates'!A$2:E$6,2,FALSE), 0)*[2]Generators!H286/1000+[2]Generators!Z286</f>
        <v>0</v>
      </c>
      <c r="G286" s="1">
        <f>IFERROR(VLOOKUP(C286,'[1]Fuels and emission rates'!A$2:E$6,2,FALSE), 0)*[2]Generators!G286</f>
        <v>0</v>
      </c>
      <c r="H286">
        <v>60</v>
      </c>
      <c r="I286">
        <v>60</v>
      </c>
      <c r="J286">
        <v>0</v>
      </c>
      <c r="K286">
        <v>0</v>
      </c>
      <c r="L286">
        <v>0</v>
      </c>
      <c r="M286">
        <v>0</v>
      </c>
      <c r="N286" s="2">
        <f>CONVERT(IFERROR(VLOOKUP(C286,'[1]Fuels and emission rates'!A$2:E$6,3,FALSE),0)*[2]Generators!G286, "lbm", "kg")</f>
        <v>0</v>
      </c>
      <c r="O286" s="2">
        <f>CONVERT(IFERROR(VLOOKUP(C286,'[1]Fuels and emission rates'!A$2:E$6,3,FALSE),0)*[2]Generators!H286/1000, "lbm", "kg")</f>
        <v>0</v>
      </c>
      <c r="P286" s="2">
        <f>CONVERT(IFERROR(VLOOKUP(C286,'[1]Fuels and emission rates'!A$2:E$6,4,FALSE),0)*[2]Generators!G286, "lbm", "kg")</f>
        <v>0</v>
      </c>
      <c r="Q286" s="2">
        <f>CONVERT(IFERROR(VLOOKUP(C286,'[1]Fuels and emission rates'!A$2:E$6,4,FALSE),0)*[2]Generators!H286/1000, "lbm", "kg")</f>
        <v>0</v>
      </c>
      <c r="R286" s="2">
        <f>CONVERT(IFERROR(VLOOKUP(C286,'[1]Fuels and emission rates'!A$2:E$6,5,FALSE),0)*[2]Generators!G286, "lbm", "kg")</f>
        <v>0</v>
      </c>
      <c r="S286" s="2">
        <f>CONVERT(IFERROR(VLOOKUP(C286,'[1]Fuels and emission rates'!A$2:E$6,5,FALSE),0)*[2]Generators!H286/1000, "lbm", "kg")</f>
        <v>0</v>
      </c>
      <c r="T286">
        <v>1</v>
      </c>
      <c r="U286">
        <v>1</v>
      </c>
      <c r="V286">
        <v>1</v>
      </c>
    </row>
    <row r="287" spans="1:22" x14ac:dyDescent="0.2">
      <c r="A287">
        <v>286</v>
      </c>
      <c r="B287" t="s">
        <v>357</v>
      </c>
      <c r="C287" t="s">
        <v>288</v>
      </c>
      <c r="D287" t="s">
        <v>299</v>
      </c>
      <c r="E287">
        <v>21</v>
      </c>
      <c r="F287" s="1">
        <f>IFERROR(VLOOKUP(C287,'[1]Fuels and emission rates'!A$2:E$6,2,FALSE), 0)*[2]Generators!H287/1000+[2]Generators!Z287</f>
        <v>0</v>
      </c>
      <c r="G287" s="1">
        <f>IFERROR(VLOOKUP(C287,'[1]Fuels and emission rates'!A$2:E$6,2,FALSE), 0)*[2]Generators!G287</f>
        <v>0</v>
      </c>
      <c r="H287">
        <v>21</v>
      </c>
      <c r="I287">
        <v>21</v>
      </c>
      <c r="J287">
        <v>0</v>
      </c>
      <c r="K287">
        <v>0</v>
      </c>
      <c r="L287">
        <v>0</v>
      </c>
      <c r="M287">
        <v>0</v>
      </c>
      <c r="N287" s="2">
        <f>CONVERT(IFERROR(VLOOKUP(C287,'[1]Fuels and emission rates'!A$2:E$6,3,FALSE),0)*[2]Generators!G287, "lbm", "kg")</f>
        <v>0</v>
      </c>
      <c r="O287" s="2">
        <f>CONVERT(IFERROR(VLOOKUP(C287,'[1]Fuels and emission rates'!A$2:E$6,3,FALSE),0)*[2]Generators!H287/1000, "lbm", "kg")</f>
        <v>0</v>
      </c>
      <c r="P287" s="2">
        <f>CONVERT(IFERROR(VLOOKUP(C287,'[1]Fuels and emission rates'!A$2:E$6,4,FALSE),0)*[2]Generators!G287, "lbm", "kg")</f>
        <v>0</v>
      </c>
      <c r="Q287" s="2">
        <f>CONVERT(IFERROR(VLOOKUP(C287,'[1]Fuels and emission rates'!A$2:E$6,4,FALSE),0)*[2]Generators!H287/1000, "lbm", "kg")</f>
        <v>0</v>
      </c>
      <c r="R287" s="2">
        <f>CONVERT(IFERROR(VLOOKUP(C287,'[1]Fuels and emission rates'!A$2:E$6,5,FALSE),0)*[2]Generators!G287, "lbm", "kg")</f>
        <v>0</v>
      </c>
      <c r="S287" s="2">
        <f>CONVERT(IFERROR(VLOOKUP(C287,'[1]Fuels and emission rates'!A$2:E$6,5,FALSE),0)*[2]Generators!H287/1000, "lbm", "kg")</f>
        <v>0</v>
      </c>
      <c r="T287">
        <v>1</v>
      </c>
      <c r="U287">
        <v>1</v>
      </c>
      <c r="V287">
        <v>1</v>
      </c>
    </row>
    <row r="288" spans="1:22" x14ac:dyDescent="0.2">
      <c r="A288">
        <v>287</v>
      </c>
      <c r="B288" t="s">
        <v>358</v>
      </c>
      <c r="C288" t="s">
        <v>288</v>
      </c>
      <c r="D288" t="s">
        <v>356</v>
      </c>
      <c r="E288">
        <v>64.8</v>
      </c>
      <c r="F288" s="1">
        <f>IFERROR(VLOOKUP(C288,'[1]Fuels and emission rates'!A$2:E$6,2,FALSE), 0)*[2]Generators!H288/1000+[2]Generators!Z288</f>
        <v>0</v>
      </c>
      <c r="G288" s="1">
        <f>IFERROR(VLOOKUP(C288,'[1]Fuels and emission rates'!A$2:E$6,2,FALSE), 0)*[2]Generators!G288</f>
        <v>0</v>
      </c>
      <c r="H288">
        <v>64.8</v>
      </c>
      <c r="I288">
        <v>64.8</v>
      </c>
      <c r="J288">
        <v>0</v>
      </c>
      <c r="K288">
        <v>0</v>
      </c>
      <c r="L288">
        <v>0</v>
      </c>
      <c r="M288">
        <v>0</v>
      </c>
      <c r="N288" s="2">
        <f>CONVERT(IFERROR(VLOOKUP(C288,'[1]Fuels and emission rates'!A$2:E$6,3,FALSE),0)*[2]Generators!G288, "lbm", "kg")</f>
        <v>0</v>
      </c>
      <c r="O288" s="2">
        <f>CONVERT(IFERROR(VLOOKUP(C288,'[1]Fuels and emission rates'!A$2:E$6,3,FALSE),0)*[2]Generators!H288/1000, "lbm", "kg")</f>
        <v>0</v>
      </c>
      <c r="P288" s="2">
        <f>CONVERT(IFERROR(VLOOKUP(C288,'[1]Fuels and emission rates'!A$2:E$6,4,FALSE),0)*[2]Generators!G288, "lbm", "kg")</f>
        <v>0</v>
      </c>
      <c r="Q288" s="2">
        <f>CONVERT(IFERROR(VLOOKUP(C288,'[1]Fuels and emission rates'!A$2:E$6,4,FALSE),0)*[2]Generators!H288/1000, "lbm", "kg")</f>
        <v>0</v>
      </c>
      <c r="R288" s="2">
        <f>CONVERT(IFERROR(VLOOKUP(C288,'[1]Fuels and emission rates'!A$2:E$6,5,FALSE),0)*[2]Generators!G288, "lbm", "kg")</f>
        <v>0</v>
      </c>
      <c r="S288" s="2">
        <f>CONVERT(IFERROR(VLOOKUP(C288,'[1]Fuels and emission rates'!A$2:E$6,5,FALSE),0)*[2]Generators!H288/1000, "lbm", "kg")</f>
        <v>0</v>
      </c>
      <c r="T288">
        <v>1</v>
      </c>
      <c r="U288">
        <v>1</v>
      </c>
      <c r="V288">
        <v>1</v>
      </c>
    </row>
    <row r="289" spans="1:22" x14ac:dyDescent="0.2">
      <c r="A289">
        <v>288</v>
      </c>
      <c r="B289" t="s">
        <v>359</v>
      </c>
      <c r="C289" t="s">
        <v>288</v>
      </c>
      <c r="D289" t="s">
        <v>140</v>
      </c>
      <c r="E289">
        <v>123.5</v>
      </c>
      <c r="F289" s="1">
        <f>IFERROR(VLOOKUP(C289,'[1]Fuels and emission rates'!A$2:E$6,2,FALSE), 0)*[2]Generators!H289/1000+[2]Generators!Z289</f>
        <v>0</v>
      </c>
      <c r="G289" s="1">
        <f>IFERROR(VLOOKUP(C289,'[1]Fuels and emission rates'!A$2:E$6,2,FALSE), 0)*[2]Generators!G289</f>
        <v>0</v>
      </c>
      <c r="H289">
        <v>123.5</v>
      </c>
      <c r="I289">
        <v>123.5</v>
      </c>
      <c r="J289">
        <v>0</v>
      </c>
      <c r="K289">
        <v>0</v>
      </c>
      <c r="L289">
        <v>0</v>
      </c>
      <c r="M289">
        <v>0</v>
      </c>
      <c r="N289" s="2">
        <f>CONVERT(IFERROR(VLOOKUP(C289,'[1]Fuels and emission rates'!A$2:E$6,3,FALSE),0)*[2]Generators!G289, "lbm", "kg")</f>
        <v>0</v>
      </c>
      <c r="O289" s="2">
        <f>CONVERT(IFERROR(VLOOKUP(C289,'[1]Fuels and emission rates'!A$2:E$6,3,FALSE),0)*[2]Generators!H289/1000, "lbm", "kg")</f>
        <v>0</v>
      </c>
      <c r="P289" s="2">
        <f>CONVERT(IFERROR(VLOOKUP(C289,'[1]Fuels and emission rates'!A$2:E$6,4,FALSE),0)*[2]Generators!G289, "lbm", "kg")</f>
        <v>0</v>
      </c>
      <c r="Q289" s="2">
        <f>CONVERT(IFERROR(VLOOKUP(C289,'[1]Fuels and emission rates'!A$2:E$6,4,FALSE),0)*[2]Generators!H289/1000, "lbm", "kg")</f>
        <v>0</v>
      </c>
      <c r="R289" s="2">
        <f>CONVERT(IFERROR(VLOOKUP(C289,'[1]Fuels and emission rates'!A$2:E$6,5,FALSE),0)*[2]Generators!G289, "lbm", "kg")</f>
        <v>0</v>
      </c>
      <c r="S289" s="2">
        <f>CONVERT(IFERROR(VLOOKUP(C289,'[1]Fuels and emission rates'!A$2:E$6,5,FALSE),0)*[2]Generators!H289/1000, "lbm", "kg")</f>
        <v>0</v>
      </c>
      <c r="T289">
        <v>1</v>
      </c>
      <c r="U289">
        <v>1</v>
      </c>
      <c r="V289">
        <v>1</v>
      </c>
    </row>
    <row r="290" spans="1:22" x14ac:dyDescent="0.2">
      <c r="A290">
        <v>289</v>
      </c>
      <c r="B290" t="s">
        <v>360</v>
      </c>
      <c r="C290" t="s">
        <v>288</v>
      </c>
      <c r="D290" t="s">
        <v>140</v>
      </c>
      <c r="E290">
        <v>40</v>
      </c>
      <c r="F290" s="1">
        <f>IFERROR(VLOOKUP(C290,'[1]Fuels and emission rates'!A$2:E$6,2,FALSE), 0)*[2]Generators!H290/1000+[2]Generators!Z290</f>
        <v>0</v>
      </c>
      <c r="G290" s="1">
        <f>IFERROR(VLOOKUP(C290,'[1]Fuels and emission rates'!A$2:E$6,2,FALSE), 0)*[2]Generators!G290</f>
        <v>0</v>
      </c>
      <c r="H290">
        <v>40</v>
      </c>
      <c r="I290">
        <v>40</v>
      </c>
      <c r="J290">
        <v>0</v>
      </c>
      <c r="K290">
        <v>0</v>
      </c>
      <c r="L290">
        <v>0</v>
      </c>
      <c r="M290">
        <v>0</v>
      </c>
      <c r="N290" s="2">
        <f>CONVERT(IFERROR(VLOOKUP(C290,'[1]Fuels and emission rates'!A$2:E$6,3,FALSE),0)*[2]Generators!G290, "lbm", "kg")</f>
        <v>0</v>
      </c>
      <c r="O290" s="2">
        <f>CONVERT(IFERROR(VLOOKUP(C290,'[1]Fuels and emission rates'!A$2:E$6,3,FALSE),0)*[2]Generators!H290/1000, "lbm", "kg")</f>
        <v>0</v>
      </c>
      <c r="P290" s="2">
        <f>CONVERT(IFERROR(VLOOKUP(C290,'[1]Fuels and emission rates'!A$2:E$6,4,FALSE),0)*[2]Generators!G290, "lbm", "kg")</f>
        <v>0</v>
      </c>
      <c r="Q290" s="2">
        <f>CONVERT(IFERROR(VLOOKUP(C290,'[1]Fuels and emission rates'!A$2:E$6,4,FALSE),0)*[2]Generators!H290/1000, "lbm", "kg")</f>
        <v>0</v>
      </c>
      <c r="R290" s="2">
        <f>CONVERT(IFERROR(VLOOKUP(C290,'[1]Fuels and emission rates'!A$2:E$6,5,FALSE),0)*[2]Generators!G290, "lbm", "kg")</f>
        <v>0</v>
      </c>
      <c r="S290" s="2">
        <f>CONVERT(IFERROR(VLOOKUP(C290,'[1]Fuels and emission rates'!A$2:E$6,5,FALSE),0)*[2]Generators!H290/1000, "lbm", "kg")</f>
        <v>0</v>
      </c>
      <c r="T290">
        <v>1</v>
      </c>
      <c r="U290">
        <v>1</v>
      </c>
      <c r="V290">
        <v>1</v>
      </c>
    </row>
    <row r="291" spans="1:22" x14ac:dyDescent="0.2">
      <c r="A291">
        <v>290</v>
      </c>
      <c r="B291" t="s">
        <v>361</v>
      </c>
      <c r="C291" t="s">
        <v>288</v>
      </c>
      <c r="D291" t="s">
        <v>351</v>
      </c>
      <c r="E291">
        <v>96</v>
      </c>
      <c r="F291" s="1">
        <f>IFERROR(VLOOKUP(C291,'[1]Fuels and emission rates'!A$2:E$6,2,FALSE), 0)*[2]Generators!H291/1000+[2]Generators!Z291</f>
        <v>0</v>
      </c>
      <c r="G291" s="1">
        <f>IFERROR(VLOOKUP(C291,'[1]Fuels and emission rates'!A$2:E$6,2,FALSE), 0)*[2]Generators!G291</f>
        <v>0</v>
      </c>
      <c r="H291">
        <v>96</v>
      </c>
      <c r="I291">
        <v>96</v>
      </c>
      <c r="J291">
        <v>0</v>
      </c>
      <c r="K291">
        <v>0</v>
      </c>
      <c r="L291">
        <v>0</v>
      </c>
      <c r="M291">
        <v>0</v>
      </c>
      <c r="N291" s="2">
        <f>CONVERT(IFERROR(VLOOKUP(C291,'[1]Fuels and emission rates'!A$2:E$6,3,FALSE),0)*[2]Generators!G291, "lbm", "kg")</f>
        <v>0</v>
      </c>
      <c r="O291" s="2">
        <f>CONVERT(IFERROR(VLOOKUP(C291,'[1]Fuels and emission rates'!A$2:E$6,3,FALSE),0)*[2]Generators!H291/1000, "lbm", "kg")</f>
        <v>0</v>
      </c>
      <c r="P291" s="2">
        <f>CONVERT(IFERROR(VLOOKUP(C291,'[1]Fuels and emission rates'!A$2:E$6,4,FALSE),0)*[2]Generators!G291, "lbm", "kg")</f>
        <v>0</v>
      </c>
      <c r="Q291" s="2">
        <f>CONVERT(IFERROR(VLOOKUP(C291,'[1]Fuels and emission rates'!A$2:E$6,4,FALSE),0)*[2]Generators!H291/1000, "lbm", "kg")</f>
        <v>0</v>
      </c>
      <c r="R291" s="2">
        <f>CONVERT(IFERROR(VLOOKUP(C291,'[1]Fuels and emission rates'!A$2:E$6,5,FALSE),0)*[2]Generators!G291, "lbm", "kg")</f>
        <v>0</v>
      </c>
      <c r="S291" s="2">
        <f>CONVERT(IFERROR(VLOOKUP(C291,'[1]Fuels and emission rates'!A$2:E$6,5,FALSE),0)*[2]Generators!H291/1000, "lbm", "kg")</f>
        <v>0</v>
      </c>
      <c r="T291">
        <v>1</v>
      </c>
      <c r="U291">
        <v>1</v>
      </c>
      <c r="V291">
        <v>1</v>
      </c>
    </row>
    <row r="292" spans="1:22" x14ac:dyDescent="0.2">
      <c r="A292">
        <v>291</v>
      </c>
      <c r="B292" t="s">
        <v>362</v>
      </c>
      <c r="C292" t="s">
        <v>288</v>
      </c>
      <c r="D292" t="s">
        <v>351</v>
      </c>
      <c r="E292">
        <v>123</v>
      </c>
      <c r="F292" s="1">
        <f>IFERROR(VLOOKUP(C292,'[1]Fuels and emission rates'!A$2:E$6,2,FALSE), 0)*[2]Generators!H292/1000+[2]Generators!Z292</f>
        <v>0</v>
      </c>
      <c r="G292" s="1">
        <f>IFERROR(VLOOKUP(C292,'[1]Fuels and emission rates'!A$2:E$6,2,FALSE), 0)*[2]Generators!G292</f>
        <v>0</v>
      </c>
      <c r="H292">
        <v>123</v>
      </c>
      <c r="I292">
        <v>123</v>
      </c>
      <c r="J292">
        <v>0</v>
      </c>
      <c r="K292">
        <v>0</v>
      </c>
      <c r="L292">
        <v>0</v>
      </c>
      <c r="M292">
        <v>0</v>
      </c>
      <c r="N292" s="2">
        <f>CONVERT(IFERROR(VLOOKUP(C292,'[1]Fuels and emission rates'!A$2:E$6,3,FALSE),0)*[2]Generators!G292, "lbm", "kg")</f>
        <v>0</v>
      </c>
      <c r="O292" s="2">
        <f>CONVERT(IFERROR(VLOOKUP(C292,'[1]Fuels and emission rates'!A$2:E$6,3,FALSE),0)*[2]Generators!H292/1000, "lbm", "kg")</f>
        <v>0</v>
      </c>
      <c r="P292" s="2">
        <f>CONVERT(IFERROR(VLOOKUP(C292,'[1]Fuels and emission rates'!A$2:E$6,4,FALSE),0)*[2]Generators!G292, "lbm", "kg")</f>
        <v>0</v>
      </c>
      <c r="Q292" s="2">
        <f>CONVERT(IFERROR(VLOOKUP(C292,'[1]Fuels and emission rates'!A$2:E$6,4,FALSE),0)*[2]Generators!H292/1000, "lbm", "kg")</f>
        <v>0</v>
      </c>
      <c r="R292" s="2">
        <f>CONVERT(IFERROR(VLOOKUP(C292,'[1]Fuels and emission rates'!A$2:E$6,5,FALSE),0)*[2]Generators!G292, "lbm", "kg")</f>
        <v>0</v>
      </c>
      <c r="S292" s="2">
        <f>CONVERT(IFERROR(VLOOKUP(C292,'[1]Fuels and emission rates'!A$2:E$6,5,FALSE),0)*[2]Generators!H292/1000, "lbm", "kg")</f>
        <v>0</v>
      </c>
      <c r="T292">
        <v>1</v>
      </c>
      <c r="U292">
        <v>1</v>
      </c>
      <c r="V292">
        <v>1</v>
      </c>
    </row>
    <row r="293" spans="1:22" x14ac:dyDescent="0.2">
      <c r="A293">
        <v>292</v>
      </c>
      <c r="B293" t="s">
        <v>363</v>
      </c>
      <c r="C293" t="s">
        <v>288</v>
      </c>
      <c r="D293" t="s">
        <v>290</v>
      </c>
      <c r="E293">
        <v>150</v>
      </c>
      <c r="F293" s="1">
        <f>IFERROR(VLOOKUP(C293,'[1]Fuels and emission rates'!A$2:E$6,2,FALSE), 0)*[2]Generators!H293/1000+[2]Generators!Z293</f>
        <v>0</v>
      </c>
      <c r="G293" s="1">
        <f>IFERROR(VLOOKUP(C293,'[1]Fuels and emission rates'!A$2:E$6,2,FALSE), 0)*[2]Generators!G293</f>
        <v>0</v>
      </c>
      <c r="H293">
        <v>150</v>
      </c>
      <c r="I293">
        <v>150</v>
      </c>
      <c r="J293">
        <v>0</v>
      </c>
      <c r="K293">
        <v>0</v>
      </c>
      <c r="L293">
        <v>0</v>
      </c>
      <c r="M293">
        <v>0</v>
      </c>
      <c r="N293" s="2">
        <f>CONVERT(IFERROR(VLOOKUP(C293,'[1]Fuels and emission rates'!A$2:E$6,3,FALSE),0)*[2]Generators!G293, "lbm", "kg")</f>
        <v>0</v>
      </c>
      <c r="O293" s="2">
        <f>CONVERT(IFERROR(VLOOKUP(C293,'[1]Fuels and emission rates'!A$2:E$6,3,FALSE),0)*[2]Generators!H293/1000, "lbm", "kg")</f>
        <v>0</v>
      </c>
      <c r="P293" s="2">
        <f>CONVERT(IFERROR(VLOOKUP(C293,'[1]Fuels and emission rates'!A$2:E$6,4,FALSE),0)*[2]Generators!G293, "lbm", "kg")</f>
        <v>0</v>
      </c>
      <c r="Q293" s="2">
        <f>CONVERT(IFERROR(VLOOKUP(C293,'[1]Fuels and emission rates'!A$2:E$6,4,FALSE),0)*[2]Generators!H293/1000, "lbm", "kg")</f>
        <v>0</v>
      </c>
      <c r="R293" s="2">
        <f>CONVERT(IFERROR(VLOOKUP(C293,'[1]Fuels and emission rates'!A$2:E$6,5,FALSE),0)*[2]Generators!G293, "lbm", "kg")</f>
        <v>0</v>
      </c>
      <c r="S293" s="2">
        <f>CONVERT(IFERROR(VLOOKUP(C293,'[1]Fuels and emission rates'!A$2:E$6,5,FALSE),0)*[2]Generators!H293/1000, "lbm", "kg")</f>
        <v>0</v>
      </c>
      <c r="T293">
        <v>1</v>
      </c>
      <c r="U293">
        <v>1</v>
      </c>
      <c r="V293">
        <v>1</v>
      </c>
    </row>
    <row r="294" spans="1:22" x14ac:dyDescent="0.2">
      <c r="A294">
        <v>293</v>
      </c>
      <c r="B294" t="s">
        <v>364</v>
      </c>
      <c r="C294" t="s">
        <v>288</v>
      </c>
      <c r="D294" t="s">
        <v>125</v>
      </c>
      <c r="E294">
        <v>104.99</v>
      </c>
      <c r="F294" s="1">
        <f>IFERROR(VLOOKUP(C294,'[1]Fuels and emission rates'!A$2:E$6,2,FALSE), 0)*[2]Generators!H294/1000+[2]Generators!Z294</f>
        <v>0</v>
      </c>
      <c r="G294" s="1">
        <f>IFERROR(VLOOKUP(C294,'[1]Fuels and emission rates'!A$2:E$6,2,FALSE), 0)*[2]Generators!G294</f>
        <v>0</v>
      </c>
      <c r="H294">
        <v>104.99</v>
      </c>
      <c r="I294">
        <v>104.99</v>
      </c>
      <c r="J294">
        <v>0</v>
      </c>
      <c r="K294">
        <v>0</v>
      </c>
      <c r="L294">
        <v>0</v>
      </c>
      <c r="M294">
        <v>0</v>
      </c>
      <c r="N294" s="2">
        <f>CONVERT(IFERROR(VLOOKUP(C294,'[1]Fuels and emission rates'!A$2:E$6,3,FALSE),0)*[2]Generators!G294, "lbm", "kg")</f>
        <v>0</v>
      </c>
      <c r="O294" s="2">
        <f>CONVERT(IFERROR(VLOOKUP(C294,'[1]Fuels and emission rates'!A$2:E$6,3,FALSE),0)*[2]Generators!H294/1000, "lbm", "kg")</f>
        <v>0</v>
      </c>
      <c r="P294" s="2">
        <f>CONVERT(IFERROR(VLOOKUP(C294,'[1]Fuels and emission rates'!A$2:E$6,4,FALSE),0)*[2]Generators!G294, "lbm", "kg")</f>
        <v>0</v>
      </c>
      <c r="Q294" s="2">
        <f>CONVERT(IFERROR(VLOOKUP(C294,'[1]Fuels and emission rates'!A$2:E$6,4,FALSE),0)*[2]Generators!H294/1000, "lbm", "kg")</f>
        <v>0</v>
      </c>
      <c r="R294" s="2">
        <f>CONVERT(IFERROR(VLOOKUP(C294,'[1]Fuels and emission rates'!A$2:E$6,5,FALSE),0)*[2]Generators!G294, "lbm", "kg")</f>
        <v>0</v>
      </c>
      <c r="S294" s="2">
        <f>CONVERT(IFERROR(VLOOKUP(C294,'[1]Fuels and emission rates'!A$2:E$6,5,FALSE),0)*[2]Generators!H294/1000, "lbm", "kg")</f>
        <v>0</v>
      </c>
      <c r="T294">
        <v>1</v>
      </c>
      <c r="U294">
        <v>1</v>
      </c>
      <c r="V294">
        <v>1</v>
      </c>
    </row>
    <row r="295" spans="1:22" x14ac:dyDescent="0.2">
      <c r="A295">
        <v>294</v>
      </c>
      <c r="B295" t="s">
        <v>365</v>
      </c>
      <c r="C295" t="s">
        <v>288</v>
      </c>
      <c r="D295" t="s">
        <v>351</v>
      </c>
      <c r="E295">
        <v>25.2</v>
      </c>
      <c r="F295" s="1">
        <f>IFERROR(VLOOKUP(C295,'[1]Fuels and emission rates'!A$2:E$6,2,FALSE), 0)*[2]Generators!H295/1000+[2]Generators!Z295</f>
        <v>0</v>
      </c>
      <c r="G295" s="1">
        <f>IFERROR(VLOOKUP(C295,'[1]Fuels and emission rates'!A$2:E$6,2,FALSE), 0)*[2]Generators!G295</f>
        <v>0</v>
      </c>
      <c r="H295">
        <v>25.2</v>
      </c>
      <c r="I295">
        <v>25.2</v>
      </c>
      <c r="J295">
        <v>0</v>
      </c>
      <c r="K295">
        <v>0</v>
      </c>
      <c r="L295">
        <v>0</v>
      </c>
      <c r="M295">
        <v>0</v>
      </c>
      <c r="N295" s="2">
        <f>CONVERT(IFERROR(VLOOKUP(C295,'[1]Fuels and emission rates'!A$2:E$6,3,FALSE),0)*[2]Generators!G295, "lbm", "kg")</f>
        <v>0</v>
      </c>
      <c r="O295" s="2">
        <f>CONVERT(IFERROR(VLOOKUP(C295,'[1]Fuels and emission rates'!A$2:E$6,3,FALSE),0)*[2]Generators!H295/1000, "lbm", "kg")</f>
        <v>0</v>
      </c>
      <c r="P295" s="2">
        <f>CONVERT(IFERROR(VLOOKUP(C295,'[1]Fuels and emission rates'!A$2:E$6,4,FALSE),0)*[2]Generators!G295, "lbm", "kg")</f>
        <v>0</v>
      </c>
      <c r="Q295" s="2">
        <f>CONVERT(IFERROR(VLOOKUP(C295,'[1]Fuels and emission rates'!A$2:E$6,4,FALSE),0)*[2]Generators!H295/1000, "lbm", "kg")</f>
        <v>0</v>
      </c>
      <c r="R295" s="2">
        <f>CONVERT(IFERROR(VLOOKUP(C295,'[1]Fuels and emission rates'!A$2:E$6,5,FALSE),0)*[2]Generators!G295, "lbm", "kg")</f>
        <v>0</v>
      </c>
      <c r="S295" s="2">
        <f>CONVERT(IFERROR(VLOOKUP(C295,'[1]Fuels and emission rates'!A$2:E$6,5,FALSE),0)*[2]Generators!H295/1000, "lbm", "kg")</f>
        <v>0</v>
      </c>
      <c r="T295">
        <v>1</v>
      </c>
      <c r="U295">
        <v>1</v>
      </c>
      <c r="V295">
        <v>1</v>
      </c>
    </row>
    <row r="296" spans="1:22" x14ac:dyDescent="0.2">
      <c r="A296">
        <v>295</v>
      </c>
      <c r="B296" t="s">
        <v>366</v>
      </c>
      <c r="C296" t="s">
        <v>288</v>
      </c>
      <c r="D296" t="s">
        <v>259</v>
      </c>
      <c r="E296">
        <v>25</v>
      </c>
      <c r="F296" s="1">
        <f>IFERROR(VLOOKUP(C296,'[1]Fuels and emission rates'!A$2:E$6,2,FALSE), 0)*[2]Generators!H296/1000+[2]Generators!Z296</f>
        <v>0</v>
      </c>
      <c r="G296" s="1">
        <f>IFERROR(VLOOKUP(C296,'[1]Fuels and emission rates'!A$2:E$6,2,FALSE), 0)*[2]Generators!G296</f>
        <v>0</v>
      </c>
      <c r="H296">
        <v>25</v>
      </c>
      <c r="I296">
        <v>25</v>
      </c>
      <c r="J296">
        <v>0</v>
      </c>
      <c r="K296">
        <v>0</v>
      </c>
      <c r="L296">
        <v>0</v>
      </c>
      <c r="M296">
        <v>0</v>
      </c>
      <c r="N296" s="2">
        <f>CONVERT(IFERROR(VLOOKUP(C296,'[1]Fuels and emission rates'!A$2:E$6,3,FALSE),0)*[2]Generators!G296, "lbm", "kg")</f>
        <v>0</v>
      </c>
      <c r="O296" s="2">
        <f>CONVERT(IFERROR(VLOOKUP(C296,'[1]Fuels and emission rates'!A$2:E$6,3,FALSE),0)*[2]Generators!H296/1000, "lbm", "kg")</f>
        <v>0</v>
      </c>
      <c r="P296" s="2">
        <f>CONVERT(IFERROR(VLOOKUP(C296,'[1]Fuels and emission rates'!A$2:E$6,4,FALSE),0)*[2]Generators!G296, "lbm", "kg")</f>
        <v>0</v>
      </c>
      <c r="Q296" s="2">
        <f>CONVERT(IFERROR(VLOOKUP(C296,'[1]Fuels and emission rates'!A$2:E$6,4,FALSE),0)*[2]Generators!H296/1000, "lbm", "kg")</f>
        <v>0</v>
      </c>
      <c r="R296" s="2">
        <f>CONVERT(IFERROR(VLOOKUP(C296,'[1]Fuels and emission rates'!A$2:E$6,5,FALSE),0)*[2]Generators!G296, "lbm", "kg")</f>
        <v>0</v>
      </c>
      <c r="S296" s="2">
        <f>CONVERT(IFERROR(VLOOKUP(C296,'[1]Fuels and emission rates'!A$2:E$6,5,FALSE),0)*[2]Generators!H296/1000, "lbm", "kg")</f>
        <v>0</v>
      </c>
      <c r="T296">
        <v>1</v>
      </c>
      <c r="U296">
        <v>1</v>
      </c>
      <c r="V296">
        <v>1</v>
      </c>
    </row>
    <row r="297" spans="1:22" x14ac:dyDescent="0.2">
      <c r="A297">
        <v>296</v>
      </c>
      <c r="B297" t="s">
        <v>367</v>
      </c>
      <c r="C297" t="s">
        <v>288</v>
      </c>
      <c r="D297" t="s">
        <v>232</v>
      </c>
      <c r="E297">
        <v>25</v>
      </c>
      <c r="F297" s="1">
        <f>IFERROR(VLOOKUP(C297,'[1]Fuels and emission rates'!A$2:E$6,2,FALSE), 0)*[2]Generators!H297/1000+[2]Generators!Z297</f>
        <v>0</v>
      </c>
      <c r="G297" s="1">
        <f>IFERROR(VLOOKUP(C297,'[1]Fuels and emission rates'!A$2:E$6,2,FALSE), 0)*[2]Generators!G297</f>
        <v>0</v>
      </c>
      <c r="H297">
        <v>25</v>
      </c>
      <c r="I297">
        <v>25</v>
      </c>
      <c r="J297">
        <v>0</v>
      </c>
      <c r="K297">
        <v>0</v>
      </c>
      <c r="L297">
        <v>0</v>
      </c>
      <c r="M297">
        <v>0</v>
      </c>
      <c r="N297" s="2">
        <f>CONVERT(IFERROR(VLOOKUP(C297,'[1]Fuels and emission rates'!A$2:E$6,3,FALSE),0)*[2]Generators!G297, "lbm", "kg")</f>
        <v>0</v>
      </c>
      <c r="O297" s="2">
        <f>CONVERT(IFERROR(VLOOKUP(C297,'[1]Fuels and emission rates'!A$2:E$6,3,FALSE),0)*[2]Generators!H297/1000, "lbm", "kg")</f>
        <v>0</v>
      </c>
      <c r="P297" s="2">
        <f>CONVERT(IFERROR(VLOOKUP(C297,'[1]Fuels and emission rates'!A$2:E$6,4,FALSE),0)*[2]Generators!G297, "lbm", "kg")</f>
        <v>0</v>
      </c>
      <c r="Q297" s="2">
        <f>CONVERT(IFERROR(VLOOKUP(C297,'[1]Fuels and emission rates'!A$2:E$6,4,FALSE),0)*[2]Generators!H297/1000, "lbm", "kg")</f>
        <v>0</v>
      </c>
      <c r="R297" s="2">
        <f>CONVERT(IFERROR(VLOOKUP(C297,'[1]Fuels and emission rates'!A$2:E$6,5,FALSE),0)*[2]Generators!G297, "lbm", "kg")</f>
        <v>0</v>
      </c>
      <c r="S297" s="2">
        <f>CONVERT(IFERROR(VLOOKUP(C297,'[1]Fuels and emission rates'!A$2:E$6,5,FALSE),0)*[2]Generators!H297/1000, "lbm", "kg")</f>
        <v>0</v>
      </c>
      <c r="T297">
        <v>1</v>
      </c>
      <c r="U297">
        <v>1</v>
      </c>
      <c r="V297">
        <v>1</v>
      </c>
    </row>
    <row r="298" spans="1:22" x14ac:dyDescent="0.2">
      <c r="A298">
        <v>297</v>
      </c>
      <c r="B298" t="s">
        <v>368</v>
      </c>
      <c r="C298" t="s">
        <v>288</v>
      </c>
      <c r="D298" t="s">
        <v>192</v>
      </c>
      <c r="E298">
        <v>30</v>
      </c>
      <c r="F298" s="1">
        <f>IFERROR(VLOOKUP(C298,'[1]Fuels and emission rates'!A$2:E$6,2,FALSE), 0)*[2]Generators!H298/1000+[2]Generators!Z298</f>
        <v>0</v>
      </c>
      <c r="G298" s="1">
        <f>IFERROR(VLOOKUP(C298,'[1]Fuels and emission rates'!A$2:E$6,2,FALSE), 0)*[2]Generators!G298</f>
        <v>0</v>
      </c>
      <c r="H298">
        <v>30</v>
      </c>
      <c r="I298">
        <v>30</v>
      </c>
      <c r="J298">
        <v>0</v>
      </c>
      <c r="K298">
        <v>0</v>
      </c>
      <c r="L298">
        <v>0</v>
      </c>
      <c r="M298">
        <v>0</v>
      </c>
      <c r="N298" s="2">
        <f>CONVERT(IFERROR(VLOOKUP(C298,'[1]Fuels and emission rates'!A$2:E$6,3,FALSE),0)*[2]Generators!G298, "lbm", "kg")</f>
        <v>0</v>
      </c>
      <c r="O298" s="2">
        <f>CONVERT(IFERROR(VLOOKUP(C298,'[1]Fuels and emission rates'!A$2:E$6,3,FALSE),0)*[2]Generators!H298/1000, "lbm", "kg")</f>
        <v>0</v>
      </c>
      <c r="P298" s="2">
        <f>CONVERT(IFERROR(VLOOKUP(C298,'[1]Fuels and emission rates'!A$2:E$6,4,FALSE),0)*[2]Generators!G298, "lbm", "kg")</f>
        <v>0</v>
      </c>
      <c r="Q298" s="2">
        <f>CONVERT(IFERROR(VLOOKUP(C298,'[1]Fuels and emission rates'!A$2:E$6,4,FALSE),0)*[2]Generators!H298/1000, "lbm", "kg")</f>
        <v>0</v>
      </c>
      <c r="R298" s="2">
        <f>CONVERT(IFERROR(VLOOKUP(C298,'[1]Fuels and emission rates'!A$2:E$6,5,FALSE),0)*[2]Generators!G298, "lbm", "kg")</f>
        <v>0</v>
      </c>
      <c r="S298" s="2">
        <f>CONVERT(IFERROR(VLOOKUP(C298,'[1]Fuels and emission rates'!A$2:E$6,5,FALSE),0)*[2]Generators!H298/1000, "lbm", "kg")</f>
        <v>0</v>
      </c>
      <c r="T298">
        <v>1</v>
      </c>
      <c r="U298">
        <v>1</v>
      </c>
      <c r="V298">
        <v>1</v>
      </c>
    </row>
    <row r="299" spans="1:22" x14ac:dyDescent="0.2">
      <c r="A299">
        <v>298</v>
      </c>
      <c r="B299" t="s">
        <v>369</v>
      </c>
      <c r="C299" t="s">
        <v>370</v>
      </c>
      <c r="D299" t="s">
        <v>140</v>
      </c>
      <c r="E299">
        <v>20</v>
      </c>
      <c r="F299" s="1">
        <f>IFERROR(VLOOKUP(C299,'[1]Fuels and emission rates'!A$2:E$6,2,FALSE), 0)*[2]Generators!H299/1000+[2]Generators!Z299</f>
        <v>21.298574000000002</v>
      </c>
      <c r="G299" s="1">
        <f>IFERROR(VLOOKUP(C299,'[1]Fuels and emission rates'!A$2:E$6,2,FALSE), 0)*[2]Generators!G299</f>
        <v>195.84</v>
      </c>
      <c r="H299">
        <v>3.33</v>
      </c>
      <c r="I299">
        <v>3.33</v>
      </c>
      <c r="J299">
        <v>24</v>
      </c>
      <c r="K299">
        <v>48</v>
      </c>
      <c r="L299">
        <v>19.8</v>
      </c>
      <c r="M299">
        <v>3116.69</v>
      </c>
      <c r="N299" s="2">
        <f>CONVERT(IFERROR(VLOOKUP(C299,'[1]Fuels and emission rates'!A$2:E$6,3,FALSE),0)*[2]Generators!G299, "lbm", "kg")</f>
        <v>10042.897945696001</v>
      </c>
      <c r="O299" s="2">
        <f>CONVERT(IFERROR(VLOOKUP(C299,'[1]Fuels and emission rates'!A$2:E$6,3,FALSE),0)*[2]Generators!H299/1000, "lbm", "kg")</f>
        <v>938.88449863778203</v>
      </c>
      <c r="P299" s="2">
        <f>CONVERT(IFERROR(VLOOKUP(C299,'[1]Fuels and emission rates'!A$2:E$6,4,FALSE),0)*[2]Generators!G299, "lbm", "kg")</f>
        <v>18.872406545982528</v>
      </c>
      <c r="Q299" s="2">
        <f>CONVERT(IFERROR(VLOOKUP(C299,'[1]Fuels and emission rates'!A$2:E$6,4,FALSE),0)*[2]Generators!H299/1000, "lbm", "kg")</f>
        <v>1.764332372371352</v>
      </c>
      <c r="R299" s="2">
        <f>CONVERT(IFERROR(VLOOKUP(C299,'[1]Fuels and emission rates'!A$2:E$6,5,FALSE),0)*[2]Generators!G299, "lbm", "kg")</f>
        <v>16.300585707436799</v>
      </c>
      <c r="S299" s="2">
        <f>CONVERT(IFERROR(VLOOKUP(C299,'[1]Fuels and emission rates'!A$2:E$6,5,FALSE),0)*[2]Generators!H299/1000, "lbm", "kg")</f>
        <v>1.5238995081083999</v>
      </c>
      <c r="T299">
        <v>0</v>
      </c>
      <c r="U299">
        <v>0</v>
      </c>
      <c r="V299">
        <v>1</v>
      </c>
    </row>
    <row r="300" spans="1:22" x14ac:dyDescent="0.2">
      <c r="A300">
        <v>299</v>
      </c>
      <c r="B300" t="s">
        <v>371</v>
      </c>
      <c r="C300" t="s">
        <v>86</v>
      </c>
      <c r="D300" t="s">
        <v>372</v>
      </c>
      <c r="E300">
        <v>320</v>
      </c>
      <c r="F300" s="1">
        <f>IFERROR(VLOOKUP(C300,'[1]Fuels and emission rates'!A$2:E$6,2,FALSE), 0)*[2]Generators!H300/1000+[2]Generators!Z300</f>
        <v>49.655437999999997</v>
      </c>
      <c r="G300" s="1">
        <f>IFERROR(VLOOKUP(C300,'[1]Fuels and emission rates'!A$2:E$6,2,FALSE), 0)*[2]Generators!G300</f>
        <v>1977.1559999999999</v>
      </c>
      <c r="H300">
        <v>5.42</v>
      </c>
      <c r="I300">
        <v>5.42</v>
      </c>
      <c r="J300">
        <v>8</v>
      </c>
      <c r="K300">
        <v>12</v>
      </c>
      <c r="L300">
        <v>25.6</v>
      </c>
      <c r="M300">
        <v>25442.400000000001</v>
      </c>
      <c r="N300" s="2">
        <f>CONVERT(IFERROR(VLOOKUP(C300,'[1]Fuels and emission rates'!A$2:E$6,3,FALSE),0)*[2]Generators!G300, "lbm", "kg")</f>
        <v>19597.240621512399</v>
      </c>
      <c r="O300" s="2">
        <f>CONVERT(IFERROR(VLOOKUP(C300,'[1]Fuels and emission rates'!A$2:E$6,3,FALSE),0)*[2]Generators!H300/1000, "lbm", "kg")</f>
        <v>482.46282581825022</v>
      </c>
      <c r="P300" s="2">
        <f>CONVERT(IFERROR(VLOOKUP(C300,'[1]Fuels and emission rates'!A$2:E$6,4,FALSE),0)*[2]Generators!G300, "lbm", "kg")</f>
        <v>13.120186517792199</v>
      </c>
      <c r="Q300" s="2">
        <f>CONVERT(IFERROR(VLOOKUP(C300,'[1]Fuels and emission rates'!A$2:E$6,4,FALSE),0)*[2]Generators!H300/1000, "lbm", "kg")</f>
        <v>0.32300477321730314</v>
      </c>
      <c r="R300" s="2">
        <f>CONVERT(IFERROR(VLOOKUP(C300,'[1]Fuels and emission rates'!A$2:E$6,5,FALSE),0)*[2]Generators!G300, "lbm", "kg")</f>
        <v>9.9646986211079994E-2</v>
      </c>
      <c r="S300" s="2">
        <f>CONVERT(IFERROR(VLOOKUP(C300,'[1]Fuels and emission rates'!A$2:E$6,5,FALSE),0)*[2]Generators!H300/1000, "lbm", "kg")</f>
        <v>2.4532008092453396E-3</v>
      </c>
      <c r="T300">
        <v>0</v>
      </c>
      <c r="U300">
        <v>0</v>
      </c>
      <c r="V300">
        <v>0</v>
      </c>
    </row>
    <row r="301" spans="1:22" x14ac:dyDescent="0.2">
      <c r="A301">
        <v>300</v>
      </c>
      <c r="B301" t="s">
        <v>373</v>
      </c>
      <c r="C301" t="s">
        <v>86</v>
      </c>
      <c r="D301" t="s">
        <v>374</v>
      </c>
      <c r="E301">
        <v>325</v>
      </c>
      <c r="F301" s="1">
        <f>IFERROR(VLOOKUP(C301,'[1]Fuels and emission rates'!A$2:E$6,2,FALSE), 0)*[2]Generators!H301/1000+[2]Generators!Z301</f>
        <v>48.516092</v>
      </c>
      <c r="G301" s="1">
        <f>IFERROR(VLOOKUP(C301,'[1]Fuels and emission rates'!A$2:E$6,2,FALSE), 0)*[2]Generators!G301</f>
        <v>3096.6300000000006</v>
      </c>
      <c r="H301">
        <v>5.33</v>
      </c>
      <c r="I301">
        <v>5.33</v>
      </c>
      <c r="J301">
        <v>8</v>
      </c>
      <c r="K301">
        <v>12</v>
      </c>
      <c r="L301">
        <v>26</v>
      </c>
      <c r="M301">
        <v>25839.94</v>
      </c>
      <c r="N301" s="2">
        <f>CONVERT(IFERROR(VLOOKUP(C301,'[1]Fuels and emission rates'!A$2:E$6,3,FALSE),0)*[2]Generators!G301, "lbm", "kg")</f>
        <v>30693.280260027004</v>
      </c>
      <c r="O301" s="2">
        <f>CONVERT(IFERROR(VLOOKUP(C301,'[1]Fuels and emission rates'!A$2:E$6,3,FALSE),0)*[2]Generators!H301/1000, "lbm", "kg")</f>
        <v>471.1698182289868</v>
      </c>
      <c r="P301" s="2">
        <f>CONVERT(IFERROR(VLOOKUP(C301,'[1]Fuels and emission rates'!A$2:E$6,4,FALSE),0)*[2]Generators!G301, "lbm", "kg")</f>
        <v>20.548891021543504</v>
      </c>
      <c r="Q301" s="2">
        <f>CONVERT(IFERROR(VLOOKUP(C301,'[1]Fuels and emission rates'!A$2:E$6,4,FALSE),0)*[2]Generators!H301/1000, "lbm", "kg")</f>
        <v>0.31544420033974541</v>
      </c>
      <c r="R301" s="2">
        <f>CONVERT(IFERROR(VLOOKUP(C301,'[1]Fuels and emission rates'!A$2:E$6,5,FALSE),0)*[2]Generators!G301, "lbm", "kg")</f>
        <v>0.15606752674590002</v>
      </c>
      <c r="S301" s="2">
        <f>CONVERT(IFERROR(VLOOKUP(C301,'[1]Fuels and emission rates'!A$2:E$6,5,FALSE),0)*[2]Generators!H301/1000, "lbm", "kg")</f>
        <v>2.3957787367575602E-3</v>
      </c>
      <c r="T301">
        <v>0</v>
      </c>
      <c r="U301">
        <v>0</v>
      </c>
      <c r="V301">
        <v>0</v>
      </c>
    </row>
    <row r="302" spans="1:22" x14ac:dyDescent="0.2">
      <c r="A302">
        <v>301</v>
      </c>
      <c r="B302" t="s">
        <v>375</v>
      </c>
      <c r="C302" t="s">
        <v>86</v>
      </c>
      <c r="D302" t="s">
        <v>109</v>
      </c>
      <c r="E302">
        <v>712</v>
      </c>
      <c r="F302" s="1">
        <f>IFERROR(VLOOKUP(C302,'[1]Fuels and emission rates'!A$2:E$6,2,FALSE), 0)*[2]Generators!H302/1000+[2]Generators!Z302</f>
        <v>47.412224000000002</v>
      </c>
      <c r="G302" s="1">
        <f>IFERROR(VLOOKUP(C302,'[1]Fuels and emission rates'!A$2:E$6,2,FALSE), 0)*[2]Generators!G302</f>
        <v>6499.8720000000012</v>
      </c>
      <c r="H302">
        <v>11.83</v>
      </c>
      <c r="I302">
        <v>11.83</v>
      </c>
      <c r="J302">
        <v>8</v>
      </c>
      <c r="K302">
        <v>12</v>
      </c>
      <c r="L302">
        <v>56.96</v>
      </c>
      <c r="M302">
        <v>56609.34</v>
      </c>
      <c r="N302" s="2">
        <f>CONVERT(IFERROR(VLOOKUP(C302,'[1]Fuels and emission rates'!A$2:E$6,3,FALSE),0)*[2]Generators!G302, "lbm", "kg")</f>
        <v>64425.647542748811</v>
      </c>
      <c r="O302" s="2">
        <f>CONVERT(IFERROR(VLOOKUP(C302,'[1]Fuels and emission rates'!A$2:E$6,3,FALSE),0)*[2]Generators!H302/1000, "lbm", "kg")</f>
        <v>460.22846266048964</v>
      </c>
      <c r="P302" s="2">
        <f>CONVERT(IFERROR(VLOOKUP(C302,'[1]Fuels and emission rates'!A$2:E$6,4,FALSE),0)*[2]Generators!G302, "lbm", "kg")</f>
        <v>43.132425049806407</v>
      </c>
      <c r="Q302" s="2">
        <f>CONVERT(IFERROR(VLOOKUP(C302,'[1]Fuels and emission rates'!A$2:E$6,4,FALSE),0)*[2]Generators!H302/1000, "lbm", "kg")</f>
        <v>0.3081190555099888</v>
      </c>
      <c r="R302" s="2">
        <f>CONVERT(IFERROR(VLOOKUP(C302,'[1]Fuels and emission rates'!A$2:E$6,5,FALSE),0)*[2]Generators!G302, "lbm", "kg")</f>
        <v>0.32758803835295996</v>
      </c>
      <c r="S302" s="2">
        <f>CONVERT(IFERROR(VLOOKUP(C302,'[1]Fuels and emission rates'!A$2:E$6,5,FALSE),0)*[2]Generators!H302/1000, "lbm", "kg")</f>
        <v>2.3401447253923197E-3</v>
      </c>
      <c r="T302">
        <v>0</v>
      </c>
      <c r="U302">
        <v>0</v>
      </c>
      <c r="V302">
        <v>0</v>
      </c>
    </row>
    <row r="303" spans="1:22" x14ac:dyDescent="0.2">
      <c r="A303">
        <v>302</v>
      </c>
      <c r="B303" t="s">
        <v>376</v>
      </c>
      <c r="C303" t="s">
        <v>86</v>
      </c>
      <c r="D303" t="s">
        <v>356</v>
      </c>
      <c r="E303">
        <v>62.6</v>
      </c>
      <c r="F303" s="1">
        <f>IFERROR(VLOOKUP(C303,'[1]Fuels and emission rates'!A$2:E$6,2,FALSE), 0)*[2]Generators!H303/1000+[2]Generators!Z303</f>
        <v>24.103340000000003</v>
      </c>
      <c r="G303" s="1">
        <f>IFERROR(VLOOKUP(C303,'[1]Fuels and emission rates'!A$2:E$6,2,FALSE), 0)*[2]Generators!G303</f>
        <v>1877.5260000000001</v>
      </c>
      <c r="H303">
        <v>0.17</v>
      </c>
      <c r="I303">
        <v>0.17</v>
      </c>
      <c r="J303">
        <v>8</v>
      </c>
      <c r="K303">
        <v>12</v>
      </c>
      <c r="L303">
        <v>61.97</v>
      </c>
      <c r="M303">
        <v>4977.17</v>
      </c>
      <c r="N303" s="2">
        <f>CONVERT(IFERROR(VLOOKUP(C303,'[1]Fuels and emission rates'!A$2:E$6,3,FALSE),0)*[2]Generators!G303, "lbm", "kg")</f>
        <v>18609.724672785404</v>
      </c>
      <c r="O303" s="2">
        <f>CONVERT(IFERROR(VLOOKUP(C303,'[1]Fuels and emission rates'!A$2:E$6,3,FALSE),0)*[2]Generators!H303/1000, "lbm", "kg")</f>
        <v>229.19469073408604</v>
      </c>
      <c r="P303" s="2">
        <f>CONVERT(IFERROR(VLOOKUP(C303,'[1]Fuels and emission rates'!A$2:E$6,4,FALSE),0)*[2]Generators!G303, "lbm", "kg")</f>
        <v>12.459052958898701</v>
      </c>
      <c r="Q303" s="2">
        <f>CONVERT(IFERROR(VLOOKUP(C303,'[1]Fuels and emission rates'!A$2:E$6,4,FALSE),0)*[2]Generators!H303/1000, "lbm", "kg")</f>
        <v>0.15344390311858302</v>
      </c>
      <c r="R303" s="2">
        <f>CONVERT(IFERROR(VLOOKUP(C303,'[1]Fuels and emission rates'!A$2:E$6,5,FALSE),0)*[2]Generators!G303, "lbm", "kg")</f>
        <v>9.4625718675179993E-2</v>
      </c>
      <c r="S303" s="2">
        <f>CONVERT(IFERROR(VLOOKUP(C303,'[1]Fuels and emission rates'!A$2:E$6,5,FALSE),0)*[2]Generators!H303/1000, "lbm", "kg")</f>
        <v>1.1653967325462001E-3</v>
      </c>
      <c r="T303">
        <v>0</v>
      </c>
      <c r="U303">
        <v>0</v>
      </c>
      <c r="V303">
        <v>1</v>
      </c>
    </row>
    <row r="304" spans="1:22" x14ac:dyDescent="0.2">
      <c r="A304">
        <v>303</v>
      </c>
      <c r="B304" t="s">
        <v>377</v>
      </c>
      <c r="C304" t="s">
        <v>86</v>
      </c>
      <c r="D304" t="s">
        <v>378</v>
      </c>
      <c r="E304">
        <v>62.6</v>
      </c>
      <c r="F304" s="1">
        <f>IFERROR(VLOOKUP(C304,'[1]Fuels and emission rates'!A$2:E$6,2,FALSE), 0)*[2]Generators!H304/1000+[2]Generators!Z304</f>
        <v>24.103340000000003</v>
      </c>
      <c r="G304" s="1">
        <f>IFERROR(VLOOKUP(C304,'[1]Fuels and emission rates'!A$2:E$6,2,FALSE), 0)*[2]Generators!G304</f>
        <v>1877.5260000000001</v>
      </c>
      <c r="H304">
        <v>0.17</v>
      </c>
      <c r="I304">
        <v>0.17</v>
      </c>
      <c r="J304">
        <v>8</v>
      </c>
      <c r="K304">
        <v>12</v>
      </c>
      <c r="L304">
        <v>61.97</v>
      </c>
      <c r="M304">
        <v>4977.17</v>
      </c>
      <c r="N304" s="2">
        <f>CONVERT(IFERROR(VLOOKUP(C304,'[1]Fuels and emission rates'!A$2:E$6,3,FALSE),0)*[2]Generators!G304, "lbm", "kg")</f>
        <v>18609.724672785404</v>
      </c>
      <c r="O304" s="2">
        <f>CONVERT(IFERROR(VLOOKUP(C304,'[1]Fuels and emission rates'!A$2:E$6,3,FALSE),0)*[2]Generators!H304/1000, "lbm", "kg")</f>
        <v>229.19469073408604</v>
      </c>
      <c r="P304" s="2">
        <f>CONVERT(IFERROR(VLOOKUP(C304,'[1]Fuels and emission rates'!A$2:E$6,4,FALSE),0)*[2]Generators!G304, "lbm", "kg")</f>
        <v>12.459052958898701</v>
      </c>
      <c r="Q304" s="2">
        <f>CONVERT(IFERROR(VLOOKUP(C304,'[1]Fuels and emission rates'!A$2:E$6,4,FALSE),0)*[2]Generators!H304/1000, "lbm", "kg")</f>
        <v>0.15344390311858302</v>
      </c>
      <c r="R304" s="2">
        <f>CONVERT(IFERROR(VLOOKUP(C304,'[1]Fuels and emission rates'!A$2:E$6,5,FALSE),0)*[2]Generators!G304, "lbm", "kg")</f>
        <v>9.4625718675179993E-2</v>
      </c>
      <c r="S304" s="2">
        <f>CONVERT(IFERROR(VLOOKUP(C304,'[1]Fuels and emission rates'!A$2:E$6,5,FALSE),0)*[2]Generators!H304/1000, "lbm", "kg")</f>
        <v>1.1653967325462001E-3</v>
      </c>
      <c r="T304">
        <v>0</v>
      </c>
      <c r="U304">
        <v>0</v>
      </c>
      <c r="V304">
        <v>1</v>
      </c>
    </row>
    <row r="305" spans="1:22" x14ac:dyDescent="0.2">
      <c r="A305">
        <v>304</v>
      </c>
      <c r="B305" t="s">
        <v>379</v>
      </c>
      <c r="C305" t="s">
        <v>86</v>
      </c>
      <c r="D305" t="s">
        <v>290</v>
      </c>
      <c r="E305">
        <v>110.25</v>
      </c>
      <c r="F305" s="1">
        <f>IFERROR(VLOOKUP(C305,'[1]Fuels and emission rates'!A$2:E$6,2,FALSE), 0)*[2]Generators!H305/1000+[2]Generators!Z305</f>
        <v>53.934722000000001</v>
      </c>
      <c r="G305" s="1">
        <f>IFERROR(VLOOKUP(C305,'[1]Fuels and emission rates'!A$2:E$6,2,FALSE), 0)*[2]Generators!G305</f>
        <v>1164.942</v>
      </c>
      <c r="H305">
        <v>1.72</v>
      </c>
      <c r="I305">
        <v>1.72</v>
      </c>
      <c r="J305">
        <v>8</v>
      </c>
      <c r="K305">
        <v>12</v>
      </c>
      <c r="L305">
        <v>8.82</v>
      </c>
      <c r="M305">
        <v>8765.7000000000007</v>
      </c>
      <c r="N305" s="2">
        <f>CONVERT(IFERROR(VLOOKUP(C305,'[1]Fuels and emission rates'!A$2:E$6,3,FALSE),0)*[2]Generators!G305, "lbm", "kg")</f>
        <v>11546.7108736518</v>
      </c>
      <c r="O305" s="2">
        <f>CONVERT(IFERROR(VLOOKUP(C305,'[1]Fuels and emission rates'!A$2:E$6,3,FALSE),0)*[2]Generators!H305/1000, "lbm", "kg")</f>
        <v>524.87837534281391</v>
      </c>
      <c r="P305" s="2">
        <f>CONVERT(IFERROR(VLOOKUP(C305,'[1]Fuels and emission rates'!A$2:E$6,4,FALSE),0)*[2]Generators!G305, "lbm", "kg")</f>
        <v>7.7304250764279008</v>
      </c>
      <c r="Q305" s="2">
        <f>CONVERT(IFERROR(VLOOKUP(C305,'[1]Fuels and emission rates'!A$2:E$6,4,FALSE),0)*[2]Generators!H305/1000, "lbm", "kg")</f>
        <v>0.35140162417018894</v>
      </c>
      <c r="R305" s="2">
        <f>CONVERT(IFERROR(VLOOKUP(C305,'[1]Fuels and emission rates'!A$2:E$6,5,FALSE),0)*[2]Generators!G305, "lbm", "kg")</f>
        <v>5.8712089188059993E-2</v>
      </c>
      <c r="S305" s="2">
        <f>CONVERT(IFERROR(VLOOKUP(C305,'[1]Fuels and emission rates'!A$2:E$6,5,FALSE),0)*[2]Generators!H305/1000, "lbm", "kg")</f>
        <v>2.6688730949634598E-3</v>
      </c>
      <c r="T305">
        <v>0</v>
      </c>
      <c r="U305">
        <v>0</v>
      </c>
      <c r="V305">
        <v>1</v>
      </c>
    </row>
    <row r="306" spans="1:22" x14ac:dyDescent="0.2">
      <c r="A306">
        <v>305</v>
      </c>
      <c r="B306" t="s">
        <v>380</v>
      </c>
      <c r="C306" t="s">
        <v>86</v>
      </c>
      <c r="D306" t="s">
        <v>290</v>
      </c>
      <c r="E306">
        <v>110.25</v>
      </c>
      <c r="F306" s="1">
        <f>IFERROR(VLOOKUP(C306,'[1]Fuels and emission rates'!A$2:E$6,2,FALSE), 0)*[2]Generators!H306/1000+[2]Generators!Z306</f>
        <v>54.616256</v>
      </c>
      <c r="G306" s="1">
        <f>IFERROR(VLOOKUP(C306,'[1]Fuels and emission rates'!A$2:E$6,2,FALSE), 0)*[2]Generators!G306</f>
        <v>947.21400000000006</v>
      </c>
      <c r="H306">
        <v>1.82</v>
      </c>
      <c r="I306">
        <v>1.82</v>
      </c>
      <c r="J306">
        <v>8</v>
      </c>
      <c r="K306">
        <v>12</v>
      </c>
      <c r="L306">
        <v>8.82</v>
      </c>
      <c r="M306">
        <v>8765.7000000000007</v>
      </c>
      <c r="N306" s="2">
        <f>CONVERT(IFERROR(VLOOKUP(C306,'[1]Fuels and emission rates'!A$2:E$6,3,FALSE),0)*[2]Generators!G306, "lbm", "kg")</f>
        <v>9388.6272393606014</v>
      </c>
      <c r="O306" s="2">
        <f>CONVERT(IFERROR(VLOOKUP(C306,'[1]Fuels and emission rates'!A$2:E$6,3,FALSE),0)*[2]Generators!H306/1000, "lbm", "kg")</f>
        <v>531.63362671890241</v>
      </c>
      <c r="P306" s="2">
        <f>CONVERT(IFERROR(VLOOKUP(C306,'[1]Fuels and emission rates'!A$2:E$6,4,FALSE),0)*[2]Generators!G306, "lbm", "kg")</f>
        <v>6.2856063721142998</v>
      </c>
      <c r="Q306" s="2">
        <f>CONVERT(IFERROR(VLOOKUP(C306,'[1]Fuels and emission rates'!A$2:E$6,4,FALSE),0)*[2]Generators!H306/1000, "lbm", "kg")</f>
        <v>0.35592420771858718</v>
      </c>
      <c r="R306" s="2">
        <f>CONVERT(IFERROR(VLOOKUP(C306,'[1]Fuels and emission rates'!A$2:E$6,5,FALSE),0)*[2]Generators!G306, "lbm", "kg")</f>
        <v>4.773878257302E-2</v>
      </c>
      <c r="S306" s="2">
        <f>CONVERT(IFERROR(VLOOKUP(C306,'[1]Fuels and emission rates'!A$2:E$6,5,FALSE),0)*[2]Generators!H306/1000, "lbm", "kg")</f>
        <v>2.7032218307740797E-3</v>
      </c>
      <c r="T306">
        <v>0</v>
      </c>
      <c r="U306">
        <v>0</v>
      </c>
      <c r="V306">
        <v>0</v>
      </c>
    </row>
    <row r="307" spans="1:22" x14ac:dyDescent="0.2">
      <c r="A307">
        <v>306</v>
      </c>
      <c r="B307" t="s">
        <v>381</v>
      </c>
      <c r="C307" t="s">
        <v>86</v>
      </c>
      <c r="D307" t="s">
        <v>290</v>
      </c>
      <c r="E307">
        <v>306</v>
      </c>
      <c r="F307" s="1">
        <f>IFERROR(VLOOKUP(C307,'[1]Fuels and emission rates'!A$2:E$6,2,FALSE), 0)*[2]Generators!H307/1000+[2]Generators!Z307</f>
        <v>52.826209999999996</v>
      </c>
      <c r="G307" s="1">
        <f>IFERROR(VLOOKUP(C307,'[1]Fuels and emission rates'!A$2:E$6,2,FALSE), 0)*[2]Generators!G307</f>
        <v>2607.5520000000001</v>
      </c>
      <c r="H307">
        <v>4.9800000000000004</v>
      </c>
      <c r="I307">
        <v>4.9800000000000004</v>
      </c>
      <c r="J307">
        <v>8</v>
      </c>
      <c r="K307">
        <v>12</v>
      </c>
      <c r="L307">
        <v>24.48</v>
      </c>
      <c r="M307">
        <v>24329.29</v>
      </c>
      <c r="N307" s="2">
        <f>CONVERT(IFERROR(VLOOKUP(C307,'[1]Fuels and emission rates'!A$2:E$6,3,FALSE),0)*[2]Generators!G307, "lbm", "kg")</f>
        <v>25845.6206678208</v>
      </c>
      <c r="O307" s="2">
        <f>CONVERT(IFERROR(VLOOKUP(C307,'[1]Fuels and emission rates'!A$2:E$6,3,FALSE),0)*[2]Generators!H307/1000, "lbm", "kg")</f>
        <v>513.89098922060907</v>
      </c>
      <c r="P307" s="2">
        <f>CONVERT(IFERROR(VLOOKUP(C307,'[1]Fuels and emission rates'!A$2:E$6,4,FALSE),0)*[2]Generators!G307, "lbm", "kg")</f>
        <v>17.3034240064224</v>
      </c>
      <c r="Q307" s="2">
        <f>CONVERT(IFERROR(VLOOKUP(C307,'[1]Fuels and emission rates'!A$2:E$6,4,FALSE),0)*[2]Generators!H307/1000, "lbm", "kg")</f>
        <v>0.34404566227481459</v>
      </c>
      <c r="R307" s="2">
        <f>CONVERT(IFERROR(VLOOKUP(C307,'[1]Fuels and emission rates'!A$2:E$6,5,FALSE),0)*[2]Generators!G307, "lbm", "kg")</f>
        <v>0.13141841017536002</v>
      </c>
      <c r="S307" s="2">
        <f>CONVERT(IFERROR(VLOOKUP(C307,'[1]Fuels and emission rates'!A$2:E$6,5,FALSE),0)*[2]Generators!H307/1000, "lbm", "kg")</f>
        <v>2.6130050299352997E-3</v>
      </c>
      <c r="T307">
        <v>0</v>
      </c>
      <c r="U307">
        <v>0</v>
      </c>
      <c r="V307">
        <v>0</v>
      </c>
    </row>
    <row r="308" spans="1:22" x14ac:dyDescent="0.2">
      <c r="A308">
        <v>307</v>
      </c>
      <c r="B308" t="s">
        <v>382</v>
      </c>
      <c r="C308" t="s">
        <v>86</v>
      </c>
      <c r="D308" t="s">
        <v>290</v>
      </c>
      <c r="E308">
        <v>345.6</v>
      </c>
      <c r="F308" s="1">
        <f>IFERROR(VLOOKUP(C308,'[1]Fuels and emission rates'!A$2:E$6,2,FALSE), 0)*[2]Generators!H308/1000+[2]Generators!Z308</f>
        <v>50.646014000000001</v>
      </c>
      <c r="G308" s="1">
        <f>IFERROR(VLOOKUP(C308,'[1]Fuels and emission rates'!A$2:E$6,2,FALSE), 0)*[2]Generators!G308</f>
        <v>3198.2040000000002</v>
      </c>
      <c r="H308">
        <v>5.48</v>
      </c>
      <c r="I308">
        <v>5.48</v>
      </c>
      <c r="J308">
        <v>8</v>
      </c>
      <c r="K308">
        <v>12</v>
      </c>
      <c r="L308">
        <v>27.65</v>
      </c>
      <c r="M308">
        <v>27477.79</v>
      </c>
      <c r="N308" s="2">
        <f>CONVERT(IFERROR(VLOOKUP(C308,'[1]Fuels and emission rates'!A$2:E$6,3,FALSE),0)*[2]Generators!G308, "lbm", "kg")</f>
        <v>31700.064812631601</v>
      </c>
      <c r="O308" s="2">
        <f>CONVERT(IFERROR(VLOOKUP(C308,'[1]Fuels and emission rates'!A$2:E$6,3,FALSE),0)*[2]Generators!H308/1000, "lbm", "kg")</f>
        <v>492.28124997188053</v>
      </c>
      <c r="P308" s="2">
        <f>CONVERT(IFERROR(VLOOKUP(C308,'[1]Fuels and emission rates'!A$2:E$6,4,FALSE),0)*[2]Generators!G308, "lbm", "kg")</f>
        <v>21.222924747439802</v>
      </c>
      <c r="Q308" s="2">
        <f>CONVERT(IFERROR(VLOOKUP(C308,'[1]Fuels and emission rates'!A$2:E$6,4,FALSE),0)*[2]Generators!H308/1000, "lbm", "kg")</f>
        <v>0.32957812498117434</v>
      </c>
      <c r="R308" s="2">
        <f>CONVERT(IFERROR(VLOOKUP(C308,'[1]Fuels and emission rates'!A$2:E$6,5,FALSE),0)*[2]Generators!G308, "lbm", "kg")</f>
        <v>0.16118677023371999</v>
      </c>
      <c r="S308" s="2">
        <f>CONVERT(IFERROR(VLOOKUP(C308,'[1]Fuels and emission rates'!A$2:E$6,5,FALSE),0)*[2]Generators!H308/1000, "lbm", "kg")</f>
        <v>2.5031249998570195E-3</v>
      </c>
      <c r="T308">
        <v>0</v>
      </c>
      <c r="U308">
        <v>0</v>
      </c>
      <c r="V308">
        <v>1</v>
      </c>
    </row>
    <row r="309" spans="1:22" x14ac:dyDescent="0.2">
      <c r="A309">
        <v>308</v>
      </c>
      <c r="B309" t="s">
        <v>383</v>
      </c>
      <c r="C309" t="s">
        <v>86</v>
      </c>
      <c r="D309" t="s">
        <v>351</v>
      </c>
      <c r="E309">
        <v>106.25</v>
      </c>
      <c r="F309" s="1">
        <f>IFERROR(VLOOKUP(C309,'[1]Fuels and emission rates'!A$2:E$6,2,FALSE), 0)*[2]Generators!H309/1000+[2]Generators!Z309</f>
        <v>51.565958000000002</v>
      </c>
      <c r="G309" s="1">
        <f>IFERROR(VLOOKUP(C309,'[1]Fuels and emission rates'!A$2:E$6,2,FALSE), 0)*[2]Generators!G309</f>
        <v>1374.192</v>
      </c>
      <c r="H309">
        <v>1.77</v>
      </c>
      <c r="I309">
        <v>1.77</v>
      </c>
      <c r="J309">
        <v>8</v>
      </c>
      <c r="K309">
        <v>12</v>
      </c>
      <c r="L309">
        <v>8.5</v>
      </c>
      <c r="M309">
        <v>8447.67</v>
      </c>
      <c r="N309" s="2">
        <f>CONVERT(IFERROR(VLOOKUP(C309,'[1]Fuels and emission rates'!A$2:E$6,3,FALSE),0)*[2]Generators!G309, "lbm", "kg")</f>
        <v>13620.7619854768</v>
      </c>
      <c r="O309" s="2">
        <f>CONVERT(IFERROR(VLOOKUP(C309,'[1]Fuels and emission rates'!A$2:E$6,3,FALSE),0)*[2]Generators!H309/1000, "lbm", "kg")</f>
        <v>501.39958151795827</v>
      </c>
      <c r="P309" s="2">
        <f>CONVERT(IFERROR(VLOOKUP(C309,'[1]Fuels and emission rates'!A$2:E$6,4,FALSE),0)*[2]Generators!G309, "lbm", "kg")</f>
        <v>9.1189847190904008</v>
      </c>
      <c r="Q309" s="2">
        <f>CONVERT(IFERROR(VLOOKUP(C309,'[1]Fuels and emission rates'!A$2:E$6,4,FALSE),0)*[2]Generators!H309/1000, "lbm", "kg")</f>
        <v>0.33568277067727714</v>
      </c>
      <c r="R309" s="2">
        <f>CONVERT(IFERROR(VLOOKUP(C309,'[1]Fuels and emission rates'!A$2:E$6,5,FALSE),0)*[2]Generators!G309, "lbm", "kg")</f>
        <v>6.925811179055999E-2</v>
      </c>
      <c r="S309" s="2">
        <f>CONVERT(IFERROR(VLOOKUP(C309,'[1]Fuels and emission rates'!A$2:E$6,5,FALSE),0)*[2]Generators!H309/1000, "lbm", "kg")</f>
        <v>2.5494893975489398E-3</v>
      </c>
      <c r="T309">
        <v>0</v>
      </c>
      <c r="U309">
        <v>0</v>
      </c>
      <c r="V309">
        <v>0</v>
      </c>
    </row>
    <row r="310" spans="1:22" x14ac:dyDescent="0.2">
      <c r="A310">
        <v>309</v>
      </c>
      <c r="B310" t="s">
        <v>384</v>
      </c>
      <c r="C310" t="s">
        <v>385</v>
      </c>
      <c r="D310" t="s">
        <v>378</v>
      </c>
      <c r="E310">
        <v>4.5999999999999996</v>
      </c>
      <c r="F310" s="1">
        <f>IFERROR(VLOOKUP(C310,'[1]Fuels and emission rates'!A$2:E$6,2,FALSE), 0)*[2]Generators!H310/1000+[2]Generators!Z310</f>
        <v>0.98</v>
      </c>
      <c r="G310" s="1">
        <f>IFERROR(VLOOKUP(C310,'[1]Fuels and emission rates'!A$2:E$6,2,FALSE), 0)*[2]Generators!G310</f>
        <v>0</v>
      </c>
      <c r="H310">
        <v>0.05</v>
      </c>
      <c r="I310">
        <v>0.05</v>
      </c>
      <c r="J310">
        <v>6</v>
      </c>
      <c r="K310">
        <v>6</v>
      </c>
      <c r="L310">
        <v>2.0699999999999998</v>
      </c>
      <c r="M310">
        <v>365.73</v>
      </c>
      <c r="N310" s="2">
        <f>CONVERT(IFERROR(VLOOKUP(C310,'[1]Fuels and emission rates'!A$2:E$6,3,FALSE),0)*[2]Generators!G310, "lbm", "kg")</f>
        <v>0</v>
      </c>
      <c r="O310" s="2">
        <f>CONVERT(IFERROR(VLOOKUP(C310,'[1]Fuels and emission rates'!A$2:E$6,3,FALSE),0)*[2]Generators!H310/1000, "lbm", "kg")</f>
        <v>0</v>
      </c>
      <c r="P310" s="2">
        <f>CONVERT(IFERROR(VLOOKUP(C310,'[1]Fuels and emission rates'!A$2:E$6,4,FALSE),0)*[2]Generators!G310, "lbm", "kg")</f>
        <v>0</v>
      </c>
      <c r="Q310" s="2">
        <f>CONVERT(IFERROR(VLOOKUP(C310,'[1]Fuels and emission rates'!A$2:E$6,4,FALSE),0)*[2]Generators!H310/1000, "lbm", "kg")</f>
        <v>0</v>
      </c>
      <c r="R310" s="2">
        <f>CONVERT(IFERROR(VLOOKUP(C310,'[1]Fuels and emission rates'!A$2:E$6,5,FALSE),0)*[2]Generators!G310, "lbm", "kg")</f>
        <v>0</v>
      </c>
      <c r="S310" s="2">
        <f>CONVERT(IFERROR(VLOOKUP(C310,'[1]Fuels and emission rates'!A$2:E$6,5,FALSE),0)*[2]Generators!H310/1000, "lbm", "kg")</f>
        <v>0</v>
      </c>
      <c r="T310">
        <v>0</v>
      </c>
      <c r="U310">
        <v>0</v>
      </c>
      <c r="V310">
        <v>1</v>
      </c>
    </row>
    <row r="311" spans="1:22" x14ac:dyDescent="0.2">
      <c r="A311">
        <v>310</v>
      </c>
      <c r="B311" t="s">
        <v>386</v>
      </c>
      <c r="C311" t="s">
        <v>385</v>
      </c>
      <c r="D311" t="s">
        <v>378</v>
      </c>
      <c r="E311">
        <v>30.4</v>
      </c>
      <c r="F311" s="1">
        <f>IFERROR(VLOOKUP(C311,'[1]Fuels and emission rates'!A$2:E$6,2,FALSE), 0)*[2]Generators!H311/1000+[2]Generators!Z311</f>
        <v>1.91</v>
      </c>
      <c r="G311" s="1">
        <f>IFERROR(VLOOKUP(C311,'[1]Fuels and emission rates'!A$2:E$6,2,FALSE), 0)*[2]Generators!G311</f>
        <v>0</v>
      </c>
      <c r="H311">
        <v>0.62</v>
      </c>
      <c r="I311">
        <v>0.62</v>
      </c>
      <c r="J311">
        <v>1</v>
      </c>
      <c r="K311">
        <v>1</v>
      </c>
      <c r="L311">
        <v>30.1</v>
      </c>
      <c r="M311">
        <v>966.81</v>
      </c>
      <c r="N311" s="2">
        <f>CONVERT(IFERROR(VLOOKUP(C311,'[1]Fuels and emission rates'!A$2:E$6,3,FALSE),0)*[2]Generators!G311, "lbm", "kg")</f>
        <v>0</v>
      </c>
      <c r="O311" s="2">
        <f>CONVERT(IFERROR(VLOOKUP(C311,'[1]Fuels and emission rates'!A$2:E$6,3,FALSE),0)*[2]Generators!H311/1000, "lbm", "kg")</f>
        <v>0</v>
      </c>
      <c r="P311" s="2">
        <f>CONVERT(IFERROR(VLOOKUP(C311,'[1]Fuels and emission rates'!A$2:E$6,4,FALSE),0)*[2]Generators!G311, "lbm", "kg")</f>
        <v>0</v>
      </c>
      <c r="Q311" s="2">
        <f>CONVERT(IFERROR(VLOOKUP(C311,'[1]Fuels and emission rates'!A$2:E$6,4,FALSE),0)*[2]Generators!H311/1000, "lbm", "kg")</f>
        <v>0</v>
      </c>
      <c r="R311" s="2">
        <f>CONVERT(IFERROR(VLOOKUP(C311,'[1]Fuels and emission rates'!A$2:E$6,5,FALSE),0)*[2]Generators!G311, "lbm", "kg")</f>
        <v>0</v>
      </c>
      <c r="S311" s="2">
        <f>CONVERT(IFERROR(VLOOKUP(C311,'[1]Fuels and emission rates'!A$2:E$6,5,FALSE),0)*[2]Generators!H311/1000, "lbm", "kg")</f>
        <v>0</v>
      </c>
      <c r="T311">
        <v>0</v>
      </c>
      <c r="U311">
        <v>0</v>
      </c>
      <c r="V311">
        <v>1</v>
      </c>
    </row>
    <row r="312" spans="1:22" x14ac:dyDescent="0.2">
      <c r="A312">
        <v>311</v>
      </c>
      <c r="B312" t="s">
        <v>387</v>
      </c>
      <c r="C312" t="s">
        <v>388</v>
      </c>
      <c r="D312" t="s">
        <v>378</v>
      </c>
      <c r="E312">
        <v>11.5</v>
      </c>
      <c r="F312" s="1">
        <f>IFERROR(VLOOKUP(C312,'[1]Fuels and emission rates'!A$2:E$6,2,FALSE), 0)*[2]Generators!H312/1000+[2]Generators!Z312</f>
        <v>0</v>
      </c>
      <c r="G312" s="1">
        <f>IFERROR(VLOOKUP(C312,'[1]Fuels and emission rates'!A$2:E$6,2,FALSE), 0)*[2]Generators!G312</f>
        <v>0</v>
      </c>
      <c r="H312">
        <v>11.5</v>
      </c>
      <c r="I312">
        <v>11.5</v>
      </c>
      <c r="J312">
        <v>0</v>
      </c>
      <c r="K312">
        <v>0</v>
      </c>
      <c r="L312">
        <v>0</v>
      </c>
      <c r="M312">
        <v>0</v>
      </c>
      <c r="N312" s="2">
        <f>CONVERT(IFERROR(VLOOKUP(C312,'[1]Fuels and emission rates'!A$2:E$6,3,FALSE),0)*[2]Generators!G312, "lbm", "kg")</f>
        <v>0</v>
      </c>
      <c r="O312" s="2">
        <f>CONVERT(IFERROR(VLOOKUP(C312,'[1]Fuels and emission rates'!A$2:E$6,3,FALSE),0)*[2]Generators!H312/1000, "lbm", "kg")</f>
        <v>0</v>
      </c>
      <c r="P312" s="2">
        <f>CONVERT(IFERROR(VLOOKUP(C312,'[1]Fuels and emission rates'!A$2:E$6,4,FALSE),0)*[2]Generators!G312, "lbm", "kg")</f>
        <v>0</v>
      </c>
      <c r="Q312" s="2">
        <f>CONVERT(IFERROR(VLOOKUP(C312,'[1]Fuels and emission rates'!A$2:E$6,4,FALSE),0)*[2]Generators!H312/1000, "lbm", "kg")</f>
        <v>0</v>
      </c>
      <c r="R312" s="2">
        <f>CONVERT(IFERROR(VLOOKUP(C312,'[1]Fuels and emission rates'!A$2:E$6,5,FALSE),0)*[2]Generators!G312, "lbm", "kg")</f>
        <v>0</v>
      </c>
      <c r="S312" s="2">
        <f>CONVERT(IFERROR(VLOOKUP(C312,'[1]Fuels and emission rates'!A$2:E$6,5,FALSE),0)*[2]Generators!H312/1000, "lbm", "kg")</f>
        <v>0</v>
      </c>
      <c r="T312">
        <v>1</v>
      </c>
      <c r="U312">
        <v>1</v>
      </c>
      <c r="V312">
        <v>1</v>
      </c>
    </row>
    <row r="313" spans="1:22" x14ac:dyDescent="0.2">
      <c r="A313">
        <v>312</v>
      </c>
      <c r="B313" t="s">
        <v>389</v>
      </c>
      <c r="C313" t="s">
        <v>388</v>
      </c>
      <c r="D313" t="s">
        <v>378</v>
      </c>
      <c r="E313">
        <v>38</v>
      </c>
      <c r="F313" s="1">
        <f>IFERROR(VLOOKUP(C313,'[1]Fuels and emission rates'!A$2:E$6,2,FALSE), 0)*[2]Generators!H313/1000+[2]Generators!Z313</f>
        <v>0</v>
      </c>
      <c r="G313" s="1">
        <f>IFERROR(VLOOKUP(C313,'[1]Fuels and emission rates'!A$2:E$6,2,FALSE), 0)*[2]Generators!G313</f>
        <v>0</v>
      </c>
      <c r="H313">
        <v>38</v>
      </c>
      <c r="I313">
        <v>38</v>
      </c>
      <c r="J313">
        <v>0</v>
      </c>
      <c r="K313">
        <v>0</v>
      </c>
      <c r="L313">
        <v>0</v>
      </c>
      <c r="M313">
        <v>0</v>
      </c>
      <c r="N313" s="2">
        <f>CONVERT(IFERROR(VLOOKUP(C313,'[1]Fuels and emission rates'!A$2:E$6,3,FALSE),0)*[2]Generators!G313, "lbm", "kg")</f>
        <v>0</v>
      </c>
      <c r="O313" s="2">
        <f>CONVERT(IFERROR(VLOOKUP(C313,'[1]Fuels and emission rates'!A$2:E$6,3,FALSE),0)*[2]Generators!H313/1000, "lbm", "kg")</f>
        <v>0</v>
      </c>
      <c r="P313" s="2">
        <f>CONVERT(IFERROR(VLOOKUP(C313,'[1]Fuels and emission rates'!A$2:E$6,4,FALSE),0)*[2]Generators!G313, "lbm", "kg")</f>
        <v>0</v>
      </c>
      <c r="Q313" s="2">
        <f>CONVERT(IFERROR(VLOOKUP(C313,'[1]Fuels and emission rates'!A$2:E$6,4,FALSE),0)*[2]Generators!H313/1000, "lbm", "kg")</f>
        <v>0</v>
      </c>
      <c r="R313" s="2">
        <f>CONVERT(IFERROR(VLOOKUP(C313,'[1]Fuels and emission rates'!A$2:E$6,5,FALSE),0)*[2]Generators!G313, "lbm", "kg")</f>
        <v>0</v>
      </c>
      <c r="S313" s="2">
        <f>CONVERT(IFERROR(VLOOKUP(C313,'[1]Fuels and emission rates'!A$2:E$6,5,FALSE),0)*[2]Generators!H313/1000, "lbm", "kg")</f>
        <v>0</v>
      </c>
      <c r="T313">
        <v>1</v>
      </c>
      <c r="U313">
        <v>1</v>
      </c>
      <c r="V313">
        <v>1</v>
      </c>
    </row>
    <row r="314" spans="1:22" x14ac:dyDescent="0.2">
      <c r="A314">
        <v>313</v>
      </c>
      <c r="B314" t="s">
        <v>390</v>
      </c>
      <c r="C314" t="s">
        <v>388</v>
      </c>
      <c r="D314" t="s">
        <v>378</v>
      </c>
      <c r="E314">
        <v>10</v>
      </c>
      <c r="F314" s="1">
        <f>IFERROR(VLOOKUP(C314,'[1]Fuels and emission rates'!A$2:E$6,2,FALSE), 0)*[2]Generators!H314/1000+[2]Generators!Z314</f>
        <v>0</v>
      </c>
      <c r="G314" s="1">
        <f>IFERROR(VLOOKUP(C314,'[1]Fuels and emission rates'!A$2:E$6,2,FALSE), 0)*[2]Generators!G314</f>
        <v>0</v>
      </c>
      <c r="H314">
        <v>10</v>
      </c>
      <c r="I314">
        <v>10</v>
      </c>
      <c r="J314">
        <v>0</v>
      </c>
      <c r="K314">
        <v>0</v>
      </c>
      <c r="L314">
        <v>0</v>
      </c>
      <c r="M314">
        <v>0</v>
      </c>
      <c r="N314" s="2">
        <f>CONVERT(IFERROR(VLOOKUP(C314,'[1]Fuels and emission rates'!A$2:E$6,3,FALSE),0)*[2]Generators!G314, "lbm", "kg")</f>
        <v>0</v>
      </c>
      <c r="O314" s="2">
        <f>CONVERT(IFERROR(VLOOKUP(C314,'[1]Fuels and emission rates'!A$2:E$6,3,FALSE),0)*[2]Generators!H314/1000, "lbm", "kg")</f>
        <v>0</v>
      </c>
      <c r="P314" s="2">
        <f>CONVERT(IFERROR(VLOOKUP(C314,'[1]Fuels and emission rates'!A$2:E$6,4,FALSE),0)*[2]Generators!G314, "lbm", "kg")</f>
        <v>0</v>
      </c>
      <c r="Q314" s="2">
        <f>CONVERT(IFERROR(VLOOKUP(C314,'[1]Fuels and emission rates'!A$2:E$6,4,FALSE),0)*[2]Generators!H314/1000, "lbm", "kg")</f>
        <v>0</v>
      </c>
      <c r="R314" s="2">
        <f>CONVERT(IFERROR(VLOOKUP(C314,'[1]Fuels and emission rates'!A$2:E$6,5,FALSE),0)*[2]Generators!G314, "lbm", "kg")</f>
        <v>0</v>
      </c>
      <c r="S314" s="2">
        <f>CONVERT(IFERROR(VLOOKUP(C314,'[1]Fuels and emission rates'!A$2:E$6,5,FALSE),0)*[2]Generators!H314/1000, "lbm", "kg")</f>
        <v>0</v>
      </c>
      <c r="T314">
        <v>1</v>
      </c>
      <c r="U314">
        <v>1</v>
      </c>
      <c r="V314">
        <v>1</v>
      </c>
    </row>
    <row r="315" spans="1:22" x14ac:dyDescent="0.2">
      <c r="A315">
        <v>314</v>
      </c>
      <c r="B315" t="s">
        <v>391</v>
      </c>
      <c r="C315" t="s">
        <v>388</v>
      </c>
      <c r="D315" t="s">
        <v>378</v>
      </c>
      <c r="E315">
        <v>5</v>
      </c>
      <c r="F315" s="1">
        <f>IFERROR(VLOOKUP(C315,'[1]Fuels and emission rates'!A$2:E$6,2,FALSE), 0)*[2]Generators!H315/1000+[2]Generators!Z315</f>
        <v>0</v>
      </c>
      <c r="G315" s="1">
        <f>IFERROR(VLOOKUP(C315,'[1]Fuels and emission rates'!A$2:E$6,2,FALSE), 0)*[2]Generators!G315</f>
        <v>0</v>
      </c>
      <c r="H315">
        <v>5</v>
      </c>
      <c r="I315">
        <v>5</v>
      </c>
      <c r="J315">
        <v>0</v>
      </c>
      <c r="K315">
        <v>0</v>
      </c>
      <c r="L315">
        <v>0</v>
      </c>
      <c r="M315">
        <v>0</v>
      </c>
      <c r="N315" s="2">
        <f>CONVERT(IFERROR(VLOOKUP(C315,'[1]Fuels and emission rates'!A$2:E$6,3,FALSE),0)*[2]Generators!G315, "lbm", "kg")</f>
        <v>0</v>
      </c>
      <c r="O315" s="2">
        <f>CONVERT(IFERROR(VLOOKUP(C315,'[1]Fuels and emission rates'!A$2:E$6,3,FALSE),0)*[2]Generators!H315/1000, "lbm", "kg")</f>
        <v>0</v>
      </c>
      <c r="P315" s="2">
        <f>CONVERT(IFERROR(VLOOKUP(C315,'[1]Fuels and emission rates'!A$2:E$6,4,FALSE),0)*[2]Generators!G315, "lbm", "kg")</f>
        <v>0</v>
      </c>
      <c r="Q315" s="2">
        <f>CONVERT(IFERROR(VLOOKUP(C315,'[1]Fuels and emission rates'!A$2:E$6,4,FALSE),0)*[2]Generators!H315/1000, "lbm", "kg")</f>
        <v>0</v>
      </c>
      <c r="R315" s="2">
        <f>CONVERT(IFERROR(VLOOKUP(C315,'[1]Fuels and emission rates'!A$2:E$6,5,FALSE),0)*[2]Generators!G315, "lbm", "kg")</f>
        <v>0</v>
      </c>
      <c r="S315" s="2">
        <f>CONVERT(IFERROR(VLOOKUP(C315,'[1]Fuels and emission rates'!A$2:E$6,5,FALSE),0)*[2]Generators!H315/1000, "lbm", "kg")</f>
        <v>0</v>
      </c>
      <c r="T315">
        <v>1</v>
      </c>
      <c r="U315">
        <v>1</v>
      </c>
      <c r="V315">
        <v>1</v>
      </c>
    </row>
    <row r="316" spans="1:22" x14ac:dyDescent="0.2">
      <c r="A316">
        <v>315</v>
      </c>
      <c r="B316" t="s">
        <v>392</v>
      </c>
      <c r="C316" t="s">
        <v>388</v>
      </c>
      <c r="D316" t="s">
        <v>378</v>
      </c>
      <c r="E316">
        <v>1.1000000000000001</v>
      </c>
      <c r="F316" s="1">
        <f>IFERROR(VLOOKUP(C316,'[1]Fuels and emission rates'!A$2:E$6,2,FALSE), 0)*[2]Generators!H316/1000+[2]Generators!Z316</f>
        <v>0</v>
      </c>
      <c r="G316" s="1">
        <f>IFERROR(VLOOKUP(C316,'[1]Fuels and emission rates'!A$2:E$6,2,FALSE), 0)*[2]Generators!G316</f>
        <v>0</v>
      </c>
      <c r="H316">
        <v>1.1000000000000001</v>
      </c>
      <c r="I316">
        <v>1.1000000000000001</v>
      </c>
      <c r="J316">
        <v>0</v>
      </c>
      <c r="K316">
        <v>0</v>
      </c>
      <c r="L316">
        <v>0</v>
      </c>
      <c r="M316">
        <v>0</v>
      </c>
      <c r="N316" s="2">
        <f>CONVERT(IFERROR(VLOOKUP(C316,'[1]Fuels and emission rates'!A$2:E$6,3,FALSE),0)*[2]Generators!G316, "lbm", "kg")</f>
        <v>0</v>
      </c>
      <c r="O316" s="2">
        <f>CONVERT(IFERROR(VLOOKUP(C316,'[1]Fuels and emission rates'!A$2:E$6,3,FALSE),0)*[2]Generators!H316/1000, "lbm", "kg")</f>
        <v>0</v>
      </c>
      <c r="P316" s="2">
        <f>CONVERT(IFERROR(VLOOKUP(C316,'[1]Fuels and emission rates'!A$2:E$6,4,FALSE),0)*[2]Generators!G316, "lbm", "kg")</f>
        <v>0</v>
      </c>
      <c r="Q316" s="2">
        <f>CONVERT(IFERROR(VLOOKUP(C316,'[1]Fuels and emission rates'!A$2:E$6,4,FALSE),0)*[2]Generators!H316/1000, "lbm", "kg")</f>
        <v>0</v>
      </c>
      <c r="R316" s="2">
        <f>CONVERT(IFERROR(VLOOKUP(C316,'[1]Fuels and emission rates'!A$2:E$6,5,FALSE),0)*[2]Generators!G316, "lbm", "kg")</f>
        <v>0</v>
      </c>
      <c r="S316" s="2">
        <f>CONVERT(IFERROR(VLOOKUP(C316,'[1]Fuels and emission rates'!A$2:E$6,5,FALSE),0)*[2]Generators!H316/1000, "lbm", "kg")</f>
        <v>0</v>
      </c>
      <c r="T316">
        <v>1</v>
      </c>
      <c r="U316">
        <v>1</v>
      </c>
      <c r="V316">
        <v>1</v>
      </c>
    </row>
    <row r="317" spans="1:22" x14ac:dyDescent="0.2">
      <c r="A317">
        <v>316</v>
      </c>
      <c r="B317" t="s">
        <v>393</v>
      </c>
      <c r="C317" t="s">
        <v>388</v>
      </c>
      <c r="D317" t="s">
        <v>394</v>
      </c>
      <c r="E317">
        <v>24.1</v>
      </c>
      <c r="F317" s="1">
        <f>IFERROR(VLOOKUP(C317,'[1]Fuels and emission rates'!A$2:E$6,2,FALSE), 0)*[2]Generators!H317/1000+[2]Generators!Z317</f>
        <v>0</v>
      </c>
      <c r="G317" s="1">
        <f>IFERROR(VLOOKUP(C317,'[1]Fuels and emission rates'!A$2:E$6,2,FALSE), 0)*[2]Generators!G317</f>
        <v>0</v>
      </c>
      <c r="H317">
        <v>24.1</v>
      </c>
      <c r="I317">
        <v>24.1</v>
      </c>
      <c r="J317">
        <v>0</v>
      </c>
      <c r="K317">
        <v>0</v>
      </c>
      <c r="L317">
        <v>0</v>
      </c>
      <c r="M317">
        <v>0</v>
      </c>
      <c r="N317" s="2">
        <f>CONVERT(IFERROR(VLOOKUP(C317,'[1]Fuels and emission rates'!A$2:E$6,3,FALSE),0)*[2]Generators!G317, "lbm", "kg")</f>
        <v>0</v>
      </c>
      <c r="O317" s="2">
        <f>CONVERT(IFERROR(VLOOKUP(C317,'[1]Fuels and emission rates'!A$2:E$6,3,FALSE),0)*[2]Generators!H317/1000, "lbm", "kg")</f>
        <v>0</v>
      </c>
      <c r="P317" s="2">
        <f>CONVERT(IFERROR(VLOOKUP(C317,'[1]Fuels and emission rates'!A$2:E$6,4,FALSE),0)*[2]Generators!G317, "lbm", "kg")</f>
        <v>0</v>
      </c>
      <c r="Q317" s="2">
        <f>CONVERT(IFERROR(VLOOKUP(C317,'[1]Fuels and emission rates'!A$2:E$6,4,FALSE),0)*[2]Generators!H317/1000, "lbm", "kg")</f>
        <v>0</v>
      </c>
      <c r="R317" s="2">
        <f>CONVERT(IFERROR(VLOOKUP(C317,'[1]Fuels and emission rates'!A$2:E$6,5,FALSE),0)*[2]Generators!G317, "lbm", "kg")</f>
        <v>0</v>
      </c>
      <c r="S317" s="2">
        <f>CONVERT(IFERROR(VLOOKUP(C317,'[1]Fuels and emission rates'!A$2:E$6,5,FALSE),0)*[2]Generators!H317/1000, "lbm", "kg")</f>
        <v>0</v>
      </c>
      <c r="T317">
        <v>1</v>
      </c>
      <c r="U317">
        <v>1</v>
      </c>
      <c r="V317">
        <v>1</v>
      </c>
    </row>
    <row r="318" spans="1:22" x14ac:dyDescent="0.2">
      <c r="A318">
        <v>317</v>
      </c>
      <c r="B318" t="s">
        <v>395</v>
      </c>
      <c r="C318" t="s">
        <v>388</v>
      </c>
      <c r="D318" t="s">
        <v>394</v>
      </c>
      <c r="E318">
        <v>16.600000000000001</v>
      </c>
      <c r="F318" s="1">
        <f>IFERROR(VLOOKUP(C318,'[1]Fuels and emission rates'!A$2:E$6,2,FALSE), 0)*[2]Generators!H318/1000+[2]Generators!Z318</f>
        <v>0</v>
      </c>
      <c r="G318" s="1">
        <f>IFERROR(VLOOKUP(C318,'[1]Fuels and emission rates'!A$2:E$6,2,FALSE), 0)*[2]Generators!G318</f>
        <v>0</v>
      </c>
      <c r="H318">
        <v>16.600000000000001</v>
      </c>
      <c r="I318">
        <v>16.600000000000001</v>
      </c>
      <c r="J318">
        <v>0</v>
      </c>
      <c r="K318">
        <v>0</v>
      </c>
      <c r="L318">
        <v>0</v>
      </c>
      <c r="M318">
        <v>0</v>
      </c>
      <c r="N318" s="2">
        <f>CONVERT(IFERROR(VLOOKUP(C318,'[1]Fuels and emission rates'!A$2:E$6,3,FALSE),0)*[2]Generators!G318, "lbm", "kg")</f>
        <v>0</v>
      </c>
      <c r="O318" s="2">
        <f>CONVERT(IFERROR(VLOOKUP(C318,'[1]Fuels and emission rates'!A$2:E$6,3,FALSE),0)*[2]Generators!H318/1000, "lbm", "kg")</f>
        <v>0</v>
      </c>
      <c r="P318" s="2">
        <f>CONVERT(IFERROR(VLOOKUP(C318,'[1]Fuels and emission rates'!A$2:E$6,4,FALSE),0)*[2]Generators!G318, "lbm", "kg")</f>
        <v>0</v>
      </c>
      <c r="Q318" s="2">
        <f>CONVERT(IFERROR(VLOOKUP(C318,'[1]Fuels and emission rates'!A$2:E$6,4,FALSE),0)*[2]Generators!H318/1000, "lbm", "kg")</f>
        <v>0</v>
      </c>
      <c r="R318" s="2">
        <f>CONVERT(IFERROR(VLOOKUP(C318,'[1]Fuels and emission rates'!A$2:E$6,5,FALSE),0)*[2]Generators!G318, "lbm", "kg")</f>
        <v>0</v>
      </c>
      <c r="S318" s="2">
        <f>CONVERT(IFERROR(VLOOKUP(C318,'[1]Fuels and emission rates'!A$2:E$6,5,FALSE),0)*[2]Generators!H318/1000, "lbm", "kg")</f>
        <v>0</v>
      </c>
      <c r="T318">
        <v>1</v>
      </c>
      <c r="U318">
        <v>1</v>
      </c>
      <c r="V318">
        <v>1</v>
      </c>
    </row>
    <row r="319" spans="1:22" x14ac:dyDescent="0.2">
      <c r="A319">
        <v>318</v>
      </c>
      <c r="B319" t="s">
        <v>396</v>
      </c>
      <c r="C319" t="s">
        <v>388</v>
      </c>
      <c r="D319" t="s">
        <v>394</v>
      </c>
      <c r="E319">
        <v>16.600000000000001</v>
      </c>
      <c r="F319" s="1">
        <f>IFERROR(VLOOKUP(C319,'[1]Fuels and emission rates'!A$2:E$6,2,FALSE), 0)*[2]Generators!H319/1000+[2]Generators!Z319</f>
        <v>0</v>
      </c>
      <c r="G319" s="1">
        <f>IFERROR(VLOOKUP(C319,'[1]Fuels and emission rates'!A$2:E$6,2,FALSE), 0)*[2]Generators!G319</f>
        <v>0</v>
      </c>
      <c r="H319">
        <v>16.600000000000001</v>
      </c>
      <c r="I319">
        <v>16.600000000000001</v>
      </c>
      <c r="J319">
        <v>0</v>
      </c>
      <c r="K319">
        <v>0</v>
      </c>
      <c r="L319">
        <v>0</v>
      </c>
      <c r="M319">
        <v>0</v>
      </c>
      <c r="N319" s="2">
        <f>CONVERT(IFERROR(VLOOKUP(C319,'[1]Fuels and emission rates'!A$2:E$6,3,FALSE),0)*[2]Generators!G319, "lbm", "kg")</f>
        <v>0</v>
      </c>
      <c r="O319" s="2">
        <f>CONVERT(IFERROR(VLOOKUP(C319,'[1]Fuels and emission rates'!A$2:E$6,3,FALSE),0)*[2]Generators!H319/1000, "lbm", "kg")</f>
        <v>0</v>
      </c>
      <c r="P319" s="2">
        <f>CONVERT(IFERROR(VLOOKUP(C319,'[1]Fuels and emission rates'!A$2:E$6,4,FALSE),0)*[2]Generators!G319, "lbm", "kg")</f>
        <v>0</v>
      </c>
      <c r="Q319" s="2">
        <f>CONVERT(IFERROR(VLOOKUP(C319,'[1]Fuels and emission rates'!A$2:E$6,4,FALSE),0)*[2]Generators!H319/1000, "lbm", "kg")</f>
        <v>0</v>
      </c>
      <c r="R319" s="2">
        <f>CONVERT(IFERROR(VLOOKUP(C319,'[1]Fuels and emission rates'!A$2:E$6,5,FALSE),0)*[2]Generators!G319, "lbm", "kg")</f>
        <v>0</v>
      </c>
      <c r="S319" s="2">
        <f>CONVERT(IFERROR(VLOOKUP(C319,'[1]Fuels and emission rates'!A$2:E$6,5,FALSE),0)*[2]Generators!H319/1000, "lbm", "kg")</f>
        <v>0</v>
      </c>
      <c r="T319">
        <v>1</v>
      </c>
      <c r="U319">
        <v>1</v>
      </c>
      <c r="V319">
        <v>1</v>
      </c>
    </row>
    <row r="320" spans="1:22" x14ac:dyDescent="0.2">
      <c r="A320">
        <v>319</v>
      </c>
      <c r="B320" t="s">
        <v>397</v>
      </c>
      <c r="C320" t="s">
        <v>388</v>
      </c>
      <c r="D320" t="s">
        <v>394</v>
      </c>
      <c r="E320">
        <v>16.600000000000001</v>
      </c>
      <c r="F320" s="1">
        <f>IFERROR(VLOOKUP(C320,'[1]Fuels and emission rates'!A$2:E$6,2,FALSE), 0)*[2]Generators!H320/1000+[2]Generators!Z320</f>
        <v>0</v>
      </c>
      <c r="G320" s="1">
        <f>IFERROR(VLOOKUP(C320,'[1]Fuels and emission rates'!A$2:E$6,2,FALSE), 0)*[2]Generators!G320</f>
        <v>0</v>
      </c>
      <c r="H320">
        <v>16.600000000000001</v>
      </c>
      <c r="I320">
        <v>16.600000000000001</v>
      </c>
      <c r="J320">
        <v>0</v>
      </c>
      <c r="K320">
        <v>0</v>
      </c>
      <c r="L320">
        <v>0</v>
      </c>
      <c r="M320">
        <v>0</v>
      </c>
      <c r="N320" s="2">
        <f>CONVERT(IFERROR(VLOOKUP(C320,'[1]Fuels and emission rates'!A$2:E$6,3,FALSE),0)*[2]Generators!G320, "lbm", "kg")</f>
        <v>0</v>
      </c>
      <c r="O320" s="2">
        <f>CONVERT(IFERROR(VLOOKUP(C320,'[1]Fuels and emission rates'!A$2:E$6,3,FALSE),0)*[2]Generators!H320/1000, "lbm", "kg")</f>
        <v>0</v>
      </c>
      <c r="P320" s="2">
        <f>CONVERT(IFERROR(VLOOKUP(C320,'[1]Fuels and emission rates'!A$2:E$6,4,FALSE),0)*[2]Generators!G320, "lbm", "kg")</f>
        <v>0</v>
      </c>
      <c r="Q320" s="2">
        <f>CONVERT(IFERROR(VLOOKUP(C320,'[1]Fuels and emission rates'!A$2:E$6,4,FALSE),0)*[2]Generators!H320/1000, "lbm", "kg")</f>
        <v>0</v>
      </c>
      <c r="R320" s="2">
        <f>CONVERT(IFERROR(VLOOKUP(C320,'[1]Fuels and emission rates'!A$2:E$6,5,FALSE),0)*[2]Generators!G320, "lbm", "kg")</f>
        <v>0</v>
      </c>
      <c r="S320" s="2">
        <f>CONVERT(IFERROR(VLOOKUP(C320,'[1]Fuels and emission rates'!A$2:E$6,5,FALSE),0)*[2]Generators!H320/1000, "lbm", "kg")</f>
        <v>0</v>
      </c>
      <c r="T320">
        <v>1</v>
      </c>
      <c r="U320">
        <v>1</v>
      </c>
      <c r="V320">
        <v>1</v>
      </c>
    </row>
    <row r="321" spans="1:22" x14ac:dyDescent="0.2">
      <c r="A321">
        <v>320</v>
      </c>
      <c r="B321" t="s">
        <v>398</v>
      </c>
      <c r="C321" t="s">
        <v>388</v>
      </c>
      <c r="D321" t="s">
        <v>394</v>
      </c>
      <c r="E321">
        <v>16.600000000000001</v>
      </c>
      <c r="F321" s="1">
        <f>IFERROR(VLOOKUP(C321,'[1]Fuels and emission rates'!A$2:E$6,2,FALSE), 0)*[2]Generators!H321/1000+[2]Generators!Z321</f>
        <v>0</v>
      </c>
      <c r="G321" s="1">
        <f>IFERROR(VLOOKUP(C321,'[1]Fuels and emission rates'!A$2:E$6,2,FALSE), 0)*[2]Generators!G321</f>
        <v>0</v>
      </c>
      <c r="H321">
        <v>16.600000000000001</v>
      </c>
      <c r="I321">
        <v>16.600000000000001</v>
      </c>
      <c r="J321">
        <v>0</v>
      </c>
      <c r="K321">
        <v>0</v>
      </c>
      <c r="L321">
        <v>0</v>
      </c>
      <c r="M321">
        <v>0</v>
      </c>
      <c r="N321" s="2">
        <f>CONVERT(IFERROR(VLOOKUP(C321,'[1]Fuels and emission rates'!A$2:E$6,3,FALSE),0)*[2]Generators!G321, "lbm", "kg")</f>
        <v>0</v>
      </c>
      <c r="O321" s="2">
        <f>CONVERT(IFERROR(VLOOKUP(C321,'[1]Fuels and emission rates'!A$2:E$6,3,FALSE),0)*[2]Generators!H321/1000, "lbm", "kg")</f>
        <v>0</v>
      </c>
      <c r="P321" s="2">
        <f>CONVERT(IFERROR(VLOOKUP(C321,'[1]Fuels and emission rates'!A$2:E$6,4,FALSE),0)*[2]Generators!G321, "lbm", "kg")</f>
        <v>0</v>
      </c>
      <c r="Q321" s="2">
        <f>CONVERT(IFERROR(VLOOKUP(C321,'[1]Fuels and emission rates'!A$2:E$6,4,FALSE),0)*[2]Generators!H321/1000, "lbm", "kg")</f>
        <v>0</v>
      </c>
      <c r="R321" s="2">
        <f>CONVERT(IFERROR(VLOOKUP(C321,'[1]Fuels and emission rates'!A$2:E$6,5,FALSE),0)*[2]Generators!G321, "lbm", "kg")</f>
        <v>0</v>
      </c>
      <c r="S321" s="2">
        <f>CONVERT(IFERROR(VLOOKUP(C321,'[1]Fuels and emission rates'!A$2:E$6,5,FALSE),0)*[2]Generators!H321/1000, "lbm", "kg")</f>
        <v>0</v>
      </c>
      <c r="T321">
        <v>1</v>
      </c>
      <c r="U321">
        <v>1</v>
      </c>
      <c r="V321">
        <v>1</v>
      </c>
    </row>
    <row r="322" spans="1:22" x14ac:dyDescent="0.2">
      <c r="A322">
        <v>321</v>
      </c>
      <c r="B322" t="s">
        <v>399</v>
      </c>
      <c r="C322" t="s">
        <v>388</v>
      </c>
      <c r="D322" t="s">
        <v>394</v>
      </c>
      <c r="E322">
        <v>16.600000000000001</v>
      </c>
      <c r="F322" s="1">
        <f>IFERROR(VLOOKUP(C322,'[1]Fuels and emission rates'!A$2:E$6,2,FALSE), 0)*[2]Generators!H322/1000+[2]Generators!Z322</f>
        <v>0</v>
      </c>
      <c r="G322" s="1">
        <f>IFERROR(VLOOKUP(C322,'[1]Fuels and emission rates'!A$2:E$6,2,FALSE), 0)*[2]Generators!G322</f>
        <v>0</v>
      </c>
      <c r="H322">
        <v>16.600000000000001</v>
      </c>
      <c r="I322">
        <v>16.600000000000001</v>
      </c>
      <c r="J322">
        <v>0</v>
      </c>
      <c r="K322">
        <v>0</v>
      </c>
      <c r="L322">
        <v>0</v>
      </c>
      <c r="M322">
        <v>0</v>
      </c>
      <c r="N322" s="2">
        <f>CONVERT(IFERROR(VLOOKUP(C322,'[1]Fuels and emission rates'!A$2:E$6,3,FALSE),0)*[2]Generators!G322, "lbm", "kg")</f>
        <v>0</v>
      </c>
      <c r="O322" s="2">
        <f>CONVERT(IFERROR(VLOOKUP(C322,'[1]Fuels and emission rates'!A$2:E$6,3,FALSE),0)*[2]Generators!H322/1000, "lbm", "kg")</f>
        <v>0</v>
      </c>
      <c r="P322" s="2">
        <f>CONVERT(IFERROR(VLOOKUP(C322,'[1]Fuels and emission rates'!A$2:E$6,4,FALSE),0)*[2]Generators!G322, "lbm", "kg")</f>
        <v>0</v>
      </c>
      <c r="Q322" s="2">
        <f>CONVERT(IFERROR(VLOOKUP(C322,'[1]Fuels and emission rates'!A$2:E$6,4,FALSE),0)*[2]Generators!H322/1000, "lbm", "kg")</f>
        <v>0</v>
      </c>
      <c r="R322" s="2">
        <f>CONVERT(IFERROR(VLOOKUP(C322,'[1]Fuels and emission rates'!A$2:E$6,5,FALSE),0)*[2]Generators!G322, "lbm", "kg")</f>
        <v>0</v>
      </c>
      <c r="S322" s="2">
        <f>CONVERT(IFERROR(VLOOKUP(C322,'[1]Fuels and emission rates'!A$2:E$6,5,FALSE),0)*[2]Generators!H322/1000, "lbm", "kg")</f>
        <v>0</v>
      </c>
      <c r="T322">
        <v>1</v>
      </c>
      <c r="U322">
        <v>1</v>
      </c>
      <c r="V322">
        <v>1</v>
      </c>
    </row>
    <row r="323" spans="1:22" x14ac:dyDescent="0.2">
      <c r="A323">
        <v>322</v>
      </c>
      <c r="B323" t="s">
        <v>400</v>
      </c>
      <c r="C323" t="s">
        <v>388</v>
      </c>
      <c r="D323" t="s">
        <v>401</v>
      </c>
      <c r="E323">
        <v>97.5</v>
      </c>
      <c r="F323" s="1">
        <f>IFERROR(VLOOKUP(C323,'[1]Fuels and emission rates'!A$2:E$6,2,FALSE), 0)*[2]Generators!H323/1000+[2]Generators!Z323</f>
        <v>0</v>
      </c>
      <c r="G323" s="1">
        <f>IFERROR(VLOOKUP(C323,'[1]Fuels and emission rates'!A$2:E$6,2,FALSE), 0)*[2]Generators!G323</f>
        <v>0</v>
      </c>
      <c r="H323">
        <v>97.5</v>
      </c>
      <c r="I323">
        <v>97.5</v>
      </c>
      <c r="J323">
        <v>0</v>
      </c>
      <c r="K323">
        <v>0</v>
      </c>
      <c r="L323">
        <v>0</v>
      </c>
      <c r="M323">
        <v>0</v>
      </c>
      <c r="N323" s="2">
        <f>CONVERT(IFERROR(VLOOKUP(C323,'[1]Fuels and emission rates'!A$2:E$6,3,FALSE),0)*[2]Generators!G323, "lbm", "kg")</f>
        <v>0</v>
      </c>
      <c r="O323" s="2">
        <f>CONVERT(IFERROR(VLOOKUP(C323,'[1]Fuels and emission rates'!A$2:E$6,3,FALSE),0)*[2]Generators!H323/1000, "lbm", "kg")</f>
        <v>0</v>
      </c>
      <c r="P323" s="2">
        <f>CONVERT(IFERROR(VLOOKUP(C323,'[1]Fuels and emission rates'!A$2:E$6,4,FALSE),0)*[2]Generators!G323, "lbm", "kg")</f>
        <v>0</v>
      </c>
      <c r="Q323" s="2">
        <f>CONVERT(IFERROR(VLOOKUP(C323,'[1]Fuels and emission rates'!A$2:E$6,4,FALSE),0)*[2]Generators!H323/1000, "lbm", "kg")</f>
        <v>0</v>
      </c>
      <c r="R323" s="2">
        <f>CONVERT(IFERROR(VLOOKUP(C323,'[1]Fuels and emission rates'!A$2:E$6,5,FALSE),0)*[2]Generators!G323, "lbm", "kg")</f>
        <v>0</v>
      </c>
      <c r="S323" s="2">
        <f>CONVERT(IFERROR(VLOOKUP(C323,'[1]Fuels and emission rates'!A$2:E$6,5,FALSE),0)*[2]Generators!H323/1000, "lbm", "kg")</f>
        <v>0</v>
      </c>
      <c r="T323">
        <v>1</v>
      </c>
      <c r="U323">
        <v>1</v>
      </c>
      <c r="V323">
        <v>1</v>
      </c>
    </row>
    <row r="324" spans="1:22" x14ac:dyDescent="0.2">
      <c r="A324">
        <v>323</v>
      </c>
      <c r="B324" t="s">
        <v>402</v>
      </c>
      <c r="C324" t="s">
        <v>388</v>
      </c>
      <c r="D324" t="s">
        <v>401</v>
      </c>
      <c r="E324">
        <v>58.7</v>
      </c>
      <c r="F324" s="1">
        <f>IFERROR(VLOOKUP(C324,'[1]Fuels and emission rates'!A$2:E$6,2,FALSE), 0)*[2]Generators!H324/1000+[2]Generators!Z324</f>
        <v>0</v>
      </c>
      <c r="G324" s="1">
        <f>IFERROR(VLOOKUP(C324,'[1]Fuels and emission rates'!A$2:E$6,2,FALSE), 0)*[2]Generators!G324</f>
        <v>0</v>
      </c>
      <c r="H324">
        <v>58.7</v>
      </c>
      <c r="I324">
        <v>58.7</v>
      </c>
      <c r="J324">
        <v>0</v>
      </c>
      <c r="K324">
        <v>0</v>
      </c>
      <c r="L324">
        <v>0</v>
      </c>
      <c r="M324">
        <v>0</v>
      </c>
      <c r="N324" s="2">
        <f>CONVERT(IFERROR(VLOOKUP(C324,'[1]Fuels and emission rates'!A$2:E$6,3,FALSE),0)*[2]Generators!G324, "lbm", "kg")</f>
        <v>0</v>
      </c>
      <c r="O324" s="2">
        <f>CONVERT(IFERROR(VLOOKUP(C324,'[1]Fuels and emission rates'!A$2:E$6,3,FALSE),0)*[2]Generators!H324/1000, "lbm", "kg")</f>
        <v>0</v>
      </c>
      <c r="P324" s="2">
        <f>CONVERT(IFERROR(VLOOKUP(C324,'[1]Fuels and emission rates'!A$2:E$6,4,FALSE),0)*[2]Generators!G324, "lbm", "kg")</f>
        <v>0</v>
      </c>
      <c r="Q324" s="2">
        <f>CONVERT(IFERROR(VLOOKUP(C324,'[1]Fuels and emission rates'!A$2:E$6,4,FALSE),0)*[2]Generators!H324/1000, "lbm", "kg")</f>
        <v>0</v>
      </c>
      <c r="R324" s="2">
        <f>CONVERT(IFERROR(VLOOKUP(C324,'[1]Fuels and emission rates'!A$2:E$6,5,FALSE),0)*[2]Generators!G324, "lbm", "kg")</f>
        <v>0</v>
      </c>
      <c r="S324" s="2">
        <f>CONVERT(IFERROR(VLOOKUP(C324,'[1]Fuels and emission rates'!A$2:E$6,5,FALSE),0)*[2]Generators!H324/1000, "lbm", "kg")</f>
        <v>0</v>
      </c>
      <c r="T324">
        <v>1</v>
      </c>
      <c r="U324">
        <v>1</v>
      </c>
      <c r="V324">
        <v>1</v>
      </c>
    </row>
    <row r="325" spans="1:22" x14ac:dyDescent="0.2">
      <c r="A325">
        <v>324</v>
      </c>
      <c r="B325" t="s">
        <v>403</v>
      </c>
      <c r="C325" t="s">
        <v>388</v>
      </c>
      <c r="D325" t="s">
        <v>125</v>
      </c>
      <c r="E325">
        <v>400</v>
      </c>
      <c r="F325" s="1">
        <f>IFERROR(VLOOKUP(C325,'[1]Fuels and emission rates'!A$2:E$6,2,FALSE), 0)*[2]Generators!H325/1000+[2]Generators!Z325</f>
        <v>0</v>
      </c>
      <c r="G325" s="1">
        <f>IFERROR(VLOOKUP(C325,'[1]Fuels and emission rates'!A$2:E$6,2,FALSE), 0)*[2]Generators!G325</f>
        <v>0</v>
      </c>
      <c r="H325">
        <v>400</v>
      </c>
      <c r="I325">
        <v>400</v>
      </c>
      <c r="J325">
        <v>0</v>
      </c>
      <c r="K325">
        <v>0</v>
      </c>
      <c r="L325">
        <v>0</v>
      </c>
      <c r="M325">
        <v>0</v>
      </c>
      <c r="N325" s="2">
        <f>CONVERT(IFERROR(VLOOKUP(C325,'[1]Fuels and emission rates'!A$2:E$6,3,FALSE),0)*[2]Generators!G325, "lbm", "kg")</f>
        <v>0</v>
      </c>
      <c r="O325" s="2">
        <f>CONVERT(IFERROR(VLOOKUP(C325,'[1]Fuels and emission rates'!A$2:E$6,3,FALSE),0)*[2]Generators!H325/1000, "lbm", "kg")</f>
        <v>0</v>
      </c>
      <c r="P325" s="2">
        <f>CONVERT(IFERROR(VLOOKUP(C325,'[1]Fuels and emission rates'!A$2:E$6,4,FALSE),0)*[2]Generators!G325, "lbm", "kg")</f>
        <v>0</v>
      </c>
      <c r="Q325" s="2">
        <f>CONVERT(IFERROR(VLOOKUP(C325,'[1]Fuels and emission rates'!A$2:E$6,4,FALSE),0)*[2]Generators!H325/1000, "lbm", "kg")</f>
        <v>0</v>
      </c>
      <c r="R325" s="2">
        <f>CONVERT(IFERROR(VLOOKUP(C325,'[1]Fuels and emission rates'!A$2:E$6,5,FALSE),0)*[2]Generators!G325, "lbm", "kg")</f>
        <v>0</v>
      </c>
      <c r="S325" s="2">
        <f>CONVERT(IFERROR(VLOOKUP(C325,'[1]Fuels and emission rates'!A$2:E$6,5,FALSE),0)*[2]Generators!H325/1000, "lbm", "kg")</f>
        <v>0</v>
      </c>
      <c r="T325">
        <v>1</v>
      </c>
      <c r="U325">
        <v>1</v>
      </c>
      <c r="V325">
        <v>1</v>
      </c>
    </row>
    <row r="326" spans="1:22" x14ac:dyDescent="0.2">
      <c r="A326">
        <v>325</v>
      </c>
      <c r="B326" t="s">
        <v>404</v>
      </c>
      <c r="C326" t="s">
        <v>388</v>
      </c>
      <c r="D326" t="s">
        <v>405</v>
      </c>
      <c r="E326">
        <v>50</v>
      </c>
      <c r="F326" s="1">
        <f>IFERROR(VLOOKUP(C326,'[1]Fuels and emission rates'!A$2:E$6,2,FALSE), 0)*[2]Generators!H326/1000+[2]Generators!Z326</f>
        <v>0</v>
      </c>
      <c r="G326" s="1">
        <f>IFERROR(VLOOKUP(C326,'[1]Fuels and emission rates'!A$2:E$6,2,FALSE), 0)*[2]Generators!G326</f>
        <v>0</v>
      </c>
      <c r="H326">
        <v>50</v>
      </c>
      <c r="I326">
        <v>50</v>
      </c>
      <c r="J326">
        <v>0</v>
      </c>
      <c r="K326">
        <v>0</v>
      </c>
      <c r="L326">
        <v>0</v>
      </c>
      <c r="M326">
        <v>0</v>
      </c>
      <c r="N326" s="2">
        <f>CONVERT(IFERROR(VLOOKUP(C326,'[1]Fuels and emission rates'!A$2:E$6,3,FALSE),0)*[2]Generators!G326, "lbm", "kg")</f>
        <v>0</v>
      </c>
      <c r="O326" s="2">
        <f>CONVERT(IFERROR(VLOOKUP(C326,'[1]Fuels and emission rates'!A$2:E$6,3,FALSE),0)*[2]Generators!H326/1000, "lbm", "kg")</f>
        <v>0</v>
      </c>
      <c r="P326" s="2">
        <f>CONVERT(IFERROR(VLOOKUP(C326,'[1]Fuels and emission rates'!A$2:E$6,4,FALSE),0)*[2]Generators!G326, "lbm", "kg")</f>
        <v>0</v>
      </c>
      <c r="Q326" s="2">
        <f>CONVERT(IFERROR(VLOOKUP(C326,'[1]Fuels and emission rates'!A$2:E$6,4,FALSE),0)*[2]Generators!H326/1000, "lbm", "kg")</f>
        <v>0</v>
      </c>
      <c r="R326" s="2">
        <f>CONVERT(IFERROR(VLOOKUP(C326,'[1]Fuels and emission rates'!A$2:E$6,5,FALSE),0)*[2]Generators!G326, "lbm", "kg")</f>
        <v>0</v>
      </c>
      <c r="S326" s="2">
        <f>CONVERT(IFERROR(VLOOKUP(C326,'[1]Fuels and emission rates'!A$2:E$6,5,FALSE),0)*[2]Generators!H326/1000, "lbm", "kg")</f>
        <v>0</v>
      </c>
      <c r="T326">
        <v>1</v>
      </c>
      <c r="U326">
        <v>1</v>
      </c>
      <c r="V326">
        <v>1</v>
      </c>
    </row>
    <row r="327" spans="1:22" x14ac:dyDescent="0.2">
      <c r="A327">
        <v>326</v>
      </c>
      <c r="B327" t="s">
        <v>406</v>
      </c>
      <c r="C327" t="s">
        <v>388</v>
      </c>
      <c r="D327" t="s">
        <v>405</v>
      </c>
      <c r="E327">
        <v>149.5</v>
      </c>
      <c r="F327" s="1">
        <f>IFERROR(VLOOKUP(C327,'[1]Fuels and emission rates'!A$2:E$6,2,FALSE), 0)*[2]Generators!H327/1000+[2]Generators!Z327</f>
        <v>0</v>
      </c>
      <c r="G327" s="1">
        <f>IFERROR(VLOOKUP(C327,'[1]Fuels and emission rates'!A$2:E$6,2,FALSE), 0)*[2]Generators!G327</f>
        <v>0</v>
      </c>
      <c r="H327">
        <v>149.5</v>
      </c>
      <c r="I327">
        <v>149.5</v>
      </c>
      <c r="J327">
        <v>0</v>
      </c>
      <c r="K327">
        <v>0</v>
      </c>
      <c r="L327">
        <v>0</v>
      </c>
      <c r="M327">
        <v>0</v>
      </c>
      <c r="N327" s="2">
        <f>CONVERT(IFERROR(VLOOKUP(C327,'[1]Fuels and emission rates'!A$2:E$6,3,FALSE),0)*[2]Generators!G327, "lbm", "kg")</f>
        <v>0</v>
      </c>
      <c r="O327" s="2">
        <f>CONVERT(IFERROR(VLOOKUP(C327,'[1]Fuels and emission rates'!A$2:E$6,3,FALSE),0)*[2]Generators!H327/1000, "lbm", "kg")</f>
        <v>0</v>
      </c>
      <c r="P327" s="2">
        <f>CONVERT(IFERROR(VLOOKUP(C327,'[1]Fuels and emission rates'!A$2:E$6,4,FALSE),0)*[2]Generators!G327, "lbm", "kg")</f>
        <v>0</v>
      </c>
      <c r="Q327" s="2">
        <f>CONVERT(IFERROR(VLOOKUP(C327,'[1]Fuels and emission rates'!A$2:E$6,4,FALSE),0)*[2]Generators!H327/1000, "lbm", "kg")</f>
        <v>0</v>
      </c>
      <c r="R327" s="2">
        <f>CONVERT(IFERROR(VLOOKUP(C327,'[1]Fuels and emission rates'!A$2:E$6,5,FALSE),0)*[2]Generators!G327, "lbm", "kg")</f>
        <v>0</v>
      </c>
      <c r="S327" s="2">
        <f>CONVERT(IFERROR(VLOOKUP(C327,'[1]Fuels and emission rates'!A$2:E$6,5,FALSE),0)*[2]Generators!H327/1000, "lbm", "kg")</f>
        <v>0</v>
      </c>
      <c r="T327">
        <v>1</v>
      </c>
      <c r="U327">
        <v>1</v>
      </c>
      <c r="V327">
        <v>1</v>
      </c>
    </row>
    <row r="328" spans="1:22" x14ac:dyDescent="0.2">
      <c r="A328">
        <v>327</v>
      </c>
      <c r="B328" t="s">
        <v>407</v>
      </c>
      <c r="C328" t="s">
        <v>388</v>
      </c>
      <c r="D328" t="s">
        <v>405</v>
      </c>
      <c r="E328">
        <v>149.5</v>
      </c>
      <c r="F328" s="1">
        <f>IFERROR(VLOOKUP(C328,'[1]Fuels and emission rates'!A$2:E$6,2,FALSE), 0)*[2]Generators!H328/1000+[2]Generators!Z328</f>
        <v>0</v>
      </c>
      <c r="G328" s="1">
        <f>IFERROR(VLOOKUP(C328,'[1]Fuels and emission rates'!A$2:E$6,2,FALSE), 0)*[2]Generators!G328</f>
        <v>0</v>
      </c>
      <c r="H328">
        <v>149.5</v>
      </c>
      <c r="I328">
        <v>149.5</v>
      </c>
      <c r="J328">
        <v>0</v>
      </c>
      <c r="K328">
        <v>0</v>
      </c>
      <c r="L328">
        <v>0</v>
      </c>
      <c r="M328">
        <v>0</v>
      </c>
      <c r="N328" s="2">
        <f>CONVERT(IFERROR(VLOOKUP(C328,'[1]Fuels and emission rates'!A$2:E$6,3,FALSE),0)*[2]Generators!G328, "lbm", "kg")</f>
        <v>0</v>
      </c>
      <c r="O328" s="2">
        <f>CONVERT(IFERROR(VLOOKUP(C328,'[1]Fuels and emission rates'!A$2:E$6,3,FALSE),0)*[2]Generators!H328/1000, "lbm", "kg")</f>
        <v>0</v>
      </c>
      <c r="P328" s="2">
        <f>CONVERT(IFERROR(VLOOKUP(C328,'[1]Fuels and emission rates'!A$2:E$6,4,FALSE),0)*[2]Generators!G328, "lbm", "kg")</f>
        <v>0</v>
      </c>
      <c r="Q328" s="2">
        <f>CONVERT(IFERROR(VLOOKUP(C328,'[1]Fuels and emission rates'!A$2:E$6,4,FALSE),0)*[2]Generators!H328/1000, "lbm", "kg")</f>
        <v>0</v>
      </c>
      <c r="R328" s="2">
        <f>CONVERT(IFERROR(VLOOKUP(C328,'[1]Fuels and emission rates'!A$2:E$6,5,FALSE),0)*[2]Generators!G328, "lbm", "kg")</f>
        <v>0</v>
      </c>
      <c r="S328" s="2">
        <f>CONVERT(IFERROR(VLOOKUP(C328,'[1]Fuels and emission rates'!A$2:E$6,5,FALSE),0)*[2]Generators!H328/1000, "lbm", "kg")</f>
        <v>0</v>
      </c>
      <c r="T328">
        <v>1</v>
      </c>
      <c r="U328">
        <v>1</v>
      </c>
      <c r="V328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EC40-F4F9-0F4F-A0F4-48F508748C75}">
  <dimension ref="A1:O45"/>
  <sheetViews>
    <sheetView topLeftCell="A2" workbookViewId="0">
      <selection activeCell="N2" sqref="N1:N1048576"/>
    </sheetView>
  </sheetViews>
  <sheetFormatPr baseColWidth="10" defaultRowHeight="16" x14ac:dyDescent="0.2"/>
  <cols>
    <col min="15" max="15" width="12.1640625" bestFit="1" customWidth="1"/>
  </cols>
  <sheetData>
    <row r="1" spans="1:15" x14ac:dyDescent="0.2">
      <c r="A1" s="15"/>
      <c r="B1" s="12" t="s">
        <v>414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7" t="s">
        <v>418</v>
      </c>
    </row>
    <row r="2" spans="1:15" x14ac:dyDescent="0.2">
      <c r="A2" s="13" t="s">
        <v>412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 t="s">
        <v>413</v>
      </c>
      <c r="O2" s="17">
        <v>1</v>
      </c>
    </row>
    <row r="3" spans="1:15" x14ac:dyDescent="0.2">
      <c r="A3" s="14" t="s">
        <v>226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>
        <v>75</v>
      </c>
      <c r="O3" s="18">
        <f>IF(INDEX(B3:M3,MATCH($O$2,$B$2:$M$2,FALSE)) &gt; 0, INDEX(B3:M3,MATCH($O$2,$B$2:$M$2,FALSE)), N3)</f>
        <v>75</v>
      </c>
    </row>
    <row r="4" spans="1:15" x14ac:dyDescent="0.2">
      <c r="A4" s="14" t="s">
        <v>229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>
        <v>75</v>
      </c>
      <c r="O4" s="18">
        <f>IF(INDEX(B4:M4,MATCH($O$2,$B$2:$M$2,FALSE)) &gt; 0, INDEX(B4:M4,MATCH($O$2,$B$2:$M$2,FALSE)), N4)</f>
        <v>75</v>
      </c>
    </row>
    <row r="5" spans="1:15" x14ac:dyDescent="0.2">
      <c r="A5" s="14" t="s">
        <v>230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>
        <v>77</v>
      </c>
      <c r="O5" s="18">
        <f>IF(INDEX(B5:M5,MATCH($O$2,$B$2:$M$2,FALSE)) &gt; 0, INDEX(B5:M5,MATCH($O$2,$B$2:$M$2,FALSE)), N5)</f>
        <v>77</v>
      </c>
    </row>
    <row r="6" spans="1:15" x14ac:dyDescent="0.2">
      <c r="A6" s="14" t="s">
        <v>231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v>77</v>
      </c>
      <c r="O6" s="18">
        <f>IF(INDEX(B6:M6,MATCH($O$2,$B$2:$M$2,FALSE)) &gt; 0, INDEX(B6:M6,MATCH($O$2,$B$2:$M$2,FALSE)), N6)</f>
        <v>77</v>
      </c>
    </row>
    <row r="7" spans="1:15" x14ac:dyDescent="0.2">
      <c r="A7" s="14" t="s">
        <v>233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>
        <v>82</v>
      </c>
      <c r="O7" s="18">
        <f>IF(INDEX(B7:M7,MATCH($O$2,$B$2:$M$2,FALSE)) &gt; 0, INDEX(B7:M7,MATCH($O$2,$B$2:$M$2,FALSE)), N7)</f>
        <v>82</v>
      </c>
    </row>
    <row r="8" spans="1:15" x14ac:dyDescent="0.2">
      <c r="A8" s="14" t="s">
        <v>234</v>
      </c>
      <c r="B8" s="7">
        <v>47.1</v>
      </c>
      <c r="C8" s="7">
        <v>97.98</v>
      </c>
      <c r="D8" s="7">
        <v>83.2</v>
      </c>
      <c r="E8" s="7">
        <v>106.27</v>
      </c>
      <c r="F8" s="7">
        <v>52.71</v>
      </c>
      <c r="G8" s="7">
        <v>54.47</v>
      </c>
      <c r="H8" s="7">
        <v>73.47</v>
      </c>
      <c r="I8" s="7">
        <v>109.56</v>
      </c>
      <c r="J8" s="7">
        <v>106.49</v>
      </c>
      <c r="K8" s="7">
        <v>132.33000000000001</v>
      </c>
      <c r="L8" s="7">
        <v>129.01</v>
      </c>
      <c r="M8" s="7">
        <v>90.72</v>
      </c>
      <c r="N8" s="7">
        <v>142</v>
      </c>
      <c r="O8" s="18">
        <f>IF(INDEX(B8:M8,MATCH($O$2,$B$2:$M$2,FALSE)) &gt; 0, INDEX(B8:M8,MATCH($O$2,$B$2:$M$2,FALSE)), N8)</f>
        <v>47.1</v>
      </c>
    </row>
    <row r="9" spans="1:15" x14ac:dyDescent="0.2">
      <c r="A9" s="14" t="s">
        <v>236</v>
      </c>
      <c r="B9" s="7">
        <v>47.1</v>
      </c>
      <c r="C9" s="7">
        <v>97.98</v>
      </c>
      <c r="D9" s="7">
        <v>83.2</v>
      </c>
      <c r="E9" s="7">
        <v>106.27</v>
      </c>
      <c r="F9" s="7">
        <v>52.71</v>
      </c>
      <c r="G9" s="7">
        <v>54.47</v>
      </c>
      <c r="H9" s="7">
        <v>73.47</v>
      </c>
      <c r="I9" s="7">
        <v>109.56</v>
      </c>
      <c r="J9" s="7">
        <v>106.49</v>
      </c>
      <c r="K9" s="7">
        <v>132.33000000000001</v>
      </c>
      <c r="L9" s="7">
        <v>129.01</v>
      </c>
      <c r="M9" s="7">
        <v>90.72</v>
      </c>
      <c r="N9" s="7">
        <v>142</v>
      </c>
      <c r="O9" s="18">
        <f>IF(INDEX(B9:M9,MATCH($O$2,$B$2:$M$2,FALSE)) &gt; 0, INDEX(B9:M9,MATCH($O$2,$B$2:$M$2,FALSE)), N9)</f>
        <v>47.1</v>
      </c>
    </row>
    <row r="10" spans="1:15" x14ac:dyDescent="0.2">
      <c r="A10" s="14" t="s">
        <v>237</v>
      </c>
      <c r="B10" s="7">
        <v>47.1</v>
      </c>
      <c r="C10" s="7">
        <v>97.98</v>
      </c>
      <c r="D10" s="7">
        <v>83.2</v>
      </c>
      <c r="E10" s="7">
        <v>106.27</v>
      </c>
      <c r="F10" s="7">
        <v>52.71</v>
      </c>
      <c r="G10" s="7">
        <v>54.47</v>
      </c>
      <c r="H10" s="7">
        <v>73.47</v>
      </c>
      <c r="I10" s="7">
        <v>109.56</v>
      </c>
      <c r="J10" s="7">
        <v>106.49</v>
      </c>
      <c r="K10" s="7">
        <v>132.33000000000001</v>
      </c>
      <c r="L10" s="7">
        <v>129.01</v>
      </c>
      <c r="M10" s="7">
        <v>90.72</v>
      </c>
      <c r="N10" s="7">
        <v>142</v>
      </c>
      <c r="O10" s="18">
        <f>IF(INDEX(B10:M10,MATCH($O$2,$B$2:$M$2,FALSE)) &gt; 0, INDEX(B10:M10,MATCH($O$2,$B$2:$M$2,FALSE)), N10)</f>
        <v>47.1</v>
      </c>
    </row>
    <row r="11" spans="1:15" x14ac:dyDescent="0.2">
      <c r="A11" s="14" t="s">
        <v>239</v>
      </c>
      <c r="B11" s="7">
        <v>47.1</v>
      </c>
      <c r="C11" s="7">
        <v>97.98</v>
      </c>
      <c r="D11" s="7">
        <v>83.2</v>
      </c>
      <c r="E11" s="7">
        <v>106.27</v>
      </c>
      <c r="F11" s="7">
        <v>52.71</v>
      </c>
      <c r="G11" s="7">
        <v>54.47</v>
      </c>
      <c r="H11" s="7">
        <v>73.47</v>
      </c>
      <c r="I11" s="7">
        <v>109.56</v>
      </c>
      <c r="J11" s="7">
        <v>106.49</v>
      </c>
      <c r="K11" s="7">
        <v>132.33000000000001</v>
      </c>
      <c r="L11" s="7">
        <v>129.01</v>
      </c>
      <c r="M11" s="7">
        <v>90.72</v>
      </c>
      <c r="N11" s="7">
        <v>142</v>
      </c>
      <c r="O11" s="18">
        <f>IF(INDEX(B11:M11,MATCH($O$2,$B$2:$M$2,FALSE)) &gt; 0, INDEX(B11:M11,MATCH($O$2,$B$2:$M$2,FALSE)), N11)</f>
        <v>47.1</v>
      </c>
    </row>
    <row r="12" spans="1:15" x14ac:dyDescent="0.2">
      <c r="A12" s="14" t="s">
        <v>240</v>
      </c>
      <c r="B12" s="7">
        <v>47.1</v>
      </c>
      <c r="C12" s="7">
        <v>97.98</v>
      </c>
      <c r="D12" s="7">
        <v>83.2</v>
      </c>
      <c r="E12" s="7">
        <v>106.27</v>
      </c>
      <c r="F12" s="7">
        <v>52.71</v>
      </c>
      <c r="G12" s="7">
        <v>54.47</v>
      </c>
      <c r="H12" s="7">
        <v>73.47</v>
      </c>
      <c r="I12" s="7">
        <v>109.56</v>
      </c>
      <c r="J12" s="7">
        <v>106.49</v>
      </c>
      <c r="K12" s="7">
        <v>132.33000000000001</v>
      </c>
      <c r="L12" s="7">
        <v>129.01</v>
      </c>
      <c r="M12" s="7">
        <v>90.72</v>
      </c>
      <c r="N12" s="7">
        <v>142</v>
      </c>
      <c r="O12" s="18">
        <f>IF(INDEX(B12:M12,MATCH($O$2,$B$2:$M$2,FALSE)) &gt; 0, INDEX(B12:M12,MATCH($O$2,$B$2:$M$2,FALSE)), N12)</f>
        <v>47.1</v>
      </c>
    </row>
    <row r="13" spans="1:15" x14ac:dyDescent="0.2">
      <c r="A13" s="14" t="s">
        <v>241</v>
      </c>
      <c r="B13" s="7">
        <v>29.34</v>
      </c>
      <c r="C13" s="7">
        <v>60.8</v>
      </c>
      <c r="D13" s="7">
        <v>33.68</v>
      </c>
      <c r="E13" s="7">
        <v>39.39</v>
      </c>
      <c r="F13" s="7">
        <v>28.81</v>
      </c>
      <c r="G13" s="7">
        <v>59.84</v>
      </c>
      <c r="H13" s="7">
        <v>64.2</v>
      </c>
      <c r="I13" s="7">
        <v>70.37</v>
      </c>
      <c r="J13" s="7">
        <v>159.15</v>
      </c>
      <c r="K13" s="7">
        <v>64</v>
      </c>
      <c r="L13" s="7">
        <v>67.900000000000006</v>
      </c>
      <c r="M13" s="7">
        <v>63.29</v>
      </c>
      <c r="N13" s="7">
        <v>70</v>
      </c>
      <c r="O13" s="18">
        <f>IF(INDEX(B13:M13,MATCH($O$2,$B$2:$M$2,FALSE)) &gt; 0, INDEX(B13:M13,MATCH($O$2,$B$2:$M$2,FALSE)), N13)</f>
        <v>29.34</v>
      </c>
    </row>
    <row r="14" spans="1:15" x14ac:dyDescent="0.2">
      <c r="A14" s="14" t="s">
        <v>242</v>
      </c>
      <c r="B14" s="7">
        <v>29.34</v>
      </c>
      <c r="C14" s="7">
        <v>60.8</v>
      </c>
      <c r="D14" s="7">
        <v>33.68</v>
      </c>
      <c r="E14" s="7">
        <v>39.39</v>
      </c>
      <c r="F14" s="7">
        <v>28.81</v>
      </c>
      <c r="G14" s="7">
        <v>59.84</v>
      </c>
      <c r="H14" s="7">
        <v>64.2</v>
      </c>
      <c r="I14" s="7">
        <v>70.37</v>
      </c>
      <c r="J14" s="7">
        <v>159.15</v>
      </c>
      <c r="K14" s="7">
        <v>64.010000000000005</v>
      </c>
      <c r="L14" s="7">
        <v>67.900000000000006</v>
      </c>
      <c r="M14" s="7">
        <v>63.29</v>
      </c>
      <c r="N14" s="7">
        <v>70</v>
      </c>
      <c r="O14" s="18">
        <f>IF(INDEX(B14:M14,MATCH($O$2,$B$2:$M$2,FALSE)) &gt; 0, INDEX(B14:M14,MATCH($O$2,$B$2:$M$2,FALSE)), N14)</f>
        <v>29.34</v>
      </c>
    </row>
    <row r="15" spans="1:15" x14ac:dyDescent="0.2">
      <c r="A15" s="14" t="s">
        <v>244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46.7</v>
      </c>
      <c r="O15" s="18">
        <f>IF(INDEX(B15:M15,MATCH($O$2,$B$2:$M$2,FALSE)) &gt; 0, INDEX(B15:M15,MATCH($O$2,$B$2:$M$2,FALSE)), N15)</f>
        <v>46.7</v>
      </c>
    </row>
    <row r="16" spans="1:15" x14ac:dyDescent="0.2">
      <c r="A16" s="14" t="s">
        <v>245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v>110</v>
      </c>
      <c r="O16" s="18">
        <f>IF(INDEX(B16:M16,MATCH($O$2,$B$2:$M$2,FALSE)) &gt; 0, INDEX(B16:M16,MATCH($O$2,$B$2:$M$2,FALSE)), N16)</f>
        <v>110</v>
      </c>
    </row>
    <row r="17" spans="1:15" x14ac:dyDescent="0.2">
      <c r="A17" s="14" t="s">
        <v>247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>
        <v>140</v>
      </c>
      <c r="O17" s="18">
        <f>IF(INDEX(B17:M17,MATCH($O$2,$B$2:$M$2,FALSE)) &gt; 0, INDEX(B17:M17,MATCH($O$2,$B$2:$M$2,FALSE)), N17)</f>
        <v>140</v>
      </c>
    </row>
    <row r="18" spans="1:15" x14ac:dyDescent="0.2">
      <c r="A18" s="14" t="s">
        <v>249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>
        <v>0.8</v>
      </c>
      <c r="O18" s="18">
        <f>IF(INDEX(B18:M18,MATCH($O$2,$B$2:$M$2,FALSE)) &gt; 0, INDEX(B18:M18,MATCH($O$2,$B$2:$M$2,FALSE)), N18)</f>
        <v>0.8</v>
      </c>
    </row>
    <row r="19" spans="1:15" x14ac:dyDescent="0.2">
      <c r="A19" s="14" t="s">
        <v>251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1.35</v>
      </c>
      <c r="O19" s="18">
        <f>IF(INDEX(B19:M19,MATCH($O$2,$B$2:$M$2,FALSE)) &gt; 0, INDEX(B19:M19,MATCH($O$2,$B$2:$M$2,FALSE)), N19)</f>
        <v>1.35</v>
      </c>
    </row>
    <row r="20" spans="1:15" x14ac:dyDescent="0.2">
      <c r="A20" s="14" t="s">
        <v>252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>
        <v>4.6500000000000004</v>
      </c>
      <c r="O20" s="18">
        <f>IF(INDEX(B20:M20,MATCH($O$2,$B$2:$M$2,FALSE)) &gt; 0, INDEX(B20:M20,MATCH($O$2,$B$2:$M$2,FALSE)), N20)</f>
        <v>4.6500000000000004</v>
      </c>
    </row>
    <row r="21" spans="1:15" x14ac:dyDescent="0.2">
      <c r="A21" s="14" t="s">
        <v>253</v>
      </c>
      <c r="B21" s="7">
        <v>31.69</v>
      </c>
      <c r="C21" s="7">
        <v>40.71</v>
      </c>
      <c r="D21" s="7">
        <v>18.3</v>
      </c>
      <c r="E21" s="7">
        <v>54.03</v>
      </c>
      <c r="F21" s="7">
        <v>42.61</v>
      </c>
      <c r="G21" s="7">
        <v>44.08</v>
      </c>
      <c r="H21" s="7">
        <v>63.79</v>
      </c>
      <c r="I21" s="7">
        <v>63.76</v>
      </c>
      <c r="J21" s="7">
        <v>63.81</v>
      </c>
      <c r="K21" s="7">
        <v>62.87</v>
      </c>
      <c r="L21" s="7">
        <v>62.16</v>
      </c>
      <c r="M21" s="7">
        <v>45.63</v>
      </c>
      <c r="N21" s="7">
        <v>55</v>
      </c>
      <c r="O21" s="18">
        <f>IF(INDEX(B21:M21,MATCH($O$2,$B$2:$M$2,FALSE)) &gt; 0, INDEX(B21:M21,MATCH($O$2,$B$2:$M$2,FALSE)), N21)</f>
        <v>31.69</v>
      </c>
    </row>
    <row r="22" spans="1:15" x14ac:dyDescent="0.2">
      <c r="A22" s="14" t="s">
        <v>255</v>
      </c>
      <c r="B22" s="7">
        <v>31.07</v>
      </c>
      <c r="C22" s="7">
        <v>41.55</v>
      </c>
      <c r="D22" s="7">
        <v>39.71</v>
      </c>
      <c r="E22" s="7">
        <v>59.63</v>
      </c>
      <c r="F22" s="7">
        <v>64.53</v>
      </c>
      <c r="G22" s="7">
        <v>67.09</v>
      </c>
      <c r="H22" s="7">
        <v>66.16</v>
      </c>
      <c r="I22" s="7">
        <v>73.430000000000007</v>
      </c>
      <c r="J22" s="7">
        <v>73.66</v>
      </c>
      <c r="K22" s="7">
        <v>64.94</v>
      </c>
      <c r="L22" s="7">
        <v>61.86</v>
      </c>
      <c r="M22" s="7">
        <v>50.44</v>
      </c>
      <c r="N22" s="7">
        <v>71.7</v>
      </c>
      <c r="O22" s="18">
        <f>IF(INDEX(B22:M22,MATCH($O$2,$B$2:$M$2,FALSE)) &gt; 0, INDEX(B22:M22,MATCH($O$2,$B$2:$M$2,FALSE)), N22)</f>
        <v>31.07</v>
      </c>
    </row>
    <row r="23" spans="1:15" x14ac:dyDescent="0.2">
      <c r="A23" s="14" t="s">
        <v>256</v>
      </c>
      <c r="B23" s="7">
        <v>31.07</v>
      </c>
      <c r="C23" s="7">
        <v>41.55</v>
      </c>
      <c r="D23" s="7">
        <v>39.71</v>
      </c>
      <c r="E23" s="7">
        <v>59.63</v>
      </c>
      <c r="F23" s="7">
        <v>64.53</v>
      </c>
      <c r="G23" s="7">
        <v>67.09</v>
      </c>
      <c r="H23" s="7">
        <v>66.16</v>
      </c>
      <c r="I23" s="7">
        <v>73.430000000000007</v>
      </c>
      <c r="J23" s="7">
        <v>73.66</v>
      </c>
      <c r="K23" s="7">
        <v>64.94</v>
      </c>
      <c r="L23" s="7">
        <v>61.86</v>
      </c>
      <c r="M23" s="7">
        <v>50.44</v>
      </c>
      <c r="N23" s="7">
        <v>71.7</v>
      </c>
      <c r="O23" s="18">
        <f>IF(INDEX(B23:M23,MATCH($O$2,$B$2:$M$2,FALSE)) &gt; 0, INDEX(B23:M23,MATCH($O$2,$B$2:$M$2,FALSE)), N23)</f>
        <v>31.07</v>
      </c>
    </row>
    <row r="24" spans="1:15" x14ac:dyDescent="0.2">
      <c r="A24" s="14" t="s">
        <v>257</v>
      </c>
      <c r="B24" s="7">
        <v>31.07</v>
      </c>
      <c r="C24" s="7">
        <v>41.55</v>
      </c>
      <c r="D24" s="7">
        <v>39.71</v>
      </c>
      <c r="E24" s="7">
        <v>59.63</v>
      </c>
      <c r="F24" s="7">
        <v>64.53</v>
      </c>
      <c r="G24" s="7">
        <v>67.09</v>
      </c>
      <c r="H24" s="7">
        <v>66.16</v>
      </c>
      <c r="I24" s="7">
        <v>73.430000000000007</v>
      </c>
      <c r="J24" s="7">
        <v>73.66</v>
      </c>
      <c r="K24" s="7">
        <v>64.94</v>
      </c>
      <c r="L24" s="7">
        <v>61.86</v>
      </c>
      <c r="M24" s="7">
        <v>50.44</v>
      </c>
      <c r="N24" s="7">
        <v>71.7</v>
      </c>
      <c r="O24" s="18">
        <f>IF(INDEX(B24:M24,MATCH($O$2,$B$2:$M$2,FALSE)) &gt; 0, INDEX(B24:M24,MATCH($O$2,$B$2:$M$2,FALSE)), N24)</f>
        <v>31.07</v>
      </c>
    </row>
    <row r="25" spans="1:15" x14ac:dyDescent="0.2">
      <c r="A25" s="14" t="s">
        <v>258</v>
      </c>
      <c r="B25" s="7">
        <v>0.09</v>
      </c>
      <c r="C25" s="7">
        <v>74.05</v>
      </c>
      <c r="D25" s="7">
        <v>80.739999999999995</v>
      </c>
      <c r="E25" s="7">
        <v>78.23</v>
      </c>
      <c r="F25" s="7">
        <v>4.47</v>
      </c>
      <c r="G25" s="7">
        <v>0.09</v>
      </c>
      <c r="H25" s="7">
        <v>71.3</v>
      </c>
      <c r="I25" s="7">
        <v>44.42</v>
      </c>
      <c r="J25" s="7">
        <v>71.52</v>
      </c>
      <c r="K25" s="7">
        <v>76.400000000000006</v>
      </c>
      <c r="L25" s="7">
        <v>77.78</v>
      </c>
      <c r="M25" s="7">
        <v>77.94</v>
      </c>
      <c r="N25" s="7">
        <v>85.6</v>
      </c>
      <c r="O25" s="18">
        <f>IF(INDEX(B25:M25,MATCH($O$2,$B$2:$M$2,FALSE)) &gt; 0, INDEX(B25:M25,MATCH($O$2,$B$2:$M$2,FALSE)), N25)</f>
        <v>0.09</v>
      </c>
    </row>
    <row r="26" spans="1:15" x14ac:dyDescent="0.2">
      <c r="A26" s="14" t="s">
        <v>260</v>
      </c>
      <c r="B26" s="7">
        <v>0.09</v>
      </c>
      <c r="C26" s="7">
        <v>74.05</v>
      </c>
      <c r="D26" s="7">
        <v>80.739999999999995</v>
      </c>
      <c r="E26" s="7">
        <v>78.23</v>
      </c>
      <c r="F26" s="7">
        <v>4.47</v>
      </c>
      <c r="G26" s="7">
        <v>0.09</v>
      </c>
      <c r="H26" s="7">
        <v>71.3</v>
      </c>
      <c r="I26" s="7">
        <v>44.42</v>
      </c>
      <c r="J26" s="7">
        <v>71.52</v>
      </c>
      <c r="K26" s="7">
        <v>76.400000000000006</v>
      </c>
      <c r="L26" s="7">
        <v>77.78</v>
      </c>
      <c r="M26" s="7">
        <v>77.94</v>
      </c>
      <c r="N26" s="7">
        <v>85.6</v>
      </c>
      <c r="O26" s="18">
        <f>IF(INDEX(B26:M26,MATCH($O$2,$B$2:$M$2,FALSE)) &gt; 0, INDEX(B26:M26,MATCH($O$2,$B$2:$M$2,FALSE)), N26)</f>
        <v>0.09</v>
      </c>
    </row>
    <row r="27" spans="1:15" x14ac:dyDescent="0.2">
      <c r="A27" s="14" t="s">
        <v>261</v>
      </c>
      <c r="B27" s="7">
        <v>9.65</v>
      </c>
      <c r="C27" s="7">
        <v>27.07</v>
      </c>
      <c r="D27" s="7">
        <v>13.38</v>
      </c>
      <c r="E27" s="7">
        <v>30.09</v>
      </c>
      <c r="F27" s="7">
        <v>12.39</v>
      </c>
      <c r="G27" s="7">
        <v>8.73</v>
      </c>
      <c r="H27" s="7">
        <v>10.9</v>
      </c>
      <c r="I27" s="7">
        <v>29.44</v>
      </c>
      <c r="J27" s="7">
        <v>26.72</v>
      </c>
      <c r="K27" s="7">
        <v>31.15</v>
      </c>
      <c r="L27" s="7">
        <v>28.26</v>
      </c>
      <c r="M27" s="7">
        <v>19.68</v>
      </c>
      <c r="N27" s="7">
        <v>39</v>
      </c>
      <c r="O27" s="18">
        <f>IF(INDEX(B27:M27,MATCH($O$2,$B$2:$M$2,FALSE)) &gt; 0, INDEX(B27:M27,MATCH($O$2,$B$2:$M$2,FALSE)), N27)</f>
        <v>9.65</v>
      </c>
    </row>
    <row r="28" spans="1:15" x14ac:dyDescent="0.2">
      <c r="A28" s="14" t="s">
        <v>262</v>
      </c>
      <c r="B28" s="7">
        <v>9.65</v>
      </c>
      <c r="C28" s="7">
        <v>27.07</v>
      </c>
      <c r="D28" s="7">
        <v>13.38</v>
      </c>
      <c r="E28" s="7">
        <v>30.09</v>
      </c>
      <c r="F28" s="7">
        <v>12.39</v>
      </c>
      <c r="G28" s="7">
        <v>8.73</v>
      </c>
      <c r="H28" s="7">
        <v>10.9</v>
      </c>
      <c r="I28" s="7">
        <v>29.44</v>
      </c>
      <c r="J28" s="7">
        <v>26.72</v>
      </c>
      <c r="K28" s="7">
        <v>31.15</v>
      </c>
      <c r="L28" s="7">
        <v>28.26</v>
      </c>
      <c r="M28" s="7">
        <v>19.68</v>
      </c>
      <c r="N28" s="7">
        <v>39</v>
      </c>
      <c r="O28" s="18">
        <f>IF(INDEX(B28:M28,MATCH($O$2,$B$2:$M$2,FALSE)) &gt; 0, INDEX(B28:M28,MATCH($O$2,$B$2:$M$2,FALSE)), N28)</f>
        <v>9.65</v>
      </c>
    </row>
    <row r="29" spans="1:15" x14ac:dyDescent="0.2">
      <c r="A29" s="14" t="s">
        <v>263</v>
      </c>
      <c r="B29" s="7">
        <v>9.65</v>
      </c>
      <c r="C29" s="7">
        <v>27.07</v>
      </c>
      <c r="D29" s="7">
        <v>13.38</v>
      </c>
      <c r="E29" s="7">
        <v>30.09</v>
      </c>
      <c r="F29" s="7">
        <v>12.39</v>
      </c>
      <c r="G29" s="7">
        <v>8.73</v>
      </c>
      <c r="H29" s="7">
        <v>10.9</v>
      </c>
      <c r="I29" s="7">
        <v>29.44</v>
      </c>
      <c r="J29" s="7">
        <v>26.72</v>
      </c>
      <c r="K29" s="7">
        <v>31.15</v>
      </c>
      <c r="L29" s="7">
        <v>28.26</v>
      </c>
      <c r="M29" s="7">
        <v>19.68</v>
      </c>
      <c r="N29" s="7">
        <v>39</v>
      </c>
      <c r="O29" s="18">
        <f>IF(INDEX(B29:M29,MATCH($O$2,$B$2:$M$2,FALSE)) &gt; 0, INDEX(B29:M29,MATCH($O$2,$B$2:$M$2,FALSE)), N29)</f>
        <v>9.65</v>
      </c>
    </row>
    <row r="30" spans="1:15" x14ac:dyDescent="0.2">
      <c r="A30" s="14" t="s">
        <v>264</v>
      </c>
      <c r="B30" s="7">
        <v>0.18</v>
      </c>
      <c r="C30" s="7">
        <v>80.67</v>
      </c>
      <c r="D30" s="7">
        <v>80.989999999999995</v>
      </c>
      <c r="E30" s="7">
        <v>89.91</v>
      </c>
      <c r="F30" s="7">
        <v>0.19</v>
      </c>
      <c r="G30" s="7">
        <v>76.489999999999995</v>
      </c>
      <c r="H30" s="7">
        <v>82.91</v>
      </c>
      <c r="I30" s="7">
        <v>85.98</v>
      </c>
      <c r="J30" s="7">
        <v>93.32</v>
      </c>
      <c r="K30" s="7">
        <v>93.89</v>
      </c>
      <c r="L30" s="7">
        <v>130.47999999999999</v>
      </c>
      <c r="M30" s="7">
        <v>151.05000000000001</v>
      </c>
      <c r="N30" s="7">
        <v>150</v>
      </c>
      <c r="O30" s="18">
        <f>IF(INDEX(B30:M30,MATCH($O$2,$B$2:$M$2,FALSE)) &gt; 0, INDEX(B30:M30,MATCH($O$2,$B$2:$M$2,FALSE)), N30)</f>
        <v>0.18</v>
      </c>
    </row>
    <row r="31" spans="1:15" x14ac:dyDescent="0.2">
      <c r="A31" s="14" t="s">
        <v>265</v>
      </c>
      <c r="B31" s="7">
        <v>0.18</v>
      </c>
      <c r="C31" s="7">
        <v>80.67</v>
      </c>
      <c r="D31" s="7">
        <v>80.989999999999995</v>
      </c>
      <c r="E31" s="7">
        <v>89.91</v>
      </c>
      <c r="F31" s="7">
        <v>0.19</v>
      </c>
      <c r="G31" s="7">
        <v>76.489999999999995</v>
      </c>
      <c r="H31" s="7">
        <v>82.91</v>
      </c>
      <c r="I31" s="7">
        <v>85.98</v>
      </c>
      <c r="J31" s="7">
        <v>93.32</v>
      </c>
      <c r="K31" s="7">
        <v>93.89</v>
      </c>
      <c r="L31" s="7">
        <v>130.47999999999999</v>
      </c>
      <c r="M31" s="7">
        <v>151.05000000000001</v>
      </c>
      <c r="N31" s="7">
        <v>150</v>
      </c>
      <c r="O31" s="18">
        <f>IF(INDEX(B31:M31,MATCH($O$2,$B$2:$M$2,FALSE)) &gt; 0, INDEX(B31:M31,MATCH($O$2,$B$2:$M$2,FALSE)), N31)</f>
        <v>0.18</v>
      </c>
    </row>
    <row r="32" spans="1:15" x14ac:dyDescent="0.2">
      <c r="A32" s="14" t="s">
        <v>266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>
        <v>0.1</v>
      </c>
      <c r="O32" s="18">
        <f>IF(INDEX(B32:M32,MATCH($O$2,$B$2:$M$2,FALSE)) &gt; 0, INDEX(B32:M32,MATCH($O$2,$B$2:$M$2,FALSE)), N32)</f>
        <v>0.1</v>
      </c>
    </row>
    <row r="33" spans="1:15" x14ac:dyDescent="0.2">
      <c r="A33" s="14" t="s">
        <v>267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>
        <v>0.4</v>
      </c>
      <c r="O33" s="18">
        <f>IF(INDEX(B33:M33,MATCH($O$2,$B$2:$M$2,FALSE)) &gt; 0, INDEX(B33:M33,MATCH($O$2,$B$2:$M$2,FALSE)), N33)</f>
        <v>0.4</v>
      </c>
    </row>
    <row r="34" spans="1:15" x14ac:dyDescent="0.2">
      <c r="A34" s="14" t="s">
        <v>268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v>0.48</v>
      </c>
      <c r="O34" s="18">
        <f>IF(INDEX(B34:M34,MATCH($O$2,$B$2:$M$2,FALSE)) &gt; 0, INDEX(B34:M34,MATCH($O$2,$B$2:$M$2,FALSE)), N34)</f>
        <v>0.48</v>
      </c>
    </row>
    <row r="35" spans="1:15" x14ac:dyDescent="0.2">
      <c r="A35" s="14" t="s">
        <v>269</v>
      </c>
      <c r="B35" s="7">
        <v>75.64</v>
      </c>
      <c r="C35" s="7">
        <v>87.71</v>
      </c>
      <c r="D35" s="7">
        <v>91.49</v>
      </c>
      <c r="E35" s="7">
        <v>93.15</v>
      </c>
      <c r="F35" s="7">
        <v>93.14</v>
      </c>
      <c r="G35" s="7">
        <v>92.54</v>
      </c>
      <c r="H35" s="7">
        <v>43.01</v>
      </c>
      <c r="I35" s="7">
        <v>84.25</v>
      </c>
      <c r="J35" s="7">
        <v>87.46</v>
      </c>
      <c r="K35" s="7">
        <v>83.4</v>
      </c>
      <c r="L35" s="7">
        <v>92.29</v>
      </c>
      <c r="M35" s="7">
        <v>92.51</v>
      </c>
      <c r="N35" s="7">
        <v>95.8</v>
      </c>
      <c r="O35" s="18">
        <f>IF(INDEX(B35:M35,MATCH($O$2,$B$2:$M$2,FALSE)) &gt; 0, INDEX(B35:M35,MATCH($O$2,$B$2:$M$2,FALSE)), N35)</f>
        <v>75.64</v>
      </c>
    </row>
    <row r="36" spans="1:15" x14ac:dyDescent="0.2">
      <c r="A36" s="14" t="s">
        <v>270</v>
      </c>
      <c r="B36" s="7">
        <v>75.64</v>
      </c>
      <c r="C36" s="7">
        <v>87.71</v>
      </c>
      <c r="D36" s="7">
        <v>91.49</v>
      </c>
      <c r="E36" s="7">
        <v>93.15</v>
      </c>
      <c r="F36" s="7">
        <v>93.14</v>
      </c>
      <c r="G36" s="7">
        <v>92.54</v>
      </c>
      <c r="H36" s="7">
        <v>43.01</v>
      </c>
      <c r="I36" s="7">
        <v>84.25</v>
      </c>
      <c r="J36" s="7">
        <v>87.46</v>
      </c>
      <c r="K36" s="7">
        <v>83.4</v>
      </c>
      <c r="L36" s="7">
        <v>92.29</v>
      </c>
      <c r="M36" s="7">
        <v>92.51</v>
      </c>
      <c r="N36" s="7">
        <v>95.8</v>
      </c>
      <c r="O36" s="18">
        <f>IF(INDEX(B36:M36,MATCH($O$2,$B$2:$M$2,FALSE)) &gt; 0, INDEX(B36:M36,MATCH($O$2,$B$2:$M$2,FALSE)), N36)</f>
        <v>75.64</v>
      </c>
    </row>
    <row r="37" spans="1:15" x14ac:dyDescent="0.2">
      <c r="A37" s="14" t="s">
        <v>271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>
        <v>0.24</v>
      </c>
      <c r="O37" s="18">
        <f>IF(INDEX(B37:M37,MATCH($O$2,$B$2:$M$2,FALSE)) &gt; 0, INDEX(B37:M37,MATCH($O$2,$B$2:$M$2,FALSE)), N37)</f>
        <v>0.24</v>
      </c>
    </row>
    <row r="38" spans="1:15" x14ac:dyDescent="0.2">
      <c r="A38" s="14" t="s">
        <v>272</v>
      </c>
      <c r="B38" s="7">
        <v>0.57999999999999996</v>
      </c>
      <c r="C38" s="7">
        <v>0.49</v>
      </c>
      <c r="D38" s="7">
        <v>0.47</v>
      </c>
      <c r="E38" s="7">
        <v>0.47</v>
      </c>
      <c r="F38" s="7">
        <v>0.64</v>
      </c>
      <c r="G38" s="7">
        <v>0.63</v>
      </c>
      <c r="H38" s="7">
        <v>0.79</v>
      </c>
      <c r="I38" s="7">
        <v>1.03</v>
      </c>
      <c r="J38" s="7">
        <v>1.06</v>
      </c>
      <c r="K38" s="7">
        <v>1.03</v>
      </c>
      <c r="L38" s="7">
        <v>0.9</v>
      </c>
      <c r="M38" s="7">
        <v>0.67</v>
      </c>
      <c r="N38" s="7">
        <v>2</v>
      </c>
      <c r="O38" s="18">
        <f>IF(INDEX(B38:M38,MATCH($O$2,$B$2:$M$2,FALSE)) &gt; 0, INDEX(B38:M38,MATCH($O$2,$B$2:$M$2,FALSE)), N38)</f>
        <v>0.57999999999999996</v>
      </c>
    </row>
    <row r="39" spans="1:15" x14ac:dyDescent="0.2">
      <c r="A39" s="14" t="s">
        <v>273</v>
      </c>
      <c r="B39" s="7">
        <v>2.5499999999999998</v>
      </c>
      <c r="C39" s="7">
        <v>2.16</v>
      </c>
      <c r="D39" s="7">
        <v>2.0499999999999998</v>
      </c>
      <c r="E39" s="7">
        <v>2.0699999999999998</v>
      </c>
      <c r="F39" s="7">
        <v>2.8</v>
      </c>
      <c r="G39" s="7">
        <v>2.77</v>
      </c>
      <c r="H39" s="7">
        <v>3.44</v>
      </c>
      <c r="I39" s="7">
        <v>4.5199999999999996</v>
      </c>
      <c r="J39" s="7">
        <v>4.6399999999999997</v>
      </c>
      <c r="K39" s="7">
        <v>4.49</v>
      </c>
      <c r="L39" s="7">
        <v>3.93</v>
      </c>
      <c r="M39" s="7">
        <v>2.93</v>
      </c>
      <c r="N39" s="7">
        <v>8.75</v>
      </c>
      <c r="O39" s="18">
        <f>IF(INDEX(B39:M39,MATCH($O$2,$B$2:$M$2,FALSE)) &gt; 0, INDEX(B39:M39,MATCH($O$2,$B$2:$M$2,FALSE)), N39)</f>
        <v>2.5499999999999998</v>
      </c>
    </row>
    <row r="40" spans="1:15" x14ac:dyDescent="0.2">
      <c r="A40" s="14" t="s">
        <v>274</v>
      </c>
      <c r="B40" s="7">
        <v>0</v>
      </c>
      <c r="C40" s="7">
        <v>0.05</v>
      </c>
      <c r="D40" s="7">
        <v>0</v>
      </c>
      <c r="E40" s="7">
        <v>0</v>
      </c>
      <c r="F40" s="7">
        <v>0.13</v>
      </c>
      <c r="G40" s="7">
        <v>0.22</v>
      </c>
      <c r="H40" s="7">
        <v>0.31</v>
      </c>
      <c r="I40" s="7">
        <v>0.27</v>
      </c>
      <c r="J40" s="7">
        <v>0.27</v>
      </c>
      <c r="K40" s="7">
        <v>0.32</v>
      </c>
      <c r="L40" s="7">
        <v>0.24</v>
      </c>
      <c r="M40" s="7">
        <v>0.15</v>
      </c>
      <c r="N40" s="7">
        <v>0.5</v>
      </c>
      <c r="O40" s="18">
        <f>IF(INDEX(B40:M40,MATCH($O$2,$B$2:$M$2,FALSE)) &gt; 0, INDEX(B40:M40,MATCH($O$2,$B$2:$M$2,FALSE)), N40)</f>
        <v>0.5</v>
      </c>
    </row>
    <row r="41" spans="1:15" x14ac:dyDescent="0.2">
      <c r="A41" s="14" t="s">
        <v>275</v>
      </c>
      <c r="B41" s="7">
        <v>0</v>
      </c>
      <c r="C41" s="7">
        <v>0.05</v>
      </c>
      <c r="D41" s="7">
        <v>0</v>
      </c>
      <c r="E41" s="7">
        <v>0</v>
      </c>
      <c r="F41" s="7">
        <v>0.13</v>
      </c>
      <c r="G41" s="7">
        <v>0.22</v>
      </c>
      <c r="H41" s="7">
        <v>0.31</v>
      </c>
      <c r="I41" s="7">
        <v>0.27</v>
      </c>
      <c r="J41" s="7">
        <v>0.27</v>
      </c>
      <c r="K41" s="7">
        <v>0.32</v>
      </c>
      <c r="L41" s="7">
        <v>0.24</v>
      </c>
      <c r="M41" s="7">
        <v>0.15</v>
      </c>
      <c r="N41" s="7">
        <v>0.5</v>
      </c>
      <c r="O41" s="18">
        <f>IF(INDEX(B41:M41,MATCH($O$2,$B$2:$M$2,FALSE)) &gt; 0, INDEX(B41:M41,MATCH($O$2,$B$2:$M$2,FALSE)), N41)</f>
        <v>0.5</v>
      </c>
    </row>
    <row r="42" spans="1:15" x14ac:dyDescent="0.2">
      <c r="A42" s="14" t="s">
        <v>276</v>
      </c>
      <c r="B42" s="7">
        <v>8.48</v>
      </c>
      <c r="C42" s="7">
        <v>6.91</v>
      </c>
      <c r="D42" s="7">
        <v>10.24</v>
      </c>
      <c r="E42" s="7">
        <v>7.31</v>
      </c>
      <c r="F42" s="7">
        <v>6.7</v>
      </c>
      <c r="G42" s="7">
        <v>6.32</v>
      </c>
      <c r="H42" s="7">
        <v>6.42</v>
      </c>
      <c r="I42" s="7">
        <v>5.35</v>
      </c>
      <c r="J42" s="7">
        <v>5.15</v>
      </c>
      <c r="K42" s="7">
        <v>7.95</v>
      </c>
      <c r="L42" s="7">
        <v>7.05</v>
      </c>
      <c r="M42" s="7">
        <v>7.55</v>
      </c>
      <c r="N42" s="7">
        <v>11.5</v>
      </c>
      <c r="O42" s="18">
        <f>IF(INDEX(B42:M42,MATCH($O$2,$B$2:$M$2,FALSE)) &gt; 0, INDEX(B42:M42,MATCH($O$2,$B$2:$M$2,FALSE)), N42)</f>
        <v>8.48</v>
      </c>
    </row>
    <row r="43" spans="1:15" x14ac:dyDescent="0.2">
      <c r="A43" s="14" t="s">
        <v>277</v>
      </c>
      <c r="B43" s="7">
        <v>3.11</v>
      </c>
      <c r="C43" s="7">
        <v>7.43</v>
      </c>
      <c r="D43" s="7">
        <v>4.3600000000000003</v>
      </c>
      <c r="E43" s="7">
        <v>8.15</v>
      </c>
      <c r="F43" s="7">
        <v>8.9499999999999993</v>
      </c>
      <c r="G43" s="7">
        <v>8.93</v>
      </c>
      <c r="H43" s="7">
        <v>9.08</v>
      </c>
      <c r="I43" s="7">
        <v>8.74</v>
      </c>
      <c r="J43" s="7">
        <v>9.0299999999999994</v>
      </c>
      <c r="K43" s="7">
        <v>6.99</v>
      </c>
      <c r="L43" s="7">
        <v>6.96</v>
      </c>
      <c r="M43" s="7">
        <v>5.9</v>
      </c>
      <c r="N43" s="7">
        <v>8.6300000000000008</v>
      </c>
      <c r="O43" s="18">
        <f>IF(INDEX(B43:M43,MATCH($O$2,$B$2:$M$2,FALSE)) &gt; 0, INDEX(B43:M43,MATCH($O$2,$B$2:$M$2,FALSE)), N43)</f>
        <v>3.11</v>
      </c>
    </row>
    <row r="44" spans="1:15" x14ac:dyDescent="0.2">
      <c r="A44" s="14" t="s">
        <v>278</v>
      </c>
      <c r="B44" s="7">
        <v>3.11</v>
      </c>
      <c r="C44" s="7">
        <v>7.43</v>
      </c>
      <c r="D44" s="7">
        <v>4.3600000000000003</v>
      </c>
      <c r="E44" s="7">
        <v>8.15</v>
      </c>
      <c r="F44" s="7">
        <v>8.9499999999999993</v>
      </c>
      <c r="G44" s="7">
        <v>8.93</v>
      </c>
      <c r="H44" s="7">
        <v>9.08</v>
      </c>
      <c r="I44" s="7">
        <v>8.74</v>
      </c>
      <c r="J44" s="7">
        <v>9.0299999999999994</v>
      </c>
      <c r="K44" s="7">
        <v>6.99</v>
      </c>
      <c r="L44" s="7">
        <v>6.96</v>
      </c>
      <c r="M44" s="7">
        <v>5.9</v>
      </c>
      <c r="N44" s="7">
        <v>8.6300000000000008</v>
      </c>
      <c r="O44" s="18">
        <f>IF(INDEX(B44:M44,MATCH($O$2,$B$2:$M$2,FALSE)) &gt; 0, INDEX(B44:M44,MATCH($O$2,$B$2:$M$2,FALSE)), N44)</f>
        <v>3.11</v>
      </c>
    </row>
    <row r="45" spans="1:15" x14ac:dyDescent="0.2">
      <c r="A45" s="14" t="s">
        <v>279</v>
      </c>
      <c r="B45" s="7">
        <v>3.11</v>
      </c>
      <c r="C45" s="7">
        <v>7.43</v>
      </c>
      <c r="D45" s="7">
        <v>4.3600000000000003</v>
      </c>
      <c r="E45" s="7">
        <v>8.15</v>
      </c>
      <c r="F45" s="7">
        <v>8.9499999999999993</v>
      </c>
      <c r="G45" s="7">
        <v>8.93</v>
      </c>
      <c r="H45" s="7">
        <v>9.08</v>
      </c>
      <c r="I45" s="7">
        <v>8.74</v>
      </c>
      <c r="J45" s="7">
        <v>9.0299999999999994</v>
      </c>
      <c r="K45" s="7">
        <v>6.99</v>
      </c>
      <c r="L45" s="7">
        <v>6.96</v>
      </c>
      <c r="M45" s="7">
        <v>5.9</v>
      </c>
      <c r="N45" s="7">
        <v>24.3</v>
      </c>
      <c r="O45" s="18">
        <f>IF(INDEX(B45:M45,MATCH($O$2,$B$2:$M$2,FALSE)) &gt; 0, INDEX(B45:M45,MATCH($O$2,$B$2:$M$2,FALSE)), N45)</f>
        <v>3.11</v>
      </c>
    </row>
  </sheetData>
  <mergeCells count="1"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Generators</vt:lpstr>
      <vt:lpstr>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 Atakan</dc:creator>
  <cp:lastModifiedBy>Semih Atakan</cp:lastModifiedBy>
  <dcterms:created xsi:type="dcterms:W3CDTF">2018-01-28T07:46:24Z</dcterms:created>
  <dcterms:modified xsi:type="dcterms:W3CDTF">2018-03-15T18:57:10Z</dcterms:modified>
</cp:coreProperties>
</file>